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lrose\Downloads\"/>
    </mc:Choice>
  </mc:AlternateContent>
  <xr:revisionPtr revIDLastSave="0" documentId="10_ncr:100000_{020A0839-3A57-4520-9101-856FFB78BEE9}" xr6:coauthVersionLast="31" xr6:coauthVersionMax="31" xr10:uidLastSave="{00000000-0000-0000-0000-000000000000}"/>
  <bookViews>
    <workbookView xWindow="0" yWindow="0" windowWidth="28800" windowHeight="12336" activeTab="2" xr2:uid="{00000000-000D-0000-FFFF-FFFF00000000}"/>
  </bookViews>
  <sheets>
    <sheet name="Tracking Notes" sheetId="15" r:id="rId1"/>
    <sheet name="Surface Water" sheetId="24" r:id="rId2"/>
    <sheet name="2016-17 Inlet" sheetId="26" r:id="rId3"/>
    <sheet name="Size Fract. SS" sheetId="25" r:id="rId4"/>
    <sheet name="Shanna R. email" sheetId="23" r:id="rId5"/>
  </sheets>
  <definedNames>
    <definedName name="_xlnm._FilterDatabase" localSheetId="3" hidden="1">'Size Fract. SS'!$A$3:$L$83</definedName>
    <definedName name="_xlnm._FilterDatabase" localSheetId="1" hidden="1">'Surface Water'!$A$8:$CS$546</definedName>
  </definedNames>
  <calcPr calcId="179017"/>
</workbook>
</file>

<file path=xl/calcChain.xml><?xml version="1.0" encoding="utf-8"?>
<calcChain xmlns="http://schemas.openxmlformats.org/spreadsheetml/2006/main">
  <c r="V563" i="24" l="1"/>
  <c r="V564" i="24"/>
  <c r="V565" i="24"/>
  <c r="V562" i="24"/>
  <c r="CR561" i="24" l="1"/>
  <c r="CQ561" i="24"/>
  <c r="CR560" i="24"/>
  <c r="CQ560" i="24"/>
  <c r="CR559" i="24"/>
  <c r="CQ559" i="24"/>
  <c r="CR558" i="24"/>
  <c r="CQ558" i="24"/>
  <c r="CR557" i="24"/>
  <c r="CQ557" i="24"/>
  <c r="CR556" i="24"/>
  <c r="CQ556" i="24"/>
  <c r="CR555" i="24"/>
  <c r="CQ555" i="24"/>
  <c r="CR554" i="24"/>
  <c r="CQ554" i="24"/>
  <c r="CR553" i="24"/>
  <c r="CQ553" i="24"/>
  <c r="CR552" i="24"/>
  <c r="CQ552" i="24"/>
  <c r="CR551" i="24"/>
  <c r="CQ551" i="24"/>
  <c r="CR550" i="24"/>
  <c r="CQ550" i="24"/>
  <c r="BJ548" i="24"/>
  <c r="BE548" i="24"/>
  <c r="CH546" i="24" l="1"/>
  <c r="BO10" i="24"/>
  <c r="BO11" i="24"/>
  <c r="BO12" i="24"/>
  <c r="BO13" i="24"/>
  <c r="BO14" i="24"/>
  <c r="BO15" i="24"/>
  <c r="BO16" i="24"/>
  <c r="BO17" i="24"/>
  <c r="BO18" i="24"/>
  <c r="BO19" i="24"/>
  <c r="BO20" i="24"/>
  <c r="BO21" i="24"/>
  <c r="BO22" i="24"/>
  <c r="BO23" i="24"/>
  <c r="BO24" i="24"/>
  <c r="BO25" i="24"/>
  <c r="BO26" i="24"/>
  <c r="BO27" i="24"/>
  <c r="BO28" i="24"/>
  <c r="BO29" i="24"/>
  <c r="BO30" i="24"/>
  <c r="BO31" i="24"/>
  <c r="BO32" i="24"/>
  <c r="BO33" i="24"/>
  <c r="BO34" i="24"/>
  <c r="BO35" i="24"/>
  <c r="BO36" i="24"/>
  <c r="BO37" i="24"/>
  <c r="BO38" i="24"/>
  <c r="BO39" i="24"/>
  <c r="BO40" i="24"/>
  <c r="BO41" i="24"/>
  <c r="BO42" i="24"/>
  <c r="BO43" i="24"/>
  <c r="BO44" i="24"/>
  <c r="BO45" i="24"/>
  <c r="BO46" i="24"/>
  <c r="BO47" i="24"/>
  <c r="BO48" i="24"/>
  <c r="BO49" i="24"/>
  <c r="BO50" i="24"/>
  <c r="BO51" i="24"/>
  <c r="BO52" i="24"/>
  <c r="BO53" i="24"/>
  <c r="BO54" i="24"/>
  <c r="BO55" i="24"/>
  <c r="BO56" i="24"/>
  <c r="BO57" i="24"/>
  <c r="BO58" i="24"/>
  <c r="BO59" i="24"/>
  <c r="BO60" i="24"/>
  <c r="BO61" i="24"/>
  <c r="BO62" i="24"/>
  <c r="BO63" i="24"/>
  <c r="BO64" i="24"/>
  <c r="BO65" i="24"/>
  <c r="BO66" i="24"/>
  <c r="BO67" i="24"/>
  <c r="BO68" i="24"/>
  <c r="BO69" i="24"/>
  <c r="BO70" i="24"/>
  <c r="BO71" i="24"/>
  <c r="BO72" i="24"/>
  <c r="BO73" i="24"/>
  <c r="BO74" i="24"/>
  <c r="BO75" i="24"/>
  <c r="BO76" i="24"/>
  <c r="BO77" i="24"/>
  <c r="BO78" i="24"/>
  <c r="BO79" i="24"/>
  <c r="BO80" i="24"/>
  <c r="BO81" i="24"/>
  <c r="BO82" i="24"/>
  <c r="BO83" i="24"/>
  <c r="BO84" i="24"/>
  <c r="BO85" i="24"/>
  <c r="BO86" i="24"/>
  <c r="BO87" i="24"/>
  <c r="BO88" i="24"/>
  <c r="BO89" i="24"/>
  <c r="BO90" i="24"/>
  <c r="BO91" i="24"/>
  <c r="BO92" i="24"/>
  <c r="BO93" i="24"/>
  <c r="BO94" i="24"/>
  <c r="BO95" i="24"/>
  <c r="BO96" i="24"/>
  <c r="BO97" i="24"/>
  <c r="BO98" i="24"/>
  <c r="BO99" i="24"/>
  <c r="BO100" i="24"/>
  <c r="BO101" i="24"/>
  <c r="BO102" i="24"/>
  <c r="BO103" i="24"/>
  <c r="BO104" i="24"/>
  <c r="BO105" i="24"/>
  <c r="BO106" i="24"/>
  <c r="BO107" i="24"/>
  <c r="BO108" i="24"/>
  <c r="BO109" i="24"/>
  <c r="BO110" i="24"/>
  <c r="BO111" i="24"/>
  <c r="BO112" i="24"/>
  <c r="BO113" i="24"/>
  <c r="BO114" i="24"/>
  <c r="BO115" i="24"/>
  <c r="BO116" i="24"/>
  <c r="BO117" i="24"/>
  <c r="BO118" i="24"/>
  <c r="BO119" i="24"/>
  <c r="BO120" i="24"/>
  <c r="BO121" i="24"/>
  <c r="BO122" i="24"/>
  <c r="BO123" i="24"/>
  <c r="BO124" i="24"/>
  <c r="BO125" i="24"/>
  <c r="BO126" i="24"/>
  <c r="BO127" i="24"/>
  <c r="BO128" i="24"/>
  <c r="BO129" i="24"/>
  <c r="BO130" i="24"/>
  <c r="BO131" i="24"/>
  <c r="BO132" i="24"/>
  <c r="BO133" i="24"/>
  <c r="BO134" i="24"/>
  <c r="BO135" i="24"/>
  <c r="BO136" i="24"/>
  <c r="BO137" i="24"/>
  <c r="BO138" i="24"/>
  <c r="BO139" i="24"/>
  <c r="BO140" i="24"/>
  <c r="BO141" i="24"/>
  <c r="BO142" i="24"/>
  <c r="BO143" i="24"/>
  <c r="BO144" i="24"/>
  <c r="BO145" i="24"/>
  <c r="BO146" i="24"/>
  <c r="BO147" i="24"/>
  <c r="BO148" i="24"/>
  <c r="BO149" i="24"/>
  <c r="BO150" i="24"/>
  <c r="BO151" i="24"/>
  <c r="BO152" i="24"/>
  <c r="BO153" i="24"/>
  <c r="BO154" i="24"/>
  <c r="BO155" i="24"/>
  <c r="BO156" i="24"/>
  <c r="BO157" i="24"/>
  <c r="BO158" i="24"/>
  <c r="BO159" i="24"/>
  <c r="BO160" i="24"/>
  <c r="BO161" i="24"/>
  <c r="BO162" i="24"/>
  <c r="BO163" i="24"/>
  <c r="BO164" i="24"/>
  <c r="BO165" i="24"/>
  <c r="BO166" i="24"/>
  <c r="BO167" i="24"/>
  <c r="BO168" i="24"/>
  <c r="BO169" i="24"/>
  <c r="BO170" i="24"/>
  <c r="BO171" i="24"/>
  <c r="BO172" i="24"/>
  <c r="BO173" i="24"/>
  <c r="BO174" i="24"/>
  <c r="BO175" i="24"/>
  <c r="BO176" i="24"/>
  <c r="BO177" i="24"/>
  <c r="BO178" i="24"/>
  <c r="BO179" i="24"/>
  <c r="BO180" i="24"/>
  <c r="BO181" i="24"/>
  <c r="BO182" i="24"/>
  <c r="BO183" i="24"/>
  <c r="BO184" i="24"/>
  <c r="BO185" i="24"/>
  <c r="BO186" i="24"/>
  <c r="BO187" i="24"/>
  <c r="BO188" i="24"/>
  <c r="BO189" i="24"/>
  <c r="BO190" i="24"/>
  <c r="BO191" i="24"/>
  <c r="BO192" i="24"/>
  <c r="BO193" i="24"/>
  <c r="BO194" i="24"/>
  <c r="BO195" i="24"/>
  <c r="BO196" i="24"/>
  <c r="BO197" i="24"/>
  <c r="BO198" i="24"/>
  <c r="BO199" i="24"/>
  <c r="BO200" i="24"/>
  <c r="BO201" i="24"/>
  <c r="BO202" i="24"/>
  <c r="BO203" i="24"/>
  <c r="BO204" i="24"/>
  <c r="BO205" i="24"/>
  <c r="BO206" i="24"/>
  <c r="BO207" i="24"/>
  <c r="BO208" i="24"/>
  <c r="BO209" i="24"/>
  <c r="BO210" i="24"/>
  <c r="BO211" i="24"/>
  <c r="BO212" i="24"/>
  <c r="BO213" i="24"/>
  <c r="BO214" i="24"/>
  <c r="BO215" i="24"/>
  <c r="BO216" i="24"/>
  <c r="BO217" i="24"/>
  <c r="BO218" i="24"/>
  <c r="BO219" i="24"/>
  <c r="BO220" i="24"/>
  <c r="BO221" i="24"/>
  <c r="BO222" i="24"/>
  <c r="BO223" i="24"/>
  <c r="BO224" i="24"/>
  <c r="BO225" i="24"/>
  <c r="BO226" i="24"/>
  <c r="BO227" i="24"/>
  <c r="BO228" i="24"/>
  <c r="BO229" i="24"/>
  <c r="BO230" i="24"/>
  <c r="BO231" i="24"/>
  <c r="BO232" i="24"/>
  <c r="BO233" i="24"/>
  <c r="BO234" i="24"/>
  <c r="BO235" i="24"/>
  <c r="BO236" i="24"/>
  <c r="BO237" i="24"/>
  <c r="BO238" i="24"/>
  <c r="BO239" i="24"/>
  <c r="BO240" i="24"/>
  <c r="BO241" i="24"/>
  <c r="BO242" i="24"/>
  <c r="BO243" i="24"/>
  <c r="BO244" i="24"/>
  <c r="BO245" i="24"/>
  <c r="BO246" i="24"/>
  <c r="BO247" i="24"/>
  <c r="BO248" i="24"/>
  <c r="BO249" i="24"/>
  <c r="BO250" i="24"/>
  <c r="BO251" i="24"/>
  <c r="BO252" i="24"/>
  <c r="BO253" i="24"/>
  <c r="BO254" i="24"/>
  <c r="BO255" i="24"/>
  <c r="BO256" i="24"/>
  <c r="BO257" i="24"/>
  <c r="BO258" i="24"/>
  <c r="BO259" i="24"/>
  <c r="BO260" i="24"/>
  <c r="BO261" i="24"/>
  <c r="BO262" i="24"/>
  <c r="BO263" i="24"/>
  <c r="BO264" i="24"/>
  <c r="BO265" i="24"/>
  <c r="BO266" i="24"/>
  <c r="BO267" i="24"/>
  <c r="BO268" i="24"/>
  <c r="BO269" i="24"/>
  <c r="BO270" i="24"/>
  <c r="BO271" i="24"/>
  <c r="BO272" i="24"/>
  <c r="BO273" i="24"/>
  <c r="BO274" i="24"/>
  <c r="BO275" i="24"/>
  <c r="BO276" i="24"/>
  <c r="BO277" i="24"/>
  <c r="BO278" i="24"/>
  <c r="BO279" i="24"/>
  <c r="BO280" i="24"/>
  <c r="BO281" i="24"/>
  <c r="BO282" i="24"/>
  <c r="BO283" i="24"/>
  <c r="BO284" i="24"/>
  <c r="BO285" i="24"/>
  <c r="BO286" i="24"/>
  <c r="BO287" i="24"/>
  <c r="BO288" i="24"/>
  <c r="BO289" i="24"/>
  <c r="BO290" i="24"/>
  <c r="BO291" i="24"/>
  <c r="BO292" i="24"/>
  <c r="BO293" i="24"/>
  <c r="BO294" i="24"/>
  <c r="BO295" i="24"/>
  <c r="BO296" i="24"/>
  <c r="BO297" i="24"/>
  <c r="BO298" i="24"/>
  <c r="BO299" i="24"/>
  <c r="BO300" i="24"/>
  <c r="BO301" i="24"/>
  <c r="BO302" i="24"/>
  <c r="BO303" i="24"/>
  <c r="BO304" i="24"/>
  <c r="BO305" i="24"/>
  <c r="BO306" i="24"/>
  <c r="BO307" i="24"/>
  <c r="BO308" i="24"/>
  <c r="BO309" i="24"/>
  <c r="BO310" i="24"/>
  <c r="BO311" i="24"/>
  <c r="BO312" i="24"/>
  <c r="BO313" i="24"/>
  <c r="BO314" i="24"/>
  <c r="BO315" i="24"/>
  <c r="BO316" i="24"/>
  <c r="BO317" i="24"/>
  <c r="BO318" i="24"/>
  <c r="BO319" i="24"/>
  <c r="BO320" i="24"/>
  <c r="BO321" i="24"/>
  <c r="BO322" i="24"/>
  <c r="BO323" i="24"/>
  <c r="BO324" i="24"/>
  <c r="BO325" i="24"/>
  <c r="BO326" i="24"/>
  <c r="BO327" i="24"/>
  <c r="BO328" i="24"/>
  <c r="BO329" i="24"/>
  <c r="BO330" i="24"/>
  <c r="BO331" i="24"/>
  <c r="BO332" i="24"/>
  <c r="BO333" i="24"/>
  <c r="BO334" i="24"/>
  <c r="BO335" i="24"/>
  <c r="BO336" i="24"/>
  <c r="BO337" i="24"/>
  <c r="BO338" i="24"/>
  <c r="BO339" i="24"/>
  <c r="BO340" i="24"/>
  <c r="BO341" i="24"/>
  <c r="BO342" i="24"/>
  <c r="BO343" i="24"/>
  <c r="BO344" i="24"/>
  <c r="BO345" i="24"/>
  <c r="BO346" i="24"/>
  <c r="BO347" i="24"/>
  <c r="BO348" i="24"/>
  <c r="BO349" i="24"/>
  <c r="BO350" i="24"/>
  <c r="BO351" i="24"/>
  <c r="BO352" i="24"/>
  <c r="BO353" i="24"/>
  <c r="BO354" i="24"/>
  <c r="BO355" i="24"/>
  <c r="BO356" i="24"/>
  <c r="BO357" i="24"/>
  <c r="BO358" i="24"/>
  <c r="BO359" i="24"/>
  <c r="BO360" i="24"/>
  <c r="BO361" i="24"/>
  <c r="BO362" i="24"/>
  <c r="BO363" i="24"/>
  <c r="BO364" i="24"/>
  <c r="BO365" i="24"/>
  <c r="BO366" i="24"/>
  <c r="BO367" i="24"/>
  <c r="BO368" i="24"/>
  <c r="BO369" i="24"/>
  <c r="BO370" i="24"/>
  <c r="BO371" i="24"/>
  <c r="BO372" i="24"/>
  <c r="BO373" i="24"/>
  <c r="BO374" i="24"/>
  <c r="BO375" i="24"/>
  <c r="BO376" i="24"/>
  <c r="BO377" i="24"/>
  <c r="BO378" i="24"/>
  <c r="BO379" i="24"/>
  <c r="BO380" i="24"/>
  <c r="BO381" i="24"/>
  <c r="BO382" i="24"/>
  <c r="BO383" i="24"/>
  <c r="BO384" i="24"/>
  <c r="BO385" i="24"/>
  <c r="BO386" i="24"/>
  <c r="BO387" i="24"/>
  <c r="BO388" i="24"/>
  <c r="BO389" i="24"/>
  <c r="BO390" i="24"/>
  <c r="BO391" i="24"/>
  <c r="BO392" i="24"/>
  <c r="BO393" i="24"/>
  <c r="BO394" i="24"/>
  <c r="BO395" i="24"/>
  <c r="BO396" i="24"/>
  <c r="BO397" i="24"/>
  <c r="BO398" i="24"/>
  <c r="BO399" i="24"/>
  <c r="BO400" i="24"/>
  <c r="BO401" i="24"/>
  <c r="BO402" i="24"/>
  <c r="BO403" i="24"/>
  <c r="BO404" i="24"/>
  <c r="BO405" i="24"/>
  <c r="BO406" i="24"/>
  <c r="BO407" i="24"/>
  <c r="BO408" i="24"/>
  <c r="BO409" i="24"/>
  <c r="BO410" i="24"/>
  <c r="BO411" i="24"/>
  <c r="BO412" i="24"/>
  <c r="BO413" i="24"/>
  <c r="BO414" i="24"/>
  <c r="BO415" i="24"/>
  <c r="BO416" i="24"/>
  <c r="BO417" i="24"/>
  <c r="BO418" i="24"/>
  <c r="BO419" i="24"/>
  <c r="BO420" i="24"/>
  <c r="BO421" i="24"/>
  <c r="BO422" i="24"/>
  <c r="BO423" i="24"/>
  <c r="BO424" i="24"/>
  <c r="BO425" i="24"/>
  <c r="BO426" i="24"/>
  <c r="BO427" i="24"/>
  <c r="BO428" i="24"/>
  <c r="BO429" i="24"/>
  <c r="BO430" i="24"/>
  <c r="BO431" i="24"/>
  <c r="BO432" i="24"/>
  <c r="BO433" i="24"/>
  <c r="BO9" i="24"/>
  <c r="CQ520" i="24"/>
  <c r="CR520" i="24"/>
  <c r="CQ521" i="24"/>
  <c r="CR521" i="24"/>
  <c r="CQ522" i="24"/>
  <c r="CR522" i="24"/>
  <c r="CQ523" i="24"/>
  <c r="CR523" i="24"/>
  <c r="CQ524" i="24"/>
  <c r="CR524" i="24"/>
  <c r="CQ525" i="24"/>
  <c r="CR525" i="24"/>
  <c r="CQ526" i="24"/>
  <c r="CR526" i="24"/>
  <c r="CQ527" i="24"/>
  <c r="CR527" i="24"/>
  <c r="CQ528" i="24"/>
  <c r="CR528" i="24"/>
  <c r="CQ529" i="24"/>
  <c r="CR529" i="24"/>
  <c r="CQ530" i="24"/>
  <c r="CR530" i="24"/>
  <c r="CQ531" i="24"/>
  <c r="CR531" i="24"/>
  <c r="CQ532" i="24"/>
  <c r="CR532" i="24"/>
  <c r="CQ533" i="24"/>
  <c r="CR533" i="24"/>
  <c r="CQ534" i="24"/>
  <c r="CR534" i="24"/>
  <c r="CQ535" i="24"/>
  <c r="CR535" i="24"/>
  <c r="CQ536" i="24"/>
  <c r="CR536" i="24"/>
  <c r="CQ537" i="24"/>
  <c r="CR537" i="24"/>
  <c r="CQ538" i="24"/>
  <c r="CR538" i="24"/>
  <c r="CQ539" i="24"/>
  <c r="CR539" i="24"/>
  <c r="CQ540" i="24"/>
  <c r="CR540" i="24"/>
  <c r="CQ541" i="24"/>
  <c r="CR541" i="24"/>
  <c r="CQ542" i="24"/>
  <c r="CR542" i="24"/>
  <c r="CQ543" i="24"/>
  <c r="CR543" i="24"/>
  <c r="CQ544" i="24"/>
  <c r="CR544" i="24"/>
  <c r="CQ545" i="24"/>
  <c r="CR545" i="24"/>
  <c r="CQ546" i="24"/>
  <c r="CR546" i="24"/>
  <c r="CP332" i="24"/>
  <c r="CP333" i="24"/>
  <c r="CP334" i="24"/>
  <c r="CP336" i="24"/>
  <c r="CP337" i="24"/>
  <c r="CP338" i="24"/>
  <c r="CP339" i="24"/>
  <c r="CP340" i="24"/>
  <c r="CP341" i="24"/>
  <c r="CP342" i="24"/>
  <c r="CP343" i="24"/>
  <c r="CP344" i="24"/>
  <c r="CP345" i="24"/>
  <c r="CP346" i="24"/>
  <c r="CP347" i="24"/>
  <c r="CP348" i="24"/>
  <c r="CP349" i="24"/>
  <c r="CP350" i="24"/>
  <c r="CP351" i="24"/>
  <c r="CP352" i="24"/>
  <c r="CP353" i="24"/>
  <c r="CP354" i="24"/>
  <c r="CP355" i="24"/>
  <c r="CP356" i="24"/>
  <c r="CP357" i="24"/>
  <c r="CP358" i="24"/>
  <c r="CP359" i="24"/>
  <c r="CP360" i="24"/>
  <c r="CP361" i="24"/>
  <c r="CP362" i="24"/>
  <c r="CP363" i="24"/>
  <c r="CP364" i="24"/>
  <c r="CP365" i="24"/>
  <c r="CP366" i="24"/>
  <c r="CP367" i="24"/>
  <c r="CP368" i="24"/>
  <c r="CP369" i="24"/>
  <c r="CP370" i="24"/>
  <c r="CP371" i="24"/>
  <c r="CP372" i="24"/>
  <c r="CP373" i="24"/>
  <c r="CP374" i="24"/>
  <c r="CP375" i="24"/>
  <c r="CQ297" i="24"/>
  <c r="BD10" i="24"/>
  <c r="BX394" i="24"/>
  <c r="BT394" i="24"/>
  <c r="BX384" i="24"/>
  <c r="BT384" i="24"/>
  <c r="BP99" i="24"/>
  <c r="CH275" i="24"/>
  <c r="CL208" i="24"/>
  <c r="CL36" i="24"/>
  <c r="CL37" i="24"/>
  <c r="CL39" i="24"/>
  <c r="CL40" i="24"/>
  <c r="CL45" i="24"/>
  <c r="CL46" i="24"/>
  <c r="CL67" i="24"/>
  <c r="CL68" i="24"/>
  <c r="CL69" i="24"/>
  <c r="CL70" i="24"/>
  <c r="CL71" i="24"/>
  <c r="CL73" i="24"/>
  <c r="CL74" i="24"/>
  <c r="CL76" i="24"/>
  <c r="CL77" i="24"/>
  <c r="CL78" i="24"/>
  <c r="CL79" i="24"/>
  <c r="CL80" i="24"/>
  <c r="CL81" i="24"/>
  <c r="CL82" i="24"/>
  <c r="CL83" i="24"/>
  <c r="CL85" i="24"/>
  <c r="CL86" i="24"/>
  <c r="CL87" i="24"/>
  <c r="CL89" i="24"/>
  <c r="CL90" i="24"/>
  <c r="CL91" i="24"/>
  <c r="CL95" i="24"/>
  <c r="CL96" i="24"/>
  <c r="CL99" i="24"/>
  <c r="CL100" i="24"/>
  <c r="CL101" i="24"/>
  <c r="CL102" i="24"/>
  <c r="CL108" i="24"/>
  <c r="CL109" i="24"/>
  <c r="CL110" i="24"/>
  <c r="CL115" i="24"/>
  <c r="CL116" i="24"/>
  <c r="CL117" i="24"/>
  <c r="CL118" i="24"/>
  <c r="CL119" i="24"/>
  <c r="CL120" i="24"/>
  <c r="CL123" i="24"/>
  <c r="CL124" i="24"/>
  <c r="CL126" i="24"/>
  <c r="CL127" i="24"/>
  <c r="CL128" i="24"/>
  <c r="CL130" i="24"/>
  <c r="CL131" i="24"/>
  <c r="CL134" i="24"/>
  <c r="CL135" i="24"/>
  <c r="CL137" i="24"/>
  <c r="CL139" i="24"/>
  <c r="CL140" i="24"/>
  <c r="CL141" i="24"/>
  <c r="CL142" i="24"/>
  <c r="CL143" i="24"/>
  <c r="CL144" i="24"/>
  <c r="CL145" i="24"/>
  <c r="CL147" i="24"/>
  <c r="CL148" i="24"/>
  <c r="CL149" i="24"/>
  <c r="CL155" i="24"/>
  <c r="CL156" i="24"/>
  <c r="CL158" i="24"/>
  <c r="CL159" i="24"/>
  <c r="CL160" i="24"/>
  <c r="CL162" i="24"/>
  <c r="CL163" i="24"/>
  <c r="CL164" i="24"/>
  <c r="CL166" i="24"/>
  <c r="CL167" i="24"/>
  <c r="CL168" i="24"/>
  <c r="CL170" i="24"/>
  <c r="CL171" i="24"/>
  <c r="CL173" i="24"/>
  <c r="CL174" i="24"/>
  <c r="CL175" i="24"/>
  <c r="CL177" i="24"/>
  <c r="CL178" i="24"/>
  <c r="CL180" i="24"/>
  <c r="CL181" i="24"/>
  <c r="CL183" i="24"/>
  <c r="CL184" i="24"/>
  <c r="CL185" i="24"/>
  <c r="CL186" i="24"/>
  <c r="CL187" i="24"/>
  <c r="CL188" i="24"/>
  <c r="CL189" i="24"/>
  <c r="CL191" i="24"/>
  <c r="CL192" i="24"/>
  <c r="CL193" i="24"/>
  <c r="CL194" i="24"/>
  <c r="CL196" i="24"/>
  <c r="CL197" i="24"/>
  <c r="CL198" i="24"/>
  <c r="CL200" i="24"/>
  <c r="CL201" i="24"/>
  <c r="CL209" i="24"/>
  <c r="CL211" i="24"/>
  <c r="CL212" i="24"/>
  <c r="CL213" i="24"/>
  <c r="CL214" i="24"/>
  <c r="CL215" i="24"/>
  <c r="CL216" i="24"/>
  <c r="CL217" i="24"/>
  <c r="CL218" i="24"/>
  <c r="CL219" i="24"/>
  <c r="CL220" i="24"/>
  <c r="CL221" i="24"/>
  <c r="CL223" i="24"/>
  <c r="CL224" i="24"/>
  <c r="CL225" i="24"/>
  <c r="CL226" i="24"/>
  <c r="CL227" i="24"/>
  <c r="CL228" i="24"/>
  <c r="CL229" i="24"/>
  <c r="CL230" i="24"/>
  <c r="CL231" i="24"/>
  <c r="CL232" i="24"/>
  <c r="CL233" i="24"/>
  <c r="CL234" i="24"/>
  <c r="CL235" i="24"/>
  <c r="CL236" i="24"/>
  <c r="CL238" i="24"/>
  <c r="CL239" i="24"/>
  <c r="CL240" i="24"/>
  <c r="CL241" i="24"/>
  <c r="CL242" i="24"/>
  <c r="CL243" i="24"/>
  <c r="CL244" i="24"/>
  <c r="CL245" i="24"/>
  <c r="CL247" i="24"/>
  <c r="CL248" i="24"/>
  <c r="CL249" i="24"/>
  <c r="CL250" i="24"/>
  <c r="CL251" i="24"/>
  <c r="CL252" i="24"/>
  <c r="CL253" i="24"/>
  <c r="CL254" i="24"/>
  <c r="CL255" i="24"/>
  <c r="CL256" i="24"/>
  <c r="CL258" i="24"/>
  <c r="CL259" i="24"/>
  <c r="CL260" i="24"/>
  <c r="CL261" i="24"/>
  <c r="CL262" i="24"/>
  <c r="CL263" i="24"/>
  <c r="CL265" i="24"/>
  <c r="CL266" i="24"/>
  <c r="CL267" i="24"/>
  <c r="CL268" i="24"/>
  <c r="CL269" i="24"/>
  <c r="CL270" i="24"/>
  <c r="CL271" i="24"/>
  <c r="CL272" i="24"/>
  <c r="CL273" i="24"/>
  <c r="CL274" i="24"/>
  <c r="CL275" i="24"/>
  <c r="CL278" i="24"/>
  <c r="CL279" i="24"/>
  <c r="CL280" i="24"/>
  <c r="CL281" i="24"/>
  <c r="CL282" i="24"/>
  <c r="CL283" i="24"/>
  <c r="CL284" i="24"/>
  <c r="CL285" i="24"/>
  <c r="CL286" i="24"/>
  <c r="CL287" i="24"/>
  <c r="CL288" i="24"/>
  <c r="CL289" i="24"/>
  <c r="CL290" i="24"/>
  <c r="CL291" i="24"/>
  <c r="CL292" i="24"/>
  <c r="CL293" i="24"/>
  <c r="CL294" i="24"/>
  <c r="CL295" i="24"/>
  <c r="CL296" i="24"/>
  <c r="CL297" i="24"/>
  <c r="CL298" i="24"/>
  <c r="CL299" i="24"/>
  <c r="CL300" i="24"/>
  <c r="CL301" i="24"/>
  <c r="CL302" i="24"/>
  <c r="CL303" i="24"/>
  <c r="CL304" i="24"/>
  <c r="CL305" i="24"/>
  <c r="CL306" i="24"/>
  <c r="CL307" i="24"/>
  <c r="CL308" i="24"/>
  <c r="CL309" i="24"/>
  <c r="CL310" i="24"/>
  <c r="CL311" i="24"/>
  <c r="CL312" i="24"/>
  <c r="CL313" i="24"/>
  <c r="CL314" i="24"/>
  <c r="CL315" i="24"/>
  <c r="CL316" i="24"/>
  <c r="CL317" i="24"/>
  <c r="CL318" i="24"/>
  <c r="CL319" i="24"/>
  <c r="CL320" i="24"/>
  <c r="CL321" i="24"/>
  <c r="CL322" i="24"/>
  <c r="CL323" i="24"/>
  <c r="CL324" i="24"/>
  <c r="CL325" i="24"/>
  <c r="CL326" i="24"/>
  <c r="CL327" i="24"/>
  <c r="CL328" i="24"/>
  <c r="CL329" i="24"/>
  <c r="CL330" i="24"/>
  <c r="CL331" i="24"/>
  <c r="CL332" i="24"/>
  <c r="CL333" i="24"/>
  <c r="CL334" i="24"/>
  <c r="CL336" i="24"/>
  <c r="CL337" i="24"/>
  <c r="CL338" i="24"/>
  <c r="CL339" i="24"/>
  <c r="CL340" i="24"/>
  <c r="CL341" i="24"/>
  <c r="CL342" i="24"/>
  <c r="CL343" i="24"/>
  <c r="CL344" i="24"/>
  <c r="CL345" i="24"/>
  <c r="CL346" i="24"/>
  <c r="CL347" i="24"/>
  <c r="CL348" i="24"/>
  <c r="CL349" i="24"/>
  <c r="CL350" i="24"/>
  <c r="CL351" i="24"/>
  <c r="CL352" i="24"/>
  <c r="CL353" i="24"/>
  <c r="CL354" i="24"/>
  <c r="CL355" i="24"/>
  <c r="CL356" i="24"/>
  <c r="CL357" i="24"/>
  <c r="CL358" i="24"/>
  <c r="CL359" i="24"/>
  <c r="CL360" i="24"/>
  <c r="CL361" i="24"/>
  <c r="CL362" i="24"/>
  <c r="CL363" i="24"/>
  <c r="CL364" i="24"/>
  <c r="CL365" i="24"/>
  <c r="CL366" i="24"/>
  <c r="CL367" i="24"/>
  <c r="CL368" i="24"/>
  <c r="CL369" i="24"/>
  <c r="CL370" i="24"/>
  <c r="CL371" i="24"/>
  <c r="CL372" i="24"/>
  <c r="CL373" i="24"/>
  <c r="CL374" i="24"/>
  <c r="CL375" i="24"/>
  <c r="CL376" i="24"/>
  <c r="CL377" i="24"/>
  <c r="CL378" i="24"/>
  <c r="CL379" i="24"/>
  <c r="CL380" i="24"/>
  <c r="CL381" i="24"/>
  <c r="CL382" i="24"/>
  <c r="CL383" i="24"/>
  <c r="CL384" i="24"/>
  <c r="CL385" i="24"/>
  <c r="CL386" i="24"/>
  <c r="CL387" i="24"/>
  <c r="CL388" i="24"/>
  <c r="CL389" i="24"/>
  <c r="CL390" i="24"/>
  <c r="CL391" i="24"/>
  <c r="CL392" i="24"/>
  <c r="CL393" i="24"/>
  <c r="CL394" i="24"/>
  <c r="CL395" i="24"/>
  <c r="CL396" i="24"/>
  <c r="CL397" i="24"/>
  <c r="CL398" i="24"/>
  <c r="CL399" i="24"/>
  <c r="CL400" i="24"/>
  <c r="CL401" i="24"/>
  <c r="CL402" i="24"/>
  <c r="CL403" i="24"/>
  <c r="CL404" i="24"/>
  <c r="CL405" i="24"/>
  <c r="CL406" i="24"/>
  <c r="CL407" i="24"/>
  <c r="CL408" i="24"/>
  <c r="CL409" i="24"/>
  <c r="CL410" i="24"/>
  <c r="CL411" i="24"/>
  <c r="CL412" i="24"/>
  <c r="CL413" i="24"/>
  <c r="CL414" i="24"/>
  <c r="CL416" i="24"/>
  <c r="CL417" i="24"/>
  <c r="CL418" i="24"/>
  <c r="CL419" i="24"/>
  <c r="CL420" i="24"/>
  <c r="CL421" i="24"/>
  <c r="CL423" i="24"/>
  <c r="CL424" i="24"/>
  <c r="CL425" i="24"/>
  <c r="CL426" i="24"/>
  <c r="CL427" i="24"/>
  <c r="CL428" i="24"/>
  <c r="CL429" i="24"/>
  <c r="CL430" i="24"/>
  <c r="CL431" i="24"/>
  <c r="CL432" i="24"/>
  <c r="CL433" i="24"/>
  <c r="CL10" i="24"/>
  <c r="CL12" i="24"/>
  <c r="CL17" i="24"/>
  <c r="CL18" i="24"/>
  <c r="CL19" i="24"/>
  <c r="CL20" i="24"/>
  <c r="CL21" i="24"/>
  <c r="CL22" i="24"/>
  <c r="CL23" i="24"/>
  <c r="CL25" i="24"/>
  <c r="CL26" i="24"/>
  <c r="CL27" i="24"/>
  <c r="CL28" i="24"/>
  <c r="CP433" i="24"/>
  <c r="CP432" i="24"/>
  <c r="CP431" i="24"/>
  <c r="CP430" i="24"/>
  <c r="CP429" i="24"/>
  <c r="CP428" i="24"/>
  <c r="CP427" i="24"/>
  <c r="CP426" i="24"/>
  <c r="CP425" i="24"/>
  <c r="CP424" i="24"/>
  <c r="CP423" i="24"/>
  <c r="CP421" i="24"/>
  <c r="CP420" i="24"/>
  <c r="CP419" i="24"/>
  <c r="CP418" i="24"/>
  <c r="CP417" i="24"/>
  <c r="CP416" i="24"/>
  <c r="CP414" i="24"/>
  <c r="CP413" i="24"/>
  <c r="CP412" i="24"/>
  <c r="CP411" i="24"/>
  <c r="CP410" i="24"/>
  <c r="CP409" i="24"/>
  <c r="CP408" i="24"/>
  <c r="CP407" i="24"/>
  <c r="CP406" i="24"/>
  <c r="CP405" i="24"/>
  <c r="CP404" i="24"/>
  <c r="CP403" i="24"/>
  <c r="CP402" i="24"/>
  <c r="CP401" i="24"/>
  <c r="CP400" i="24"/>
  <c r="CP399" i="24"/>
  <c r="CP398" i="24"/>
  <c r="CP397" i="24"/>
  <c r="CP396" i="24"/>
  <c r="CP395" i="24"/>
  <c r="CP394" i="24"/>
  <c r="CP393" i="24"/>
  <c r="CP392" i="24"/>
  <c r="CP391" i="24"/>
  <c r="CP390" i="24"/>
  <c r="CP389" i="24"/>
  <c r="CP388" i="24"/>
  <c r="CP387" i="24"/>
  <c r="CP386" i="24"/>
  <c r="CP385" i="24"/>
  <c r="CP384" i="24"/>
  <c r="CP383" i="24"/>
  <c r="CP382" i="24"/>
  <c r="CP381" i="24"/>
  <c r="CP380" i="24"/>
  <c r="CP379" i="24"/>
  <c r="CP378" i="24"/>
  <c r="CP377" i="24"/>
  <c r="CP376" i="24"/>
  <c r="CP331" i="24"/>
  <c r="CP330" i="24"/>
  <c r="CP329" i="24"/>
  <c r="CP328" i="24"/>
  <c r="CP327" i="24"/>
  <c r="CP326" i="24"/>
  <c r="CP325" i="24"/>
  <c r="CP324" i="24"/>
  <c r="CP323" i="24"/>
  <c r="CP322" i="24"/>
  <c r="CP321" i="24"/>
  <c r="CP320" i="24"/>
  <c r="CP319" i="24"/>
  <c r="CP318" i="24"/>
  <c r="CP317" i="24"/>
  <c r="CP316" i="24"/>
  <c r="CP315" i="24"/>
  <c r="CP314" i="24"/>
  <c r="CP313" i="24"/>
  <c r="CP312" i="24"/>
  <c r="CP311" i="24"/>
  <c r="CP310" i="24"/>
  <c r="CP309" i="24"/>
  <c r="CP308" i="24"/>
  <c r="CP307" i="24"/>
  <c r="CP306" i="24"/>
  <c r="CP305" i="24"/>
  <c r="CP304" i="24"/>
  <c r="CP303" i="24"/>
  <c r="CP302" i="24"/>
  <c r="CP301" i="24"/>
  <c r="CP300" i="24"/>
  <c r="CP299" i="24"/>
  <c r="CP298" i="24"/>
  <c r="CP297" i="24"/>
  <c r="CP296" i="24"/>
  <c r="CP295" i="24"/>
  <c r="CP294" i="24"/>
  <c r="CP293" i="24"/>
  <c r="CP292" i="24"/>
  <c r="CP291" i="24"/>
  <c r="CP290" i="24"/>
  <c r="CP289" i="24"/>
  <c r="CP288" i="24"/>
  <c r="CP287" i="24"/>
  <c r="CP286" i="24"/>
  <c r="CP285" i="24"/>
  <c r="CP284" i="24"/>
  <c r="CP264" i="24"/>
  <c r="CP246" i="24"/>
  <c r="CP237" i="24"/>
  <c r="CP207" i="24"/>
  <c r="CP206" i="24"/>
  <c r="CP205" i="24"/>
  <c r="CP204" i="24"/>
  <c r="CP203" i="24"/>
  <c r="CP202" i="24"/>
  <c r="CP66" i="24"/>
  <c r="CP65" i="24"/>
  <c r="CP64" i="24"/>
  <c r="CP63" i="24"/>
  <c r="CP62" i="24"/>
  <c r="CP61" i="24"/>
  <c r="CP60" i="24"/>
  <c r="CP59" i="24"/>
  <c r="CP58" i="24"/>
  <c r="CP57" i="24"/>
  <c r="CP56" i="24"/>
  <c r="CP55" i="24"/>
  <c r="CP54" i="24"/>
  <c r="CP53" i="24"/>
  <c r="CP52" i="24"/>
  <c r="CP51" i="24"/>
  <c r="CP50" i="24"/>
  <c r="CP49" i="24"/>
  <c r="CP48" i="24"/>
  <c r="CP46" i="24"/>
  <c r="CP45" i="24"/>
  <c r="CP44" i="24"/>
  <c r="CP43" i="24"/>
  <c r="CP42" i="24"/>
  <c r="CP40" i="24"/>
  <c r="CP39" i="24"/>
  <c r="CP37" i="24"/>
  <c r="CP36" i="24"/>
  <c r="CP35" i="24"/>
  <c r="CP34" i="24"/>
  <c r="CP33" i="24"/>
  <c r="CP32" i="24"/>
  <c r="CP31" i="24"/>
  <c r="CP30" i="24"/>
  <c r="CP28" i="24"/>
  <c r="CP27" i="24"/>
  <c r="CP26" i="24"/>
  <c r="CP25" i="24"/>
  <c r="CP23" i="24"/>
  <c r="CP22" i="24"/>
  <c r="CP21" i="24"/>
  <c r="CP20" i="24"/>
  <c r="CP19" i="24"/>
  <c r="CP18" i="24"/>
  <c r="CP17" i="24"/>
  <c r="CP16" i="24"/>
  <c r="CP15" i="24"/>
  <c r="CP14" i="24"/>
  <c r="CP13" i="24"/>
  <c r="CP12" i="24"/>
  <c r="CP11" i="24"/>
  <c r="CP10" i="24"/>
  <c r="CP9" i="24"/>
  <c r="CG10" i="24"/>
  <c r="CG11" i="24"/>
  <c r="CG12" i="24"/>
  <c r="CG13" i="24"/>
  <c r="CG14" i="24"/>
  <c r="CG15" i="24"/>
  <c r="CG16" i="24"/>
  <c r="CG17" i="24"/>
  <c r="CG18" i="24"/>
  <c r="CG19" i="24"/>
  <c r="CG20" i="24"/>
  <c r="CG21" i="24"/>
  <c r="CG22" i="24"/>
  <c r="CG23" i="24"/>
  <c r="CG24" i="24"/>
  <c r="CG25" i="24"/>
  <c r="CG26" i="24"/>
  <c r="CG27" i="24"/>
  <c r="CG28" i="24"/>
  <c r="CG29" i="24"/>
  <c r="CG30" i="24"/>
  <c r="CG31" i="24"/>
  <c r="CG32" i="24"/>
  <c r="CG33" i="24"/>
  <c r="CG34" i="24"/>
  <c r="CG35" i="24"/>
  <c r="CG36" i="24"/>
  <c r="CG37" i="24"/>
  <c r="CG38" i="24"/>
  <c r="CG39" i="24"/>
  <c r="CG40" i="24"/>
  <c r="CG41" i="24"/>
  <c r="CG42" i="24"/>
  <c r="CG43" i="24"/>
  <c r="CG44" i="24"/>
  <c r="CG45" i="24"/>
  <c r="CG46" i="24"/>
  <c r="CG47" i="24"/>
  <c r="CG48" i="24"/>
  <c r="CG49" i="24"/>
  <c r="CG50" i="24"/>
  <c r="CG51" i="24"/>
  <c r="CG52" i="24"/>
  <c r="CG53" i="24"/>
  <c r="CG54" i="24"/>
  <c r="CG55" i="24"/>
  <c r="CG56" i="24"/>
  <c r="CG57" i="24"/>
  <c r="CG58" i="24"/>
  <c r="CG59" i="24"/>
  <c r="CG60" i="24"/>
  <c r="CG61" i="24"/>
  <c r="CG62" i="24"/>
  <c r="CG63" i="24"/>
  <c r="CG64" i="24"/>
  <c r="CG65" i="24"/>
  <c r="CG66" i="24"/>
  <c r="CG68" i="24"/>
  <c r="CG72" i="24"/>
  <c r="CG75" i="24"/>
  <c r="CG77" i="24"/>
  <c r="CG82" i="24"/>
  <c r="CG88" i="24"/>
  <c r="CG92" i="24"/>
  <c r="CG95" i="24"/>
  <c r="CG96" i="24"/>
  <c r="CG99" i="24"/>
  <c r="CG100" i="24"/>
  <c r="CG101" i="24"/>
  <c r="CG102" i="24"/>
  <c r="CG103" i="24"/>
  <c r="CG108" i="24"/>
  <c r="CG109" i="24"/>
  <c r="CG110" i="24"/>
  <c r="CG117" i="24"/>
  <c r="CG120" i="24"/>
  <c r="CG121" i="24"/>
  <c r="CG122" i="24"/>
  <c r="CG125" i="24"/>
  <c r="CG126" i="24"/>
  <c r="CG129" i="24"/>
  <c r="CG135" i="24"/>
  <c r="CG136" i="24"/>
  <c r="CG138" i="24"/>
  <c r="CG142" i="24"/>
  <c r="CG146" i="24"/>
  <c r="CG150" i="24"/>
  <c r="CG157" i="24"/>
  <c r="CG165" i="24"/>
  <c r="CG169" i="24"/>
  <c r="CG172" i="24"/>
  <c r="CG176" i="24"/>
  <c r="CG179" i="24"/>
  <c r="CG182" i="24"/>
  <c r="CG183" i="24"/>
  <c r="CG186" i="24"/>
  <c r="CG190" i="24"/>
  <c r="CG195" i="24"/>
  <c r="CG199" i="24"/>
  <c r="CG202" i="24"/>
  <c r="CG203" i="24"/>
  <c r="CG204" i="24"/>
  <c r="CG205" i="24"/>
  <c r="CG206" i="24"/>
  <c r="CG207" i="24"/>
  <c r="CG210" i="24"/>
  <c r="CG214" i="24"/>
  <c r="CG218" i="24"/>
  <c r="CG222" i="24"/>
  <c r="CG237" i="24"/>
  <c r="CG238" i="24"/>
  <c r="CG244" i="24"/>
  <c r="CG257" i="24"/>
  <c r="CG260" i="24"/>
  <c r="CG268" i="24"/>
  <c r="CG276" i="24"/>
  <c r="CG278" i="24"/>
  <c r="CG279" i="24"/>
  <c r="CG280" i="24"/>
  <c r="CG281" i="24"/>
  <c r="CG282" i="24"/>
  <c r="CG283" i="24"/>
  <c r="CG284" i="24"/>
  <c r="CG285" i="24"/>
  <c r="CG286" i="24"/>
  <c r="CG287" i="24"/>
  <c r="CG288" i="24"/>
  <c r="CG289" i="24"/>
  <c r="CG290" i="24"/>
  <c r="CG291" i="24"/>
  <c r="CG292" i="24"/>
  <c r="CG293" i="24"/>
  <c r="CG294" i="24"/>
  <c r="CG295" i="24"/>
  <c r="CG296" i="24"/>
  <c r="CG297" i="24"/>
  <c r="CG298" i="24"/>
  <c r="CG299" i="24"/>
  <c r="CG300" i="24"/>
  <c r="CG301" i="24"/>
  <c r="CG302" i="24"/>
  <c r="CG303" i="24"/>
  <c r="CG304" i="24"/>
  <c r="CG305" i="24"/>
  <c r="CG306" i="24"/>
  <c r="CG307" i="24"/>
  <c r="CG308" i="24"/>
  <c r="CG309" i="24"/>
  <c r="CG310" i="24"/>
  <c r="CG311" i="24"/>
  <c r="CG312" i="24"/>
  <c r="CG313" i="24"/>
  <c r="CG314" i="24"/>
  <c r="CG315" i="24"/>
  <c r="CG316" i="24"/>
  <c r="CG317" i="24"/>
  <c r="CG318" i="24"/>
  <c r="CG319" i="24"/>
  <c r="CG320" i="24"/>
  <c r="CG321" i="24"/>
  <c r="CG322" i="24"/>
  <c r="CG323" i="24"/>
  <c r="CG324" i="24"/>
  <c r="CG325" i="24"/>
  <c r="CG326" i="24"/>
  <c r="CG327" i="24"/>
  <c r="CG328" i="24"/>
  <c r="CG329" i="24"/>
  <c r="CG330" i="24"/>
  <c r="CG331" i="24"/>
  <c r="CG332" i="24"/>
  <c r="CG333" i="24"/>
  <c r="CG334" i="24"/>
  <c r="CG336" i="24"/>
  <c r="CG337" i="24"/>
  <c r="CG338" i="24"/>
  <c r="CG339" i="24"/>
  <c r="CG340" i="24"/>
  <c r="CG341" i="24"/>
  <c r="CG342" i="24"/>
  <c r="CG343" i="24"/>
  <c r="CG344" i="24"/>
  <c r="CG345" i="24"/>
  <c r="CG346" i="24"/>
  <c r="CG347" i="24"/>
  <c r="CG348" i="24"/>
  <c r="CG349" i="24"/>
  <c r="CG350" i="24"/>
  <c r="CG351" i="24"/>
  <c r="CG352" i="24"/>
  <c r="CG353" i="24"/>
  <c r="CG354" i="24"/>
  <c r="CG355" i="24"/>
  <c r="CG356" i="24"/>
  <c r="CG357" i="24"/>
  <c r="CG358" i="24"/>
  <c r="CG359" i="24"/>
  <c r="CG360" i="24"/>
  <c r="CG361" i="24"/>
  <c r="CG362" i="24"/>
  <c r="CG363" i="24"/>
  <c r="CG364" i="24"/>
  <c r="CG365" i="24"/>
  <c r="CG366" i="24"/>
  <c r="CG367" i="24"/>
  <c r="CG368" i="24"/>
  <c r="CG369" i="24"/>
  <c r="CG370" i="24"/>
  <c r="CG371" i="24"/>
  <c r="CG372" i="24"/>
  <c r="CG373" i="24"/>
  <c r="CG374" i="24"/>
  <c r="CG375" i="24"/>
  <c r="CG376" i="24"/>
  <c r="CG377" i="24"/>
  <c r="CG378" i="24"/>
  <c r="CG379" i="24"/>
  <c r="CG380" i="24"/>
  <c r="CG381" i="24"/>
  <c r="CG382" i="24"/>
  <c r="CG383" i="24"/>
  <c r="CG384" i="24"/>
  <c r="CG385" i="24"/>
  <c r="CG386" i="24"/>
  <c r="CG387" i="24"/>
  <c r="CG388" i="24"/>
  <c r="CG389" i="24"/>
  <c r="CG390" i="24"/>
  <c r="CG391" i="24"/>
  <c r="CG392" i="24"/>
  <c r="CG393" i="24"/>
  <c r="CG394" i="24"/>
  <c r="CG395" i="24"/>
  <c r="CG396" i="24"/>
  <c r="CG397" i="24"/>
  <c r="CG398" i="24"/>
  <c r="CG399" i="24"/>
  <c r="CG400" i="24"/>
  <c r="CG401" i="24"/>
  <c r="CG402" i="24"/>
  <c r="CG403" i="24"/>
  <c r="CG404" i="24"/>
  <c r="CG405" i="24"/>
  <c r="CG406" i="24"/>
  <c r="CG407" i="24"/>
  <c r="CG408" i="24"/>
  <c r="CG409" i="24"/>
  <c r="CG410" i="24"/>
  <c r="CG411" i="24"/>
  <c r="CG412" i="24"/>
  <c r="CG413" i="24"/>
  <c r="CG414" i="24"/>
  <c r="CG415" i="24"/>
  <c r="CG416" i="24"/>
  <c r="CG417" i="24"/>
  <c r="CG418" i="24"/>
  <c r="CG419" i="24"/>
  <c r="CG420" i="24"/>
  <c r="CG421" i="24"/>
  <c r="CG422" i="24"/>
  <c r="CG423" i="24"/>
  <c r="CG424" i="24"/>
  <c r="CG425" i="24"/>
  <c r="CG426" i="24"/>
  <c r="CG427" i="24"/>
  <c r="CG428" i="24"/>
  <c r="CG429" i="24"/>
  <c r="CG430" i="24"/>
  <c r="CG431" i="24"/>
  <c r="CG432" i="24"/>
  <c r="CG433" i="24"/>
  <c r="CG9" i="24"/>
  <c r="CC10" i="24"/>
  <c r="CC12" i="24"/>
  <c r="CC36" i="24"/>
  <c r="CC37" i="24"/>
  <c r="CC39" i="24"/>
  <c r="CC40" i="24"/>
  <c r="CC45" i="24"/>
  <c r="CC46" i="24"/>
  <c r="CC67" i="24"/>
  <c r="CC68" i="24"/>
  <c r="CC69" i="24"/>
  <c r="CC70" i="24"/>
  <c r="CC71" i="24"/>
  <c r="CC73" i="24"/>
  <c r="CC74" i="24"/>
  <c r="CC76" i="24"/>
  <c r="CC77" i="24"/>
  <c r="CC78" i="24"/>
  <c r="CC79" i="24"/>
  <c r="CC80" i="24"/>
  <c r="CC81" i="24"/>
  <c r="CC82" i="24"/>
  <c r="CC83" i="24"/>
  <c r="CC85" i="24"/>
  <c r="CC86" i="24"/>
  <c r="CC87" i="24"/>
  <c r="CC89" i="24"/>
  <c r="CC90" i="24"/>
  <c r="CC91" i="24"/>
  <c r="CC95" i="24"/>
  <c r="CC96" i="24"/>
  <c r="CC99" i="24"/>
  <c r="CC100" i="24"/>
  <c r="CC101" i="24"/>
  <c r="CC102" i="24"/>
  <c r="CC108" i="24"/>
  <c r="CC109" i="24"/>
  <c r="CC110" i="24"/>
  <c r="CC115" i="24"/>
  <c r="CC116" i="24"/>
  <c r="CC117" i="24"/>
  <c r="CC118" i="24"/>
  <c r="CC119" i="24"/>
  <c r="CC120" i="24"/>
  <c r="CC123" i="24"/>
  <c r="CC124" i="24"/>
  <c r="CC126" i="24"/>
  <c r="CC127" i="24"/>
  <c r="CC128" i="24"/>
  <c r="CC130" i="24"/>
  <c r="CC131" i="24"/>
  <c r="CC132" i="24"/>
  <c r="CC134" i="24"/>
  <c r="CC135" i="24"/>
  <c r="CC137" i="24"/>
  <c r="CC138" i="24"/>
  <c r="CC139" i="24"/>
  <c r="CC140" i="24"/>
  <c r="CC141" i="24"/>
  <c r="CC143" i="24"/>
  <c r="CC144" i="24"/>
  <c r="CC145" i="24"/>
  <c r="CC147" i="24"/>
  <c r="CC148" i="24"/>
  <c r="CC149" i="24"/>
  <c r="CC155" i="24"/>
  <c r="CC156" i="24"/>
  <c r="CC158" i="24"/>
  <c r="CC159" i="24"/>
  <c r="CC160" i="24"/>
  <c r="CC161" i="24"/>
  <c r="CC162" i="24"/>
  <c r="CC163" i="24"/>
  <c r="CC164" i="24"/>
  <c r="CC166" i="24"/>
  <c r="CC167" i="24"/>
  <c r="CC168" i="24"/>
  <c r="CC170" i="24"/>
  <c r="CC171" i="24"/>
  <c r="CC173" i="24"/>
  <c r="CC174" i="24"/>
  <c r="CC175" i="24"/>
  <c r="CC176" i="24"/>
  <c r="CC177" i="24"/>
  <c r="CC178" i="24"/>
  <c r="CC180" i="24"/>
  <c r="CC181" i="24"/>
  <c r="CC183" i="24"/>
  <c r="CC184" i="24"/>
  <c r="CC185" i="24"/>
  <c r="CC186" i="24"/>
  <c r="CC187" i="24"/>
  <c r="CC188" i="24"/>
  <c r="CC189" i="24"/>
  <c r="CC191" i="24"/>
  <c r="CC192" i="24"/>
  <c r="CC193" i="24"/>
  <c r="CC194" i="24"/>
  <c r="CC196" i="24"/>
  <c r="CC197" i="24"/>
  <c r="CC198" i="24"/>
  <c r="CC200" i="24"/>
  <c r="CC201" i="24"/>
  <c r="CC208" i="24"/>
  <c r="CC209" i="24"/>
  <c r="CC211" i="24"/>
  <c r="CC212" i="24"/>
  <c r="CC213" i="24"/>
  <c r="CC214" i="24"/>
  <c r="CC215" i="24"/>
  <c r="CC216" i="24"/>
  <c r="CC217" i="24"/>
  <c r="CC218" i="24"/>
  <c r="CC219" i="24"/>
  <c r="CC220" i="24"/>
  <c r="CC221" i="24"/>
  <c r="CC223" i="24"/>
  <c r="CC224" i="24"/>
  <c r="CC225" i="24"/>
  <c r="CC226" i="24"/>
  <c r="CC227" i="24"/>
  <c r="CC228" i="24"/>
  <c r="CC229" i="24"/>
  <c r="CC230" i="24"/>
  <c r="CC231" i="24"/>
  <c r="CC232" i="24"/>
  <c r="CC233" i="24"/>
  <c r="CC234" i="24"/>
  <c r="CC235" i="24"/>
  <c r="CC236" i="24"/>
  <c r="CC238" i="24"/>
  <c r="CC239" i="24"/>
  <c r="CC240" i="24"/>
  <c r="CC241" i="24"/>
  <c r="CC242" i="24"/>
  <c r="CC243" i="24"/>
  <c r="CC244" i="24"/>
  <c r="CC245" i="24"/>
  <c r="CC246" i="24"/>
  <c r="CC247" i="24"/>
  <c r="CC248" i="24"/>
  <c r="CC249" i="24"/>
  <c r="CC250" i="24"/>
  <c r="CC251" i="24"/>
  <c r="CC252" i="24"/>
  <c r="CC253" i="24"/>
  <c r="CC254" i="24"/>
  <c r="CC255" i="24"/>
  <c r="CC256" i="24"/>
  <c r="CC258" i="24"/>
  <c r="CC259" i="24"/>
  <c r="CC260" i="24"/>
  <c r="CC261" i="24"/>
  <c r="CC262" i="24"/>
  <c r="CC263" i="24"/>
  <c r="CC264" i="24"/>
  <c r="CC265" i="24"/>
  <c r="CC266" i="24"/>
  <c r="CC267" i="24"/>
  <c r="CC268" i="24"/>
  <c r="CC269" i="24"/>
  <c r="CC270" i="24"/>
  <c r="CC271" i="24"/>
  <c r="CC272" i="24"/>
  <c r="CC273" i="24"/>
  <c r="CC274" i="24"/>
  <c r="CC275" i="24"/>
  <c r="CC278" i="24"/>
  <c r="CC279" i="24"/>
  <c r="CC280" i="24"/>
  <c r="CC281" i="24"/>
  <c r="CC282" i="24"/>
  <c r="CC283" i="24"/>
  <c r="CC284" i="24"/>
  <c r="CC285" i="24"/>
  <c r="CC286" i="24"/>
  <c r="CC287" i="24"/>
  <c r="CC288" i="24"/>
  <c r="CC289" i="24"/>
  <c r="CC290" i="24"/>
  <c r="CC291" i="24"/>
  <c r="CC292" i="24"/>
  <c r="CC293" i="24"/>
  <c r="CC294" i="24"/>
  <c r="CC295" i="24"/>
  <c r="CC296" i="24"/>
  <c r="CC297" i="24"/>
  <c r="CC298" i="24"/>
  <c r="CC299" i="24"/>
  <c r="CC300" i="24"/>
  <c r="CC301" i="24"/>
  <c r="CC302" i="24"/>
  <c r="CC303" i="24"/>
  <c r="CC304" i="24"/>
  <c r="CC305" i="24"/>
  <c r="CC306" i="24"/>
  <c r="CC307" i="24"/>
  <c r="CC308" i="24"/>
  <c r="CC309" i="24"/>
  <c r="CC310" i="24"/>
  <c r="CC311" i="24"/>
  <c r="CC312" i="24"/>
  <c r="CC313" i="24"/>
  <c r="CC314" i="24"/>
  <c r="CC315" i="24"/>
  <c r="CC316" i="24"/>
  <c r="CC317" i="24"/>
  <c r="CC318" i="24"/>
  <c r="CC319" i="24"/>
  <c r="CC320" i="24"/>
  <c r="CC321" i="24"/>
  <c r="CC322" i="24"/>
  <c r="CC323" i="24"/>
  <c r="CC324" i="24"/>
  <c r="CC325" i="24"/>
  <c r="CC326" i="24"/>
  <c r="CC327" i="24"/>
  <c r="CC328" i="24"/>
  <c r="CC329" i="24"/>
  <c r="CC330" i="24"/>
  <c r="CC331" i="24"/>
  <c r="CC332" i="24"/>
  <c r="CC333" i="24"/>
  <c r="CC334" i="24"/>
  <c r="CC336" i="24"/>
  <c r="CC337" i="24"/>
  <c r="CC338" i="24"/>
  <c r="CC339" i="24"/>
  <c r="CC340" i="24"/>
  <c r="CC341" i="24"/>
  <c r="CC342" i="24"/>
  <c r="CC343" i="24"/>
  <c r="CC344" i="24"/>
  <c r="CC346" i="24"/>
  <c r="CC347" i="24"/>
  <c r="CC348" i="24"/>
  <c r="CC349" i="24"/>
  <c r="CC351" i="24"/>
  <c r="CC352" i="24"/>
  <c r="CC353" i="24"/>
  <c r="CC354" i="24"/>
  <c r="CC355" i="24"/>
  <c r="CC356" i="24"/>
  <c r="CC357" i="24"/>
  <c r="CC358" i="24"/>
  <c r="CC359" i="24"/>
  <c r="CC360" i="24"/>
  <c r="CC361" i="24"/>
  <c r="CC362" i="24"/>
  <c r="CC363" i="24"/>
  <c r="CC364" i="24"/>
  <c r="CC365" i="24"/>
  <c r="CC366" i="24"/>
  <c r="CC367" i="24"/>
  <c r="CC368" i="24"/>
  <c r="CC369" i="24"/>
  <c r="CC370" i="24"/>
  <c r="CC371" i="24"/>
  <c r="CC372" i="24"/>
  <c r="CC373" i="24"/>
  <c r="CC374" i="24"/>
  <c r="CC375" i="24"/>
  <c r="CC376" i="24"/>
  <c r="CC377" i="24"/>
  <c r="CC378" i="24"/>
  <c r="CC379" i="24"/>
  <c r="CC380" i="24"/>
  <c r="CC381" i="24"/>
  <c r="CC382" i="24"/>
  <c r="CC383" i="24"/>
  <c r="CC385" i="24"/>
  <c r="CC386" i="24"/>
  <c r="CC387" i="24"/>
  <c r="CC388" i="24"/>
  <c r="CC389" i="24"/>
  <c r="CC390" i="24"/>
  <c r="CC391" i="24"/>
  <c r="CC392" i="24"/>
  <c r="CC393" i="24"/>
  <c r="CC394" i="24"/>
  <c r="CC395" i="24"/>
  <c r="CC396" i="24"/>
  <c r="CC397" i="24"/>
  <c r="CC398" i="24"/>
  <c r="CC399" i="24"/>
  <c r="CC400" i="24"/>
  <c r="CC401" i="24"/>
  <c r="CC402" i="24"/>
  <c r="CC403" i="24"/>
  <c r="CC404" i="24"/>
  <c r="CC405" i="24"/>
  <c r="CC406" i="24"/>
  <c r="CC407" i="24"/>
  <c r="CC408" i="24"/>
  <c r="CC409" i="24"/>
  <c r="CC410" i="24"/>
  <c r="CC411" i="24"/>
  <c r="CC412" i="24"/>
  <c r="CC413" i="24"/>
  <c r="CC414" i="24"/>
  <c r="CC415" i="24"/>
  <c r="CC416" i="24"/>
  <c r="CC417" i="24"/>
  <c r="CC418" i="24"/>
  <c r="CC419" i="24"/>
  <c r="CC421" i="24"/>
  <c r="CC422" i="24"/>
  <c r="CC423" i="24"/>
  <c r="CC424" i="24"/>
  <c r="CC425" i="24"/>
  <c r="CC426" i="24"/>
  <c r="CC427" i="24"/>
  <c r="CC428" i="24"/>
  <c r="CC429" i="24"/>
  <c r="CC430" i="24"/>
  <c r="CC431" i="24"/>
  <c r="CC432" i="24"/>
  <c r="CC433" i="24"/>
  <c r="CC9" i="24"/>
  <c r="BX9" i="24"/>
  <c r="BX88" i="24"/>
  <c r="BX92" i="24"/>
  <c r="BX96" i="24"/>
  <c r="BX99" i="24"/>
  <c r="BX103" i="24"/>
  <c r="BX121" i="24"/>
  <c r="BX122" i="24"/>
  <c r="BX125" i="24"/>
  <c r="BX129" i="24"/>
  <c r="BX136" i="24"/>
  <c r="BX142" i="24"/>
  <c r="BX146" i="24"/>
  <c r="BX150" i="24"/>
  <c r="BX157" i="24"/>
  <c r="BX165" i="24"/>
  <c r="BX169" i="24"/>
  <c r="BX172" i="24"/>
  <c r="BX176" i="24"/>
  <c r="BX179" i="24"/>
  <c r="BX182" i="24"/>
  <c r="BX190" i="24"/>
  <c r="BX195" i="24"/>
  <c r="BX199" i="24"/>
  <c r="BX202" i="24"/>
  <c r="BX203" i="24"/>
  <c r="BX204" i="24"/>
  <c r="BX205" i="24"/>
  <c r="BX206" i="24"/>
  <c r="BX207" i="24"/>
  <c r="BX208" i="24"/>
  <c r="BX209" i="24"/>
  <c r="BX210" i="24"/>
  <c r="BX211" i="24"/>
  <c r="BX212" i="24"/>
  <c r="BX213" i="24"/>
  <c r="BX214" i="24"/>
  <c r="BX215" i="24"/>
  <c r="BX216" i="24"/>
  <c r="BX217" i="24"/>
  <c r="BX218" i="24"/>
  <c r="BX219" i="24"/>
  <c r="BX220" i="24"/>
  <c r="BX221" i="24"/>
  <c r="BX222" i="24"/>
  <c r="BX223" i="24"/>
  <c r="BX224" i="24"/>
  <c r="BX225" i="24"/>
  <c r="BX226" i="24"/>
  <c r="BX227" i="24"/>
  <c r="BX228" i="24"/>
  <c r="BX229" i="24"/>
  <c r="BX230" i="24"/>
  <c r="BX231" i="24"/>
  <c r="BX232" i="24"/>
  <c r="BX233" i="24"/>
  <c r="BX234" i="24"/>
  <c r="BX237" i="24"/>
  <c r="BX238" i="24"/>
  <c r="BX257" i="24"/>
  <c r="BX276" i="24"/>
  <c r="BX277" i="24"/>
  <c r="BX278" i="24"/>
  <c r="BX279" i="24"/>
  <c r="BX280" i="24"/>
  <c r="BX281" i="24"/>
  <c r="BX282" i="24"/>
  <c r="BX283" i="24"/>
  <c r="BX284" i="24"/>
  <c r="BX285" i="24"/>
  <c r="BX286" i="24"/>
  <c r="BX287" i="24"/>
  <c r="BX288" i="24"/>
  <c r="BX289" i="24"/>
  <c r="BX290" i="24"/>
  <c r="BX291" i="24"/>
  <c r="BX292" i="24"/>
  <c r="BX293" i="24"/>
  <c r="BX294" i="24"/>
  <c r="BX295" i="24"/>
  <c r="BX296" i="24"/>
  <c r="BX297" i="24"/>
  <c r="BX298" i="24"/>
  <c r="BX299" i="24"/>
  <c r="BX300" i="24"/>
  <c r="BX301" i="24"/>
  <c r="BX302" i="24"/>
  <c r="BX303" i="24"/>
  <c r="BX304" i="24"/>
  <c r="BX305" i="24"/>
  <c r="BX306" i="24"/>
  <c r="BX307" i="24"/>
  <c r="BX308" i="24"/>
  <c r="BX309" i="24"/>
  <c r="BX310" i="24"/>
  <c r="BX311" i="24"/>
  <c r="BX312" i="24"/>
  <c r="BX313" i="24"/>
  <c r="BX314" i="24"/>
  <c r="BX315" i="24"/>
  <c r="BX316" i="24"/>
  <c r="BX317" i="24"/>
  <c r="BX318" i="24"/>
  <c r="BX319" i="24"/>
  <c r="BX320" i="24"/>
  <c r="BX321" i="24"/>
  <c r="BX322" i="24"/>
  <c r="BX323" i="24"/>
  <c r="BX324" i="24"/>
  <c r="BX325" i="24"/>
  <c r="BX326" i="24"/>
  <c r="BX327" i="24"/>
  <c r="BX328" i="24"/>
  <c r="BX329" i="24"/>
  <c r="BX330" i="24"/>
  <c r="BX331" i="24"/>
  <c r="BX332" i="24"/>
  <c r="BX333" i="24"/>
  <c r="BX334" i="24"/>
  <c r="BX336" i="24"/>
  <c r="BX337" i="24"/>
  <c r="BX338" i="24"/>
  <c r="BX339" i="24"/>
  <c r="BX340" i="24"/>
  <c r="BX341" i="24"/>
  <c r="BX342" i="24"/>
  <c r="BX343" i="24"/>
  <c r="BX344" i="24"/>
  <c r="BX345" i="24"/>
  <c r="BX346" i="24"/>
  <c r="BX347" i="24"/>
  <c r="BX348" i="24"/>
  <c r="BX349" i="24"/>
  <c r="BX350" i="24"/>
  <c r="BX351" i="24"/>
  <c r="BX352" i="24"/>
  <c r="BX353" i="24"/>
  <c r="BX354" i="24"/>
  <c r="BX355" i="24"/>
  <c r="BX356" i="24"/>
  <c r="BX357" i="24"/>
  <c r="BX358" i="24"/>
  <c r="BX359" i="24"/>
  <c r="BX360" i="24"/>
  <c r="BX361" i="24"/>
  <c r="BX362" i="24"/>
  <c r="BX363" i="24"/>
  <c r="BX364" i="24"/>
  <c r="BX365" i="24"/>
  <c r="BX366" i="24"/>
  <c r="BX367" i="24"/>
  <c r="BX368" i="24"/>
  <c r="BX369" i="24"/>
  <c r="BX370" i="24"/>
  <c r="BX371" i="24"/>
  <c r="BX372" i="24"/>
  <c r="BX373" i="24"/>
  <c r="BX374" i="24"/>
  <c r="BX375" i="24"/>
  <c r="BX376" i="24"/>
  <c r="BX377" i="24"/>
  <c r="BX378" i="24"/>
  <c r="BX379" i="24"/>
  <c r="BX380" i="24"/>
  <c r="BX381" i="24"/>
  <c r="BX382" i="24"/>
  <c r="BX383" i="24"/>
  <c r="BX385" i="24"/>
  <c r="BX386" i="24"/>
  <c r="BX387" i="24"/>
  <c r="BX388" i="24"/>
  <c r="BX389" i="24"/>
  <c r="BX390" i="24"/>
  <c r="BX391" i="24"/>
  <c r="BX392" i="24"/>
  <c r="BX393" i="24"/>
  <c r="BX395" i="24"/>
  <c r="BX396" i="24"/>
  <c r="BX397" i="24"/>
  <c r="BX398" i="24"/>
  <c r="BX399" i="24"/>
  <c r="BX400" i="24"/>
  <c r="BX401" i="24"/>
  <c r="BX402" i="24"/>
  <c r="BX403" i="24"/>
  <c r="BX404" i="24"/>
  <c r="BX405" i="24"/>
  <c r="BX406" i="24"/>
  <c r="BX407" i="24"/>
  <c r="BX408" i="24"/>
  <c r="BX409" i="24"/>
  <c r="BX410" i="24"/>
  <c r="BX411" i="24"/>
  <c r="BX412" i="24"/>
  <c r="BX413" i="24"/>
  <c r="BX414" i="24"/>
  <c r="BX416" i="24"/>
  <c r="BX417" i="24"/>
  <c r="BX418" i="24"/>
  <c r="BX419" i="24"/>
  <c r="BX420" i="24"/>
  <c r="BX421" i="24"/>
  <c r="BX422" i="24"/>
  <c r="BX423" i="24"/>
  <c r="BX424" i="24"/>
  <c r="BX425" i="24"/>
  <c r="BX426" i="24"/>
  <c r="BX427" i="24"/>
  <c r="BX428" i="24"/>
  <c r="BX429" i="24"/>
  <c r="BX430" i="24"/>
  <c r="BX431" i="24"/>
  <c r="BX432" i="24"/>
  <c r="BX433" i="24"/>
  <c r="BX61" i="24"/>
  <c r="BX62" i="24"/>
  <c r="BX63" i="24"/>
  <c r="BX64" i="24"/>
  <c r="BX65" i="24"/>
  <c r="BX66" i="24"/>
  <c r="BX72" i="24"/>
  <c r="BX75" i="24"/>
  <c r="BX40" i="24"/>
  <c r="BX41" i="24"/>
  <c r="BX42" i="24"/>
  <c r="BX43" i="24"/>
  <c r="BX44" i="24"/>
  <c r="BX45" i="24"/>
  <c r="BX46" i="24"/>
  <c r="BX47" i="24"/>
  <c r="BX48" i="24"/>
  <c r="BX49" i="24"/>
  <c r="BX50" i="24"/>
  <c r="BX51" i="24"/>
  <c r="BX52" i="24"/>
  <c r="BX53" i="24"/>
  <c r="BX54" i="24"/>
  <c r="BX55" i="24"/>
  <c r="BX56" i="24"/>
  <c r="BX57" i="24"/>
  <c r="BX58" i="24"/>
  <c r="BX59" i="24"/>
  <c r="BX60" i="24"/>
  <c r="BX10" i="24"/>
  <c r="BX11" i="24"/>
  <c r="BX12" i="24"/>
  <c r="BX13" i="24"/>
  <c r="BX14" i="24"/>
  <c r="BX15" i="24"/>
  <c r="BX16" i="24"/>
  <c r="BX17" i="24"/>
  <c r="BX18" i="24"/>
  <c r="BX19" i="24"/>
  <c r="BX20" i="24"/>
  <c r="BX21" i="24"/>
  <c r="BX22" i="24"/>
  <c r="BX23" i="24"/>
  <c r="BX24" i="24"/>
  <c r="BX25" i="24"/>
  <c r="BX26" i="24"/>
  <c r="BX27" i="24"/>
  <c r="BX28" i="24"/>
  <c r="BX29" i="24"/>
  <c r="BX30" i="24"/>
  <c r="BX31" i="24"/>
  <c r="BX32" i="24"/>
  <c r="BX33" i="24"/>
  <c r="BX34" i="24"/>
  <c r="BX35" i="24"/>
  <c r="BX36" i="24"/>
  <c r="BX37" i="24"/>
  <c r="BX38" i="24"/>
  <c r="BX39" i="24"/>
  <c r="BT199" i="24"/>
  <c r="BT195" i="24"/>
  <c r="BT190" i="24"/>
  <c r="BT182" i="24"/>
  <c r="BT179" i="24"/>
  <c r="BT176" i="24"/>
  <c r="BT172" i="24"/>
  <c r="BT169" i="24"/>
  <c r="BT165" i="24"/>
  <c r="BT157" i="24"/>
  <c r="BT150" i="24"/>
  <c r="BT146" i="24"/>
  <c r="BT142" i="24"/>
  <c r="BT136" i="24"/>
  <c r="BT129" i="24"/>
  <c r="BT125" i="24"/>
  <c r="BT122" i="24"/>
  <c r="BT121" i="24"/>
  <c r="BT103" i="24"/>
  <c r="BT92" i="24"/>
  <c r="BT88" i="24"/>
  <c r="BT75" i="24"/>
  <c r="BT72" i="24"/>
  <c r="BT10" i="24"/>
  <c r="BT12" i="24"/>
  <c r="BT36" i="24"/>
  <c r="BT37" i="24"/>
  <c r="BT39" i="24"/>
  <c r="BT40" i="24"/>
  <c r="BT45" i="24"/>
  <c r="BT46" i="24"/>
  <c r="BT67" i="24"/>
  <c r="BT68" i="24"/>
  <c r="BT69" i="24"/>
  <c r="BT70" i="24"/>
  <c r="BT71" i="24"/>
  <c r="BT73" i="24"/>
  <c r="BT74" i="24"/>
  <c r="BT76" i="24"/>
  <c r="BT77" i="24"/>
  <c r="BT78" i="24"/>
  <c r="BT79" i="24"/>
  <c r="BT80" i="24"/>
  <c r="BT81" i="24"/>
  <c r="BT82" i="24"/>
  <c r="BT83" i="24"/>
  <c r="BT85" i="24"/>
  <c r="BT86" i="24"/>
  <c r="BT87" i="24"/>
  <c r="BT89" i="24"/>
  <c r="BT90" i="24"/>
  <c r="BT91" i="24"/>
  <c r="BT95" i="24"/>
  <c r="BT96" i="24"/>
  <c r="BT99" i="24"/>
  <c r="BT100" i="24"/>
  <c r="BT101" i="24"/>
  <c r="BT102" i="24"/>
  <c r="BT108" i="24"/>
  <c r="BT109" i="24"/>
  <c r="BT110" i="24"/>
  <c r="BT115" i="24"/>
  <c r="BT116" i="24"/>
  <c r="BT117" i="24"/>
  <c r="BT118" i="24"/>
  <c r="BT119" i="24"/>
  <c r="BT120" i="24"/>
  <c r="BT123" i="24"/>
  <c r="BT124" i="24"/>
  <c r="BT126" i="24"/>
  <c r="BT127" i="24"/>
  <c r="BT128" i="24"/>
  <c r="BT130" i="24"/>
  <c r="BT131" i="24"/>
  <c r="BT132" i="24"/>
  <c r="BT133" i="24"/>
  <c r="BT134" i="24"/>
  <c r="BT135" i="24"/>
  <c r="BT137" i="24"/>
  <c r="BT138" i="24"/>
  <c r="BT139" i="24"/>
  <c r="BT140" i="24"/>
  <c r="BT141" i="24"/>
  <c r="BT143" i="24"/>
  <c r="BT144" i="24"/>
  <c r="BT145" i="24"/>
  <c r="BT147" i="24"/>
  <c r="BT148" i="24"/>
  <c r="BT149" i="24"/>
  <c r="BT155" i="24"/>
  <c r="BT156" i="24"/>
  <c r="BT158" i="24"/>
  <c r="BT159" i="24"/>
  <c r="BT160" i="24"/>
  <c r="BT161" i="24"/>
  <c r="BT162" i="24"/>
  <c r="BT163" i="24"/>
  <c r="BT164" i="24"/>
  <c r="BT166" i="24"/>
  <c r="BT167" i="24"/>
  <c r="BT168" i="24"/>
  <c r="BT170" i="24"/>
  <c r="BT171" i="24"/>
  <c r="BT173" i="24"/>
  <c r="BT174" i="24"/>
  <c r="BT175" i="24"/>
  <c r="BT177" i="24"/>
  <c r="BT178" i="24"/>
  <c r="BT180" i="24"/>
  <c r="BT181" i="24"/>
  <c r="BT183" i="24"/>
  <c r="BT184" i="24"/>
  <c r="BT185" i="24"/>
  <c r="BT186" i="24"/>
  <c r="BT187" i="24"/>
  <c r="BT188" i="24"/>
  <c r="BT189" i="24"/>
  <c r="BT191" i="24"/>
  <c r="BT192" i="24"/>
  <c r="BT193" i="24"/>
  <c r="BT194" i="24"/>
  <c r="BT196" i="24"/>
  <c r="BT197" i="24"/>
  <c r="BT198" i="24"/>
  <c r="BT200" i="24"/>
  <c r="BT201" i="24"/>
  <c r="BT208" i="24"/>
  <c r="BT209" i="24"/>
  <c r="BT211" i="24"/>
  <c r="BT212" i="24"/>
  <c r="BT213" i="24"/>
  <c r="BT214" i="24"/>
  <c r="BT215" i="24"/>
  <c r="BT216" i="24"/>
  <c r="BT217" i="24"/>
  <c r="BT218" i="24"/>
  <c r="BT219" i="24"/>
  <c r="BT220" i="24"/>
  <c r="BT221" i="24"/>
  <c r="BT223" i="24"/>
  <c r="BT224" i="24"/>
  <c r="BT225" i="24"/>
  <c r="BT226" i="24"/>
  <c r="BT227" i="24"/>
  <c r="BT228" i="24"/>
  <c r="BT229" i="24"/>
  <c r="BT230" i="24"/>
  <c r="BT231" i="24"/>
  <c r="BT232" i="24"/>
  <c r="BT233" i="24"/>
  <c r="BT234" i="24"/>
  <c r="BT235" i="24"/>
  <c r="BT236" i="24"/>
  <c r="BT238" i="24"/>
  <c r="BT239" i="24"/>
  <c r="BT240" i="24"/>
  <c r="BT241" i="24"/>
  <c r="BT242" i="24"/>
  <c r="BT243" i="24"/>
  <c r="BT244" i="24"/>
  <c r="BT245" i="24"/>
  <c r="BT246" i="24"/>
  <c r="BT247" i="24"/>
  <c r="BT248" i="24"/>
  <c r="BT249" i="24"/>
  <c r="BT250" i="24"/>
  <c r="BT251" i="24"/>
  <c r="BT252" i="24"/>
  <c r="BT253" i="24"/>
  <c r="BT254" i="24"/>
  <c r="BT255" i="24"/>
  <c r="BT256" i="24"/>
  <c r="BT258" i="24"/>
  <c r="BT259" i="24"/>
  <c r="BT260" i="24"/>
  <c r="BT261" i="24"/>
  <c r="BT262" i="24"/>
  <c r="BT263" i="24"/>
  <c r="BT264" i="24"/>
  <c r="BT265" i="24"/>
  <c r="BT266" i="24"/>
  <c r="BT267" i="24"/>
  <c r="BT268" i="24"/>
  <c r="BT269" i="24"/>
  <c r="BT270" i="24"/>
  <c r="BT271" i="24"/>
  <c r="BT272" i="24"/>
  <c r="BT273" i="24"/>
  <c r="BT274" i="24"/>
  <c r="BT275" i="24"/>
  <c r="BT277" i="24"/>
  <c r="BT278" i="24"/>
  <c r="BT279" i="24"/>
  <c r="BT280" i="24"/>
  <c r="BT281" i="24"/>
  <c r="BT282" i="24"/>
  <c r="BT283" i="24"/>
  <c r="BT284" i="24"/>
  <c r="BT285" i="24"/>
  <c r="BT286" i="24"/>
  <c r="BT287" i="24"/>
  <c r="BT288" i="24"/>
  <c r="BT289" i="24"/>
  <c r="BT290" i="24"/>
  <c r="BT291" i="24"/>
  <c r="BT292" i="24"/>
  <c r="BT293" i="24"/>
  <c r="BT294" i="24"/>
  <c r="BT295" i="24"/>
  <c r="BT296" i="24"/>
  <c r="BT297" i="24"/>
  <c r="BT298" i="24"/>
  <c r="BT299" i="24"/>
  <c r="BT300" i="24"/>
  <c r="BT301" i="24"/>
  <c r="BT302" i="24"/>
  <c r="BT303" i="24"/>
  <c r="BT304" i="24"/>
  <c r="BT305" i="24"/>
  <c r="BT306" i="24"/>
  <c r="BT307" i="24"/>
  <c r="BT308" i="24"/>
  <c r="BT309" i="24"/>
  <c r="BT310" i="24"/>
  <c r="BT311" i="24"/>
  <c r="BT312" i="24"/>
  <c r="BT313" i="24"/>
  <c r="BT314" i="24"/>
  <c r="BT315" i="24"/>
  <c r="BT316" i="24"/>
  <c r="BT317" i="24"/>
  <c r="BT318" i="24"/>
  <c r="BT319" i="24"/>
  <c r="BT320" i="24"/>
  <c r="BT321" i="24"/>
  <c r="BT322" i="24"/>
  <c r="BT323" i="24"/>
  <c r="BT324" i="24"/>
  <c r="BT325" i="24"/>
  <c r="BT326" i="24"/>
  <c r="BT327" i="24"/>
  <c r="BT328" i="24"/>
  <c r="BT329" i="24"/>
  <c r="BT330" i="24"/>
  <c r="BT331" i="24"/>
  <c r="BT332" i="24"/>
  <c r="BT333" i="24"/>
  <c r="BT334" i="24"/>
  <c r="BT336" i="24"/>
  <c r="BT337" i="24"/>
  <c r="BT338" i="24"/>
  <c r="BT339" i="24"/>
  <c r="BT340" i="24"/>
  <c r="BT341" i="24"/>
  <c r="BT342" i="24"/>
  <c r="BT343" i="24"/>
  <c r="BT344" i="24"/>
  <c r="BT345" i="24"/>
  <c r="BT346" i="24"/>
  <c r="BT347" i="24"/>
  <c r="BT348" i="24"/>
  <c r="BT349" i="24"/>
  <c r="BT350" i="24"/>
  <c r="BT351" i="24"/>
  <c r="BT352" i="24"/>
  <c r="BT353" i="24"/>
  <c r="BT354" i="24"/>
  <c r="BT355" i="24"/>
  <c r="BT356" i="24"/>
  <c r="BT357" i="24"/>
  <c r="BT358" i="24"/>
  <c r="BT359" i="24"/>
  <c r="BT360" i="24"/>
  <c r="BT361" i="24"/>
  <c r="BT362" i="24"/>
  <c r="BT363" i="24"/>
  <c r="BT364" i="24"/>
  <c r="BT365" i="24"/>
  <c r="BT366" i="24"/>
  <c r="BT367" i="24"/>
  <c r="BT368" i="24"/>
  <c r="BT369" i="24"/>
  <c r="BT370" i="24"/>
  <c r="BT371" i="24"/>
  <c r="BT372" i="24"/>
  <c r="BT373" i="24"/>
  <c r="BT374" i="24"/>
  <c r="BT375" i="24"/>
  <c r="BT376" i="24"/>
  <c r="BT377" i="24"/>
  <c r="BT378" i="24"/>
  <c r="BT379" i="24"/>
  <c r="BT380" i="24"/>
  <c r="BT381" i="24"/>
  <c r="BT382" i="24"/>
  <c r="BT383" i="24"/>
  <c r="BT385" i="24"/>
  <c r="BT386" i="24"/>
  <c r="BT387" i="24"/>
  <c r="BT388" i="24"/>
  <c r="BT389" i="24"/>
  <c r="BT390" i="24"/>
  <c r="BT391" i="24"/>
  <c r="BT392" i="24"/>
  <c r="BT393" i="24"/>
  <c r="BT395" i="24"/>
  <c r="BT396" i="24"/>
  <c r="BT397" i="24"/>
  <c r="BT398" i="24"/>
  <c r="BT399" i="24"/>
  <c r="BT400" i="24"/>
  <c r="BT401" i="24"/>
  <c r="BT402" i="24"/>
  <c r="BT403" i="24"/>
  <c r="BT404" i="24"/>
  <c r="BT405" i="24"/>
  <c r="BT406" i="24"/>
  <c r="BT407" i="24"/>
  <c r="BT408" i="24"/>
  <c r="BT409" i="24"/>
  <c r="BT410" i="24"/>
  <c r="BT411" i="24"/>
  <c r="BT412" i="24"/>
  <c r="BT413" i="24"/>
  <c r="BT414" i="24"/>
  <c r="BT416" i="24"/>
  <c r="BT417" i="24"/>
  <c r="BT418" i="24"/>
  <c r="BT419" i="24"/>
  <c r="BT420" i="24"/>
  <c r="BT421" i="24"/>
  <c r="BT422" i="24"/>
  <c r="BT423" i="24"/>
  <c r="BT424" i="24"/>
  <c r="BT425" i="24"/>
  <c r="BT426" i="24"/>
  <c r="BT427" i="24"/>
  <c r="BT428" i="24"/>
  <c r="BT429" i="24"/>
  <c r="BT430" i="24"/>
  <c r="BT431" i="24"/>
  <c r="BT432" i="24"/>
  <c r="BT433" i="24"/>
  <c r="BT9" i="24"/>
  <c r="BN433" i="24"/>
  <c r="BN432" i="24"/>
  <c r="BN431" i="24"/>
  <c r="BN430" i="24"/>
  <c r="BN429" i="24"/>
  <c r="BN428" i="24"/>
  <c r="BN427" i="24"/>
  <c r="BN426" i="24"/>
  <c r="BN425" i="24"/>
  <c r="BN424" i="24"/>
  <c r="BN423" i="24"/>
  <c r="BN422" i="24"/>
  <c r="BN421" i="24"/>
  <c r="BN420" i="24"/>
  <c r="BN419" i="24"/>
  <c r="BN418" i="24"/>
  <c r="BN417" i="24"/>
  <c r="BN416" i="24"/>
  <c r="BN415" i="24"/>
  <c r="BN414" i="24"/>
  <c r="BN413" i="24"/>
  <c r="BN412" i="24"/>
  <c r="BN411" i="24"/>
  <c r="BN410" i="24"/>
  <c r="BN409" i="24"/>
  <c r="BN408" i="24"/>
  <c r="BN407" i="24"/>
  <c r="BN406" i="24"/>
  <c r="BN405" i="24"/>
  <c r="BN404" i="24"/>
  <c r="BN403" i="24"/>
  <c r="BN402" i="24"/>
  <c r="BN401" i="24"/>
  <c r="BN400" i="24"/>
  <c r="BN399" i="24"/>
  <c r="BN398" i="24"/>
  <c r="BN397" i="24"/>
  <c r="BN396" i="24"/>
  <c r="BN395" i="24"/>
  <c r="BN394" i="24"/>
  <c r="BN393" i="24"/>
  <c r="BN392" i="24"/>
  <c r="BN391" i="24"/>
  <c r="BN390" i="24"/>
  <c r="BN389" i="24"/>
  <c r="BN388" i="24"/>
  <c r="BN387" i="24"/>
  <c r="BN386" i="24"/>
  <c r="BN385" i="24"/>
  <c r="BN384" i="24"/>
  <c r="BN383" i="24"/>
  <c r="BN382" i="24"/>
  <c r="BN381" i="24"/>
  <c r="BN380" i="24"/>
  <c r="BN379" i="24"/>
  <c r="BN378" i="24"/>
  <c r="BN377" i="24"/>
  <c r="BN376" i="24"/>
  <c r="BN375" i="24"/>
  <c r="BN374" i="24"/>
  <c r="BN373" i="24"/>
  <c r="BN372" i="24"/>
  <c r="BN371" i="24"/>
  <c r="BN370" i="24"/>
  <c r="BN369" i="24"/>
  <c r="BN368" i="24"/>
  <c r="BN367" i="24"/>
  <c r="BN366" i="24"/>
  <c r="BN365" i="24"/>
  <c r="BN364" i="24"/>
  <c r="BN363" i="24"/>
  <c r="BN362" i="24"/>
  <c r="BN361" i="24"/>
  <c r="BN360" i="24"/>
  <c r="BN359" i="24"/>
  <c r="BN358" i="24"/>
  <c r="BN357" i="24"/>
  <c r="BN356" i="24"/>
  <c r="BN355" i="24"/>
  <c r="BN354" i="24"/>
  <c r="BN353" i="24"/>
  <c r="BN352" i="24"/>
  <c r="BN351" i="24"/>
  <c r="BN350" i="24"/>
  <c r="BN349" i="24"/>
  <c r="BN348" i="24"/>
  <c r="BN347" i="24"/>
  <c r="BN346" i="24"/>
  <c r="BN345" i="24"/>
  <c r="BN344" i="24"/>
  <c r="BN343" i="24"/>
  <c r="BN342" i="24"/>
  <c r="BN341" i="24"/>
  <c r="BN340" i="24"/>
  <c r="BN339" i="24"/>
  <c r="BN338" i="24"/>
  <c r="BN337" i="24"/>
  <c r="BN336" i="24"/>
  <c r="BN335" i="24"/>
  <c r="BN334" i="24"/>
  <c r="BN333" i="24"/>
  <c r="BN332" i="24"/>
  <c r="BN331" i="24"/>
  <c r="BN330" i="24"/>
  <c r="BN329" i="24"/>
  <c r="BN328" i="24"/>
  <c r="BN327" i="24"/>
  <c r="BN326" i="24"/>
  <c r="BN325" i="24"/>
  <c r="BN324" i="24"/>
  <c r="BN323" i="24"/>
  <c r="BN322" i="24"/>
  <c r="BN321" i="24"/>
  <c r="BN320" i="24"/>
  <c r="BN319" i="24"/>
  <c r="BN318" i="24"/>
  <c r="BN317" i="24"/>
  <c r="BN316" i="24"/>
  <c r="BN315" i="24"/>
  <c r="BN314" i="24"/>
  <c r="BN313" i="24"/>
  <c r="BN312" i="24"/>
  <c r="BN311" i="24"/>
  <c r="BN310" i="24"/>
  <c r="BN309" i="24"/>
  <c r="BN308" i="24"/>
  <c r="BN307" i="24"/>
  <c r="BN306" i="24"/>
  <c r="BN305" i="24"/>
  <c r="BN304" i="24"/>
  <c r="BN303" i="24"/>
  <c r="BN302" i="24"/>
  <c r="BN301" i="24"/>
  <c r="BN300" i="24"/>
  <c r="BN299" i="24"/>
  <c r="BN298" i="24"/>
  <c r="BN297" i="24"/>
  <c r="BN296" i="24"/>
  <c r="BN295" i="24"/>
  <c r="BN294" i="24"/>
  <c r="BN293" i="24"/>
  <c r="BN292" i="24"/>
  <c r="BN291" i="24"/>
  <c r="BN290" i="24"/>
  <c r="BN289" i="24"/>
  <c r="BN288" i="24"/>
  <c r="BN287" i="24"/>
  <c r="BN286" i="24"/>
  <c r="BN285" i="24"/>
  <c r="BN284" i="24"/>
  <c r="BN283" i="24"/>
  <c r="BN282" i="24"/>
  <c r="BN281" i="24"/>
  <c r="BN280" i="24"/>
  <c r="BN279" i="24"/>
  <c r="BN278" i="24"/>
  <c r="BN277" i="24"/>
  <c r="BN276"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7" i="24"/>
  <c r="BN206" i="24"/>
  <c r="BN205" i="24"/>
  <c r="BN204" i="24"/>
  <c r="BN203" i="24"/>
  <c r="BN202"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4" i="24"/>
  <c r="BN153" i="24"/>
  <c r="BN152" i="24"/>
  <c r="BN151" i="24"/>
  <c r="BN150" i="24"/>
  <c r="BN149" i="24"/>
  <c r="BN148" i="24"/>
  <c r="BN147" i="24"/>
  <c r="BN146" i="24"/>
  <c r="BN145" i="24"/>
  <c r="BN144" i="24"/>
  <c r="BN143" i="24"/>
  <c r="BN142" i="24"/>
  <c r="BN141" i="24"/>
  <c r="BN140" i="24"/>
  <c r="BN139" i="24"/>
  <c r="BN138" i="24"/>
  <c r="BN137" i="24"/>
  <c r="BN136" i="24"/>
  <c r="BN135" i="24"/>
  <c r="BN134" i="24"/>
  <c r="BN133" i="24"/>
  <c r="BN132" i="24"/>
  <c r="BN131" i="24"/>
  <c r="BN130" i="24"/>
  <c r="BN129" i="24"/>
  <c r="BN128" i="24"/>
  <c r="BN127" i="24"/>
  <c r="BN126" i="24"/>
  <c r="BN125" i="24"/>
  <c r="BN124" i="24"/>
  <c r="BN123" i="24"/>
  <c r="BN122" i="24"/>
  <c r="BN121" i="24"/>
  <c r="BN120" i="24"/>
  <c r="BN119" i="24"/>
  <c r="BN118" i="24"/>
  <c r="BN117" i="24"/>
  <c r="BN116" i="24"/>
  <c r="BN115" i="24"/>
  <c r="BN114" i="24"/>
  <c r="BN113" i="24"/>
  <c r="BN112" i="24"/>
  <c r="BN111" i="24"/>
  <c r="BN110" i="24"/>
  <c r="BN109" i="24"/>
  <c r="BN108" i="24"/>
  <c r="BN107" i="24"/>
  <c r="BN106" i="24"/>
  <c r="BN105" i="24"/>
  <c r="BN104" i="24"/>
  <c r="BN103" i="24"/>
  <c r="BN102" i="24"/>
  <c r="BN101" i="24"/>
  <c r="BN100" i="24"/>
  <c r="BN99" i="24"/>
  <c r="BN98" i="24"/>
  <c r="BN97" i="24"/>
  <c r="BN96" i="24"/>
  <c r="BN95" i="24"/>
  <c r="BN94" i="24"/>
  <c r="BN93"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66" i="24"/>
  <c r="BN65" i="24"/>
  <c r="BN64" i="24"/>
  <c r="BN63" i="24"/>
  <c r="BN62" i="24"/>
  <c r="BN61" i="24"/>
  <c r="BN60" i="24"/>
  <c r="BN59" i="24"/>
  <c r="BN58" i="24"/>
  <c r="BN57" i="24"/>
  <c r="BN56" i="24"/>
  <c r="BN55" i="24"/>
  <c r="BN54" i="24"/>
  <c r="BN53" i="24"/>
  <c r="BN52" i="24"/>
  <c r="BN51" i="24"/>
  <c r="BN50" i="24"/>
  <c r="BN49" i="24"/>
  <c r="BN48" i="24"/>
  <c r="BN47" i="24"/>
  <c r="BN46" i="24"/>
  <c r="BN45" i="24"/>
  <c r="BN44" i="24"/>
  <c r="BN43" i="24"/>
  <c r="BN42" i="24"/>
  <c r="BN41" i="24"/>
  <c r="BN40" i="24"/>
  <c r="BN39" i="24"/>
  <c r="BN38" i="24"/>
  <c r="BN37" i="24"/>
  <c r="BN36" i="24"/>
  <c r="BN35" i="24"/>
  <c r="BN34" i="24"/>
  <c r="BN33" i="24"/>
  <c r="BN32" i="24"/>
  <c r="BN31" i="24"/>
  <c r="BN30" i="24"/>
  <c r="BN29" i="24"/>
  <c r="BN28" i="24"/>
  <c r="BN27" i="24"/>
  <c r="BN26" i="24"/>
  <c r="BN25" i="24"/>
  <c r="BN24" i="24"/>
  <c r="BN23" i="24"/>
  <c r="BN22" i="24"/>
  <c r="BN21" i="24"/>
  <c r="BN20" i="24"/>
  <c r="BN19" i="24"/>
  <c r="BN18" i="24"/>
  <c r="BN17" i="24"/>
  <c r="BN16" i="24"/>
  <c r="BN15" i="24"/>
  <c r="BN14" i="24"/>
  <c r="BN13" i="24"/>
  <c r="BN12" i="24"/>
  <c r="BN11" i="24"/>
  <c r="BN10" i="24"/>
  <c r="BI10" i="24"/>
  <c r="BI11" i="24"/>
  <c r="BI12" i="24"/>
  <c r="BI13" i="24"/>
  <c r="BI14" i="24"/>
  <c r="BI15" i="24"/>
  <c r="BI16" i="24"/>
  <c r="BI17" i="24"/>
  <c r="BI18" i="24"/>
  <c r="BI19" i="24"/>
  <c r="BI20" i="24"/>
  <c r="BI21" i="24"/>
  <c r="BI22" i="24"/>
  <c r="BI23" i="24"/>
  <c r="BI24" i="24"/>
  <c r="BI25" i="24"/>
  <c r="BI26" i="24"/>
  <c r="BI27" i="24"/>
  <c r="BI28" i="24"/>
  <c r="BI29" i="24"/>
  <c r="BI30" i="24"/>
  <c r="BI31" i="24"/>
  <c r="BI32" i="24"/>
  <c r="BI33" i="24"/>
  <c r="BI34" i="24"/>
  <c r="BI35" i="24"/>
  <c r="BI36" i="24"/>
  <c r="BI37" i="24"/>
  <c r="BI38" i="24"/>
  <c r="BI39" i="24"/>
  <c r="BI40" i="24"/>
  <c r="BI41" i="24"/>
  <c r="BI42" i="24"/>
  <c r="BI43" i="24"/>
  <c r="BI44" i="24"/>
  <c r="BI45" i="24"/>
  <c r="BI46" i="24"/>
  <c r="BI47" i="24"/>
  <c r="BI48" i="24"/>
  <c r="BI49" i="24"/>
  <c r="BI50" i="24"/>
  <c r="BI51" i="24"/>
  <c r="BI52" i="24"/>
  <c r="BI53" i="24"/>
  <c r="BI54" i="24"/>
  <c r="BI55" i="24"/>
  <c r="BI56" i="24"/>
  <c r="BI57" i="24"/>
  <c r="BI58" i="24"/>
  <c r="BI59" i="24"/>
  <c r="BI60" i="24"/>
  <c r="BI61" i="24"/>
  <c r="BI62" i="24"/>
  <c r="BI63" i="24"/>
  <c r="BI64" i="24"/>
  <c r="BI65" i="24"/>
  <c r="BI66" i="24"/>
  <c r="BI67" i="24"/>
  <c r="BI68" i="24"/>
  <c r="BI69" i="24"/>
  <c r="BI70" i="24"/>
  <c r="BI71" i="24"/>
  <c r="BI72" i="24"/>
  <c r="BI73" i="24"/>
  <c r="BI74" i="24"/>
  <c r="BI75" i="24"/>
  <c r="BI76" i="24"/>
  <c r="BI77" i="24"/>
  <c r="BI78" i="24"/>
  <c r="BI79" i="24"/>
  <c r="BI80" i="24"/>
  <c r="BI81" i="24"/>
  <c r="BI82" i="24"/>
  <c r="BI83" i="24"/>
  <c r="BI84" i="24"/>
  <c r="BI85" i="24"/>
  <c r="BI86" i="24"/>
  <c r="BI87" i="24"/>
  <c r="BI88" i="24"/>
  <c r="BI89" i="24"/>
  <c r="BI90" i="24"/>
  <c r="BI91" i="24"/>
  <c r="BI92" i="24"/>
  <c r="BI93" i="24"/>
  <c r="BI94" i="24"/>
  <c r="BI95" i="24"/>
  <c r="BI96" i="24"/>
  <c r="BI97" i="24"/>
  <c r="BI98" i="24"/>
  <c r="BI99" i="24"/>
  <c r="BI100" i="24"/>
  <c r="BI101" i="24"/>
  <c r="BI102" i="24"/>
  <c r="BI103" i="24"/>
  <c r="BI104" i="24"/>
  <c r="BI105" i="24"/>
  <c r="BI106" i="24"/>
  <c r="BI107" i="24"/>
  <c r="BI108" i="24"/>
  <c r="BI109" i="24"/>
  <c r="BI110" i="24"/>
  <c r="BI111" i="24"/>
  <c r="BI112" i="24"/>
  <c r="BI113" i="24"/>
  <c r="BI114" i="24"/>
  <c r="BI115" i="24"/>
  <c r="BI116" i="24"/>
  <c r="BI117" i="24"/>
  <c r="BI118" i="24"/>
  <c r="BI119" i="24"/>
  <c r="BI120" i="24"/>
  <c r="BI121" i="24"/>
  <c r="BI122" i="24"/>
  <c r="BI123" i="24"/>
  <c r="BI124" i="24"/>
  <c r="BI125" i="24"/>
  <c r="BI126" i="24"/>
  <c r="BI127" i="24"/>
  <c r="BI128" i="24"/>
  <c r="BI129" i="24"/>
  <c r="BI130" i="24"/>
  <c r="BI131" i="24"/>
  <c r="BI132" i="24"/>
  <c r="BI133" i="24"/>
  <c r="BI134" i="24"/>
  <c r="BI135" i="24"/>
  <c r="BI136" i="24"/>
  <c r="BI137" i="24"/>
  <c r="BI138" i="24"/>
  <c r="BI139" i="24"/>
  <c r="BI140" i="24"/>
  <c r="BI141" i="24"/>
  <c r="BI142" i="24"/>
  <c r="BI143" i="24"/>
  <c r="BI144" i="24"/>
  <c r="BI145" i="24"/>
  <c r="BI146" i="24"/>
  <c r="BI147" i="24"/>
  <c r="BI148" i="24"/>
  <c r="BI149" i="24"/>
  <c r="BI150" i="24"/>
  <c r="BI151" i="24"/>
  <c r="BI152" i="24"/>
  <c r="BI153" i="24"/>
  <c r="BI154" i="24"/>
  <c r="BI155" i="24"/>
  <c r="BI156" i="24"/>
  <c r="BI157" i="24"/>
  <c r="BI158" i="24"/>
  <c r="BI159" i="24"/>
  <c r="BI160" i="24"/>
  <c r="BI161" i="24"/>
  <c r="BI162" i="24"/>
  <c r="BI163" i="24"/>
  <c r="BI164" i="24"/>
  <c r="BI165" i="24"/>
  <c r="BI166" i="24"/>
  <c r="BI167" i="24"/>
  <c r="BI168" i="24"/>
  <c r="BI169" i="24"/>
  <c r="BI170" i="24"/>
  <c r="BI171" i="24"/>
  <c r="BI172" i="24"/>
  <c r="BI173" i="24"/>
  <c r="BI174" i="24"/>
  <c r="BI175" i="24"/>
  <c r="BI176" i="24"/>
  <c r="BI177" i="24"/>
  <c r="BI178" i="24"/>
  <c r="BI179" i="24"/>
  <c r="BI180" i="24"/>
  <c r="BI181" i="24"/>
  <c r="BI182" i="24"/>
  <c r="BI183" i="24"/>
  <c r="BI184" i="24"/>
  <c r="BI185" i="24"/>
  <c r="BI186" i="24"/>
  <c r="BI187" i="24"/>
  <c r="BI188" i="24"/>
  <c r="BI189" i="24"/>
  <c r="BI190" i="24"/>
  <c r="BI191" i="24"/>
  <c r="BI192" i="24"/>
  <c r="BI193" i="24"/>
  <c r="BI194" i="24"/>
  <c r="BI195" i="24"/>
  <c r="BI196" i="24"/>
  <c r="BI197" i="24"/>
  <c r="BI198" i="24"/>
  <c r="BI199" i="24"/>
  <c r="BI200" i="24"/>
  <c r="BI201" i="24"/>
  <c r="BI202" i="24"/>
  <c r="BI203" i="24"/>
  <c r="BI204" i="24"/>
  <c r="BI205" i="24"/>
  <c r="BI206" i="24"/>
  <c r="BI207" i="24"/>
  <c r="BI208" i="24"/>
  <c r="BI209" i="24"/>
  <c r="BI210" i="24"/>
  <c r="BI211" i="24"/>
  <c r="BI212" i="24"/>
  <c r="BI213" i="24"/>
  <c r="BI214" i="24"/>
  <c r="BI215" i="24"/>
  <c r="BI216" i="24"/>
  <c r="BI217" i="24"/>
  <c r="BI218" i="24"/>
  <c r="BI219" i="24"/>
  <c r="BI220" i="24"/>
  <c r="BI221" i="24"/>
  <c r="BI222" i="24"/>
  <c r="BI223" i="24"/>
  <c r="BI224" i="24"/>
  <c r="BI225" i="24"/>
  <c r="BI226" i="24"/>
  <c r="BI227" i="24"/>
  <c r="BI228" i="24"/>
  <c r="BI229" i="24"/>
  <c r="BI230" i="24"/>
  <c r="BI231" i="24"/>
  <c r="BI232" i="24"/>
  <c r="BI233" i="24"/>
  <c r="BI234" i="24"/>
  <c r="BI235" i="24"/>
  <c r="BI236" i="24"/>
  <c r="BI237" i="24"/>
  <c r="BI238" i="24"/>
  <c r="BI239" i="24"/>
  <c r="BI240" i="24"/>
  <c r="BI241" i="24"/>
  <c r="BI242" i="24"/>
  <c r="BI243" i="24"/>
  <c r="BI244" i="24"/>
  <c r="BI245" i="24"/>
  <c r="BI246" i="24"/>
  <c r="BI247" i="24"/>
  <c r="BI248" i="24"/>
  <c r="BI249" i="24"/>
  <c r="BI250" i="24"/>
  <c r="BI251" i="24"/>
  <c r="BI252" i="24"/>
  <c r="BI253" i="24"/>
  <c r="BI254" i="24"/>
  <c r="BI255" i="24"/>
  <c r="BI256" i="24"/>
  <c r="BI257" i="24"/>
  <c r="BI258" i="24"/>
  <c r="BI259" i="24"/>
  <c r="BI260" i="24"/>
  <c r="BI261" i="24"/>
  <c r="BI262" i="24"/>
  <c r="BI263" i="24"/>
  <c r="BI264" i="24"/>
  <c r="BI265" i="24"/>
  <c r="BI266" i="24"/>
  <c r="BI267" i="24"/>
  <c r="BI268" i="24"/>
  <c r="BI269" i="24"/>
  <c r="BI270" i="24"/>
  <c r="BI271" i="24"/>
  <c r="BI272" i="24"/>
  <c r="BI273" i="24"/>
  <c r="BI274" i="24"/>
  <c r="BI275" i="24"/>
  <c r="BI276" i="24"/>
  <c r="BI277" i="24"/>
  <c r="BI278" i="24"/>
  <c r="BI279" i="24"/>
  <c r="BI280" i="24"/>
  <c r="BI281" i="24"/>
  <c r="BI282" i="24"/>
  <c r="BI283" i="24"/>
  <c r="BI284" i="24"/>
  <c r="BI285" i="24"/>
  <c r="BI286" i="24"/>
  <c r="BI287" i="24"/>
  <c r="BI288" i="24"/>
  <c r="BI289" i="24"/>
  <c r="BI290" i="24"/>
  <c r="BI291" i="24"/>
  <c r="BI292" i="24"/>
  <c r="BI293" i="24"/>
  <c r="BI294" i="24"/>
  <c r="BI295" i="24"/>
  <c r="BI296" i="24"/>
  <c r="BI297" i="24"/>
  <c r="BI298" i="24"/>
  <c r="BI299" i="24"/>
  <c r="BI300" i="24"/>
  <c r="BI301" i="24"/>
  <c r="BI302" i="24"/>
  <c r="BI303" i="24"/>
  <c r="BI304" i="24"/>
  <c r="BI305" i="24"/>
  <c r="BI306" i="24"/>
  <c r="BI307" i="24"/>
  <c r="BI308" i="24"/>
  <c r="BI309" i="24"/>
  <c r="BI310" i="24"/>
  <c r="BI311" i="24"/>
  <c r="BI312" i="24"/>
  <c r="BI313" i="24"/>
  <c r="BI314" i="24"/>
  <c r="BI315" i="24"/>
  <c r="BI316" i="24"/>
  <c r="BI317" i="24"/>
  <c r="BI318" i="24"/>
  <c r="BI319" i="24"/>
  <c r="BI320" i="24"/>
  <c r="BI321" i="24"/>
  <c r="BI322" i="24"/>
  <c r="BI323" i="24"/>
  <c r="BI324" i="24"/>
  <c r="BI325" i="24"/>
  <c r="BI326" i="24"/>
  <c r="BI327" i="24"/>
  <c r="BI328" i="24"/>
  <c r="BI329" i="24"/>
  <c r="BI330" i="24"/>
  <c r="BI331" i="24"/>
  <c r="BI332" i="24"/>
  <c r="BI333" i="24"/>
  <c r="BI334" i="24"/>
  <c r="BI335" i="24"/>
  <c r="BI336" i="24"/>
  <c r="BI337" i="24"/>
  <c r="BI338" i="24"/>
  <c r="BI339" i="24"/>
  <c r="BI340" i="24"/>
  <c r="BI341" i="24"/>
  <c r="BI342" i="24"/>
  <c r="BI343" i="24"/>
  <c r="BI344" i="24"/>
  <c r="BI345" i="24"/>
  <c r="BI346" i="24"/>
  <c r="BI347" i="24"/>
  <c r="BI348" i="24"/>
  <c r="BI349" i="24"/>
  <c r="BI350" i="24"/>
  <c r="BI351" i="24"/>
  <c r="BI352" i="24"/>
  <c r="BI353" i="24"/>
  <c r="BI354" i="24"/>
  <c r="BI355" i="24"/>
  <c r="BI356" i="24"/>
  <c r="BI357" i="24"/>
  <c r="BI358" i="24"/>
  <c r="BI359" i="24"/>
  <c r="BI360" i="24"/>
  <c r="BI361" i="24"/>
  <c r="BI362" i="24"/>
  <c r="BI363" i="24"/>
  <c r="BI364" i="24"/>
  <c r="BI365" i="24"/>
  <c r="BI366" i="24"/>
  <c r="BI367" i="24"/>
  <c r="BI368" i="24"/>
  <c r="BI369" i="24"/>
  <c r="BI370" i="24"/>
  <c r="BI371" i="24"/>
  <c r="BI372" i="24"/>
  <c r="BI373" i="24"/>
  <c r="BI374" i="24"/>
  <c r="BI375" i="24"/>
  <c r="BI376" i="24"/>
  <c r="BI377" i="24"/>
  <c r="BI378" i="24"/>
  <c r="BI379" i="24"/>
  <c r="BI380" i="24"/>
  <c r="BI381" i="24"/>
  <c r="BI382" i="24"/>
  <c r="BI383" i="24"/>
  <c r="BI384" i="24"/>
  <c r="BI385" i="24"/>
  <c r="BI386" i="24"/>
  <c r="BI387" i="24"/>
  <c r="BI388" i="24"/>
  <c r="BI389" i="24"/>
  <c r="BI390" i="24"/>
  <c r="BI391" i="24"/>
  <c r="BI392" i="24"/>
  <c r="BI393" i="24"/>
  <c r="BI394" i="24"/>
  <c r="BI395" i="24"/>
  <c r="BI396" i="24"/>
  <c r="BI397" i="24"/>
  <c r="BI398" i="24"/>
  <c r="BI399" i="24"/>
  <c r="BI400" i="24"/>
  <c r="BI401" i="24"/>
  <c r="BI402" i="24"/>
  <c r="BI403" i="24"/>
  <c r="BI404" i="24"/>
  <c r="BI405" i="24"/>
  <c r="BI406" i="24"/>
  <c r="BI407" i="24"/>
  <c r="BI408" i="24"/>
  <c r="BI409" i="24"/>
  <c r="BI410" i="24"/>
  <c r="BI411" i="24"/>
  <c r="BI412" i="24"/>
  <c r="BI413" i="24"/>
  <c r="BI414" i="24"/>
  <c r="BI415" i="24"/>
  <c r="BI416" i="24"/>
  <c r="BI417" i="24"/>
  <c r="BI418" i="24"/>
  <c r="BI419" i="24"/>
  <c r="BI420" i="24"/>
  <c r="BI421" i="24"/>
  <c r="BI422" i="24"/>
  <c r="BI423" i="24"/>
  <c r="BI424" i="24"/>
  <c r="BI425" i="24"/>
  <c r="BI426" i="24"/>
  <c r="BI427" i="24"/>
  <c r="BI428" i="24"/>
  <c r="BI429" i="24"/>
  <c r="BI430" i="24"/>
  <c r="BI431" i="24"/>
  <c r="BI432" i="24"/>
  <c r="BI433" i="24"/>
  <c r="BI9" i="24"/>
  <c r="BC9" i="24"/>
  <c r="BC433" i="24"/>
  <c r="BC432" i="24"/>
  <c r="BC431" i="24"/>
  <c r="BC430" i="24"/>
  <c r="BC429" i="24"/>
  <c r="BC428" i="24"/>
  <c r="BC427" i="24"/>
  <c r="BC426" i="24"/>
  <c r="BC425" i="24"/>
  <c r="BC424" i="24"/>
  <c r="BC423" i="24"/>
  <c r="BC422" i="24"/>
  <c r="BC421" i="24"/>
  <c r="BC420" i="24"/>
  <c r="BC419" i="24"/>
  <c r="BC418" i="24"/>
  <c r="BC417" i="24"/>
  <c r="BC416" i="24"/>
  <c r="BC415" i="24"/>
  <c r="BC414" i="24"/>
  <c r="BC413" i="24"/>
  <c r="BC412" i="24"/>
  <c r="BC411" i="24"/>
  <c r="BC410" i="24"/>
  <c r="BC409" i="24"/>
  <c r="BC408" i="24"/>
  <c r="BC407" i="24"/>
  <c r="BC406" i="24"/>
  <c r="BC405" i="24"/>
  <c r="BC404" i="24"/>
  <c r="BC403" i="24"/>
  <c r="BC402" i="24"/>
  <c r="BC401" i="24"/>
  <c r="BC400" i="24"/>
  <c r="BC399" i="24"/>
  <c r="BC398" i="24"/>
  <c r="BC397" i="24"/>
  <c r="BC396" i="24"/>
  <c r="BC395" i="24"/>
  <c r="BC394" i="24"/>
  <c r="BC393" i="24"/>
  <c r="BC392" i="24"/>
  <c r="BC391" i="24"/>
  <c r="BC390" i="24"/>
  <c r="BC389" i="24"/>
  <c r="BC388" i="24"/>
  <c r="BC387" i="24"/>
  <c r="BC386" i="24"/>
  <c r="BC385" i="24"/>
  <c r="BC384" i="24"/>
  <c r="BC383" i="24"/>
  <c r="BC382" i="24"/>
  <c r="BC381" i="24"/>
  <c r="BC380" i="24"/>
  <c r="BC379" i="24"/>
  <c r="BC378" i="24"/>
  <c r="BC377" i="24"/>
  <c r="BC376" i="24"/>
  <c r="BC375" i="24"/>
  <c r="BC374" i="24"/>
  <c r="BC373" i="24"/>
  <c r="BC372" i="24"/>
  <c r="BC371" i="24"/>
  <c r="BC370" i="24"/>
  <c r="BC369" i="24"/>
  <c r="BC368" i="24"/>
  <c r="BC367" i="24"/>
  <c r="BC366" i="24"/>
  <c r="BC365" i="24"/>
  <c r="BC364" i="24"/>
  <c r="BC363" i="24"/>
  <c r="BC362" i="24"/>
  <c r="BC361" i="24"/>
  <c r="BC360" i="24"/>
  <c r="BC359" i="24"/>
  <c r="BC358" i="24"/>
  <c r="BC357" i="24"/>
  <c r="BC356" i="24"/>
  <c r="BC355" i="24"/>
  <c r="BC354" i="24"/>
  <c r="BC353" i="24"/>
  <c r="BC352" i="24"/>
  <c r="BC351" i="24"/>
  <c r="BC350" i="24"/>
  <c r="BC349" i="24"/>
  <c r="BC348" i="24"/>
  <c r="BC347" i="24"/>
  <c r="BC346" i="24"/>
  <c r="BC345" i="24"/>
  <c r="BC344" i="24"/>
  <c r="BC343" i="24"/>
  <c r="BC342" i="24"/>
  <c r="BC341" i="24"/>
  <c r="BC340" i="24"/>
  <c r="BC339" i="24"/>
  <c r="BC338" i="24"/>
  <c r="BC337" i="24"/>
  <c r="BC336" i="24"/>
  <c r="BC335" i="24"/>
  <c r="BC334" i="24"/>
  <c r="BC333" i="24"/>
  <c r="BC332" i="24"/>
  <c r="BC331" i="24"/>
  <c r="BC330" i="24"/>
  <c r="BC329" i="24"/>
  <c r="BC328" i="24"/>
  <c r="BC327" i="24"/>
  <c r="BC326" i="24"/>
  <c r="BC325" i="24"/>
  <c r="BC324" i="24"/>
  <c r="BC323" i="24"/>
  <c r="BC322" i="24"/>
  <c r="BC321" i="24"/>
  <c r="BC320" i="24"/>
  <c r="BC319" i="24"/>
  <c r="BC318" i="24"/>
  <c r="BC317" i="24"/>
  <c r="BC316" i="24"/>
  <c r="BC315" i="24"/>
  <c r="BC314" i="24"/>
  <c r="BC313" i="24"/>
  <c r="BC312" i="24"/>
  <c r="BC311" i="24"/>
  <c r="BC310" i="24"/>
  <c r="BC309" i="24"/>
  <c r="BC308" i="24"/>
  <c r="BC307" i="24"/>
  <c r="BC306" i="24"/>
  <c r="BC305" i="24"/>
  <c r="BC304" i="24"/>
  <c r="BC303" i="24"/>
  <c r="BC302" i="24"/>
  <c r="BC301" i="24"/>
  <c r="BC300" i="24"/>
  <c r="BC299" i="24"/>
  <c r="BC298" i="24"/>
  <c r="BC297" i="24"/>
  <c r="BC296" i="24"/>
  <c r="BC295" i="24"/>
  <c r="BC294" i="24"/>
  <c r="BC293" i="24"/>
  <c r="BC292" i="24"/>
  <c r="BC291" i="24"/>
  <c r="BC290" i="24"/>
  <c r="BC289" i="24"/>
  <c r="BC288" i="24"/>
  <c r="BC287" i="24"/>
  <c r="BC286" i="24"/>
  <c r="BC285" i="24"/>
  <c r="BC284" i="24"/>
  <c r="BC283" i="24"/>
  <c r="BC282" i="24"/>
  <c r="BC281" i="24"/>
  <c r="BC280" i="24"/>
  <c r="BC279" i="24"/>
  <c r="BC278" i="24"/>
  <c r="BC277" i="24"/>
  <c r="BC276" i="24"/>
  <c r="BC275" i="24"/>
  <c r="BC274" i="24"/>
  <c r="BC273" i="24"/>
  <c r="BC272" i="24"/>
  <c r="BC271" i="24"/>
  <c r="BC270" i="24"/>
  <c r="BC269" i="24"/>
  <c r="BC268" i="24"/>
  <c r="BC267" i="24"/>
  <c r="BC266" i="24"/>
  <c r="BC265" i="24"/>
  <c r="BC264" i="24"/>
  <c r="BC263" i="24"/>
  <c r="BC262" i="24"/>
  <c r="BC261" i="24"/>
  <c r="BC260" i="24"/>
  <c r="BC259" i="24"/>
  <c r="BC258" i="24"/>
  <c r="BC257" i="24"/>
  <c r="BC256" i="24"/>
  <c r="BC255" i="24"/>
  <c r="BC254" i="24"/>
  <c r="BC253" i="24"/>
  <c r="BC252" i="24"/>
  <c r="BC251" i="24"/>
  <c r="BC250" i="24"/>
  <c r="BC249" i="24"/>
  <c r="BC248" i="24"/>
  <c r="BC247" i="24"/>
  <c r="BC246" i="24"/>
  <c r="BC245" i="24"/>
  <c r="BC244" i="24"/>
  <c r="BC243" i="24"/>
  <c r="BC242" i="24"/>
  <c r="BC241" i="24"/>
  <c r="BC240" i="24"/>
  <c r="BC239" i="24"/>
  <c r="BC238" i="24"/>
  <c r="BC237" i="24"/>
  <c r="BC236" i="24"/>
  <c r="BC235" i="24"/>
  <c r="BC234" i="24"/>
  <c r="BC233" i="24"/>
  <c r="BC232" i="24"/>
  <c r="BC231" i="24"/>
  <c r="BC230" i="24"/>
  <c r="BC229" i="24"/>
  <c r="BC228" i="24"/>
  <c r="BC227" i="24"/>
  <c r="BC226" i="24"/>
  <c r="BC225" i="24"/>
  <c r="BC224" i="24"/>
  <c r="BC223" i="24"/>
  <c r="BC222" i="24"/>
  <c r="BC221" i="24"/>
  <c r="BC220" i="24"/>
  <c r="BC219" i="24"/>
  <c r="BC218" i="24"/>
  <c r="BC217" i="24"/>
  <c r="BC216" i="24"/>
  <c r="BC215" i="24"/>
  <c r="BC214" i="24"/>
  <c r="BC213" i="24"/>
  <c r="BC212" i="24"/>
  <c r="BC211" i="24"/>
  <c r="BC210" i="24"/>
  <c r="BC209" i="24"/>
  <c r="BC208" i="24"/>
  <c r="BC207" i="24"/>
  <c r="BC206" i="24"/>
  <c r="BC205" i="24"/>
  <c r="BC204" i="24"/>
  <c r="BC203" i="24"/>
  <c r="BC202" i="24"/>
  <c r="BC201" i="24"/>
  <c r="BC200" i="24"/>
  <c r="BC199" i="24"/>
  <c r="BC198" i="24"/>
  <c r="BC197" i="24"/>
  <c r="BC196" i="24"/>
  <c r="BC195" i="24"/>
  <c r="BC194" i="24"/>
  <c r="BC193" i="24"/>
  <c r="BC192" i="24"/>
  <c r="BC191" i="24"/>
  <c r="BC190" i="24"/>
  <c r="BC189" i="24"/>
  <c r="BC188" i="24"/>
  <c r="BC187" i="24"/>
  <c r="BC186" i="24"/>
  <c r="BC185" i="24"/>
  <c r="BC184" i="24"/>
  <c r="BC183" i="24"/>
  <c r="BC182" i="24"/>
  <c r="BC181" i="24"/>
  <c r="BC180" i="24"/>
  <c r="BC179" i="24"/>
  <c r="BC178" i="24"/>
  <c r="BC177" i="24"/>
  <c r="BC176" i="24"/>
  <c r="BC175" i="24"/>
  <c r="BC174" i="24"/>
  <c r="BC173" i="24"/>
  <c r="BC172" i="24"/>
  <c r="BC171" i="24"/>
  <c r="BC170" i="24"/>
  <c r="BC169" i="24"/>
  <c r="BC168" i="24"/>
  <c r="BC167" i="24"/>
  <c r="BC166" i="24"/>
  <c r="BC165" i="24"/>
  <c r="BC164" i="24"/>
  <c r="BC163" i="24"/>
  <c r="BC162" i="24"/>
  <c r="BC161" i="24"/>
  <c r="BC160" i="24"/>
  <c r="BC159" i="24"/>
  <c r="BC158" i="24"/>
  <c r="BC157" i="24"/>
  <c r="BC156" i="24"/>
  <c r="BC155" i="24"/>
  <c r="BC150" i="24"/>
  <c r="BC149" i="24"/>
  <c r="BC148" i="24"/>
  <c r="BC147" i="24"/>
  <c r="BC146" i="24"/>
  <c r="BC145" i="24"/>
  <c r="BC144" i="24"/>
  <c r="BC143" i="24"/>
  <c r="BC142" i="24"/>
  <c r="BC141" i="24"/>
  <c r="BC140" i="24"/>
  <c r="BC139" i="24"/>
  <c r="BC138" i="24"/>
  <c r="BC137" i="24"/>
  <c r="BC136" i="24"/>
  <c r="BC135" i="24"/>
  <c r="BC134" i="24"/>
  <c r="BC133" i="24"/>
  <c r="BC132" i="24"/>
  <c r="BC131" i="24"/>
  <c r="BC130" i="24"/>
  <c r="BC129" i="24"/>
  <c r="BC128" i="24"/>
  <c r="BC127" i="24"/>
  <c r="BC126" i="24"/>
  <c r="BC125" i="24"/>
  <c r="BC124" i="24"/>
  <c r="BC123" i="24"/>
  <c r="BC122" i="24"/>
  <c r="BC121" i="24"/>
  <c r="BC120" i="24"/>
  <c r="BC119" i="24"/>
  <c r="BC118" i="24"/>
  <c r="BC117" i="24"/>
  <c r="BC116" i="24"/>
  <c r="BC115" i="24"/>
  <c r="BC114" i="24"/>
  <c r="BC113" i="24"/>
  <c r="BC112" i="24"/>
  <c r="BC111" i="24"/>
  <c r="BC110" i="24"/>
  <c r="BC109" i="24"/>
  <c r="BC108" i="24"/>
  <c r="BC107" i="24"/>
  <c r="BC106" i="24"/>
  <c r="BC105" i="24"/>
  <c r="BC104" i="24"/>
  <c r="BC103" i="24"/>
  <c r="BC102" i="24"/>
  <c r="BC101" i="24"/>
  <c r="BC100" i="24"/>
  <c r="BC99" i="24"/>
  <c r="BC98" i="24"/>
  <c r="BC97" i="24"/>
  <c r="BC96" i="24"/>
  <c r="BC95" i="24"/>
  <c r="BC94" i="24"/>
  <c r="BC93" i="24"/>
  <c r="BC92" i="24"/>
  <c r="BC91" i="24"/>
  <c r="BC90" i="24"/>
  <c r="BC89" i="24"/>
  <c r="BC88" i="24"/>
  <c r="BC87" i="24"/>
  <c r="BC86" i="24"/>
  <c r="BC85" i="24"/>
  <c r="BC84" i="24"/>
  <c r="BC83" i="24"/>
  <c r="BC82" i="24"/>
  <c r="BC81" i="24"/>
  <c r="BC80" i="24"/>
  <c r="BC79" i="24"/>
  <c r="BC78" i="24"/>
  <c r="BC77" i="24"/>
  <c r="BC76" i="24"/>
  <c r="BC75" i="24"/>
  <c r="BC74" i="24"/>
  <c r="BC73" i="24"/>
  <c r="BC72" i="24"/>
  <c r="BC71" i="24"/>
  <c r="BC70" i="24"/>
  <c r="BC69" i="24"/>
  <c r="BC68" i="24"/>
  <c r="BC67" i="24"/>
  <c r="BC66" i="24"/>
  <c r="BC65" i="24"/>
  <c r="BC64" i="24"/>
  <c r="BC63" i="24"/>
  <c r="BC62" i="24"/>
  <c r="BC61" i="24"/>
  <c r="BC60" i="24"/>
  <c r="BC59" i="24"/>
  <c r="BC58" i="24"/>
  <c r="BC57" i="24"/>
  <c r="BC56" i="24"/>
  <c r="BC55" i="24"/>
  <c r="BC54" i="24"/>
  <c r="BC53" i="24"/>
  <c r="BC52" i="24"/>
  <c r="BC51" i="24"/>
  <c r="BC50" i="24"/>
  <c r="BC49" i="24"/>
  <c r="BC48" i="24"/>
  <c r="BC47" i="24"/>
  <c r="BC46" i="24"/>
  <c r="BC45" i="24"/>
  <c r="BC44" i="24"/>
  <c r="BC43" i="24"/>
  <c r="BC42" i="24"/>
  <c r="BC41" i="24"/>
  <c r="BC40" i="24"/>
  <c r="BC39" i="24"/>
  <c r="BC38" i="24"/>
  <c r="BC37" i="24"/>
  <c r="BC36" i="24"/>
  <c r="BC35" i="24"/>
  <c r="BC34" i="24"/>
  <c r="BC33" i="24"/>
  <c r="BC32" i="24"/>
  <c r="BC31" i="24"/>
  <c r="BC30" i="24"/>
  <c r="BC29" i="24"/>
  <c r="BC28" i="24"/>
  <c r="BC27" i="24"/>
  <c r="BC26" i="24"/>
  <c r="BC25" i="24"/>
  <c r="BC24" i="24"/>
  <c r="BC23" i="24"/>
  <c r="BC22" i="24"/>
  <c r="BC21" i="24"/>
  <c r="BC20" i="24"/>
  <c r="BC19" i="24"/>
  <c r="BC18" i="24"/>
  <c r="BC17" i="24"/>
  <c r="BC16" i="24"/>
  <c r="BC15" i="24"/>
  <c r="BC14" i="24"/>
  <c r="BC13" i="24"/>
  <c r="BC12" i="24"/>
  <c r="BC11" i="24"/>
  <c r="BC10" i="24"/>
  <c r="AX31" i="24"/>
  <c r="AX32" i="24"/>
  <c r="AX33" i="24"/>
  <c r="AX34" i="24"/>
  <c r="AX35" i="24"/>
  <c r="AX36" i="24"/>
  <c r="AX37" i="24"/>
  <c r="AX38" i="24"/>
  <c r="AX39" i="24"/>
  <c r="AX40" i="24"/>
  <c r="AX41" i="24"/>
  <c r="AX42" i="24"/>
  <c r="AX43" i="24"/>
  <c r="AX44" i="24"/>
  <c r="AX45" i="24"/>
  <c r="AX46" i="24"/>
  <c r="AX47" i="24"/>
  <c r="AX48" i="24"/>
  <c r="AX49" i="24"/>
  <c r="AX50" i="24"/>
  <c r="AX51" i="24"/>
  <c r="AX52" i="24"/>
  <c r="AX53" i="24"/>
  <c r="AX54" i="24"/>
  <c r="AX55" i="24"/>
  <c r="AX56" i="24"/>
  <c r="AX57" i="24"/>
  <c r="AX58" i="24"/>
  <c r="AX59" i="24"/>
  <c r="AX60" i="24"/>
  <c r="AX61" i="24"/>
  <c r="AX62" i="24"/>
  <c r="AX63" i="24"/>
  <c r="AX64" i="24"/>
  <c r="AX65" i="24"/>
  <c r="AX66" i="24"/>
  <c r="AX67" i="24"/>
  <c r="AX68" i="24"/>
  <c r="AX69" i="24"/>
  <c r="AX70" i="24"/>
  <c r="AX71" i="24"/>
  <c r="AX72" i="24"/>
  <c r="AX73" i="24"/>
  <c r="AX74" i="24"/>
  <c r="AX75" i="24"/>
  <c r="AX76" i="24"/>
  <c r="AX77" i="24"/>
  <c r="AX78" i="24"/>
  <c r="AX79" i="24"/>
  <c r="AX80" i="24"/>
  <c r="AX81" i="24"/>
  <c r="AX82" i="24"/>
  <c r="AX83" i="24"/>
  <c r="AX84" i="24"/>
  <c r="AX85" i="24"/>
  <c r="AX86" i="24"/>
  <c r="AX87" i="24"/>
  <c r="AX88" i="24"/>
  <c r="AX89" i="24"/>
  <c r="AX90" i="24"/>
  <c r="AX91" i="24"/>
  <c r="AX92" i="24"/>
  <c r="AX93" i="24"/>
  <c r="AX94" i="24"/>
  <c r="AX95" i="24"/>
  <c r="AX96" i="24"/>
  <c r="AX97" i="24"/>
  <c r="AX98" i="24"/>
  <c r="AX99" i="24"/>
  <c r="AX100" i="24"/>
  <c r="AX101" i="24"/>
  <c r="AX102" i="24"/>
  <c r="AX103" i="24"/>
  <c r="AX104" i="24"/>
  <c r="AX105" i="24"/>
  <c r="AX106" i="24"/>
  <c r="AX107" i="24"/>
  <c r="AX108" i="24"/>
  <c r="AX109" i="24"/>
  <c r="AX110" i="24"/>
  <c r="AX111" i="24"/>
  <c r="AX112" i="24"/>
  <c r="AX113" i="24"/>
  <c r="AX114" i="24"/>
  <c r="AX115" i="24"/>
  <c r="AX116" i="24"/>
  <c r="AX117" i="24"/>
  <c r="AX118" i="24"/>
  <c r="AX119" i="24"/>
  <c r="AX120" i="24"/>
  <c r="AX121" i="24"/>
  <c r="AX122" i="24"/>
  <c r="AX123" i="24"/>
  <c r="AX124" i="24"/>
  <c r="AX125" i="24"/>
  <c r="AX126" i="24"/>
  <c r="AX127" i="24"/>
  <c r="AX128" i="24"/>
  <c r="AX129" i="24"/>
  <c r="AX130" i="24"/>
  <c r="AX131" i="24"/>
  <c r="AX132" i="24"/>
  <c r="AX133" i="24"/>
  <c r="AX134" i="24"/>
  <c r="AX135" i="24"/>
  <c r="AX136" i="24"/>
  <c r="AX137" i="24"/>
  <c r="AX138" i="24"/>
  <c r="AX139" i="24"/>
  <c r="AX140" i="24"/>
  <c r="AX141" i="24"/>
  <c r="AX142" i="24"/>
  <c r="AX143" i="24"/>
  <c r="AX144" i="24"/>
  <c r="AX145" i="24"/>
  <c r="AX146" i="24"/>
  <c r="AX147" i="24"/>
  <c r="AX148" i="24"/>
  <c r="AX149" i="24"/>
  <c r="AX150" i="24"/>
  <c r="AX155" i="24"/>
  <c r="AX156" i="24"/>
  <c r="AX157" i="24"/>
  <c r="AX158" i="24"/>
  <c r="AX159" i="24"/>
  <c r="AX160" i="24"/>
  <c r="AX161" i="24"/>
  <c r="AX162" i="24"/>
  <c r="AX163" i="24"/>
  <c r="AX164" i="24"/>
  <c r="AX165" i="24"/>
  <c r="AX166" i="24"/>
  <c r="AX167" i="24"/>
  <c r="AX168" i="24"/>
  <c r="AX169" i="24"/>
  <c r="AX170" i="24"/>
  <c r="AX171" i="24"/>
  <c r="AX172" i="24"/>
  <c r="AX173" i="24"/>
  <c r="AX174" i="24"/>
  <c r="AX175" i="24"/>
  <c r="AX176" i="24"/>
  <c r="AX177" i="24"/>
  <c r="AX178" i="24"/>
  <c r="AX179" i="24"/>
  <c r="AX180" i="24"/>
  <c r="AX181" i="24"/>
  <c r="AX182" i="24"/>
  <c r="AX183" i="24"/>
  <c r="AX184" i="24"/>
  <c r="AX185" i="24"/>
  <c r="AX186" i="24"/>
  <c r="AX187" i="24"/>
  <c r="AX188" i="24"/>
  <c r="AX189" i="24"/>
  <c r="AX190" i="24"/>
  <c r="AX191" i="24"/>
  <c r="AX192" i="24"/>
  <c r="AX193" i="24"/>
  <c r="AX194" i="24"/>
  <c r="AX195" i="24"/>
  <c r="AX196" i="24"/>
  <c r="AX197" i="24"/>
  <c r="AX198" i="24"/>
  <c r="AX199" i="24"/>
  <c r="AX200" i="24"/>
  <c r="AX201" i="24"/>
  <c r="AX202" i="24"/>
  <c r="AX203" i="24"/>
  <c r="AX204" i="24"/>
  <c r="AX205" i="24"/>
  <c r="AX206" i="24"/>
  <c r="AX207" i="24"/>
  <c r="AX208" i="24"/>
  <c r="AX209" i="24"/>
  <c r="AX210" i="24"/>
  <c r="AX211" i="24"/>
  <c r="AX212" i="24"/>
  <c r="AX213" i="24"/>
  <c r="AX214" i="24"/>
  <c r="AX215" i="24"/>
  <c r="AX216" i="24"/>
  <c r="AX217" i="24"/>
  <c r="AX218" i="24"/>
  <c r="AX219" i="24"/>
  <c r="AX220" i="24"/>
  <c r="AX221" i="24"/>
  <c r="AX222" i="24"/>
  <c r="AX223" i="24"/>
  <c r="AX224" i="24"/>
  <c r="AX225" i="24"/>
  <c r="AX226" i="24"/>
  <c r="AX227" i="24"/>
  <c r="AX228" i="24"/>
  <c r="AX229" i="24"/>
  <c r="AX230" i="24"/>
  <c r="AX231" i="24"/>
  <c r="AX232" i="24"/>
  <c r="AX233" i="24"/>
  <c r="AX234" i="24"/>
  <c r="AX235" i="24"/>
  <c r="AX236" i="24"/>
  <c r="AX237" i="24"/>
  <c r="AX238" i="24"/>
  <c r="AX239" i="24"/>
  <c r="AX240" i="24"/>
  <c r="AX241" i="24"/>
  <c r="AX242" i="24"/>
  <c r="AX243" i="24"/>
  <c r="AX244" i="24"/>
  <c r="AX245" i="24"/>
  <c r="AX246" i="24"/>
  <c r="AX247" i="24"/>
  <c r="AX248" i="24"/>
  <c r="AX249" i="24"/>
  <c r="AX250" i="24"/>
  <c r="AX251" i="24"/>
  <c r="AX252" i="24"/>
  <c r="AX253" i="24"/>
  <c r="AX254" i="24"/>
  <c r="AX255" i="24"/>
  <c r="AX256" i="24"/>
  <c r="AX257" i="24"/>
  <c r="AX258" i="24"/>
  <c r="AX259" i="24"/>
  <c r="AX260" i="24"/>
  <c r="AX261" i="24"/>
  <c r="AX262" i="24"/>
  <c r="AX263" i="24"/>
  <c r="AX264" i="24"/>
  <c r="AX265" i="24"/>
  <c r="AX266" i="24"/>
  <c r="AX267" i="24"/>
  <c r="AX268" i="24"/>
  <c r="AX269" i="24"/>
  <c r="AX270" i="24"/>
  <c r="AX271" i="24"/>
  <c r="AX272" i="24"/>
  <c r="AX273" i="24"/>
  <c r="AX274" i="24"/>
  <c r="AX275" i="24"/>
  <c r="AX276" i="24"/>
  <c r="AX277" i="24"/>
  <c r="AX278" i="24"/>
  <c r="AX279" i="24"/>
  <c r="AX280" i="24"/>
  <c r="AX281" i="24"/>
  <c r="AX282" i="24"/>
  <c r="AX283" i="24"/>
  <c r="AX284" i="24"/>
  <c r="AX285" i="24"/>
  <c r="AX286" i="24"/>
  <c r="AX287" i="24"/>
  <c r="AX288" i="24"/>
  <c r="AX289" i="24"/>
  <c r="AX290" i="24"/>
  <c r="AX291" i="24"/>
  <c r="AX292" i="24"/>
  <c r="AX293" i="24"/>
  <c r="AX294" i="24"/>
  <c r="AX295" i="24"/>
  <c r="AX296" i="24"/>
  <c r="AX297" i="24"/>
  <c r="AX298" i="24"/>
  <c r="AX299" i="24"/>
  <c r="AX300" i="24"/>
  <c r="AX301" i="24"/>
  <c r="AX302" i="24"/>
  <c r="AX303" i="24"/>
  <c r="AX304" i="24"/>
  <c r="AX305" i="24"/>
  <c r="AX306" i="24"/>
  <c r="AX307" i="24"/>
  <c r="AX308" i="24"/>
  <c r="AX309" i="24"/>
  <c r="AX310" i="24"/>
  <c r="AX311" i="24"/>
  <c r="AX312" i="24"/>
  <c r="AX313" i="24"/>
  <c r="AX314" i="24"/>
  <c r="AX315" i="24"/>
  <c r="AX316" i="24"/>
  <c r="AX317" i="24"/>
  <c r="AX318" i="24"/>
  <c r="AX319" i="24"/>
  <c r="AX320" i="24"/>
  <c r="AX321" i="24"/>
  <c r="AX322" i="24"/>
  <c r="AX323" i="24"/>
  <c r="AX324" i="24"/>
  <c r="AX325" i="24"/>
  <c r="AX326" i="24"/>
  <c r="AX327" i="24"/>
  <c r="AX328" i="24"/>
  <c r="AX329" i="24"/>
  <c r="AX330" i="24"/>
  <c r="AX331" i="24"/>
  <c r="AX332" i="24"/>
  <c r="AX333" i="24"/>
  <c r="AX334" i="24"/>
  <c r="AX335" i="24"/>
  <c r="AX336" i="24"/>
  <c r="AX337" i="24"/>
  <c r="AX338" i="24"/>
  <c r="AX339" i="24"/>
  <c r="AX340" i="24"/>
  <c r="AX341" i="24"/>
  <c r="AX342" i="24"/>
  <c r="AX343" i="24"/>
  <c r="AX344" i="24"/>
  <c r="AX345" i="24"/>
  <c r="AX346" i="24"/>
  <c r="AX347" i="24"/>
  <c r="AX348" i="24"/>
  <c r="AX349" i="24"/>
  <c r="AX350" i="24"/>
  <c r="AX351" i="24"/>
  <c r="AX352" i="24"/>
  <c r="AX353" i="24"/>
  <c r="AX354" i="24"/>
  <c r="AX355" i="24"/>
  <c r="AX356" i="24"/>
  <c r="AX357" i="24"/>
  <c r="AX358" i="24"/>
  <c r="AX359" i="24"/>
  <c r="AX360" i="24"/>
  <c r="AX361" i="24"/>
  <c r="AX362" i="24"/>
  <c r="AX363" i="24"/>
  <c r="AX364" i="24"/>
  <c r="AX365" i="24"/>
  <c r="AX366" i="24"/>
  <c r="AX367" i="24"/>
  <c r="AX368" i="24"/>
  <c r="AX369" i="24"/>
  <c r="AX370" i="24"/>
  <c r="AX371" i="24"/>
  <c r="AX372" i="24"/>
  <c r="AX373" i="24"/>
  <c r="AX374" i="24"/>
  <c r="AX375" i="24"/>
  <c r="AX376" i="24"/>
  <c r="AX377" i="24"/>
  <c r="AX378" i="24"/>
  <c r="AX379" i="24"/>
  <c r="AX380" i="24"/>
  <c r="AX381" i="24"/>
  <c r="AX382" i="24"/>
  <c r="AX383" i="24"/>
  <c r="AX384" i="24"/>
  <c r="AX385" i="24"/>
  <c r="AX386" i="24"/>
  <c r="AX387" i="24"/>
  <c r="AX388" i="24"/>
  <c r="AX389" i="24"/>
  <c r="AX390" i="24"/>
  <c r="AX391" i="24"/>
  <c r="AX392" i="24"/>
  <c r="AX393" i="24"/>
  <c r="AX394" i="24"/>
  <c r="AX395" i="24"/>
  <c r="AX396" i="24"/>
  <c r="AX397" i="24"/>
  <c r="AX398" i="24"/>
  <c r="AX399" i="24"/>
  <c r="AX400" i="24"/>
  <c r="AX401" i="24"/>
  <c r="AX402" i="24"/>
  <c r="AX403" i="24"/>
  <c r="AX404" i="24"/>
  <c r="AX405" i="24"/>
  <c r="AX406" i="24"/>
  <c r="AX407" i="24"/>
  <c r="AX408" i="24"/>
  <c r="AX409" i="24"/>
  <c r="AX410" i="24"/>
  <c r="AX411" i="24"/>
  <c r="AX412" i="24"/>
  <c r="AX413" i="24"/>
  <c r="AX414" i="24"/>
  <c r="AX415" i="24"/>
  <c r="AX416" i="24"/>
  <c r="AX417" i="24"/>
  <c r="AX418" i="24"/>
  <c r="AX419" i="24"/>
  <c r="AX420" i="24"/>
  <c r="AX421" i="24"/>
  <c r="AX422" i="24"/>
  <c r="AX423" i="24"/>
  <c r="AX424" i="24"/>
  <c r="AX425" i="24"/>
  <c r="AX426" i="24"/>
  <c r="AX427" i="24"/>
  <c r="AX428" i="24"/>
  <c r="AX429" i="24"/>
  <c r="AX430" i="24"/>
  <c r="AX431" i="24"/>
  <c r="AX432" i="24"/>
  <c r="AX433" i="24"/>
  <c r="AX26" i="24"/>
  <c r="AX27" i="24"/>
  <c r="AX28" i="24"/>
  <c r="AX29" i="24"/>
  <c r="AX30" i="24"/>
  <c r="AX14" i="24"/>
  <c r="AX15" i="24"/>
  <c r="AX16" i="24"/>
  <c r="AX17" i="24"/>
  <c r="AX18" i="24"/>
  <c r="AX19" i="24"/>
  <c r="AX20" i="24"/>
  <c r="AX21" i="24"/>
  <c r="AX22" i="24"/>
  <c r="AX23" i="24"/>
  <c r="AX24" i="24"/>
  <c r="AX25" i="24"/>
  <c r="AX10" i="24"/>
  <c r="AX11" i="24"/>
  <c r="AX12" i="24"/>
  <c r="AX13" i="24"/>
  <c r="AX9" i="24"/>
  <c r="AW9"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422" i="24"/>
  <c r="AR423" i="24"/>
  <c r="AR424" i="24"/>
  <c r="AR425" i="24"/>
  <c r="AR426" i="24"/>
  <c r="AR427" i="24"/>
  <c r="AR428" i="24"/>
  <c r="AR429" i="24"/>
  <c r="AR430" i="24"/>
  <c r="AR431" i="24"/>
  <c r="AR432" i="24"/>
  <c r="AR433"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BM152" i="24"/>
  <c r="BS238" i="24"/>
  <c r="AE222" i="24"/>
  <c r="AE210" i="24"/>
  <c r="BM75" i="24"/>
  <c r="BM10" i="24"/>
  <c r="BM11" i="24"/>
  <c r="BM12" i="24"/>
  <c r="BM13" i="24"/>
  <c r="BM14" i="24"/>
  <c r="BM15" i="24"/>
  <c r="BM16" i="24"/>
  <c r="BM17" i="24"/>
  <c r="BM18" i="24"/>
  <c r="BM19" i="24"/>
  <c r="BM20" i="24"/>
  <c r="BM21" i="24"/>
  <c r="BM22" i="24"/>
  <c r="BM23" i="24"/>
  <c r="BM24" i="24"/>
  <c r="BM25" i="24"/>
  <c r="BM26" i="24"/>
  <c r="BM27" i="24"/>
  <c r="BM28" i="24"/>
  <c r="BM29" i="24"/>
  <c r="BP528" i="24"/>
  <c r="BP529" i="24"/>
  <c r="BP530" i="24"/>
  <c r="BP531" i="24"/>
  <c r="BP532" i="24"/>
  <c r="BP533" i="24"/>
  <c r="BP534" i="24"/>
  <c r="BP535" i="24"/>
  <c r="BP536" i="24"/>
  <c r="BP537" i="24"/>
  <c r="BP538" i="24"/>
  <c r="BP539" i="24"/>
  <c r="BP540" i="24"/>
  <c r="BP541" i="24"/>
  <c r="BP542" i="24"/>
  <c r="BP543" i="24"/>
  <c r="BP544" i="24"/>
  <c r="BP545" i="24"/>
  <c r="BP546" i="24"/>
  <c r="BP520" i="24"/>
  <c r="BP521" i="24"/>
  <c r="BP522" i="24"/>
  <c r="BP523" i="24"/>
  <c r="BP524" i="24"/>
  <c r="BP525" i="24"/>
  <c r="BP526" i="24"/>
  <c r="BP527" i="24"/>
  <c r="CI585" i="24"/>
  <c r="AU585" i="24"/>
  <c r="AU587" i="24" s="1"/>
  <c r="AU590" i="24" s="1"/>
  <c r="CH520" i="24"/>
  <c r="CH521" i="24"/>
  <c r="CH522" i="24"/>
  <c r="CH523" i="24"/>
  <c r="CH524" i="24"/>
  <c r="CH525" i="24"/>
  <c r="CH526" i="24"/>
  <c r="CH527" i="24"/>
  <c r="CH528" i="24"/>
  <c r="CH529" i="24"/>
  <c r="CH530" i="24"/>
  <c r="CH531" i="24"/>
  <c r="CH532" i="24"/>
  <c r="CH533" i="24"/>
  <c r="CH534" i="24"/>
  <c r="CH535" i="24"/>
  <c r="CH536" i="24"/>
  <c r="CH537" i="24"/>
  <c r="CH538" i="24"/>
  <c r="CH539" i="24"/>
  <c r="CH540" i="24"/>
  <c r="CH541" i="24"/>
  <c r="CH542" i="24"/>
  <c r="CH543" i="24"/>
  <c r="CH544" i="24"/>
  <c r="CH545" i="24"/>
  <c r="CR519" i="24"/>
  <c r="CR518" i="24"/>
  <c r="CR517" i="24"/>
  <c r="CR516" i="24"/>
  <c r="CR515" i="24"/>
  <c r="CR514" i="24"/>
  <c r="CR513" i="24"/>
  <c r="CR512" i="24"/>
  <c r="CR511" i="24"/>
  <c r="CR510" i="24"/>
  <c r="CR509" i="24"/>
  <c r="CR508" i="24"/>
  <c r="CR507" i="24"/>
  <c r="CR506" i="24"/>
  <c r="CR505" i="24"/>
  <c r="CR504" i="24"/>
  <c r="CR503" i="24"/>
  <c r="CR502" i="24"/>
  <c r="CR501" i="24"/>
  <c r="CR500" i="24"/>
  <c r="CR499" i="24"/>
  <c r="CR498" i="24"/>
  <c r="CR497" i="24"/>
  <c r="CR496" i="24"/>
  <c r="CR495" i="24"/>
  <c r="CR494" i="24"/>
  <c r="CR493" i="24"/>
  <c r="CR492" i="24"/>
  <c r="CR491" i="24"/>
  <c r="CR490" i="24"/>
  <c r="CR489" i="24"/>
  <c r="CR488" i="24"/>
  <c r="CR487" i="24"/>
  <c r="CR486" i="24"/>
  <c r="CR485" i="24"/>
  <c r="CR484" i="24"/>
  <c r="CR483" i="24"/>
  <c r="CR482" i="24"/>
  <c r="CR481" i="24"/>
  <c r="CR480" i="24"/>
  <c r="CR479" i="24"/>
  <c r="CR478" i="24"/>
  <c r="CR477" i="24"/>
  <c r="CR476" i="24"/>
  <c r="CR475" i="24"/>
  <c r="CR474" i="24"/>
  <c r="CR473" i="24"/>
  <c r="CR472" i="24"/>
  <c r="CR471" i="24"/>
  <c r="CR470" i="24"/>
  <c r="CR469" i="24"/>
  <c r="CR468" i="24"/>
  <c r="CR467" i="24"/>
  <c r="CR466" i="24"/>
  <c r="CR465" i="24"/>
  <c r="CR464" i="24"/>
  <c r="CR463" i="24"/>
  <c r="CR462" i="24"/>
  <c r="CR461" i="24"/>
  <c r="CR460" i="24"/>
  <c r="CR459" i="24"/>
  <c r="CR458" i="24"/>
  <c r="CR457" i="24"/>
  <c r="CR456" i="24"/>
  <c r="CR455" i="24"/>
  <c r="CR454" i="24"/>
  <c r="CR453" i="24"/>
  <c r="CR452" i="24"/>
  <c r="CR451" i="24"/>
  <c r="CR450" i="24"/>
  <c r="CR449" i="24"/>
  <c r="CR448" i="24"/>
  <c r="CR447" i="24"/>
  <c r="CR446" i="24"/>
  <c r="CR445" i="24"/>
  <c r="CR444" i="24"/>
  <c r="CR443" i="24"/>
  <c r="CR442" i="24"/>
  <c r="CR441" i="24"/>
  <c r="CR440" i="24"/>
  <c r="CR439" i="24"/>
  <c r="CR438" i="24"/>
  <c r="CR437" i="24"/>
  <c r="CR436" i="24"/>
  <c r="CR435" i="24"/>
  <c r="CR434" i="24"/>
  <c r="CR423" i="24"/>
  <c r="CR424" i="24"/>
  <c r="CR425" i="24"/>
  <c r="CR426" i="24"/>
  <c r="CR427" i="24"/>
  <c r="CR428" i="24"/>
  <c r="CR429" i="24"/>
  <c r="CR430" i="24"/>
  <c r="CR431" i="24"/>
  <c r="CR432" i="24"/>
  <c r="CR433" i="24"/>
  <c r="CQ436" i="24"/>
  <c r="CQ437" i="24"/>
  <c r="CQ438" i="24"/>
  <c r="CQ439" i="24"/>
  <c r="CQ440" i="24"/>
  <c r="CQ441" i="24"/>
  <c r="CQ442" i="24"/>
  <c r="CQ443" i="24"/>
  <c r="CQ444" i="24"/>
  <c r="CQ445" i="24"/>
  <c r="CQ446" i="24"/>
  <c r="CQ447" i="24"/>
  <c r="CQ448" i="24"/>
  <c r="CQ449" i="24"/>
  <c r="CQ450" i="24"/>
  <c r="CQ451" i="24"/>
  <c r="CQ452" i="24"/>
  <c r="CQ453" i="24"/>
  <c r="CQ454" i="24"/>
  <c r="CQ455" i="24"/>
  <c r="CQ456" i="24"/>
  <c r="CQ457" i="24"/>
  <c r="CQ458" i="24"/>
  <c r="CQ459" i="24"/>
  <c r="CQ460" i="24"/>
  <c r="CQ461" i="24"/>
  <c r="CQ462" i="24"/>
  <c r="CQ463" i="24"/>
  <c r="CQ464" i="24"/>
  <c r="CQ465" i="24"/>
  <c r="CQ466" i="24"/>
  <c r="CQ467" i="24"/>
  <c r="CQ468" i="24"/>
  <c r="CQ469" i="24"/>
  <c r="CQ470" i="24"/>
  <c r="CQ471" i="24"/>
  <c r="CQ472" i="24"/>
  <c r="CQ473" i="24"/>
  <c r="CQ474" i="24"/>
  <c r="CQ475" i="24"/>
  <c r="CQ476" i="24"/>
  <c r="CQ477" i="24"/>
  <c r="CQ478" i="24"/>
  <c r="CQ479" i="24"/>
  <c r="CQ480" i="24"/>
  <c r="CQ481" i="24"/>
  <c r="CQ482" i="24"/>
  <c r="CQ483" i="24"/>
  <c r="CQ484" i="24"/>
  <c r="CQ485" i="24"/>
  <c r="CQ486" i="24"/>
  <c r="CQ487" i="24"/>
  <c r="CQ488" i="24"/>
  <c r="CQ489" i="24"/>
  <c r="CQ490" i="24"/>
  <c r="CQ491" i="24"/>
  <c r="CQ492" i="24"/>
  <c r="CQ493" i="24"/>
  <c r="CQ494" i="24"/>
  <c r="CQ495" i="24"/>
  <c r="CQ496" i="24"/>
  <c r="CQ497" i="24"/>
  <c r="CQ498" i="24"/>
  <c r="CQ499" i="24"/>
  <c r="CQ500" i="24"/>
  <c r="CQ501" i="24"/>
  <c r="CQ502" i="24"/>
  <c r="CQ503" i="24"/>
  <c r="CQ504" i="24"/>
  <c r="CQ505" i="24"/>
  <c r="CQ506" i="24"/>
  <c r="CQ507" i="24"/>
  <c r="CQ508" i="24"/>
  <c r="CQ509" i="24"/>
  <c r="CQ510" i="24"/>
  <c r="CQ511" i="24"/>
  <c r="CQ512" i="24"/>
  <c r="CQ513" i="24"/>
  <c r="CQ514" i="24"/>
  <c r="CQ515" i="24"/>
  <c r="CQ516" i="24"/>
  <c r="CQ517" i="24"/>
  <c r="CQ518" i="24"/>
  <c r="CQ519" i="24"/>
  <c r="CQ435" i="24"/>
  <c r="CQ434" i="24"/>
  <c r="CH437" i="24"/>
  <c r="CH438" i="24"/>
  <c r="CH439" i="24"/>
  <c r="CH440" i="24"/>
  <c r="CH441" i="24"/>
  <c r="CH442" i="24"/>
  <c r="CH443" i="24"/>
  <c r="CH444" i="24"/>
  <c r="CH445" i="24"/>
  <c r="CH446" i="24"/>
  <c r="CH447" i="24"/>
  <c r="CH448" i="24"/>
  <c r="CH449" i="24"/>
  <c r="CH450" i="24"/>
  <c r="CH451" i="24"/>
  <c r="CH452" i="24"/>
  <c r="CH453" i="24"/>
  <c r="CH454" i="24"/>
  <c r="CH455" i="24"/>
  <c r="CH456" i="24"/>
  <c r="CH457" i="24"/>
  <c r="CH458" i="24"/>
  <c r="CH459" i="24"/>
  <c r="CH460" i="24"/>
  <c r="CH461" i="24"/>
  <c r="CH462" i="24"/>
  <c r="CH463" i="24"/>
  <c r="CH464" i="24"/>
  <c r="CH465" i="24"/>
  <c r="CH466" i="24"/>
  <c r="CH467" i="24"/>
  <c r="CH468" i="24"/>
  <c r="CH469" i="24"/>
  <c r="CH470" i="24"/>
  <c r="CH471" i="24"/>
  <c r="CH472" i="24"/>
  <c r="CH473" i="24"/>
  <c r="CH474" i="24"/>
  <c r="CH475" i="24"/>
  <c r="CH476" i="24"/>
  <c r="CH477" i="24"/>
  <c r="CH478" i="24"/>
  <c r="CH479" i="24"/>
  <c r="CH480" i="24"/>
  <c r="CH481" i="24"/>
  <c r="CH482" i="24"/>
  <c r="CH483" i="24"/>
  <c r="CH484" i="24"/>
  <c r="CH485" i="24"/>
  <c r="CH486" i="24"/>
  <c r="CH487" i="24"/>
  <c r="CH488" i="24"/>
  <c r="CH489" i="24"/>
  <c r="CH490" i="24"/>
  <c r="CH491" i="24"/>
  <c r="CH492" i="24"/>
  <c r="CH493" i="24"/>
  <c r="CH494" i="24"/>
  <c r="CH495" i="24"/>
  <c r="CH496" i="24"/>
  <c r="CH497" i="24"/>
  <c r="CH498" i="24"/>
  <c r="CH499" i="24"/>
  <c r="CH500" i="24"/>
  <c r="CH501" i="24"/>
  <c r="CH502" i="24"/>
  <c r="CH503" i="24"/>
  <c r="CH504" i="24"/>
  <c r="CH505" i="24"/>
  <c r="CH506" i="24"/>
  <c r="CH507" i="24"/>
  <c r="CH508" i="24"/>
  <c r="CH509" i="24"/>
  <c r="CH510" i="24"/>
  <c r="CH511" i="24"/>
  <c r="CH512" i="24"/>
  <c r="CH513" i="24"/>
  <c r="CH514" i="24"/>
  <c r="CH515" i="24"/>
  <c r="CH516" i="24"/>
  <c r="CH517" i="24"/>
  <c r="CH518" i="24"/>
  <c r="CH519" i="24"/>
  <c r="CH435" i="24"/>
  <c r="CH436" i="24"/>
  <c r="CH434" i="24"/>
  <c r="BB546" i="24"/>
  <c r="BB520" i="24"/>
  <c r="BB521" i="24"/>
  <c r="BB522" i="24"/>
  <c r="BB523" i="24"/>
  <c r="BB524" i="24"/>
  <c r="BB525" i="24"/>
  <c r="BB526" i="24"/>
  <c r="BB527" i="24"/>
  <c r="BB528" i="24"/>
  <c r="BB529" i="24"/>
  <c r="BB530" i="24"/>
  <c r="BB531" i="24"/>
  <c r="BB532" i="24"/>
  <c r="BB533" i="24"/>
  <c r="BB534" i="24"/>
  <c r="BB535" i="24"/>
  <c r="BB536" i="24"/>
  <c r="BB537" i="24"/>
  <c r="BB538" i="24"/>
  <c r="BB539" i="24"/>
  <c r="BB540" i="24"/>
  <c r="BB541" i="24"/>
  <c r="BB542" i="24"/>
  <c r="BB543" i="24"/>
  <c r="BB544" i="24"/>
  <c r="BB545" i="24"/>
  <c r="BP498" i="24"/>
  <c r="BP499" i="24"/>
  <c r="BP500" i="24"/>
  <c r="CS592" i="24"/>
  <c r="CR592" i="24"/>
  <c r="CI589" i="24"/>
  <c r="CI593" i="24" s="1"/>
  <c r="BY589" i="24"/>
  <c r="BY593" i="24"/>
  <c r="BQ589" i="24"/>
  <c r="BQ593" i="24" s="1"/>
  <c r="AQ593" i="24" s="1"/>
  <c r="BK589" i="24"/>
  <c r="BK593" i="24" s="1"/>
  <c r="BF589" i="24"/>
  <c r="BF593" i="24" s="1"/>
  <c r="AZ589" i="24"/>
  <c r="AU589" i="24"/>
  <c r="AN587" i="24"/>
  <c r="AN590" i="24" s="1"/>
  <c r="BQ585" i="24"/>
  <c r="BQ586" i="24" s="1"/>
  <c r="BQ587" i="24"/>
  <c r="BQ590" i="24" s="1"/>
  <c r="BK585" i="24"/>
  <c r="BF585" i="24"/>
  <c r="BF586" i="24" s="1"/>
  <c r="BF587" i="24" s="1"/>
  <c r="BF590" i="24" s="1"/>
  <c r="AZ585" i="24"/>
  <c r="AZ587" i="24"/>
  <c r="AZ590" i="24" s="1"/>
  <c r="BP519" i="24"/>
  <c r="BB519" i="24"/>
  <c r="BP518" i="24"/>
  <c r="BB518" i="24"/>
  <c r="BP517" i="24"/>
  <c r="BB517" i="24"/>
  <c r="BP516" i="24"/>
  <c r="BB516" i="24"/>
  <c r="BP515" i="24"/>
  <c r="BB515" i="24"/>
  <c r="AW515" i="24"/>
  <c r="BP514" i="24"/>
  <c r="BB514" i="24"/>
  <c r="AW514" i="24"/>
  <c r="BP513" i="24"/>
  <c r="BB513" i="24"/>
  <c r="AW513" i="24"/>
  <c r="BP512" i="24"/>
  <c r="BB512" i="24"/>
  <c r="AW512" i="24"/>
  <c r="BP511" i="24"/>
  <c r="BB511" i="24"/>
  <c r="AW511" i="24"/>
  <c r="BP510" i="24"/>
  <c r="BB510" i="24"/>
  <c r="AW510" i="24"/>
  <c r="BP509" i="24"/>
  <c r="BB509" i="24"/>
  <c r="AW509" i="24"/>
  <c r="BP508" i="24"/>
  <c r="BB508" i="24"/>
  <c r="AW508" i="24"/>
  <c r="BP507" i="24"/>
  <c r="BB507" i="24"/>
  <c r="AW507" i="24"/>
  <c r="BP506" i="24"/>
  <c r="BB506" i="24"/>
  <c r="AW506" i="24"/>
  <c r="BP505" i="24"/>
  <c r="BB505" i="24"/>
  <c r="AW505" i="24"/>
  <c r="BP504" i="24"/>
  <c r="BB504" i="24"/>
  <c r="AW504" i="24"/>
  <c r="BP503" i="24"/>
  <c r="BB503" i="24"/>
  <c r="AW503" i="24"/>
  <c r="BP502" i="24"/>
  <c r="BB502" i="24"/>
  <c r="AW502" i="24"/>
  <c r="BP501" i="24"/>
  <c r="BB501" i="24"/>
  <c r="AW501" i="24"/>
  <c r="BB500" i="24"/>
  <c r="AW500" i="24"/>
  <c r="BB499" i="24"/>
  <c r="AW499" i="24"/>
  <c r="BB498" i="24"/>
  <c r="AW498" i="24"/>
  <c r="BP497" i="24"/>
  <c r="BB497" i="24"/>
  <c r="AW497" i="24"/>
  <c r="BP496" i="24"/>
  <c r="BB496" i="24"/>
  <c r="AW496" i="24"/>
  <c r="BP495" i="24"/>
  <c r="BB495" i="24"/>
  <c r="AW495" i="24"/>
  <c r="BP494" i="24"/>
  <c r="BB494" i="24"/>
  <c r="AW494" i="24"/>
  <c r="BP493" i="24"/>
  <c r="BB493" i="24"/>
  <c r="AW493" i="24"/>
  <c r="BP492" i="24"/>
  <c r="BB492" i="24"/>
  <c r="AW492" i="24"/>
  <c r="BP491" i="24"/>
  <c r="BB491" i="24"/>
  <c r="AW491" i="24"/>
  <c r="BP490" i="24"/>
  <c r="BB490" i="24"/>
  <c r="AW490" i="24"/>
  <c r="BP489" i="24"/>
  <c r="BB489" i="24"/>
  <c r="AW489" i="24"/>
  <c r="BP488" i="24"/>
  <c r="BB488" i="24"/>
  <c r="AW488" i="24"/>
  <c r="BP487" i="24"/>
  <c r="BB487" i="24"/>
  <c r="AW487" i="24"/>
  <c r="BP486" i="24"/>
  <c r="BB486" i="24"/>
  <c r="AW486" i="24"/>
  <c r="BP485" i="24"/>
  <c r="BB485" i="24"/>
  <c r="AW485" i="24"/>
  <c r="BP484" i="24"/>
  <c r="BB484" i="24"/>
  <c r="AW484" i="24"/>
  <c r="BP483" i="24"/>
  <c r="BB483" i="24"/>
  <c r="AW483" i="24"/>
  <c r="BP482" i="24"/>
  <c r="BB482" i="24"/>
  <c r="AW482" i="24"/>
  <c r="BP481" i="24"/>
  <c r="BB481" i="24"/>
  <c r="AW481" i="24"/>
  <c r="BP480" i="24"/>
  <c r="BB480" i="24"/>
  <c r="AW480" i="24"/>
  <c r="BP479" i="24"/>
  <c r="BB479" i="24"/>
  <c r="AW479" i="24"/>
  <c r="BP478" i="24"/>
  <c r="BB478" i="24"/>
  <c r="AW478" i="24"/>
  <c r="BP477" i="24"/>
  <c r="BB477" i="24"/>
  <c r="AW477" i="24"/>
  <c r="BP476" i="24"/>
  <c r="BB476" i="24"/>
  <c r="AW476" i="24"/>
  <c r="BP475" i="24"/>
  <c r="BB475" i="24"/>
  <c r="AW475" i="24"/>
  <c r="BP474" i="24"/>
  <c r="BB474" i="24"/>
  <c r="AW474" i="24"/>
  <c r="BP473" i="24"/>
  <c r="BB473" i="24"/>
  <c r="AW473" i="24"/>
  <c r="BP472" i="24"/>
  <c r="BB472" i="24"/>
  <c r="AW472" i="24"/>
  <c r="BP471" i="24"/>
  <c r="BB471" i="24"/>
  <c r="AW471" i="24"/>
  <c r="BP470" i="24"/>
  <c r="BB470" i="24"/>
  <c r="AW470" i="24"/>
  <c r="BP469" i="24"/>
  <c r="BB469" i="24"/>
  <c r="AW469" i="24"/>
  <c r="BP468" i="24"/>
  <c r="BB468" i="24"/>
  <c r="AW468" i="24"/>
  <c r="BP467" i="24"/>
  <c r="BB467" i="24"/>
  <c r="AW467" i="24"/>
  <c r="BP466" i="24"/>
  <c r="BB466" i="24"/>
  <c r="AW466" i="24"/>
  <c r="BP465" i="24"/>
  <c r="BB465" i="24"/>
  <c r="AW465" i="24"/>
  <c r="BP464" i="24"/>
  <c r="BB464" i="24"/>
  <c r="AW464" i="24"/>
  <c r="BP463" i="24"/>
  <c r="BB463" i="24"/>
  <c r="AW463" i="24"/>
  <c r="BP462" i="24"/>
  <c r="BB462" i="24"/>
  <c r="AW462" i="24"/>
  <c r="BP461" i="24"/>
  <c r="BB461" i="24"/>
  <c r="AW461" i="24"/>
  <c r="BP460" i="24"/>
  <c r="BB460" i="24"/>
  <c r="AW460" i="24"/>
  <c r="BP459" i="24"/>
  <c r="BB459" i="24"/>
  <c r="AW459" i="24"/>
  <c r="BP458" i="24"/>
  <c r="BB458" i="24"/>
  <c r="AW458" i="24"/>
  <c r="BP457" i="24"/>
  <c r="BB457" i="24"/>
  <c r="AW457" i="24"/>
  <c r="BP456" i="24"/>
  <c r="BB456" i="24"/>
  <c r="AW456" i="24"/>
  <c r="BP455" i="24"/>
  <c r="BB455" i="24"/>
  <c r="AW455" i="24"/>
  <c r="BP454" i="24"/>
  <c r="BB454" i="24"/>
  <c r="AW454" i="24"/>
  <c r="BP453" i="24"/>
  <c r="BB453" i="24"/>
  <c r="AW453" i="24"/>
  <c r="BP452" i="24"/>
  <c r="BB452" i="24"/>
  <c r="AW452" i="24"/>
  <c r="BP451" i="24"/>
  <c r="BB451" i="24"/>
  <c r="AW451" i="24"/>
  <c r="BP450" i="24"/>
  <c r="BB450" i="24"/>
  <c r="AW450" i="24"/>
  <c r="BP449" i="24"/>
  <c r="BB449" i="24"/>
  <c r="AW449" i="24"/>
  <c r="BP448" i="24"/>
  <c r="BB448" i="24"/>
  <c r="AW448" i="24"/>
  <c r="BP447" i="24"/>
  <c r="BB447" i="24"/>
  <c r="AW447" i="24"/>
  <c r="BP446" i="24"/>
  <c r="BB446" i="24"/>
  <c r="AW446" i="24"/>
  <c r="BP445" i="24"/>
  <c r="BB445" i="24"/>
  <c r="AW445" i="24"/>
  <c r="BP444" i="24"/>
  <c r="BB444" i="24"/>
  <c r="AW444" i="24"/>
  <c r="BP443" i="24"/>
  <c r="BB443" i="24"/>
  <c r="AW443" i="24"/>
  <c r="BP442" i="24"/>
  <c r="BB442" i="24"/>
  <c r="AW442" i="24"/>
  <c r="BP441" i="24"/>
  <c r="BB441" i="24"/>
  <c r="AW441" i="24"/>
  <c r="BP440" i="24"/>
  <c r="BB440" i="24"/>
  <c r="AW440" i="24"/>
  <c r="BP439" i="24"/>
  <c r="BB439" i="24"/>
  <c r="AW439" i="24"/>
  <c r="BP438" i="24"/>
  <c r="BB438" i="24"/>
  <c r="AW438" i="24"/>
  <c r="BP437" i="24"/>
  <c r="BB437" i="24"/>
  <c r="AW437" i="24"/>
  <c r="BP436" i="24"/>
  <c r="BB436" i="24"/>
  <c r="AW436" i="24"/>
  <c r="BP435" i="24"/>
  <c r="BB435" i="24"/>
  <c r="AW435" i="24"/>
  <c r="BP434" i="24"/>
  <c r="BB434" i="24"/>
  <c r="AW434" i="24"/>
  <c r="CQ433" i="24"/>
  <c r="CH433" i="24"/>
  <c r="BP433" i="24"/>
  <c r="AW433" i="24"/>
  <c r="CQ432" i="24"/>
  <c r="CH432" i="24"/>
  <c r="BP432" i="24"/>
  <c r="AW432" i="24"/>
  <c r="CQ431" i="24"/>
  <c r="CH431" i="24"/>
  <c r="BP431" i="24"/>
  <c r="AW431" i="24"/>
  <c r="CQ430" i="24"/>
  <c r="CH430" i="24"/>
  <c r="BP430" i="24"/>
  <c r="AW430" i="24"/>
  <c r="CQ429" i="24"/>
  <c r="CH429" i="24"/>
  <c r="BP429" i="24"/>
  <c r="AW429" i="24"/>
  <c r="CQ428" i="24"/>
  <c r="CH428" i="24"/>
  <c r="BP428" i="24"/>
  <c r="AW428" i="24"/>
  <c r="CQ427" i="24"/>
  <c r="CH427" i="24"/>
  <c r="BP427" i="24"/>
  <c r="AW427" i="24"/>
  <c r="CQ426" i="24"/>
  <c r="CH426" i="24"/>
  <c r="BP426" i="24"/>
  <c r="AW426" i="24"/>
  <c r="CQ425" i="24"/>
  <c r="CH425" i="24"/>
  <c r="BP425" i="24"/>
  <c r="AW425" i="24"/>
  <c r="CQ424" i="24"/>
  <c r="CH424" i="24"/>
  <c r="BP424" i="24"/>
  <c r="AW424" i="24"/>
  <c r="CQ423" i="24"/>
  <c r="CH423" i="24"/>
  <c r="BP423" i="24"/>
  <c r="AW423" i="24"/>
  <c r="CH422" i="24"/>
  <c r="BP422" i="24"/>
  <c r="AW422" i="24"/>
  <c r="CR421" i="24"/>
  <c r="CQ421" i="24"/>
  <c r="CH421" i="24"/>
  <c r="BP421" i="24"/>
  <c r="AW421" i="24"/>
  <c r="BP420" i="24"/>
  <c r="AW420" i="24"/>
  <c r="CR419" i="24"/>
  <c r="CQ419" i="24"/>
  <c r="CH419" i="24"/>
  <c r="BP419" i="24"/>
  <c r="AW419" i="24"/>
  <c r="CR418" i="24"/>
  <c r="CQ418" i="24"/>
  <c r="CH418" i="24"/>
  <c r="BP418" i="24"/>
  <c r="AW418" i="24"/>
  <c r="CR417" i="24"/>
  <c r="CQ417" i="24"/>
  <c r="CH417" i="24"/>
  <c r="BP417" i="24"/>
  <c r="AW417" i="24"/>
  <c r="CR416" i="24"/>
  <c r="CQ416" i="24"/>
  <c r="CH416" i="24"/>
  <c r="BP416" i="24"/>
  <c r="AW416" i="24"/>
  <c r="CB415" i="24"/>
  <c r="CR414" i="24"/>
  <c r="CQ414" i="24"/>
  <c r="CH414" i="24"/>
  <c r="BP414" i="24"/>
  <c r="AW414" i="24"/>
  <c r="CR413" i="24"/>
  <c r="CQ413" i="24"/>
  <c r="CH413" i="24"/>
  <c r="BP413" i="24"/>
  <c r="AW413" i="24"/>
  <c r="CR412" i="24"/>
  <c r="CQ412" i="24"/>
  <c r="CH412" i="24"/>
  <c r="BP412" i="24"/>
  <c r="AW412" i="24"/>
  <c r="CR411" i="24"/>
  <c r="CQ411" i="24"/>
  <c r="CH411" i="24"/>
  <c r="BP411" i="24"/>
  <c r="AW411" i="24"/>
  <c r="CR410" i="24"/>
  <c r="CQ410" i="24"/>
  <c r="CH410" i="24"/>
  <c r="BP410" i="24"/>
  <c r="AW410" i="24"/>
  <c r="CR409" i="24"/>
  <c r="CQ409" i="24"/>
  <c r="CH409" i="24"/>
  <c r="CB409" i="24"/>
  <c r="BP409" i="24"/>
  <c r="AW409" i="24"/>
  <c r="CR408" i="24"/>
  <c r="CQ408" i="24"/>
  <c r="CH408" i="24"/>
  <c r="CB408" i="24"/>
  <c r="BP408" i="24"/>
  <c r="AW408" i="24"/>
  <c r="CR407" i="24"/>
  <c r="CQ407" i="24"/>
  <c r="CH407" i="24"/>
  <c r="CB407" i="24"/>
  <c r="BP407" i="24"/>
  <c r="AW407" i="24"/>
  <c r="CR406" i="24"/>
  <c r="CQ406" i="24"/>
  <c r="CH406" i="24"/>
  <c r="BP406" i="24"/>
  <c r="AW406" i="24"/>
  <c r="CR405" i="24"/>
  <c r="CQ405" i="24"/>
  <c r="CH405" i="24"/>
  <c r="BP405" i="24"/>
  <c r="AW405" i="24"/>
  <c r="CR404" i="24"/>
  <c r="CQ404" i="24"/>
  <c r="CH404" i="24"/>
  <c r="BP404" i="24"/>
  <c r="AW404" i="24"/>
  <c r="CR403" i="24"/>
  <c r="CQ403" i="24"/>
  <c r="CH403" i="24"/>
  <c r="BP403" i="24"/>
  <c r="AW403" i="24"/>
  <c r="CR402" i="24"/>
  <c r="CQ402" i="24"/>
  <c r="CH402" i="24"/>
  <c r="BP402" i="24"/>
  <c r="AW402" i="24"/>
  <c r="CR401" i="24"/>
  <c r="CQ401" i="24"/>
  <c r="CH401" i="24"/>
  <c r="CB401" i="24"/>
  <c r="BP401" i="24"/>
  <c r="AW401" i="24"/>
  <c r="CR400" i="24"/>
  <c r="CQ400" i="24"/>
  <c r="CH400" i="24"/>
  <c r="BP400" i="24"/>
  <c r="AW400" i="24"/>
  <c r="CR399" i="24"/>
  <c r="CQ399" i="24"/>
  <c r="CH399" i="24"/>
  <c r="BP399" i="24"/>
  <c r="AW399" i="24"/>
  <c r="CR398" i="24"/>
  <c r="CQ398" i="24"/>
  <c r="CH398" i="24"/>
  <c r="BP398" i="24"/>
  <c r="AW398" i="24"/>
  <c r="CR397" i="24"/>
  <c r="CQ397" i="24"/>
  <c r="CH397" i="24"/>
  <c r="BP397" i="24"/>
  <c r="AW397" i="24"/>
  <c r="CR396" i="24"/>
  <c r="CQ396" i="24"/>
  <c r="CH396" i="24"/>
  <c r="BP396" i="24"/>
  <c r="AW396" i="24"/>
  <c r="CR395" i="24"/>
  <c r="CQ395" i="24"/>
  <c r="CH395" i="24"/>
  <c r="BP395" i="24"/>
  <c r="AW395" i="24"/>
  <c r="AW394" i="24"/>
  <c r="CR393" i="24"/>
  <c r="CQ393" i="24"/>
  <c r="CH393" i="24"/>
  <c r="BP393" i="24"/>
  <c r="AW393" i="24"/>
  <c r="CR392" i="24"/>
  <c r="CQ392" i="24"/>
  <c r="CH392" i="24"/>
  <c r="BP392" i="24"/>
  <c r="AW392" i="24"/>
  <c r="CR391" i="24"/>
  <c r="CQ391" i="24"/>
  <c r="BP391" i="24"/>
  <c r="AW391" i="24"/>
  <c r="CR390" i="24"/>
  <c r="CQ390" i="24"/>
  <c r="BP390" i="24"/>
  <c r="AW390" i="24"/>
  <c r="CR389" i="24"/>
  <c r="CQ389" i="24"/>
  <c r="CH389" i="24"/>
  <c r="BP389" i="24"/>
  <c r="AW389" i="24"/>
  <c r="CR388" i="24"/>
  <c r="CQ388" i="24"/>
  <c r="CH388" i="24"/>
  <c r="BP388" i="24"/>
  <c r="AW388" i="24"/>
  <c r="CR387" i="24"/>
  <c r="CQ387" i="24"/>
  <c r="CH387" i="24"/>
  <c r="BP387" i="24"/>
  <c r="AW387" i="24"/>
  <c r="CR386" i="24"/>
  <c r="CQ386" i="24"/>
  <c r="CH386" i="24"/>
  <c r="BP386" i="24"/>
  <c r="AW386" i="24"/>
  <c r="CR385" i="24"/>
  <c r="CQ385" i="24"/>
  <c r="CH385" i="24"/>
  <c r="BP385" i="24"/>
  <c r="AW385" i="24"/>
  <c r="AW384" i="24"/>
  <c r="CR383" i="24"/>
  <c r="CQ383" i="24"/>
  <c r="CH383" i="24"/>
  <c r="BP383" i="24"/>
  <c r="AW383" i="24"/>
  <c r="CR382" i="24"/>
  <c r="CQ382" i="24"/>
  <c r="CH382" i="24"/>
  <c r="BP382" i="24"/>
  <c r="AW382" i="24"/>
  <c r="CR381" i="24"/>
  <c r="CQ381" i="24"/>
  <c r="CH381" i="24"/>
  <c r="BP381" i="24"/>
  <c r="AW381" i="24"/>
  <c r="CR380" i="24"/>
  <c r="CQ380" i="24"/>
  <c r="CH380" i="24"/>
  <c r="BP380" i="24"/>
  <c r="AW380" i="24"/>
  <c r="CR379" i="24"/>
  <c r="CQ379" i="24"/>
  <c r="CH379" i="24"/>
  <c r="BP379" i="24"/>
  <c r="AW379" i="24"/>
  <c r="CR378" i="24"/>
  <c r="CQ378" i="24"/>
  <c r="BP378" i="24"/>
  <c r="AW378" i="24"/>
  <c r="CR377" i="24"/>
  <c r="CQ377" i="24"/>
  <c r="CH377" i="24"/>
  <c r="BP377" i="24"/>
  <c r="AW377" i="24"/>
  <c r="CR376" i="24"/>
  <c r="CQ376" i="24"/>
  <c r="CH376" i="24"/>
  <c r="BP376" i="24"/>
  <c r="AW376" i="24"/>
  <c r="CR375" i="24"/>
  <c r="CQ375" i="24"/>
  <c r="CH375" i="24"/>
  <c r="BP375" i="24"/>
  <c r="AW375" i="24"/>
  <c r="CR374" i="24"/>
  <c r="CQ374" i="24"/>
  <c r="CH374" i="24"/>
  <c r="BP374" i="24"/>
  <c r="AW374" i="24"/>
  <c r="CR373" i="24"/>
  <c r="CQ373" i="24"/>
  <c r="CH373" i="24"/>
  <c r="BP373" i="24"/>
  <c r="AW373" i="24"/>
  <c r="CR372" i="24"/>
  <c r="CQ372" i="24"/>
  <c r="CH372" i="24"/>
  <c r="BP372" i="24"/>
  <c r="AW372" i="24"/>
  <c r="CR371" i="24"/>
  <c r="CQ371" i="24"/>
  <c r="CH371" i="24"/>
  <c r="BP371" i="24"/>
  <c r="AW371" i="24"/>
  <c r="CR370" i="24"/>
  <c r="CQ370" i="24"/>
  <c r="CH370" i="24"/>
  <c r="BP370" i="24"/>
  <c r="AW370" i="24"/>
  <c r="CR369" i="24"/>
  <c r="CQ369" i="24"/>
  <c r="CH369" i="24"/>
  <c r="BP369" i="24"/>
  <c r="AW369" i="24"/>
  <c r="CR368" i="24"/>
  <c r="CQ368" i="24"/>
  <c r="CH368" i="24"/>
  <c r="BP368" i="24"/>
  <c r="AW368" i="24"/>
  <c r="CR367" i="24"/>
  <c r="CQ367" i="24"/>
  <c r="CH367" i="24"/>
  <c r="BP367" i="24"/>
  <c r="AW367" i="24"/>
  <c r="CR366" i="24"/>
  <c r="CQ366" i="24"/>
  <c r="CH366" i="24"/>
  <c r="BP366" i="24"/>
  <c r="AW366" i="24"/>
  <c r="CR365" i="24"/>
  <c r="CQ365" i="24"/>
  <c r="CH365" i="24"/>
  <c r="BP365" i="24"/>
  <c r="AW365" i="24"/>
  <c r="CR364" i="24"/>
  <c r="CQ364" i="24"/>
  <c r="CH364" i="24"/>
  <c r="BP364" i="24"/>
  <c r="AW364" i="24"/>
  <c r="CR363" i="24"/>
  <c r="CQ363" i="24"/>
  <c r="CH363" i="24"/>
  <c r="BP363" i="24"/>
  <c r="AW363" i="24"/>
  <c r="CR362" i="24"/>
  <c r="CQ362" i="24"/>
  <c r="CH362" i="24"/>
  <c r="BP362" i="24"/>
  <c r="AW362" i="24"/>
  <c r="CR361" i="24"/>
  <c r="CQ361" i="24"/>
  <c r="CH361" i="24"/>
  <c r="BP361" i="24"/>
  <c r="AW361" i="24"/>
  <c r="CR360" i="24"/>
  <c r="CQ360" i="24"/>
  <c r="BP360" i="24"/>
  <c r="AW360" i="24"/>
  <c r="CR359" i="24"/>
  <c r="CQ359" i="24"/>
  <c r="CH359" i="24"/>
  <c r="BP359" i="24"/>
  <c r="AW359" i="24"/>
  <c r="CR358" i="24"/>
  <c r="CQ358" i="24"/>
  <c r="CH358" i="24"/>
  <c r="BP358" i="24"/>
  <c r="AW358" i="24"/>
  <c r="CR357" i="24"/>
  <c r="CQ357" i="24"/>
  <c r="CH357" i="24"/>
  <c r="BP357" i="24"/>
  <c r="AW357" i="24"/>
  <c r="CR356" i="24"/>
  <c r="CQ356" i="24"/>
  <c r="CH356" i="24"/>
  <c r="BP356" i="24"/>
  <c r="AW356" i="24"/>
  <c r="CR355" i="24"/>
  <c r="CQ355" i="24"/>
  <c r="CH355" i="24"/>
  <c r="BP355" i="24"/>
  <c r="AW355" i="24"/>
  <c r="CR354" i="24"/>
  <c r="CQ354" i="24"/>
  <c r="CH354" i="24"/>
  <c r="BP354" i="24"/>
  <c r="AW354" i="24"/>
  <c r="CR353" i="24"/>
  <c r="CQ353" i="24"/>
  <c r="CH353" i="24"/>
  <c r="BP353" i="24"/>
  <c r="AW353" i="24"/>
  <c r="CR352" i="24"/>
  <c r="CQ352" i="24"/>
  <c r="CH352" i="24"/>
  <c r="BP352" i="24"/>
  <c r="AW352" i="24"/>
  <c r="CR351" i="24"/>
  <c r="CQ351" i="24"/>
  <c r="CH351" i="24"/>
  <c r="BP351" i="24"/>
  <c r="AW351" i="24"/>
  <c r="AW350" i="24"/>
  <c r="CR349" i="24"/>
  <c r="CQ349" i="24"/>
  <c r="CH349" i="24"/>
  <c r="BP349" i="24"/>
  <c r="AW349" i="24"/>
  <c r="CR348" i="24"/>
  <c r="CQ348" i="24"/>
  <c r="CH348" i="24"/>
  <c r="BP348" i="24"/>
  <c r="AW348" i="24"/>
  <c r="CR347" i="24"/>
  <c r="CQ347" i="24"/>
  <c r="CH347" i="24"/>
  <c r="BP347" i="24"/>
  <c r="AW347" i="24"/>
  <c r="CR346" i="24"/>
  <c r="CQ346" i="24"/>
  <c r="CH346" i="24"/>
  <c r="BP346" i="24"/>
  <c r="AW346" i="24"/>
  <c r="BP345" i="24"/>
  <c r="AW345" i="24"/>
  <c r="CR344" i="24"/>
  <c r="CQ344" i="24"/>
  <c r="CH344" i="24"/>
  <c r="BP344" i="24"/>
  <c r="AW344" i="24"/>
  <c r="CR343" i="24"/>
  <c r="CQ343" i="24"/>
  <c r="CH343" i="24"/>
  <c r="BP343" i="24"/>
  <c r="AW343" i="24"/>
  <c r="CR342" i="24"/>
  <c r="CQ342" i="24"/>
  <c r="CH342" i="24"/>
  <c r="AW342" i="24"/>
  <c r="CR341" i="24"/>
  <c r="CQ341" i="24"/>
  <c r="CH341" i="24"/>
  <c r="AW341" i="24"/>
  <c r="CR340" i="24"/>
  <c r="CQ340" i="24"/>
  <c r="CH340" i="24"/>
  <c r="BP340" i="24"/>
  <c r="AW340" i="24"/>
  <c r="CR339" i="24"/>
  <c r="CQ339" i="24"/>
  <c r="CH339" i="24"/>
  <c r="AW339" i="24"/>
  <c r="CR338" i="24"/>
  <c r="CQ338" i="24"/>
  <c r="CH338" i="24"/>
  <c r="AW338" i="24"/>
  <c r="CR337" i="24"/>
  <c r="CQ337" i="24"/>
  <c r="CH337" i="24"/>
  <c r="BP337" i="24"/>
  <c r="AW337" i="24"/>
  <c r="CR336" i="24"/>
  <c r="CQ336" i="24"/>
  <c r="CH336" i="24"/>
  <c r="BP336" i="24"/>
  <c r="AW336" i="24"/>
  <c r="BP335" i="24"/>
  <c r="AW335" i="24"/>
  <c r="CR334" i="24"/>
  <c r="CQ334" i="24"/>
  <c r="CH334" i="24"/>
  <c r="BP334" i="24"/>
  <c r="AW334" i="24"/>
  <c r="CR333" i="24"/>
  <c r="CQ333" i="24"/>
  <c r="CH333" i="24"/>
  <c r="BP333" i="24"/>
  <c r="AW333" i="24"/>
  <c r="CR332" i="24"/>
  <c r="CQ332" i="24"/>
  <c r="CH332" i="24"/>
  <c r="BP332" i="24"/>
  <c r="AW332" i="24"/>
  <c r="CR331" i="24"/>
  <c r="CQ331" i="24"/>
  <c r="CH331" i="24"/>
  <c r="BP331" i="24"/>
  <c r="AW331" i="24"/>
  <c r="AL331" i="24"/>
  <c r="AE331" i="24"/>
  <c r="V331" i="24"/>
  <c r="Y331" i="24" s="1"/>
  <c r="CR330" i="24"/>
  <c r="CQ330" i="24"/>
  <c r="CH330" i="24"/>
  <c r="BP330" i="24"/>
  <c r="AW330" i="24"/>
  <c r="AL330" i="24"/>
  <c r="AE330" i="24"/>
  <c r="V330" i="24"/>
  <c r="Y330" i="24" s="1"/>
  <c r="CR329" i="24"/>
  <c r="CQ329" i="24"/>
  <c r="BP329" i="24"/>
  <c r="AW329" i="24"/>
  <c r="AL329" i="24"/>
  <c r="AE329" i="24"/>
  <c r="V329" i="24"/>
  <c r="Y329" i="24" s="1"/>
  <c r="CR328" i="24"/>
  <c r="CQ328" i="24"/>
  <c r="CH328" i="24"/>
  <c r="BP328" i="24"/>
  <c r="AW328" i="24"/>
  <c r="AL328" i="24"/>
  <c r="AE328" i="24"/>
  <c r="V328" i="24"/>
  <c r="Y328" i="24" s="1"/>
  <c r="CR327" i="24"/>
  <c r="CQ327" i="24"/>
  <c r="CH327" i="24"/>
  <c r="BP327" i="24"/>
  <c r="AW327" i="24"/>
  <c r="AL327" i="24"/>
  <c r="AE327" i="24"/>
  <c r="V327" i="24"/>
  <c r="Y327" i="24"/>
  <c r="CR326" i="24"/>
  <c r="CQ326" i="24"/>
  <c r="CH326" i="24"/>
  <c r="BP326" i="24"/>
  <c r="AW326" i="24"/>
  <c r="AL326" i="24"/>
  <c r="AE326" i="24"/>
  <c r="V326" i="24"/>
  <c r="Y326" i="24" s="1"/>
  <c r="CR325" i="24"/>
  <c r="CQ325" i="24"/>
  <c r="CH325" i="24"/>
  <c r="BP325" i="24"/>
  <c r="AW325" i="24"/>
  <c r="AL325" i="24"/>
  <c r="AE325" i="24"/>
  <c r="V325" i="24"/>
  <c r="Y325" i="24" s="1"/>
  <c r="CR324" i="24"/>
  <c r="CQ324" i="24"/>
  <c r="CH324" i="24"/>
  <c r="BP324" i="24"/>
  <c r="AW324" i="24"/>
  <c r="AL324" i="24"/>
  <c r="AE324" i="24"/>
  <c r="V324" i="24"/>
  <c r="Y324" i="24" s="1"/>
  <c r="CR323" i="24"/>
  <c r="CQ323" i="24"/>
  <c r="CH323" i="24"/>
  <c r="BP323" i="24"/>
  <c r="AW323" i="24"/>
  <c r="AL323" i="24"/>
  <c r="AE323" i="24"/>
  <c r="V323" i="24"/>
  <c r="Y323" i="24" s="1"/>
  <c r="CR322" i="24"/>
  <c r="CQ322" i="24"/>
  <c r="CH322" i="24"/>
  <c r="BP322" i="24"/>
  <c r="AW322" i="24"/>
  <c r="AL322" i="24"/>
  <c r="AE322" i="24"/>
  <c r="V322" i="24"/>
  <c r="Y322" i="24" s="1"/>
  <c r="CR321" i="24"/>
  <c r="CQ321" i="24"/>
  <c r="CH321" i="24"/>
  <c r="BP321" i="24"/>
  <c r="AW321" i="24"/>
  <c r="AL321" i="24"/>
  <c r="AE321" i="24"/>
  <c r="V321" i="24"/>
  <c r="Y321" i="24" s="1"/>
  <c r="CR320" i="24"/>
  <c r="CQ320" i="24"/>
  <c r="CH320" i="24"/>
  <c r="BP320" i="24"/>
  <c r="AW320" i="24"/>
  <c r="AL320" i="24"/>
  <c r="AE320" i="24"/>
  <c r="V320" i="24"/>
  <c r="Y320" i="24"/>
  <c r="CR319" i="24"/>
  <c r="CQ319" i="24"/>
  <c r="CH319" i="24"/>
  <c r="BP319" i="24"/>
  <c r="AW319" i="24"/>
  <c r="AL319" i="24"/>
  <c r="AE319" i="24"/>
  <c r="V319" i="24"/>
  <c r="Y319" i="24" s="1"/>
  <c r="CR318" i="24"/>
  <c r="CQ318" i="24"/>
  <c r="CH318" i="24"/>
  <c r="BP318" i="24"/>
  <c r="AW318" i="24"/>
  <c r="AL318" i="24"/>
  <c r="AE318" i="24"/>
  <c r="V318" i="24"/>
  <c r="Y318" i="24" s="1"/>
  <c r="CR317" i="24"/>
  <c r="CQ317" i="24"/>
  <c r="BP317" i="24"/>
  <c r="AW317" i="24"/>
  <c r="AL317" i="24"/>
  <c r="AE317" i="24"/>
  <c r="V317" i="24"/>
  <c r="Y317" i="24" s="1"/>
  <c r="CR316" i="24"/>
  <c r="CQ316" i="24"/>
  <c r="BP316" i="24"/>
  <c r="AW316" i="24"/>
  <c r="AL316" i="24"/>
  <c r="AE316" i="24"/>
  <c r="V316" i="24"/>
  <c r="Y316" i="24" s="1"/>
  <c r="CR315" i="24"/>
  <c r="CQ315" i="24"/>
  <c r="CH315" i="24"/>
  <c r="BP315" i="24"/>
  <c r="AW315" i="24"/>
  <c r="AL315" i="24"/>
  <c r="AE315" i="24"/>
  <c r="V315" i="24"/>
  <c r="Y315" i="24" s="1"/>
  <c r="CR314" i="24"/>
  <c r="CQ314" i="24"/>
  <c r="CH314" i="24"/>
  <c r="BP314" i="24"/>
  <c r="AW314" i="24"/>
  <c r="AL314" i="24"/>
  <c r="AE314" i="24"/>
  <c r="V314" i="24"/>
  <c r="CR313" i="24"/>
  <c r="CQ313" i="24"/>
  <c r="CH313" i="24"/>
  <c r="BP313" i="24"/>
  <c r="AW313" i="24"/>
  <c r="AL313" i="24"/>
  <c r="AE313" i="24"/>
  <c r="V313" i="24"/>
  <c r="Y313" i="24" s="1"/>
  <c r="CR312" i="24"/>
  <c r="CQ312" i="24"/>
  <c r="CH312" i="24"/>
  <c r="BP312" i="24"/>
  <c r="AW312" i="24"/>
  <c r="AL312" i="24"/>
  <c r="AE312" i="24"/>
  <c r="V312" i="24"/>
  <c r="Y312" i="24" s="1"/>
  <c r="CR311" i="24"/>
  <c r="CQ311" i="24"/>
  <c r="CH311" i="24"/>
  <c r="BP311" i="24"/>
  <c r="AW311" i="24"/>
  <c r="AL311" i="24"/>
  <c r="AE311" i="24"/>
  <c r="V311" i="24"/>
  <c r="Y311" i="24"/>
  <c r="CR310" i="24"/>
  <c r="CQ310" i="24"/>
  <c r="CH310" i="24"/>
  <c r="BP310" i="24"/>
  <c r="AW310" i="24"/>
  <c r="AL310" i="24"/>
  <c r="AE310" i="24"/>
  <c r="V310" i="24"/>
  <c r="Y310" i="24"/>
  <c r="CR309" i="24"/>
  <c r="CQ309" i="24"/>
  <c r="CH309" i="24"/>
  <c r="BP309" i="24"/>
  <c r="AW309" i="24"/>
  <c r="AL309" i="24"/>
  <c r="AE309" i="24"/>
  <c r="V309" i="24"/>
  <c r="Y309" i="24" s="1"/>
  <c r="CR308" i="24"/>
  <c r="CQ308" i="24"/>
  <c r="BP308" i="24"/>
  <c r="AW308" i="24"/>
  <c r="AL308" i="24"/>
  <c r="AE308" i="24"/>
  <c r="V308" i="24"/>
  <c r="Y308" i="24" s="1"/>
  <c r="CR307" i="24"/>
  <c r="CQ307" i="24"/>
  <c r="CH307" i="24"/>
  <c r="BP307" i="24"/>
  <c r="BM307" i="24"/>
  <c r="AW307" i="24"/>
  <c r="AL307" i="24"/>
  <c r="AE307" i="24"/>
  <c r="V307" i="24"/>
  <c r="Y307" i="24" s="1"/>
  <c r="CR306" i="24"/>
  <c r="CQ306" i="24"/>
  <c r="CH306" i="24"/>
  <c r="BP306" i="24"/>
  <c r="BM306" i="24"/>
  <c r="AW306" i="24"/>
  <c r="AL306" i="24"/>
  <c r="AE306" i="24"/>
  <c r="V306" i="24"/>
  <c r="Y306" i="24" s="1"/>
  <c r="CR305" i="24"/>
  <c r="CQ305" i="24"/>
  <c r="BP305" i="24"/>
  <c r="BM305" i="24"/>
  <c r="AW305" i="24"/>
  <c r="AL305" i="24"/>
  <c r="AE305" i="24"/>
  <c r="V305" i="24"/>
  <c r="Y305" i="24" s="1"/>
  <c r="CR304" i="24"/>
  <c r="CQ304" i="24"/>
  <c r="BP304" i="24"/>
  <c r="BM304" i="24"/>
  <c r="AW304" i="24"/>
  <c r="AL304" i="24"/>
  <c r="AE304" i="24"/>
  <c r="V304" i="24"/>
  <c r="Y304" i="24"/>
  <c r="CR303" i="24"/>
  <c r="CQ303" i="24"/>
  <c r="BP303" i="24"/>
  <c r="BM303" i="24"/>
  <c r="AW303" i="24"/>
  <c r="AL303" i="24"/>
  <c r="AE303" i="24"/>
  <c r="V303" i="24"/>
  <c r="Y303" i="24" s="1"/>
  <c r="CR302" i="24"/>
  <c r="CQ302" i="24"/>
  <c r="BP302" i="24"/>
  <c r="BM302" i="24"/>
  <c r="AW302" i="24"/>
  <c r="AL302" i="24"/>
  <c r="AE302" i="24"/>
  <c r="V302" i="24"/>
  <c r="Y302" i="24" s="1"/>
  <c r="CR301" i="24"/>
  <c r="CQ301" i="24"/>
  <c r="BP301" i="24"/>
  <c r="BM301" i="24"/>
  <c r="AW301" i="24"/>
  <c r="AL301" i="24"/>
  <c r="AE301" i="24"/>
  <c r="V301" i="24"/>
  <c r="Y301" i="24" s="1"/>
  <c r="CR300" i="24"/>
  <c r="CQ300" i="24"/>
  <c r="BP300" i="24"/>
  <c r="BM300" i="24"/>
  <c r="AW300" i="24"/>
  <c r="AL300" i="24"/>
  <c r="AE300" i="24"/>
  <c r="V300" i="24"/>
  <c r="Y300" i="24"/>
  <c r="CR299" i="24"/>
  <c r="CQ299" i="24"/>
  <c r="BP299" i="24"/>
  <c r="BM299" i="24"/>
  <c r="AW299" i="24"/>
  <c r="AL299" i="24"/>
  <c r="AE299" i="24"/>
  <c r="V299" i="24"/>
  <c r="Y299" i="24" s="1"/>
  <c r="BP298" i="24"/>
  <c r="AW298" i="24"/>
  <c r="AL298" i="24"/>
  <c r="AE298" i="24"/>
  <c r="V298" i="24"/>
  <c r="CR297" i="24"/>
  <c r="BP297" i="24"/>
  <c r="BM297" i="24"/>
  <c r="AW297" i="24"/>
  <c r="AL297" i="24"/>
  <c r="AO297" i="24" s="1"/>
  <c r="AE297" i="24"/>
  <c r="X297" i="24"/>
  <c r="CR296" i="24"/>
  <c r="CQ296" i="24"/>
  <c r="CH296" i="24"/>
  <c r="BP296" i="24"/>
  <c r="BM296" i="24"/>
  <c r="AW296" i="24"/>
  <c r="AL296" i="24"/>
  <c r="AE296" i="24"/>
  <c r="X296" i="24"/>
  <c r="CR295" i="24"/>
  <c r="CQ295" i="24"/>
  <c r="BP295" i="24"/>
  <c r="BM295" i="24"/>
  <c r="AW295" i="24"/>
  <c r="AL295" i="24"/>
  <c r="AE295" i="24"/>
  <c r="X295" i="24"/>
  <c r="CR294" i="24"/>
  <c r="CQ294" i="24"/>
  <c r="CH294" i="24"/>
  <c r="BP294" i="24"/>
  <c r="BM294" i="24"/>
  <c r="AW294" i="24"/>
  <c r="AL294" i="24"/>
  <c r="AE294" i="24"/>
  <c r="X294" i="24"/>
  <c r="CR293" i="24"/>
  <c r="CQ293" i="24"/>
  <c r="CH293" i="24"/>
  <c r="BP293" i="24"/>
  <c r="BM293" i="24"/>
  <c r="AW293" i="24"/>
  <c r="AL293" i="24"/>
  <c r="AE293" i="24"/>
  <c r="X293" i="24"/>
  <c r="CR292" i="24"/>
  <c r="CQ292" i="24"/>
  <c r="CH292" i="24"/>
  <c r="BP292" i="24"/>
  <c r="BM292" i="24"/>
  <c r="AW292" i="24"/>
  <c r="AL292" i="24"/>
  <c r="AE292" i="24"/>
  <c r="X292" i="24"/>
  <c r="CR291" i="24"/>
  <c r="CQ291" i="24"/>
  <c r="CH291" i="24"/>
  <c r="BP291" i="24"/>
  <c r="BM291" i="24"/>
  <c r="AW291" i="24"/>
  <c r="AL291" i="24"/>
  <c r="AE291" i="24"/>
  <c r="X291" i="24"/>
  <c r="CR290" i="24"/>
  <c r="CQ290" i="24"/>
  <c r="CH290" i="24"/>
  <c r="BP290" i="24"/>
  <c r="BM290" i="24"/>
  <c r="AW290" i="24"/>
  <c r="AL290" i="24"/>
  <c r="AE290" i="24"/>
  <c r="X290" i="24"/>
  <c r="CR289" i="24"/>
  <c r="CQ289" i="24"/>
  <c r="CH289" i="24"/>
  <c r="BP289" i="24"/>
  <c r="BM289" i="24"/>
  <c r="AW289" i="24"/>
  <c r="AL289" i="24"/>
  <c r="AE289" i="24"/>
  <c r="X289" i="24"/>
  <c r="CR288" i="24"/>
  <c r="CQ288" i="24"/>
  <c r="CH288" i="24"/>
  <c r="BP288" i="24"/>
  <c r="BM288" i="24"/>
  <c r="AW288" i="24"/>
  <c r="AL288" i="24"/>
  <c r="AQ288" i="24" s="1"/>
  <c r="AE288" i="24"/>
  <c r="X288" i="24"/>
  <c r="CR287" i="24"/>
  <c r="CQ287" i="24"/>
  <c r="CH287" i="24"/>
  <c r="BP287" i="24"/>
  <c r="BM287" i="24"/>
  <c r="AW287" i="24"/>
  <c r="AL287" i="24"/>
  <c r="AE287" i="24"/>
  <c r="X287" i="24"/>
  <c r="CR286" i="24"/>
  <c r="CQ286" i="24"/>
  <c r="CH286" i="24"/>
  <c r="BP286" i="24"/>
  <c r="BM286" i="24"/>
  <c r="AW286" i="24"/>
  <c r="AL286" i="24"/>
  <c r="AE286" i="24"/>
  <c r="X286" i="24"/>
  <c r="CR285" i="24"/>
  <c r="CQ285" i="24"/>
  <c r="CH285" i="24"/>
  <c r="BP285" i="24"/>
  <c r="BM285" i="24"/>
  <c r="AW285" i="24"/>
  <c r="AL285" i="24"/>
  <c r="AE285" i="24"/>
  <c r="X285" i="24"/>
  <c r="CR284" i="24"/>
  <c r="CQ284" i="24"/>
  <c r="CH284" i="24"/>
  <c r="BP284" i="24"/>
  <c r="BM284" i="24"/>
  <c r="AW284" i="24"/>
  <c r="AL284" i="24"/>
  <c r="AE284" i="24"/>
  <c r="X284" i="24"/>
  <c r="CQ283" i="24"/>
  <c r="CH283" i="24"/>
  <c r="BP283" i="24"/>
  <c r="BM283" i="24"/>
  <c r="AW283" i="24"/>
  <c r="AJ283" i="24"/>
  <c r="AL283" i="24" s="1"/>
  <c r="AC283" i="24"/>
  <c r="AF283" i="24" s="1"/>
  <c r="V283" i="24"/>
  <c r="Y283" i="24"/>
  <c r="CQ282" i="24"/>
  <c r="CH282" i="24"/>
  <c r="BP282" i="24"/>
  <c r="BM282" i="24"/>
  <c r="AW282" i="24"/>
  <c r="AJ282" i="24"/>
  <c r="AM282" i="24"/>
  <c r="AC282" i="24"/>
  <c r="AF282" i="24" s="1"/>
  <c r="V282" i="24"/>
  <c r="Y282" i="24"/>
  <c r="CQ281" i="24"/>
  <c r="CH281" i="24"/>
  <c r="BP281" i="24"/>
  <c r="BM281" i="24"/>
  <c r="AW281" i="24"/>
  <c r="AJ281" i="24"/>
  <c r="AM281" i="24" s="1"/>
  <c r="AC281" i="24"/>
  <c r="AF281" i="24"/>
  <c r="V281" i="24"/>
  <c r="CQ280" i="24"/>
  <c r="CH280" i="24"/>
  <c r="BP280" i="24"/>
  <c r="BM280" i="24"/>
  <c r="AW280" i="24"/>
  <c r="AJ280" i="24"/>
  <c r="AM280" i="24"/>
  <c r="AC280" i="24"/>
  <c r="AF280" i="24" s="1"/>
  <c r="V280" i="24"/>
  <c r="Y280" i="24"/>
  <c r="CQ279" i="24"/>
  <c r="CH279" i="24"/>
  <c r="BP279" i="24"/>
  <c r="BM279" i="24"/>
  <c r="AW279" i="24"/>
  <c r="AJ279" i="24"/>
  <c r="AM279" i="24" s="1"/>
  <c r="AC279" i="24"/>
  <c r="AF279" i="24" s="1"/>
  <c r="V279" i="24"/>
  <c r="Y279" i="24"/>
  <c r="CQ278" i="24"/>
  <c r="CH278" i="24"/>
  <c r="BP278" i="24"/>
  <c r="BM278" i="24"/>
  <c r="AW278" i="24"/>
  <c r="AJ278" i="24"/>
  <c r="AM278" i="24"/>
  <c r="AC278" i="24"/>
  <c r="AF278" i="24" s="1"/>
  <c r="V278" i="24"/>
  <c r="Y278" i="24" s="1"/>
  <c r="BP277" i="24"/>
  <c r="AW277" i="24"/>
  <c r="AJ277" i="24"/>
  <c r="AM277" i="24"/>
  <c r="AC277" i="24"/>
  <c r="AF277" i="24" s="1"/>
  <c r="V277" i="24"/>
  <c r="Y277" i="24" s="1"/>
  <c r="CO276" i="24"/>
  <c r="CK276" i="24"/>
  <c r="CF276" i="24"/>
  <c r="CB276" i="24"/>
  <c r="BW276" i="24"/>
  <c r="BS276" i="24"/>
  <c r="BM276" i="24"/>
  <c r="BH276" i="24"/>
  <c r="BB276" i="24"/>
  <c r="AW276" i="24"/>
  <c r="AJ276" i="24"/>
  <c r="AM276" i="24" s="1"/>
  <c r="AC276" i="24"/>
  <c r="AF276" i="24" s="1"/>
  <c r="V276" i="24"/>
  <c r="CQ275" i="24"/>
  <c r="CK275" i="24"/>
  <c r="CD275" i="24"/>
  <c r="CB275" i="24"/>
  <c r="BS275" i="24"/>
  <c r="BP275" i="24"/>
  <c r="BM275" i="24"/>
  <c r="BH275" i="24"/>
  <c r="BB275" i="24"/>
  <c r="AW275" i="24"/>
  <c r="AJ275" i="24"/>
  <c r="AM275" i="24" s="1"/>
  <c r="AC275" i="24"/>
  <c r="AF275" i="24" s="1"/>
  <c r="V275" i="24"/>
  <c r="CQ274" i="24"/>
  <c r="CK274" i="24"/>
  <c r="CH274" i="24"/>
  <c r="CD274" i="24"/>
  <c r="CB274" i="24"/>
  <c r="BS274" i="24"/>
  <c r="BP274" i="24"/>
  <c r="BM274" i="24"/>
  <c r="BH274" i="24"/>
  <c r="BB274" i="24"/>
  <c r="AW274" i="24"/>
  <c r="AJ274" i="24"/>
  <c r="AM274" i="24" s="1"/>
  <c r="AC274" i="24"/>
  <c r="AF274" i="24" s="1"/>
  <c r="V274" i="24"/>
  <c r="Y274" i="24"/>
  <c r="CQ273" i="24"/>
  <c r="CK273" i="24"/>
  <c r="CH273" i="24"/>
  <c r="CD273" i="24"/>
  <c r="CB273" i="24"/>
  <c r="BS273" i="24"/>
  <c r="BP273" i="24"/>
  <c r="BM273" i="24"/>
  <c r="BH273" i="24"/>
  <c r="BB273" i="24"/>
  <c r="AW273" i="24"/>
  <c r="AJ273" i="24"/>
  <c r="AM273" i="24"/>
  <c r="AC273" i="24"/>
  <c r="AF273" i="24" s="1"/>
  <c r="V273" i="24"/>
  <c r="Y273" i="24" s="1"/>
  <c r="CQ272" i="24"/>
  <c r="CK272" i="24"/>
  <c r="CH272" i="24"/>
  <c r="CD272" i="24"/>
  <c r="CB272" i="24"/>
  <c r="BS272" i="24"/>
  <c r="BP272" i="24"/>
  <c r="BM272" i="24"/>
  <c r="BH272" i="24"/>
  <c r="BB272" i="24"/>
  <c r="AW272" i="24"/>
  <c r="AJ272" i="24"/>
  <c r="AM272" i="24" s="1"/>
  <c r="AC272" i="24"/>
  <c r="AF272" i="24" s="1"/>
  <c r="V272" i="24"/>
  <c r="Y272" i="24"/>
  <c r="CQ271" i="24"/>
  <c r="CK271" i="24"/>
  <c r="CH271" i="24"/>
  <c r="CD271" i="24"/>
  <c r="CB271" i="24"/>
  <c r="BS271" i="24"/>
  <c r="BP271" i="24"/>
  <c r="BM271" i="24"/>
  <c r="BH271" i="24"/>
  <c r="BB271" i="24"/>
  <c r="AW271" i="24"/>
  <c r="AJ271" i="24"/>
  <c r="AM271" i="24" s="1"/>
  <c r="AC271" i="24"/>
  <c r="AF271" i="24" s="1"/>
  <c r="V271" i="24"/>
  <c r="Y271" i="24" s="1"/>
  <c r="CQ270" i="24"/>
  <c r="CK270" i="24"/>
  <c r="CH270" i="24"/>
  <c r="CD270" i="24"/>
  <c r="CB270" i="24"/>
  <c r="BS270" i="24"/>
  <c r="BP270" i="24"/>
  <c r="BM270" i="24"/>
  <c r="BH270" i="24"/>
  <c r="BB270" i="24"/>
  <c r="AW270" i="24"/>
  <c r="AJ270" i="24"/>
  <c r="AM270" i="24" s="1"/>
  <c r="AC270" i="24"/>
  <c r="AF270" i="24" s="1"/>
  <c r="V270" i="24"/>
  <c r="Y270" i="24"/>
  <c r="CQ269" i="24"/>
  <c r="CK269" i="24"/>
  <c r="CH269" i="24"/>
  <c r="CD269" i="24"/>
  <c r="CB269" i="24"/>
  <c r="BS269" i="24"/>
  <c r="BP269" i="24"/>
  <c r="BM269" i="24"/>
  <c r="BH269" i="24"/>
  <c r="BB269" i="24"/>
  <c r="AW269" i="24"/>
  <c r="AJ269" i="24"/>
  <c r="AM269" i="24"/>
  <c r="AC269" i="24"/>
  <c r="AF269" i="24" s="1"/>
  <c r="V269" i="24"/>
  <c r="Y269" i="24"/>
  <c r="CQ268" i="24"/>
  <c r="CK268" i="24"/>
  <c r="CH268" i="24"/>
  <c r="CF268" i="24"/>
  <c r="CB268" i="24"/>
  <c r="BS268" i="24"/>
  <c r="BP268" i="24"/>
  <c r="BM268" i="24"/>
  <c r="BH268" i="24"/>
  <c r="BB268" i="24"/>
  <c r="AW268" i="24"/>
  <c r="AJ268" i="24"/>
  <c r="AM268" i="24"/>
  <c r="AC268" i="24"/>
  <c r="AF268" i="24" s="1"/>
  <c r="V268" i="24"/>
  <c r="Y268" i="24"/>
  <c r="CQ267" i="24"/>
  <c r="CK267" i="24"/>
  <c r="CH267" i="24"/>
  <c r="CD267" i="24"/>
  <c r="CB267" i="24"/>
  <c r="BS267" i="24"/>
  <c r="BP267" i="24"/>
  <c r="BM267" i="24"/>
  <c r="BH267" i="24"/>
  <c r="BB267" i="24"/>
  <c r="AW267" i="24"/>
  <c r="AJ267" i="24"/>
  <c r="AC267" i="24"/>
  <c r="AF267" i="24" s="1"/>
  <c r="V267" i="24"/>
  <c r="Y267" i="24" s="1"/>
  <c r="CQ266" i="24"/>
  <c r="CK266" i="24"/>
  <c r="CH266" i="24"/>
  <c r="CD266" i="24"/>
  <c r="CB266" i="24"/>
  <c r="BS266" i="24"/>
  <c r="BP266" i="24"/>
  <c r="BM266" i="24"/>
  <c r="BH266" i="24"/>
  <c r="BB266" i="24"/>
  <c r="AW266" i="24"/>
  <c r="AJ266" i="24"/>
  <c r="AM266" i="24" s="1"/>
  <c r="AC266" i="24"/>
  <c r="AF266" i="24" s="1"/>
  <c r="V266" i="24"/>
  <c r="Y266" i="24" s="1"/>
  <c r="CQ265" i="24"/>
  <c r="CK265" i="24"/>
  <c r="CH265" i="24"/>
  <c r="CD265" i="24"/>
  <c r="CF265" i="24" s="1"/>
  <c r="CB265" i="24"/>
  <c r="BS265" i="24"/>
  <c r="BP265" i="24"/>
  <c r="BM265" i="24"/>
  <c r="BH265" i="24"/>
  <c r="BB265" i="24"/>
  <c r="AW265" i="24"/>
  <c r="AJ265" i="24"/>
  <c r="AL265" i="24" s="1"/>
  <c r="CM265" i="24" s="1"/>
  <c r="AC265" i="24"/>
  <c r="AF265" i="24" s="1"/>
  <c r="V265" i="24"/>
  <c r="Y265" i="24" s="1"/>
  <c r="CO264" i="24"/>
  <c r="CH264" i="24"/>
  <c r="CD264" i="24"/>
  <c r="CB264" i="24"/>
  <c r="BS264" i="24"/>
  <c r="BP264" i="24"/>
  <c r="BM264" i="24"/>
  <c r="BH264" i="24"/>
  <c r="BB264" i="24"/>
  <c r="AW264" i="24"/>
  <c r="AJ264" i="24"/>
  <c r="AM264" i="24"/>
  <c r="AC264" i="24"/>
  <c r="AF264" i="24" s="1"/>
  <c r="V264" i="24"/>
  <c r="Y264" i="24"/>
  <c r="CQ263" i="24"/>
  <c r="CK263" i="24"/>
  <c r="CH263" i="24"/>
  <c r="CD263" i="24"/>
  <c r="CB263" i="24"/>
  <c r="BS263" i="24"/>
  <c r="BP263" i="24"/>
  <c r="BM263" i="24"/>
  <c r="BH263" i="24"/>
  <c r="BB263" i="24"/>
  <c r="AW263" i="24"/>
  <c r="AJ263" i="24"/>
  <c r="AM263" i="24"/>
  <c r="AC263" i="24"/>
  <c r="AF263" i="24" s="1"/>
  <c r="V263" i="24"/>
  <c r="CQ262" i="24"/>
  <c r="CK262" i="24"/>
  <c r="CH262" i="24"/>
  <c r="CD262" i="24"/>
  <c r="CF262" i="24" s="1"/>
  <c r="CB262" i="24"/>
  <c r="BS262" i="24"/>
  <c r="BP262" i="24"/>
  <c r="BM262" i="24"/>
  <c r="BH262" i="24"/>
  <c r="BB262" i="24"/>
  <c r="AW262" i="24"/>
  <c r="AJ262" i="24"/>
  <c r="AC262" i="24"/>
  <c r="AF262" i="24" s="1"/>
  <c r="V262" i="24"/>
  <c r="Y262" i="24" s="1"/>
  <c r="CQ261" i="24"/>
  <c r="CK261" i="24"/>
  <c r="CH261" i="24"/>
  <c r="CD261" i="24"/>
  <c r="CB261" i="24"/>
  <c r="BS261" i="24"/>
  <c r="BP261" i="24"/>
  <c r="BM261" i="24"/>
  <c r="BH261" i="24"/>
  <c r="BB261" i="24"/>
  <c r="AW261" i="24"/>
  <c r="AJ261" i="24"/>
  <c r="AM261" i="24"/>
  <c r="AC261" i="24"/>
  <c r="AF261" i="24" s="1"/>
  <c r="V261" i="24"/>
  <c r="Y261" i="24" s="1"/>
  <c r="CQ260" i="24"/>
  <c r="CK260" i="24"/>
  <c r="CH260" i="24"/>
  <c r="CF260" i="24"/>
  <c r="CB260" i="24"/>
  <c r="BS260" i="24"/>
  <c r="BP260" i="24"/>
  <c r="BM260" i="24"/>
  <c r="BH260" i="24"/>
  <c r="BB260" i="24"/>
  <c r="AW260" i="24"/>
  <c r="AJ260" i="24"/>
  <c r="AM260" i="24"/>
  <c r="AC260" i="24"/>
  <c r="AF260" i="24" s="1"/>
  <c r="V260" i="24"/>
  <c r="Y260" i="24" s="1"/>
  <c r="CQ259" i="24"/>
  <c r="CK259" i="24"/>
  <c r="CH259" i="24"/>
  <c r="CD259" i="24"/>
  <c r="CB259" i="24"/>
  <c r="BS259" i="24"/>
  <c r="BP259" i="24"/>
  <c r="BM259" i="24"/>
  <c r="BH259" i="24"/>
  <c r="BB259" i="24"/>
  <c r="AW259" i="24"/>
  <c r="AJ259" i="24"/>
  <c r="AM259" i="24"/>
  <c r="AC259" i="24"/>
  <c r="AF259" i="24" s="1"/>
  <c r="V259" i="24"/>
  <c r="X259" i="24" s="1"/>
  <c r="Y259" i="24"/>
  <c r="CQ258" i="24"/>
  <c r="CK258" i="24"/>
  <c r="CH258" i="24"/>
  <c r="CD258" i="24"/>
  <c r="CB258" i="24"/>
  <c r="BS258" i="24"/>
  <c r="BP258" i="24"/>
  <c r="BM258" i="24"/>
  <c r="BH258" i="24"/>
  <c r="BB258" i="24"/>
  <c r="AW258" i="24"/>
  <c r="AJ258" i="24"/>
  <c r="AC258" i="24"/>
  <c r="AF258" i="24" s="1"/>
  <c r="V258" i="24"/>
  <c r="Y258" i="24" s="1"/>
  <c r="CO257" i="24"/>
  <c r="CK257" i="24"/>
  <c r="CF257" i="24"/>
  <c r="CB257" i="24"/>
  <c r="BW257" i="24"/>
  <c r="BS257" i="24"/>
  <c r="BM257" i="24"/>
  <c r="BH257" i="24"/>
  <c r="BB257" i="24"/>
  <c r="AW257" i="24"/>
  <c r="AJ257" i="24"/>
  <c r="AM257" i="24" s="1"/>
  <c r="AC257" i="24"/>
  <c r="AF257" i="24"/>
  <c r="V257" i="24"/>
  <c r="CQ256" i="24"/>
  <c r="CK256" i="24"/>
  <c r="CH256" i="24"/>
  <c r="CD256" i="24"/>
  <c r="CB256" i="24"/>
  <c r="BS256" i="24"/>
  <c r="BP256" i="24"/>
  <c r="BM256" i="24"/>
  <c r="BH256" i="24"/>
  <c r="BB256" i="24"/>
  <c r="AW256" i="24"/>
  <c r="AJ256" i="24"/>
  <c r="AM256" i="24" s="1"/>
  <c r="AC256" i="24"/>
  <c r="AF256" i="24"/>
  <c r="V256" i="24"/>
  <c r="Y256" i="24" s="1"/>
  <c r="CQ255" i="24"/>
  <c r="CK255" i="24"/>
  <c r="CH255" i="24"/>
  <c r="CD255" i="24"/>
  <c r="CB255" i="24"/>
  <c r="BS255" i="24"/>
  <c r="BP255" i="24"/>
  <c r="BM255" i="24"/>
  <c r="BH255" i="24"/>
  <c r="BB255" i="24"/>
  <c r="AW255" i="24"/>
  <c r="AJ255" i="24"/>
  <c r="AM255" i="24" s="1"/>
  <c r="AC255" i="24"/>
  <c r="AF255" i="24"/>
  <c r="V255" i="24"/>
  <c r="Y255" i="24"/>
  <c r="CQ254" i="24"/>
  <c r="CK254" i="24"/>
  <c r="CH254" i="24"/>
  <c r="CD254" i="24"/>
  <c r="CB254" i="24"/>
  <c r="BS254" i="24"/>
  <c r="BP254" i="24"/>
  <c r="BM254" i="24"/>
  <c r="BH254" i="24"/>
  <c r="BB254" i="24"/>
  <c r="AW254" i="24"/>
  <c r="AJ254" i="24"/>
  <c r="AM254" i="24" s="1"/>
  <c r="AC254" i="24"/>
  <c r="AF254" i="24" s="1"/>
  <c r="V254" i="24"/>
  <c r="Y254" i="24" s="1"/>
  <c r="CQ253" i="24"/>
  <c r="CK253" i="24"/>
  <c r="CH253" i="24"/>
  <c r="CD253" i="24"/>
  <c r="CF253" i="24" s="1"/>
  <c r="CB253" i="24"/>
  <c r="BS253" i="24"/>
  <c r="BP253" i="24"/>
  <c r="BM253" i="24"/>
  <c r="BH253" i="24"/>
  <c r="BB253" i="24"/>
  <c r="AW253" i="24"/>
  <c r="AJ253" i="24"/>
  <c r="AM253" i="24" s="1"/>
  <c r="AC253" i="24"/>
  <c r="AF253" i="24"/>
  <c r="V253" i="24"/>
  <c r="Y253" i="24"/>
  <c r="CQ252" i="24"/>
  <c r="CK252" i="24"/>
  <c r="CH252" i="24"/>
  <c r="CD252" i="24"/>
  <c r="CB252" i="24"/>
  <c r="BS252" i="24"/>
  <c r="BP252" i="24"/>
  <c r="BM252" i="24"/>
  <c r="BH252" i="24"/>
  <c r="BB252" i="24"/>
  <c r="AW252" i="24"/>
  <c r="AJ252" i="24"/>
  <c r="AM252" i="24" s="1"/>
  <c r="AC252" i="24"/>
  <c r="AF252" i="24" s="1"/>
  <c r="V252" i="24"/>
  <c r="Y252" i="24" s="1"/>
  <c r="CQ251" i="24"/>
  <c r="CK251" i="24"/>
  <c r="CH251" i="24"/>
  <c r="CD251" i="24"/>
  <c r="CB251" i="24"/>
  <c r="BS251" i="24"/>
  <c r="BP251" i="24"/>
  <c r="BM251" i="24"/>
  <c r="BH251" i="24"/>
  <c r="BB251" i="24"/>
  <c r="AW251" i="24"/>
  <c r="AJ251" i="24"/>
  <c r="AM251" i="24"/>
  <c r="AC251" i="24"/>
  <c r="AF251" i="24" s="1"/>
  <c r="V251" i="24"/>
  <c r="Y251" i="24"/>
  <c r="CQ250" i="24"/>
  <c r="CK250" i="24"/>
  <c r="CH250" i="24"/>
  <c r="CD250" i="24"/>
  <c r="CB250" i="24"/>
  <c r="BS250" i="24"/>
  <c r="BP250" i="24"/>
  <c r="BM250" i="24"/>
  <c r="BH250" i="24"/>
  <c r="BB250" i="24"/>
  <c r="AW250" i="24"/>
  <c r="AJ250" i="24"/>
  <c r="AM250" i="24"/>
  <c r="AC250" i="24"/>
  <c r="AF250" i="24" s="1"/>
  <c r="V250" i="24"/>
  <c r="Y250" i="24"/>
  <c r="CQ249" i="24"/>
  <c r="CK249" i="24"/>
  <c r="CH249" i="24"/>
  <c r="CD249" i="24"/>
  <c r="CB249" i="24"/>
  <c r="BS249" i="24"/>
  <c r="BP249" i="24"/>
  <c r="BM249" i="24"/>
  <c r="BH249" i="24"/>
  <c r="BB249" i="24"/>
  <c r="AW249" i="24"/>
  <c r="AJ249" i="24"/>
  <c r="AM249" i="24"/>
  <c r="AC249" i="24"/>
  <c r="AF249" i="24" s="1"/>
  <c r="V249" i="24"/>
  <c r="Y249" i="24"/>
  <c r="CQ248" i="24"/>
  <c r="CK248" i="24"/>
  <c r="CH248" i="24"/>
  <c r="CD248" i="24"/>
  <c r="CB248" i="24"/>
  <c r="BS248" i="24"/>
  <c r="BP248" i="24"/>
  <c r="BM248" i="24"/>
  <c r="BH248" i="24"/>
  <c r="BB248" i="24"/>
  <c r="AW248" i="24"/>
  <c r="AJ248" i="24"/>
  <c r="AM248" i="24" s="1"/>
  <c r="AC248" i="24"/>
  <c r="AF248" i="24" s="1"/>
  <c r="V248" i="24"/>
  <c r="Y248" i="24" s="1"/>
  <c r="CQ247" i="24"/>
  <c r="CK247" i="24"/>
  <c r="CH247" i="24"/>
  <c r="CD247" i="24"/>
  <c r="CB247" i="24"/>
  <c r="BS247" i="24"/>
  <c r="BP247" i="24"/>
  <c r="BM247" i="24"/>
  <c r="BH247" i="24"/>
  <c r="BB247" i="24"/>
  <c r="AW247" i="24"/>
  <c r="AJ247" i="24"/>
  <c r="AM247" i="24" s="1"/>
  <c r="AC247" i="24"/>
  <c r="AF247" i="24" s="1"/>
  <c r="V247" i="24"/>
  <c r="Y247" i="24" s="1"/>
  <c r="CO246" i="24"/>
  <c r="CH246" i="24"/>
  <c r="CD246" i="24"/>
  <c r="CG246" i="24" s="1"/>
  <c r="CB246" i="24"/>
  <c r="BS246" i="24"/>
  <c r="BP246" i="24"/>
  <c r="BM246" i="24"/>
  <c r="BH246" i="24"/>
  <c r="BB246" i="24"/>
  <c r="AW246" i="24"/>
  <c r="AJ246" i="24"/>
  <c r="AM246" i="24" s="1"/>
  <c r="AC246" i="24"/>
  <c r="AF246" i="24" s="1"/>
  <c r="V246" i="24"/>
  <c r="Y246" i="24" s="1"/>
  <c r="CQ245" i="24"/>
  <c r="CK245" i="24"/>
  <c r="CH245" i="24"/>
  <c r="CD245" i="24"/>
  <c r="CB245" i="24"/>
  <c r="BS245" i="24"/>
  <c r="BP245" i="24"/>
  <c r="BM245" i="24"/>
  <c r="BH245" i="24"/>
  <c r="BB245" i="24"/>
  <c r="AW245" i="24"/>
  <c r="AJ245" i="24"/>
  <c r="AM245" i="24" s="1"/>
  <c r="AC245" i="24"/>
  <c r="AF245" i="24" s="1"/>
  <c r="V245" i="24"/>
  <c r="Y245" i="24" s="1"/>
  <c r="CQ244" i="24"/>
  <c r="CK244" i="24"/>
  <c r="CH244" i="24"/>
  <c r="CF244" i="24"/>
  <c r="CB244" i="24"/>
  <c r="BS244" i="24"/>
  <c r="BP244" i="24"/>
  <c r="BM244" i="24"/>
  <c r="BH244" i="24"/>
  <c r="BB244" i="24"/>
  <c r="AW244" i="24"/>
  <c r="AJ244" i="24"/>
  <c r="AM244" i="24" s="1"/>
  <c r="AC244" i="24"/>
  <c r="AF244" i="24"/>
  <c r="V244" i="24"/>
  <c r="Y244" i="24" s="1"/>
  <c r="CQ243" i="24"/>
  <c r="CK243" i="24"/>
  <c r="CH243" i="24"/>
  <c r="CD243" i="24"/>
  <c r="CB243" i="24"/>
  <c r="BS243" i="24"/>
  <c r="BP243" i="24"/>
  <c r="BM243" i="24"/>
  <c r="BH243" i="24"/>
  <c r="BB243" i="24"/>
  <c r="AW243" i="24"/>
  <c r="AJ243" i="24"/>
  <c r="AM243" i="24" s="1"/>
  <c r="AC243" i="24"/>
  <c r="AF243" i="24"/>
  <c r="V243" i="24"/>
  <c r="Y243" i="24" s="1"/>
  <c r="CQ242" i="24"/>
  <c r="CK242" i="24"/>
  <c r="CH242" i="24"/>
  <c r="CD242" i="24"/>
  <c r="CF242" i="24" s="1"/>
  <c r="CB242" i="24"/>
  <c r="BS242" i="24"/>
  <c r="BP242" i="24"/>
  <c r="BM242" i="24"/>
  <c r="BH242" i="24"/>
  <c r="BB242" i="24"/>
  <c r="AW242" i="24"/>
  <c r="AJ242" i="24"/>
  <c r="AM242" i="24" s="1"/>
  <c r="AC242" i="24"/>
  <c r="AF242" i="24"/>
  <c r="V242" i="24"/>
  <c r="Y242" i="24" s="1"/>
  <c r="CQ241" i="24"/>
  <c r="CK241" i="24"/>
  <c r="CH241" i="24"/>
  <c r="CD241" i="24"/>
  <c r="CB241" i="24"/>
  <c r="BS241" i="24"/>
  <c r="BP241" i="24"/>
  <c r="BM241" i="24"/>
  <c r="BH241" i="24"/>
  <c r="BB241" i="24"/>
  <c r="AW241" i="24"/>
  <c r="AJ241" i="24"/>
  <c r="AC241" i="24"/>
  <c r="AF241" i="24" s="1"/>
  <c r="V241" i="24"/>
  <c r="CQ240" i="24"/>
  <c r="CK240" i="24"/>
  <c r="CH240" i="24"/>
  <c r="CD240" i="24"/>
  <c r="CF240" i="24" s="1"/>
  <c r="CB240" i="24"/>
  <c r="BS240" i="24"/>
  <c r="BP240" i="24"/>
  <c r="BM240" i="24"/>
  <c r="BH240" i="24"/>
  <c r="BB240" i="24"/>
  <c r="AW240" i="24"/>
  <c r="AJ240" i="24"/>
  <c r="AM240" i="24" s="1"/>
  <c r="AC240" i="24"/>
  <c r="AF240" i="24" s="1"/>
  <c r="V240" i="24"/>
  <c r="CQ239" i="24"/>
  <c r="CK239" i="24"/>
  <c r="CH239" i="24"/>
  <c r="CD239" i="24"/>
  <c r="CB239" i="24"/>
  <c r="BS239" i="24"/>
  <c r="BP239" i="24"/>
  <c r="BM239" i="24"/>
  <c r="BH239" i="24"/>
  <c r="BB239" i="24"/>
  <c r="AW239" i="24"/>
  <c r="AJ239" i="24"/>
  <c r="AM239" i="24" s="1"/>
  <c r="AC239" i="24"/>
  <c r="AF239" i="24"/>
  <c r="V239" i="24"/>
  <c r="Y239" i="24" s="1"/>
  <c r="CQ238" i="24"/>
  <c r="CK238" i="24"/>
  <c r="CH238" i="24"/>
  <c r="CF238" i="24"/>
  <c r="CB238" i="24"/>
  <c r="BP238" i="24"/>
  <c r="BM238" i="24"/>
  <c r="BH238" i="24"/>
  <c r="BB238" i="24"/>
  <c r="AW238" i="24"/>
  <c r="AJ238" i="24"/>
  <c r="AM238" i="24" s="1"/>
  <c r="AC238" i="24"/>
  <c r="AF238" i="24" s="1"/>
  <c r="V238" i="24"/>
  <c r="Y238" i="24" s="1"/>
  <c r="CO237" i="24"/>
  <c r="CK237" i="24"/>
  <c r="CF237" i="24"/>
  <c r="CB237" i="24"/>
  <c r="BW237" i="24"/>
  <c r="BS237" i="24"/>
  <c r="BM237" i="24"/>
  <c r="BH237" i="24"/>
  <c r="BB237" i="24"/>
  <c r="AW237" i="24"/>
  <c r="AJ237" i="24"/>
  <c r="AM237" i="24" s="1"/>
  <c r="AC237" i="24"/>
  <c r="AF237" i="24"/>
  <c r="V237" i="24"/>
  <c r="CQ236" i="24"/>
  <c r="CK236" i="24"/>
  <c r="CH236" i="24"/>
  <c r="CD236" i="24"/>
  <c r="CB236" i="24"/>
  <c r="BS236" i="24"/>
  <c r="BP236" i="24"/>
  <c r="BM236" i="24"/>
  <c r="BH236" i="24"/>
  <c r="BB236" i="24"/>
  <c r="AW236" i="24"/>
  <c r="AJ236" i="24"/>
  <c r="AM236" i="24" s="1"/>
  <c r="AC236" i="24"/>
  <c r="AF236" i="24" s="1"/>
  <c r="V236" i="24"/>
  <c r="Y236" i="24" s="1"/>
  <c r="CQ235" i="24"/>
  <c r="CK235" i="24"/>
  <c r="CH235" i="24"/>
  <c r="CD235" i="24"/>
  <c r="CB235" i="24"/>
  <c r="BS235" i="24"/>
  <c r="BP235" i="24"/>
  <c r="BM235" i="24"/>
  <c r="BH235" i="24"/>
  <c r="BB235" i="24"/>
  <c r="AW235" i="24"/>
  <c r="AJ235" i="24"/>
  <c r="AM235" i="24"/>
  <c r="AC235" i="24"/>
  <c r="AF235" i="24" s="1"/>
  <c r="V235" i="24"/>
  <c r="Y235" i="24" s="1"/>
  <c r="CQ234" i="24"/>
  <c r="CK234" i="24"/>
  <c r="CH234" i="24"/>
  <c r="CB234" i="24"/>
  <c r="BW234" i="24"/>
  <c r="BS234" i="24"/>
  <c r="BP234" i="24"/>
  <c r="BM234" i="24"/>
  <c r="BH234" i="24"/>
  <c r="BB234" i="24"/>
  <c r="AW234" i="24"/>
  <c r="AJ234" i="24"/>
  <c r="AM234" i="24" s="1"/>
  <c r="AC234" i="24"/>
  <c r="AF234" i="24" s="1"/>
  <c r="V234" i="24"/>
  <c r="CQ233" i="24"/>
  <c r="CK233" i="24"/>
  <c r="CH233" i="24"/>
  <c r="CB233" i="24"/>
  <c r="BW233" i="24"/>
  <c r="BS233" i="24"/>
  <c r="BP233" i="24"/>
  <c r="BM233" i="24"/>
  <c r="BH233" i="24"/>
  <c r="BB233" i="24"/>
  <c r="AW233" i="24"/>
  <c r="AJ233" i="24"/>
  <c r="AM233" i="24" s="1"/>
  <c r="AC233" i="24"/>
  <c r="AF233" i="24"/>
  <c r="V233" i="24"/>
  <c r="CQ232" i="24"/>
  <c r="CK232" i="24"/>
  <c r="CH232" i="24"/>
  <c r="CB232" i="24"/>
  <c r="BW232" i="24"/>
  <c r="BS232" i="24"/>
  <c r="BP232" i="24"/>
  <c r="BM232" i="24"/>
  <c r="BH232" i="24"/>
  <c r="BB232" i="24"/>
  <c r="AW232" i="24"/>
  <c r="AJ232" i="24"/>
  <c r="AM232" i="24" s="1"/>
  <c r="AC232" i="24"/>
  <c r="AF232" i="24"/>
  <c r="V232" i="24"/>
  <c r="CQ231" i="24"/>
  <c r="CK231" i="24"/>
  <c r="CH231" i="24"/>
  <c r="CB231" i="24"/>
  <c r="BW231" i="24"/>
  <c r="BS231" i="24"/>
  <c r="BP231" i="24"/>
  <c r="BM231" i="24"/>
  <c r="BH231" i="24"/>
  <c r="BB231" i="24"/>
  <c r="AW231" i="24"/>
  <c r="AJ231" i="24"/>
  <c r="AM231" i="24" s="1"/>
  <c r="AC231" i="24"/>
  <c r="AF231" i="24"/>
  <c r="V231" i="24"/>
  <c r="CQ230" i="24"/>
  <c r="CK230" i="24"/>
  <c r="CH230" i="24"/>
  <c r="CB230" i="24"/>
  <c r="BW230" i="24"/>
  <c r="BS230" i="24"/>
  <c r="BP230" i="24"/>
  <c r="BM230" i="24"/>
  <c r="BH230" i="24"/>
  <c r="BB230" i="24"/>
  <c r="AW230" i="24"/>
  <c r="AJ230" i="24"/>
  <c r="AM230" i="24"/>
  <c r="AC230" i="24"/>
  <c r="AF230" i="24" s="1"/>
  <c r="V230" i="24"/>
  <c r="CQ229" i="24"/>
  <c r="CK229" i="24"/>
  <c r="CH229" i="24"/>
  <c r="CB229" i="24"/>
  <c r="BW229" i="24"/>
  <c r="BS229" i="24"/>
  <c r="BP229" i="24"/>
  <c r="BM229" i="24"/>
  <c r="BH229" i="24"/>
  <c r="BB229" i="24"/>
  <c r="AW229" i="24"/>
  <c r="AJ229" i="24"/>
  <c r="AM229" i="24" s="1"/>
  <c r="AC229" i="24"/>
  <c r="AF229" i="24"/>
  <c r="V229" i="24"/>
  <c r="Y229" i="24" s="1"/>
  <c r="CQ228" i="24"/>
  <c r="CK228" i="24"/>
  <c r="CH228" i="24"/>
  <c r="CB228" i="24"/>
  <c r="BW228" i="24"/>
  <c r="BS228" i="24"/>
  <c r="BP228" i="24"/>
  <c r="BM228" i="24"/>
  <c r="BH228" i="24"/>
  <c r="BB228" i="24"/>
  <c r="AW228" i="24"/>
  <c r="AJ228" i="24"/>
  <c r="AM228" i="24" s="1"/>
  <c r="AC228" i="24"/>
  <c r="AF228" i="24"/>
  <c r="V228" i="24"/>
  <c r="Y228" i="24" s="1"/>
  <c r="CQ227" i="24"/>
  <c r="CK227" i="24"/>
  <c r="CH227" i="24"/>
  <c r="CB227" i="24"/>
  <c r="BW227" i="24"/>
  <c r="BS227" i="24"/>
  <c r="BP227" i="24"/>
  <c r="BM227" i="24"/>
  <c r="BH227" i="24"/>
  <c r="BB227" i="24"/>
  <c r="AW227" i="24"/>
  <c r="AJ227" i="24"/>
  <c r="AM227" i="24" s="1"/>
  <c r="AC227" i="24"/>
  <c r="AF227" i="24"/>
  <c r="V227" i="24"/>
  <c r="Y227" i="24" s="1"/>
  <c r="CQ226" i="24"/>
  <c r="CK226" i="24"/>
  <c r="CH226" i="24"/>
  <c r="CB226" i="24"/>
  <c r="BW226" i="24"/>
  <c r="BS226" i="24"/>
  <c r="BP226" i="24"/>
  <c r="BM226" i="24"/>
  <c r="BH226" i="24"/>
  <c r="BB226" i="24"/>
  <c r="AW226" i="24"/>
  <c r="AJ226" i="24"/>
  <c r="AM226" i="24"/>
  <c r="AC226" i="24"/>
  <c r="AF226" i="24" s="1"/>
  <c r="V226" i="24"/>
  <c r="CQ225" i="24"/>
  <c r="CK225" i="24"/>
  <c r="CH225" i="24"/>
  <c r="CB225" i="24"/>
  <c r="BW225" i="24"/>
  <c r="BS225" i="24"/>
  <c r="BP225" i="24"/>
  <c r="BM225" i="24"/>
  <c r="BH225" i="24"/>
  <c r="BB225" i="24"/>
  <c r="AW225" i="24"/>
  <c r="AJ225" i="24"/>
  <c r="AM225" i="24"/>
  <c r="AC225" i="24"/>
  <c r="AF225" i="24"/>
  <c r="V225" i="24"/>
  <c r="Y225" i="24" s="1"/>
  <c r="CQ224" i="24"/>
  <c r="CK224" i="24"/>
  <c r="CH224" i="24"/>
  <c r="CB224" i="24"/>
  <c r="BW224" i="24"/>
  <c r="BS224" i="24"/>
  <c r="BP224" i="24"/>
  <c r="BM224" i="24"/>
  <c r="BH224" i="24"/>
  <c r="BB224" i="24"/>
  <c r="AW224" i="24"/>
  <c r="AJ224" i="24"/>
  <c r="AM224" i="24" s="1"/>
  <c r="AC224" i="24"/>
  <c r="AF224" i="24" s="1"/>
  <c r="V224" i="24"/>
  <c r="Y224" i="24" s="1"/>
  <c r="CQ223" i="24"/>
  <c r="CK223" i="24"/>
  <c r="CH223" i="24"/>
  <c r="CB223" i="24"/>
  <c r="BW223" i="24"/>
  <c r="BS223" i="24"/>
  <c r="BP223" i="24"/>
  <c r="BM223" i="24"/>
  <c r="BH223" i="24"/>
  <c r="BB223" i="24"/>
  <c r="AW223" i="24"/>
  <c r="AJ223" i="24"/>
  <c r="AM223" i="24" s="1"/>
  <c r="AC223" i="24"/>
  <c r="AF223" i="24" s="1"/>
  <c r="V223" i="24"/>
  <c r="Y223" i="24"/>
  <c r="CO222" i="24"/>
  <c r="CK222" i="24"/>
  <c r="CF222" i="24"/>
  <c r="CB222" i="24"/>
  <c r="BW222" i="24"/>
  <c r="BS222" i="24"/>
  <c r="BM222" i="24"/>
  <c r="BH222" i="24"/>
  <c r="BB222" i="24"/>
  <c r="AW222" i="24"/>
  <c r="AJ222" i="24"/>
  <c r="AM222" i="24" s="1"/>
  <c r="V222" i="24"/>
  <c r="CQ221" i="24"/>
  <c r="CK221" i="24"/>
  <c r="CH221" i="24"/>
  <c r="CB221" i="24"/>
  <c r="BW221" i="24"/>
  <c r="BS221" i="24"/>
  <c r="BP221" i="24"/>
  <c r="BM221" i="24"/>
  <c r="BH221" i="24"/>
  <c r="BB221" i="24"/>
  <c r="AW221" i="24"/>
  <c r="AJ221" i="24"/>
  <c r="AM221" i="24" s="1"/>
  <c r="AC221" i="24"/>
  <c r="AF221" i="24"/>
  <c r="V221" i="24"/>
  <c r="CQ220" i="24"/>
  <c r="CK220" i="24"/>
  <c r="CH220" i="24"/>
  <c r="CB220" i="24"/>
  <c r="BW220" i="24"/>
  <c r="BS220" i="24"/>
  <c r="BP220" i="24"/>
  <c r="BM220" i="24"/>
  <c r="BH220" i="24"/>
  <c r="BB220" i="24"/>
  <c r="AW220" i="24"/>
  <c r="AJ220" i="24"/>
  <c r="AM220" i="24" s="1"/>
  <c r="AC220" i="24"/>
  <c r="AF220" i="24" s="1"/>
  <c r="V220" i="24"/>
  <c r="Y220" i="24" s="1"/>
  <c r="CQ219" i="24"/>
  <c r="CK219" i="24"/>
  <c r="CH219" i="24"/>
  <c r="CB219" i="24"/>
  <c r="BW219" i="24"/>
  <c r="BS219" i="24"/>
  <c r="BP219" i="24"/>
  <c r="BM219" i="24"/>
  <c r="BH219" i="24"/>
  <c r="BB219" i="24"/>
  <c r="AW219" i="24"/>
  <c r="AJ219" i="24"/>
  <c r="AM219" i="24"/>
  <c r="AC219" i="24"/>
  <c r="AF219" i="24" s="1"/>
  <c r="V219" i="24"/>
  <c r="CQ218" i="24"/>
  <c r="CK218" i="24"/>
  <c r="CH218" i="24"/>
  <c r="CB218" i="24"/>
  <c r="BW218" i="24"/>
  <c r="BS218" i="24"/>
  <c r="BP218" i="24"/>
  <c r="BM218" i="24"/>
  <c r="BH218" i="24"/>
  <c r="BB218" i="24"/>
  <c r="AW218" i="24"/>
  <c r="AJ218" i="24"/>
  <c r="AM218" i="24" s="1"/>
  <c r="AC218" i="24"/>
  <c r="V218" i="24"/>
  <c r="Y218" i="24" s="1"/>
  <c r="CQ217" i="24"/>
  <c r="CK217" i="24"/>
  <c r="CH217" i="24"/>
  <c r="CB217" i="24"/>
  <c r="BW217" i="24"/>
  <c r="BS217" i="24"/>
  <c r="BP217" i="24"/>
  <c r="BM217" i="24"/>
  <c r="BH217" i="24"/>
  <c r="BB217" i="24"/>
  <c r="AW217" i="24"/>
  <c r="AJ217" i="24"/>
  <c r="AM217" i="24"/>
  <c r="AC217" i="24"/>
  <c r="AF217" i="24" s="1"/>
  <c r="V217" i="24"/>
  <c r="CQ216" i="24"/>
  <c r="CK216" i="24"/>
  <c r="CH216" i="24"/>
  <c r="CB216" i="24"/>
  <c r="BW216" i="24"/>
  <c r="BS216" i="24"/>
  <c r="BP216" i="24"/>
  <c r="BM216" i="24"/>
  <c r="BH216" i="24"/>
  <c r="BB216" i="24"/>
  <c r="AW216" i="24"/>
  <c r="AJ216" i="24"/>
  <c r="AM216" i="24" s="1"/>
  <c r="AC216" i="24"/>
  <c r="AF216" i="24" s="1"/>
  <c r="V216" i="24"/>
  <c r="Y216" i="24" s="1"/>
  <c r="CQ215" i="24"/>
  <c r="CK215" i="24"/>
  <c r="CH215" i="24"/>
  <c r="CB215" i="24"/>
  <c r="BW215" i="24"/>
  <c r="BS215" i="24"/>
  <c r="BP215" i="24"/>
  <c r="BM215" i="24"/>
  <c r="BH215" i="24"/>
  <c r="BB215" i="24"/>
  <c r="AW215" i="24"/>
  <c r="AJ215" i="24"/>
  <c r="AM215" i="24"/>
  <c r="AC215" i="24"/>
  <c r="V215" i="24"/>
  <c r="Y215" i="24" s="1"/>
  <c r="CQ214" i="24"/>
  <c r="CK214" i="24"/>
  <c r="CH214" i="24"/>
  <c r="CB214" i="24"/>
  <c r="BW214" i="24"/>
  <c r="BS214" i="24"/>
  <c r="BP214" i="24"/>
  <c r="BM214" i="24"/>
  <c r="BH214" i="24"/>
  <c r="BB214" i="24"/>
  <c r="AW214" i="24"/>
  <c r="AJ214" i="24"/>
  <c r="AM214" i="24"/>
  <c r="AC214" i="24"/>
  <c r="V214" i="24"/>
  <c r="Y214" i="24" s="1"/>
  <c r="CQ213" i="24"/>
  <c r="CK213" i="24"/>
  <c r="CH213" i="24"/>
  <c r="CB213" i="24"/>
  <c r="BW213" i="24"/>
  <c r="BS213" i="24"/>
  <c r="BP213" i="24"/>
  <c r="BM213" i="24"/>
  <c r="BH213" i="24"/>
  <c r="BB213" i="24"/>
  <c r="AW213" i="24"/>
  <c r="AJ213" i="24"/>
  <c r="AM213" i="24"/>
  <c r="AC213" i="24"/>
  <c r="AF213" i="24" s="1"/>
  <c r="V213" i="24"/>
  <c r="Y213" i="24"/>
  <c r="CQ212" i="24"/>
  <c r="CK212" i="24"/>
  <c r="CH212" i="24"/>
  <c r="CB212" i="24"/>
  <c r="BW212" i="24"/>
  <c r="BS212" i="24"/>
  <c r="BP212" i="24"/>
  <c r="BM212" i="24"/>
  <c r="BH212" i="24"/>
  <c r="BB212" i="24"/>
  <c r="AW212" i="24"/>
  <c r="AJ212" i="24"/>
  <c r="AC212" i="24"/>
  <c r="AF212" i="24" s="1"/>
  <c r="V212" i="24"/>
  <c r="Y212" i="24" s="1"/>
  <c r="CQ211" i="24"/>
  <c r="CK211" i="24"/>
  <c r="CH211" i="24"/>
  <c r="CB211" i="24"/>
  <c r="BW211" i="24"/>
  <c r="BS211" i="24"/>
  <c r="BP211" i="24"/>
  <c r="BM211" i="24"/>
  <c r="BH211" i="24"/>
  <c r="BB211" i="24"/>
  <c r="AW211" i="24"/>
  <c r="AJ211" i="24"/>
  <c r="AM211" i="24"/>
  <c r="AC211" i="24"/>
  <c r="V211" i="24"/>
  <c r="CO210" i="24"/>
  <c r="CK210" i="24"/>
  <c r="CF210" i="24"/>
  <c r="CB210" i="24"/>
  <c r="BW210" i="24"/>
  <c r="BS210" i="24"/>
  <c r="BM210" i="24"/>
  <c r="BH210" i="24"/>
  <c r="BB210" i="24"/>
  <c r="AW210" i="24"/>
  <c r="AJ210" i="24"/>
  <c r="AM210" i="24" s="1"/>
  <c r="V210" i="24"/>
  <c r="CQ209" i="24"/>
  <c r="CK209" i="24"/>
  <c r="CH209" i="24"/>
  <c r="CB209" i="24"/>
  <c r="BW209" i="24"/>
  <c r="BS209" i="24"/>
  <c r="BP209" i="24"/>
  <c r="BM209" i="24"/>
  <c r="BH209" i="24"/>
  <c r="BB209" i="24"/>
  <c r="AW209" i="24"/>
  <c r="AJ209" i="24"/>
  <c r="AM209" i="24" s="1"/>
  <c r="AC209" i="24"/>
  <c r="AF209" i="24" s="1"/>
  <c r="V209" i="24"/>
  <c r="Y209" i="24" s="1"/>
  <c r="CQ208" i="24"/>
  <c r="CK208" i="24"/>
  <c r="CH208" i="24"/>
  <c r="CB208" i="24"/>
  <c r="BW208" i="24"/>
  <c r="BS208" i="24"/>
  <c r="BP208" i="24"/>
  <c r="BM208" i="24"/>
  <c r="BH208" i="24"/>
  <c r="BB208" i="24"/>
  <c r="AW208" i="24"/>
  <c r="AJ208" i="24"/>
  <c r="AM208" i="24" s="1"/>
  <c r="AC208" i="24"/>
  <c r="AF208" i="24" s="1"/>
  <c r="V208" i="24"/>
  <c r="Y208" i="24"/>
  <c r="CO207" i="24"/>
  <c r="CF207" i="24"/>
  <c r="BW207" i="24"/>
  <c r="BD207" i="24"/>
  <c r="BB207" i="24"/>
  <c r="AW207" i="24"/>
  <c r="CO206" i="24"/>
  <c r="CF206" i="24"/>
  <c r="BW206" i="24"/>
  <c r="BD206" i="24"/>
  <c r="BB206" i="24"/>
  <c r="AW206" i="24"/>
  <c r="CO205" i="24"/>
  <c r="CF205" i="24"/>
  <c r="BW205" i="24"/>
  <c r="BD205" i="24"/>
  <c r="BB205" i="24"/>
  <c r="AW205" i="24"/>
  <c r="CO204" i="24"/>
  <c r="CF204" i="24"/>
  <c r="BW204" i="24"/>
  <c r="BD204" i="24"/>
  <c r="BB204" i="24"/>
  <c r="AW204" i="24"/>
  <c r="CO203" i="24"/>
  <c r="CF203" i="24"/>
  <c r="BW203" i="24"/>
  <c r="BD203" i="24"/>
  <c r="BB203" i="24"/>
  <c r="AW203" i="24"/>
  <c r="CO202" i="24"/>
  <c r="CF202" i="24"/>
  <c r="BW202" i="24"/>
  <c r="BD202" i="24"/>
  <c r="BB202" i="24"/>
  <c r="AW202" i="24"/>
  <c r="CQ201" i="24"/>
  <c r="CK201" i="24"/>
  <c r="CH201" i="24"/>
  <c r="CB201" i="24"/>
  <c r="BS201" i="24"/>
  <c r="BP201" i="24"/>
  <c r="BM201" i="24"/>
  <c r="BH201" i="24"/>
  <c r="BB201" i="24"/>
  <c r="AW201" i="24"/>
  <c r="AJ201" i="24"/>
  <c r="AM201" i="24"/>
  <c r="AC201" i="24"/>
  <c r="AF201" i="24"/>
  <c r="V201" i="24"/>
  <c r="Y201" i="24" s="1"/>
  <c r="CQ200" i="24"/>
  <c r="CK200" i="24"/>
  <c r="CH200" i="24"/>
  <c r="CB200" i="24"/>
  <c r="BS200" i="24"/>
  <c r="BP200" i="24"/>
  <c r="BM200" i="24"/>
  <c r="BH200" i="24"/>
  <c r="BB200" i="24"/>
  <c r="AW200" i="24"/>
  <c r="AJ200" i="24"/>
  <c r="AM200" i="24"/>
  <c r="AC200" i="24"/>
  <c r="AF200" i="24"/>
  <c r="V200" i="24"/>
  <c r="Y200" i="24" s="1"/>
  <c r="CO199" i="24"/>
  <c r="CK199" i="24"/>
  <c r="CF199" i="24"/>
  <c r="CB199" i="24"/>
  <c r="BW199" i="24"/>
  <c r="BS199" i="24"/>
  <c r="BM199" i="24"/>
  <c r="BH199" i="24"/>
  <c r="BB199" i="24"/>
  <c r="AW199" i="24"/>
  <c r="AJ199" i="24"/>
  <c r="AM199" i="24"/>
  <c r="AC199" i="24"/>
  <c r="AF199" i="24"/>
  <c r="V199" i="24"/>
  <c r="Y199" i="24" s="1"/>
  <c r="CQ198" i="24"/>
  <c r="CK198" i="24"/>
  <c r="CH198" i="24"/>
  <c r="CB198" i="24"/>
  <c r="BS198" i="24"/>
  <c r="BP198" i="24"/>
  <c r="BM198" i="24"/>
  <c r="BH198" i="24"/>
  <c r="BB198" i="24"/>
  <c r="AW198" i="24"/>
  <c r="AJ198" i="24"/>
  <c r="AM198" i="24"/>
  <c r="AC198" i="24"/>
  <c r="AF198" i="24"/>
  <c r="V198" i="24"/>
  <c r="Y198" i="24" s="1"/>
  <c r="CQ197" i="24"/>
  <c r="CK197" i="24"/>
  <c r="CH197" i="24"/>
  <c r="CB197" i="24"/>
  <c r="BS197" i="24"/>
  <c r="BP197" i="24"/>
  <c r="BM197" i="24"/>
  <c r="BH197" i="24"/>
  <c r="BB197" i="24"/>
  <c r="AW197" i="24"/>
  <c r="AJ197" i="24"/>
  <c r="AM197" i="24"/>
  <c r="AC197" i="24"/>
  <c r="AF197" i="24"/>
  <c r="V197" i="24"/>
  <c r="Y197" i="24" s="1"/>
  <c r="CQ196" i="24"/>
  <c r="CK196" i="24"/>
  <c r="CH196" i="24"/>
  <c r="CB196" i="24"/>
  <c r="BS196" i="24"/>
  <c r="BP196" i="24"/>
  <c r="BM196" i="24"/>
  <c r="BH196" i="24"/>
  <c r="BB196" i="24"/>
  <c r="AW196" i="24"/>
  <c r="AJ196" i="24"/>
  <c r="AM196" i="24"/>
  <c r="AC196" i="24"/>
  <c r="AF196" i="24"/>
  <c r="V196" i="24"/>
  <c r="Y196" i="24" s="1"/>
  <c r="CO195" i="24"/>
  <c r="CK195" i="24"/>
  <c r="CF195" i="24"/>
  <c r="CB195" i="24"/>
  <c r="BW195" i="24"/>
  <c r="BS195" i="24"/>
  <c r="BM195" i="24"/>
  <c r="BH195" i="24"/>
  <c r="BB195" i="24"/>
  <c r="AW195" i="24"/>
  <c r="AJ195" i="24"/>
  <c r="AM195" i="24"/>
  <c r="AC195" i="24"/>
  <c r="AF195" i="24"/>
  <c r="V195" i="24"/>
  <c r="Y195" i="24" s="1"/>
  <c r="CQ194" i="24"/>
  <c r="CK194" i="24"/>
  <c r="CH194" i="24"/>
  <c r="CB194" i="24"/>
  <c r="BS194" i="24"/>
  <c r="BP194" i="24"/>
  <c r="BM194" i="24"/>
  <c r="BH194" i="24"/>
  <c r="BB194" i="24"/>
  <c r="AW194" i="24"/>
  <c r="AJ194" i="24"/>
  <c r="AM194" i="24"/>
  <c r="AC194" i="24"/>
  <c r="AF194" i="24"/>
  <c r="V194" i="24"/>
  <c r="Y194" i="24" s="1"/>
  <c r="CQ193" i="24"/>
  <c r="CK193" i="24"/>
  <c r="CH193" i="24"/>
  <c r="CB193" i="24"/>
  <c r="BS193" i="24"/>
  <c r="BP193" i="24"/>
  <c r="BM193" i="24"/>
  <c r="BH193" i="24"/>
  <c r="BB193" i="24"/>
  <c r="AW193" i="24"/>
  <c r="AJ193" i="24"/>
  <c r="AM193" i="24"/>
  <c r="AC193" i="24"/>
  <c r="AF193" i="24"/>
  <c r="V193" i="24"/>
  <c r="Y193" i="24" s="1"/>
  <c r="CQ192" i="24"/>
  <c r="CK192" i="24"/>
  <c r="CH192" i="24"/>
  <c r="CB192" i="24"/>
  <c r="BS192" i="24"/>
  <c r="BP192" i="24"/>
  <c r="BM192" i="24"/>
  <c r="BH192" i="24"/>
  <c r="BB192" i="24"/>
  <c r="AW192" i="24"/>
  <c r="AJ192" i="24"/>
  <c r="AM192" i="24"/>
  <c r="AC192" i="24"/>
  <c r="AF192" i="24"/>
  <c r="V192" i="24"/>
  <c r="Y192" i="24" s="1"/>
  <c r="CQ191" i="24"/>
  <c r="CK191" i="24"/>
  <c r="CH191" i="24"/>
  <c r="CB191" i="24"/>
  <c r="BS191" i="24"/>
  <c r="BP191" i="24"/>
  <c r="BM191" i="24"/>
  <c r="BH191" i="24"/>
  <c r="BB191" i="24"/>
  <c r="AW191" i="24"/>
  <c r="AJ191" i="24"/>
  <c r="AM191" i="24"/>
  <c r="AC191" i="24"/>
  <c r="AF191" i="24"/>
  <c r="V191" i="24"/>
  <c r="Y191" i="24" s="1"/>
  <c r="CO190" i="24"/>
  <c r="CK190" i="24"/>
  <c r="CF190" i="24"/>
  <c r="CB190" i="24"/>
  <c r="BW190" i="24"/>
  <c r="BS190" i="24"/>
  <c r="BM190" i="24"/>
  <c r="BH190" i="24"/>
  <c r="BB190" i="24"/>
  <c r="AW190" i="24"/>
  <c r="AJ190" i="24"/>
  <c r="AM190" i="24"/>
  <c r="AC190" i="24"/>
  <c r="AF190" i="24"/>
  <c r="V190" i="24"/>
  <c r="Y190" i="24" s="1"/>
  <c r="CQ189" i="24"/>
  <c r="CK189" i="24"/>
  <c r="CH189" i="24"/>
  <c r="CB189" i="24"/>
  <c r="BS189" i="24"/>
  <c r="BP189" i="24"/>
  <c r="BM189" i="24"/>
  <c r="BH189" i="24"/>
  <c r="BB189" i="24"/>
  <c r="AW189" i="24"/>
  <c r="AJ189" i="24"/>
  <c r="AM189" i="24"/>
  <c r="AC189" i="24"/>
  <c r="AF189" i="24"/>
  <c r="V189" i="24"/>
  <c r="Y189" i="24" s="1"/>
  <c r="CQ188" i="24"/>
  <c r="CK188" i="24"/>
  <c r="CH188" i="24"/>
  <c r="CB188" i="24"/>
  <c r="BS188" i="24"/>
  <c r="BP188" i="24"/>
  <c r="BM188" i="24"/>
  <c r="BH188" i="24"/>
  <c r="BB188" i="24"/>
  <c r="AW188" i="24"/>
  <c r="AJ188" i="24"/>
  <c r="AM188" i="24"/>
  <c r="AC188" i="24"/>
  <c r="AF188" i="24"/>
  <c r="V188" i="24"/>
  <c r="Y188" i="24" s="1"/>
  <c r="CQ187" i="24"/>
  <c r="CK187" i="24"/>
  <c r="CH187" i="24"/>
  <c r="CB187" i="24"/>
  <c r="BS187" i="24"/>
  <c r="BP187" i="24"/>
  <c r="BM187" i="24"/>
  <c r="BH187" i="24"/>
  <c r="BB187" i="24"/>
  <c r="AW187" i="24"/>
  <c r="AJ187" i="24"/>
  <c r="AM187" i="24"/>
  <c r="AC187" i="24"/>
  <c r="AF187" i="24"/>
  <c r="V187" i="24"/>
  <c r="Y187" i="24" s="1"/>
  <c r="CQ186" i="24"/>
  <c r="CK186" i="24"/>
  <c r="CH186" i="24"/>
  <c r="CB186" i="24"/>
  <c r="BS186" i="24"/>
  <c r="BP186" i="24"/>
  <c r="BM186" i="24"/>
  <c r="BH186" i="24"/>
  <c r="BB186" i="24"/>
  <c r="AW186" i="24"/>
  <c r="AJ186" i="24"/>
  <c r="AM186" i="24"/>
  <c r="AC186" i="24"/>
  <c r="AF186" i="24"/>
  <c r="V186" i="24"/>
  <c r="Y186" i="24" s="1"/>
  <c r="CQ185" i="24"/>
  <c r="CK185" i="24"/>
  <c r="CH185" i="24"/>
  <c r="CB185" i="24"/>
  <c r="BS185" i="24"/>
  <c r="BP185" i="24"/>
  <c r="BM185" i="24"/>
  <c r="BH185" i="24"/>
  <c r="BB185" i="24"/>
  <c r="AW185" i="24"/>
  <c r="AJ185" i="24"/>
  <c r="AM185" i="24"/>
  <c r="AC185" i="24"/>
  <c r="AF185" i="24"/>
  <c r="V185" i="24"/>
  <c r="Y185" i="24" s="1"/>
  <c r="CQ184" i="24"/>
  <c r="CK184" i="24"/>
  <c r="CH184" i="24"/>
  <c r="CB184" i="24"/>
  <c r="BS184" i="24"/>
  <c r="BP184" i="24"/>
  <c r="BM184" i="24"/>
  <c r="BH184" i="24"/>
  <c r="BB184" i="24"/>
  <c r="AW184" i="24"/>
  <c r="AJ184" i="24"/>
  <c r="AM184" i="24"/>
  <c r="AC184" i="24"/>
  <c r="AF184" i="24"/>
  <c r="V184" i="24"/>
  <c r="Y184" i="24" s="1"/>
  <c r="CQ183" i="24"/>
  <c r="CK183" i="24"/>
  <c r="CH183" i="24"/>
  <c r="CB183" i="24"/>
  <c r="BS183" i="24"/>
  <c r="BP183" i="24"/>
  <c r="BM183" i="24"/>
  <c r="BH183" i="24"/>
  <c r="BB183" i="24"/>
  <c r="AW183" i="24"/>
  <c r="AJ183" i="24"/>
  <c r="AM183" i="24"/>
  <c r="AC183" i="24"/>
  <c r="AF183" i="24"/>
  <c r="V183" i="24"/>
  <c r="Y183" i="24" s="1"/>
  <c r="CO182" i="24"/>
  <c r="CK182" i="24"/>
  <c r="CF182" i="24"/>
  <c r="CB182" i="24"/>
  <c r="BW182" i="24"/>
  <c r="BS182" i="24"/>
  <c r="BM182" i="24"/>
  <c r="BH182" i="24"/>
  <c r="BB182" i="24"/>
  <c r="AW182" i="24"/>
  <c r="AJ182" i="24"/>
  <c r="AM182" i="24"/>
  <c r="AC182" i="24"/>
  <c r="AF182" i="24"/>
  <c r="V182" i="24"/>
  <c r="Y182" i="24" s="1"/>
  <c r="CQ181" i="24"/>
  <c r="CK181" i="24"/>
  <c r="CH181" i="24"/>
  <c r="CB181" i="24"/>
  <c r="BS181" i="24"/>
  <c r="BP181" i="24"/>
  <c r="BM181" i="24"/>
  <c r="BH181" i="24"/>
  <c r="BB181" i="24"/>
  <c r="AW181" i="24"/>
  <c r="AJ181" i="24"/>
  <c r="AM181" i="24"/>
  <c r="AC181" i="24"/>
  <c r="AF181" i="24"/>
  <c r="V181" i="24"/>
  <c r="Y181" i="24" s="1"/>
  <c r="CQ180" i="24"/>
  <c r="CK180" i="24"/>
  <c r="CH180" i="24"/>
  <c r="CB180" i="24"/>
  <c r="BS180" i="24"/>
  <c r="BP180" i="24"/>
  <c r="BM180" i="24"/>
  <c r="BH180" i="24"/>
  <c r="BB180" i="24"/>
  <c r="AW180" i="24"/>
  <c r="AJ180" i="24"/>
  <c r="AM180" i="24"/>
  <c r="AC180" i="24"/>
  <c r="AF180" i="24"/>
  <c r="V180" i="24"/>
  <c r="Y180" i="24" s="1"/>
  <c r="CO179" i="24"/>
  <c r="CK179" i="24"/>
  <c r="CF179" i="24"/>
  <c r="CB179" i="24"/>
  <c r="BW179" i="24"/>
  <c r="BS179" i="24"/>
  <c r="BM179" i="24"/>
  <c r="BH179" i="24"/>
  <c r="BB179" i="24"/>
  <c r="AW179" i="24"/>
  <c r="AJ179" i="24"/>
  <c r="AM179" i="24"/>
  <c r="AC179" i="24"/>
  <c r="AF179" i="24"/>
  <c r="V179" i="24"/>
  <c r="Y179" i="24" s="1"/>
  <c r="CQ178" i="24"/>
  <c r="CK178" i="24"/>
  <c r="CH178" i="24"/>
  <c r="CB178" i="24"/>
  <c r="BS178" i="24"/>
  <c r="BP178" i="24"/>
  <c r="BM178" i="24"/>
  <c r="BH178" i="24"/>
  <c r="BB178" i="24"/>
  <c r="AW178" i="24"/>
  <c r="AJ178" i="24"/>
  <c r="AM178" i="24"/>
  <c r="AC178" i="24"/>
  <c r="AF178" i="24"/>
  <c r="V178" i="24"/>
  <c r="Y178" i="24" s="1"/>
  <c r="CQ177" i="24"/>
  <c r="CK177" i="24"/>
  <c r="CH177" i="24"/>
  <c r="CB177" i="24"/>
  <c r="BS177" i="24"/>
  <c r="BP177" i="24"/>
  <c r="BM177" i="24"/>
  <c r="BH177" i="24"/>
  <c r="BB177" i="24"/>
  <c r="AW177" i="24"/>
  <c r="AJ177" i="24"/>
  <c r="AM177" i="24"/>
  <c r="AC177" i="24"/>
  <c r="AF177" i="24"/>
  <c r="V177" i="24"/>
  <c r="Y177" i="24" s="1"/>
  <c r="CO176" i="24"/>
  <c r="CK176" i="24"/>
  <c r="CF176" i="24"/>
  <c r="CB176" i="24"/>
  <c r="BW176" i="24"/>
  <c r="BS176" i="24"/>
  <c r="BP176" i="24"/>
  <c r="BM176" i="24"/>
  <c r="BH176" i="24"/>
  <c r="BB176" i="24"/>
  <c r="AW176" i="24"/>
  <c r="AJ176" i="24"/>
  <c r="AM176" i="24"/>
  <c r="AC176" i="24"/>
  <c r="V176" i="24"/>
  <c r="Y176" i="24" s="1"/>
  <c r="CQ175" i="24"/>
  <c r="CK175" i="24"/>
  <c r="CH175" i="24"/>
  <c r="CB175" i="24"/>
  <c r="BS175" i="24"/>
  <c r="BP175" i="24"/>
  <c r="BM175" i="24"/>
  <c r="BH175" i="24"/>
  <c r="BB175" i="24"/>
  <c r="AW175" i="24"/>
  <c r="AJ175" i="24"/>
  <c r="AM175" i="24" s="1"/>
  <c r="AC175" i="24"/>
  <c r="AF175" i="24" s="1"/>
  <c r="V175" i="24"/>
  <c r="X175" i="24" s="1"/>
  <c r="Y175" i="24"/>
  <c r="CQ174" i="24"/>
  <c r="CK174" i="24"/>
  <c r="CH174" i="24"/>
  <c r="CB174" i="24"/>
  <c r="BS174" i="24"/>
  <c r="BP174" i="24"/>
  <c r="BM174" i="24"/>
  <c r="BH174" i="24"/>
  <c r="BB174" i="24"/>
  <c r="AW174" i="24"/>
  <c r="AJ174" i="24"/>
  <c r="AL174" i="24" s="1"/>
  <c r="AM174" i="24"/>
  <c r="AC174" i="24"/>
  <c r="AF174" i="24" s="1"/>
  <c r="V174" i="24"/>
  <c r="Y174" i="24"/>
  <c r="CQ173" i="24"/>
  <c r="CK173" i="24"/>
  <c r="CH173" i="24"/>
  <c r="CB173" i="24"/>
  <c r="BS173" i="24"/>
  <c r="BP173" i="24"/>
  <c r="BM173" i="24"/>
  <c r="BH173" i="24"/>
  <c r="BB173" i="24"/>
  <c r="AW173" i="24"/>
  <c r="AJ173" i="24"/>
  <c r="AM173" i="24" s="1"/>
  <c r="AC173" i="24"/>
  <c r="V173" i="24"/>
  <c r="Y173" i="24" s="1"/>
  <c r="CO172" i="24"/>
  <c r="CK172" i="24"/>
  <c r="CF172" i="24"/>
  <c r="CB172" i="24"/>
  <c r="BW172" i="24"/>
  <c r="BS172" i="24"/>
  <c r="BP172" i="24"/>
  <c r="BM172" i="24"/>
  <c r="BH172" i="24"/>
  <c r="BB172" i="24"/>
  <c r="AW172" i="24"/>
  <c r="AJ172" i="24"/>
  <c r="AM172" i="24" s="1"/>
  <c r="AC172" i="24"/>
  <c r="AF172" i="24" s="1"/>
  <c r="V172" i="24"/>
  <c r="Y172" i="24"/>
  <c r="CQ171" i="24"/>
  <c r="CK171" i="24"/>
  <c r="CH171" i="24"/>
  <c r="CB171" i="24"/>
  <c r="BS171" i="24"/>
  <c r="BP171" i="24"/>
  <c r="BM171" i="24"/>
  <c r="BH171" i="24"/>
  <c r="BB171" i="24"/>
  <c r="AW171" i="24"/>
  <c r="AJ171" i="24"/>
  <c r="AM171" i="24" s="1"/>
  <c r="AC171" i="24"/>
  <c r="AF171" i="24" s="1"/>
  <c r="V171" i="24"/>
  <c r="Y171" i="24"/>
  <c r="CQ170" i="24"/>
  <c r="CK170" i="24"/>
  <c r="CH170" i="24"/>
  <c r="CB170" i="24"/>
  <c r="BS170" i="24"/>
  <c r="BP170" i="24"/>
  <c r="BM170" i="24"/>
  <c r="BH170" i="24"/>
  <c r="BB170" i="24"/>
  <c r="AW170" i="24"/>
  <c r="AJ170" i="24"/>
  <c r="AM170" i="24" s="1"/>
  <c r="AC170" i="24"/>
  <c r="AF170" i="24" s="1"/>
  <c r="V170" i="24"/>
  <c r="Y170" i="24"/>
  <c r="CO169" i="24"/>
  <c r="CK169" i="24"/>
  <c r="CF169" i="24"/>
  <c r="CB169" i="24"/>
  <c r="BW169" i="24"/>
  <c r="BS169" i="24"/>
  <c r="BM169" i="24"/>
  <c r="BH169" i="24"/>
  <c r="BB169" i="24"/>
  <c r="AW169" i="24"/>
  <c r="AJ169" i="24"/>
  <c r="AM169" i="24" s="1"/>
  <c r="AC169" i="24"/>
  <c r="V169" i="24"/>
  <c r="Y169" i="24"/>
  <c r="CQ168" i="24"/>
  <c r="CK168" i="24"/>
  <c r="CH168" i="24"/>
  <c r="CB168" i="24"/>
  <c r="BS168" i="24"/>
  <c r="BP168" i="24"/>
  <c r="BM168" i="24"/>
  <c r="BH168" i="24"/>
  <c r="BB168" i="24"/>
  <c r="AW168" i="24"/>
  <c r="AJ168" i="24"/>
  <c r="AM168" i="24" s="1"/>
  <c r="AC168" i="24"/>
  <c r="AF168" i="24" s="1"/>
  <c r="V168" i="24"/>
  <c r="Y168" i="24"/>
  <c r="CQ167" i="24"/>
  <c r="CK167" i="24"/>
  <c r="CH167" i="24"/>
  <c r="CB167" i="24"/>
  <c r="BS167" i="24"/>
  <c r="BP167" i="24"/>
  <c r="BM167" i="24"/>
  <c r="BH167" i="24"/>
  <c r="BB167" i="24"/>
  <c r="AW167" i="24"/>
  <c r="AJ167" i="24"/>
  <c r="AM167" i="24" s="1"/>
  <c r="AC167" i="24"/>
  <c r="AF167" i="24" s="1"/>
  <c r="V167" i="24"/>
  <c r="Y167" i="24"/>
  <c r="CQ166" i="24"/>
  <c r="CK166" i="24"/>
  <c r="CH166" i="24"/>
  <c r="CB166" i="24"/>
  <c r="BS166" i="24"/>
  <c r="BP166" i="24"/>
  <c r="BM166" i="24"/>
  <c r="BH166" i="24"/>
  <c r="BB166" i="24"/>
  <c r="AW166" i="24"/>
  <c r="AJ166" i="24"/>
  <c r="AM166" i="24" s="1"/>
  <c r="AC166" i="24"/>
  <c r="AF166" i="24" s="1"/>
  <c r="V166" i="24"/>
  <c r="Y166" i="24"/>
  <c r="CO165" i="24"/>
  <c r="CK165" i="24"/>
  <c r="CF165" i="24"/>
  <c r="CB165" i="24"/>
  <c r="BW165" i="24"/>
  <c r="BS165" i="24"/>
  <c r="BP165" i="24"/>
  <c r="BM165" i="24"/>
  <c r="BH165" i="24"/>
  <c r="BB165" i="24"/>
  <c r="AW165" i="24"/>
  <c r="AJ165" i="24"/>
  <c r="AC165" i="24"/>
  <c r="V165" i="24"/>
  <c r="Y165" i="24" s="1"/>
  <c r="CQ164" i="24"/>
  <c r="CK164" i="24"/>
  <c r="CH164" i="24"/>
  <c r="CB164" i="24"/>
  <c r="BS164" i="24"/>
  <c r="BP164" i="24"/>
  <c r="BM164" i="24"/>
  <c r="BH164" i="24"/>
  <c r="BB164" i="24"/>
  <c r="AW164" i="24"/>
  <c r="AJ164" i="24"/>
  <c r="AM164" i="24" s="1"/>
  <c r="AC164" i="24"/>
  <c r="AF164" i="24" s="1"/>
  <c r="V164" i="24"/>
  <c r="CQ163" i="24"/>
  <c r="CK163" i="24"/>
  <c r="CH163" i="24"/>
  <c r="CB163" i="24"/>
  <c r="BS163" i="24"/>
  <c r="BP163" i="24"/>
  <c r="BM163" i="24"/>
  <c r="BH163" i="24"/>
  <c r="BB163" i="24"/>
  <c r="AW163" i="24"/>
  <c r="AJ163" i="24"/>
  <c r="AC163" i="24"/>
  <c r="AF163" i="24" s="1"/>
  <c r="V163" i="24"/>
  <c r="Y163" i="24" s="1"/>
  <c r="CQ162" i="24"/>
  <c r="CK162" i="24"/>
  <c r="CH162" i="24"/>
  <c r="CB162" i="24"/>
  <c r="BS162" i="24"/>
  <c r="BP162" i="24"/>
  <c r="BM162" i="24"/>
  <c r="BH162" i="24"/>
  <c r="BB162" i="24"/>
  <c r="AW162" i="24"/>
  <c r="AJ162" i="24"/>
  <c r="AM162" i="24" s="1"/>
  <c r="AC162" i="24"/>
  <c r="V162" i="24"/>
  <c r="Y162" i="24" s="1"/>
  <c r="CH161" i="24"/>
  <c r="CB161" i="24"/>
  <c r="BS161" i="24"/>
  <c r="BP161" i="24"/>
  <c r="BM161" i="24"/>
  <c r="BH161" i="24"/>
  <c r="BB161" i="24"/>
  <c r="AW161" i="24"/>
  <c r="AJ161" i="24"/>
  <c r="AM161" i="24" s="1"/>
  <c r="AC161" i="24"/>
  <c r="AF161" i="24" s="1"/>
  <c r="V161" i="24"/>
  <c r="Y161" i="24" s="1"/>
  <c r="CQ160" i="24"/>
  <c r="CK160" i="24"/>
  <c r="CH160" i="24"/>
  <c r="CB160" i="24"/>
  <c r="BS160" i="24"/>
  <c r="BP160" i="24"/>
  <c r="BM160" i="24"/>
  <c r="BH160" i="24"/>
  <c r="BB160" i="24"/>
  <c r="AW160" i="24"/>
  <c r="AJ160" i="24"/>
  <c r="AM160" i="24"/>
  <c r="AC160" i="24"/>
  <c r="AF160" i="24" s="1"/>
  <c r="V160" i="24"/>
  <c r="CQ159" i="24"/>
  <c r="CK159" i="24"/>
  <c r="CH159" i="24"/>
  <c r="CB159" i="24"/>
  <c r="BS159" i="24"/>
  <c r="BP159" i="24"/>
  <c r="BM159" i="24"/>
  <c r="BH159" i="24"/>
  <c r="BB159" i="24"/>
  <c r="AW159" i="24"/>
  <c r="AJ159" i="24"/>
  <c r="AM159" i="24" s="1"/>
  <c r="AC159" i="24"/>
  <c r="AF159" i="24" s="1"/>
  <c r="V159" i="24"/>
  <c r="Y159" i="24"/>
  <c r="CQ158" i="24"/>
  <c r="CK158" i="24"/>
  <c r="CH158" i="24"/>
  <c r="CB158" i="24"/>
  <c r="BS158" i="24"/>
  <c r="BP158" i="24"/>
  <c r="BM158" i="24"/>
  <c r="BH158" i="24"/>
  <c r="BB158" i="24"/>
  <c r="AW158" i="24"/>
  <c r="AJ158" i="24"/>
  <c r="AM158" i="24" s="1"/>
  <c r="AC158" i="24"/>
  <c r="AF158" i="24" s="1"/>
  <c r="V158" i="24"/>
  <c r="Y158" i="24" s="1"/>
  <c r="CO157" i="24"/>
  <c r="CK157" i="24"/>
  <c r="CF157" i="24"/>
  <c r="CB157" i="24"/>
  <c r="BW157" i="24"/>
  <c r="BS157" i="24"/>
  <c r="BM157" i="24"/>
  <c r="BH157" i="24"/>
  <c r="BB157" i="24"/>
  <c r="AW157" i="24"/>
  <c r="AJ157" i="24"/>
  <c r="AM157" i="24"/>
  <c r="AC157" i="24"/>
  <c r="AF157" i="24" s="1"/>
  <c r="V157" i="24"/>
  <c r="Y157" i="24"/>
  <c r="CQ156" i="24"/>
  <c r="CK156" i="24"/>
  <c r="CH156" i="24"/>
  <c r="CB156" i="24"/>
  <c r="BS156" i="24"/>
  <c r="BP156" i="24"/>
  <c r="BM156" i="24"/>
  <c r="BH156" i="24"/>
  <c r="BB156" i="24"/>
  <c r="AW156" i="24"/>
  <c r="AJ156" i="24"/>
  <c r="AM156" i="24" s="1"/>
  <c r="AC156" i="24"/>
  <c r="V156" i="24"/>
  <c r="Y156" i="24" s="1"/>
  <c r="CQ155" i="24"/>
  <c r="CK155" i="24"/>
  <c r="CH155" i="24"/>
  <c r="CB155" i="24"/>
  <c r="BS155" i="24"/>
  <c r="BP155" i="24"/>
  <c r="BM155" i="24"/>
  <c r="BH155" i="24"/>
  <c r="BB155" i="24"/>
  <c r="AW155" i="24"/>
  <c r="AJ155" i="24"/>
  <c r="AM155" i="24" s="1"/>
  <c r="AC155" i="24"/>
  <c r="AE155" i="24" s="1"/>
  <c r="V155" i="24"/>
  <c r="CO150" i="24"/>
  <c r="CK150" i="24"/>
  <c r="CF150" i="24"/>
  <c r="CB150" i="24"/>
  <c r="BW150" i="24"/>
  <c r="BS150" i="24"/>
  <c r="BH150" i="24"/>
  <c r="BB150" i="24"/>
  <c r="AW150" i="24"/>
  <c r="AJ150" i="24"/>
  <c r="AM150" i="24" s="1"/>
  <c r="V150" i="24"/>
  <c r="Y150" i="24"/>
  <c r="CQ149" i="24"/>
  <c r="CK149" i="24"/>
  <c r="CH149" i="24"/>
  <c r="CB149" i="24"/>
  <c r="BS149" i="24"/>
  <c r="BP149" i="24"/>
  <c r="BM149" i="24"/>
  <c r="BH149" i="24"/>
  <c r="BB149" i="24"/>
  <c r="AW149" i="24"/>
  <c r="AJ149" i="24"/>
  <c r="AM149" i="24" s="1"/>
  <c r="AC149" i="24"/>
  <c r="V149" i="24"/>
  <c r="Y149" i="24" s="1"/>
  <c r="CQ148" i="24"/>
  <c r="CK148" i="24"/>
  <c r="CH148" i="24"/>
  <c r="CB148" i="24"/>
  <c r="BS148" i="24"/>
  <c r="BP148" i="24"/>
  <c r="BM148" i="24"/>
  <c r="BH148" i="24"/>
  <c r="BB148" i="24"/>
  <c r="AW148" i="24"/>
  <c r="AJ148" i="24"/>
  <c r="AM148" i="24"/>
  <c r="AC148" i="24"/>
  <c r="AF148" i="24" s="1"/>
  <c r="V148" i="24"/>
  <c r="Y148" i="24"/>
  <c r="CQ147" i="24"/>
  <c r="CK147" i="24"/>
  <c r="CH147" i="24"/>
  <c r="CB147" i="24"/>
  <c r="BS147" i="24"/>
  <c r="BP147" i="24"/>
  <c r="BM147" i="24"/>
  <c r="BH147" i="24"/>
  <c r="BB147" i="24"/>
  <c r="AW147" i="24"/>
  <c r="AJ147" i="24"/>
  <c r="AM147" i="24" s="1"/>
  <c r="AC147" i="24"/>
  <c r="V147" i="24"/>
  <c r="Y147" i="24" s="1"/>
  <c r="CO146" i="24"/>
  <c r="CK146" i="24"/>
  <c r="CF146" i="24"/>
  <c r="CB146" i="24"/>
  <c r="BW146" i="24"/>
  <c r="BS146" i="24"/>
  <c r="BM146" i="24"/>
  <c r="BH146" i="24"/>
  <c r="BB146" i="24"/>
  <c r="AW146" i="24"/>
  <c r="AJ146" i="24"/>
  <c r="AM146" i="24" s="1"/>
  <c r="AC146" i="24"/>
  <c r="AF146" i="24" s="1"/>
  <c r="V146" i="24"/>
  <c r="Y146" i="24" s="1"/>
  <c r="CQ145" i="24"/>
  <c r="CK145" i="24"/>
  <c r="CH145" i="24"/>
  <c r="CB145" i="24"/>
  <c r="BS145" i="24"/>
  <c r="BP145" i="24"/>
  <c r="BM145" i="24"/>
  <c r="BH145" i="24"/>
  <c r="BB145" i="24"/>
  <c r="AW145" i="24"/>
  <c r="AJ145" i="24"/>
  <c r="AM145" i="24"/>
  <c r="AC145" i="24"/>
  <c r="AF145" i="24" s="1"/>
  <c r="V145" i="24"/>
  <c r="Y145" i="24"/>
  <c r="CQ144" i="24"/>
  <c r="CK144" i="24"/>
  <c r="CH144" i="24"/>
  <c r="CB144" i="24"/>
  <c r="BS144" i="24"/>
  <c r="BP144" i="24"/>
  <c r="BM144" i="24"/>
  <c r="BH144" i="24"/>
  <c r="BB144" i="24"/>
  <c r="AW144" i="24"/>
  <c r="AJ144" i="24"/>
  <c r="AM144" i="24" s="1"/>
  <c r="AC144" i="24"/>
  <c r="AF144" i="24" s="1"/>
  <c r="V144" i="24"/>
  <c r="Y144" i="24" s="1"/>
  <c r="CQ143" i="24"/>
  <c r="CK143" i="24"/>
  <c r="CH143" i="24"/>
  <c r="CB143" i="24"/>
  <c r="BS143" i="24"/>
  <c r="BP143" i="24"/>
  <c r="BM143" i="24"/>
  <c r="BH143" i="24"/>
  <c r="BB143" i="24"/>
  <c r="AW143" i="24"/>
  <c r="AJ143" i="24"/>
  <c r="AM143" i="24"/>
  <c r="AC143" i="24"/>
  <c r="AF143" i="24" s="1"/>
  <c r="V143" i="24"/>
  <c r="Y143" i="24" s="1"/>
  <c r="CF142" i="24"/>
  <c r="CB142" i="24"/>
  <c r="BW142" i="24"/>
  <c r="BS142" i="24"/>
  <c r="BM142" i="24"/>
  <c r="BH142" i="24"/>
  <c r="BB142" i="24"/>
  <c r="AW142" i="24"/>
  <c r="AC142" i="24"/>
  <c r="AF142" i="24" s="1"/>
  <c r="V142" i="24"/>
  <c r="Y142" i="24" s="1"/>
  <c r="CQ141" i="24"/>
  <c r="CK141" i="24"/>
  <c r="CH141" i="24"/>
  <c r="CB141" i="24"/>
  <c r="BS141" i="24"/>
  <c r="BB141" i="24"/>
  <c r="AW141" i="24"/>
  <c r="AJ141" i="24"/>
  <c r="AM141" i="24" s="1"/>
  <c r="AC141" i="24"/>
  <c r="AF141" i="24"/>
  <c r="V141" i="24"/>
  <c r="Y141" i="24" s="1"/>
  <c r="CQ140" i="24"/>
  <c r="CK140" i="24"/>
  <c r="CH140" i="24"/>
  <c r="CB140" i="24"/>
  <c r="BS140" i="24"/>
  <c r="BP140" i="24"/>
  <c r="BM140" i="24"/>
  <c r="BH140" i="24"/>
  <c r="BB140" i="24"/>
  <c r="AW140" i="24"/>
  <c r="AJ140" i="24"/>
  <c r="AM140" i="24" s="1"/>
  <c r="AC140" i="24"/>
  <c r="AF140" i="24" s="1"/>
  <c r="V140" i="24"/>
  <c r="Y140" i="24" s="1"/>
  <c r="CQ139" i="24"/>
  <c r="CK139" i="24"/>
  <c r="CH139" i="24"/>
  <c r="CB139" i="24"/>
  <c r="BS139" i="24"/>
  <c r="BP139" i="24"/>
  <c r="BM139" i="24"/>
  <c r="BH139" i="24"/>
  <c r="BB139" i="24"/>
  <c r="AW139" i="24"/>
  <c r="AJ139" i="24"/>
  <c r="AM139" i="24" s="1"/>
  <c r="AC139" i="24"/>
  <c r="AF139" i="24" s="1"/>
  <c r="V139" i="24"/>
  <c r="CH138" i="24"/>
  <c r="CF138" i="24"/>
  <c r="CB138" i="24"/>
  <c r="BS138" i="24"/>
  <c r="BB138" i="24"/>
  <c r="AW138" i="24"/>
  <c r="CQ137" i="24"/>
  <c r="CK137" i="24"/>
  <c r="CH137" i="24"/>
  <c r="CB137" i="24"/>
  <c r="BS137" i="24"/>
  <c r="BP137" i="24"/>
  <c r="BM137" i="24"/>
  <c r="BH137" i="24"/>
  <c r="BB137" i="24"/>
  <c r="AW137" i="24"/>
  <c r="AJ137" i="24"/>
  <c r="AM137" i="24" s="1"/>
  <c r="AC137" i="24"/>
  <c r="V137" i="24"/>
  <c r="Y137" i="24"/>
  <c r="CO136" i="24"/>
  <c r="CK136" i="24"/>
  <c r="CF136" i="24"/>
  <c r="CB136" i="24"/>
  <c r="BW136" i="24"/>
  <c r="BS136" i="24"/>
  <c r="BM136" i="24"/>
  <c r="BH136" i="24"/>
  <c r="BB136" i="24"/>
  <c r="AW136" i="24"/>
  <c r="AJ136" i="24"/>
  <c r="AM136" i="24" s="1"/>
  <c r="AC136" i="24"/>
  <c r="AF136" i="24" s="1"/>
  <c r="V136" i="24"/>
  <c r="Y136" i="24" s="1"/>
  <c r="CQ135" i="24"/>
  <c r="CK135" i="24"/>
  <c r="CH135" i="24"/>
  <c r="CB135" i="24"/>
  <c r="BS135" i="24"/>
  <c r="BP135" i="24"/>
  <c r="BM135" i="24"/>
  <c r="BH135" i="24"/>
  <c r="BB135" i="24"/>
  <c r="AW135" i="24"/>
  <c r="AJ135" i="24"/>
  <c r="AM135" i="24"/>
  <c r="AC135" i="24"/>
  <c r="V135" i="24"/>
  <c r="Y135" i="24"/>
  <c r="CQ134" i="24"/>
  <c r="CK134" i="24"/>
  <c r="CH134" i="24"/>
  <c r="CB134" i="24"/>
  <c r="BS134" i="24"/>
  <c r="BP134" i="24"/>
  <c r="BM134" i="24"/>
  <c r="BH134" i="24"/>
  <c r="BB134" i="24"/>
  <c r="AW134" i="24"/>
  <c r="AJ134" i="24"/>
  <c r="AM134" i="24" s="1"/>
  <c r="AC134" i="24"/>
  <c r="V134" i="24"/>
  <c r="Y134" i="24" s="1"/>
  <c r="BS133" i="24"/>
  <c r="BB133" i="24"/>
  <c r="AW133" i="24"/>
  <c r="CH132" i="24"/>
  <c r="CB132" i="24"/>
  <c r="BS132" i="24"/>
  <c r="BP132" i="24"/>
  <c r="BM132" i="24"/>
  <c r="BH132" i="24"/>
  <c r="BB132" i="24"/>
  <c r="AW132" i="24"/>
  <c r="AJ132" i="24"/>
  <c r="AM132" i="24" s="1"/>
  <c r="AC132" i="24"/>
  <c r="AF132" i="24" s="1"/>
  <c r="V132" i="24"/>
  <c r="Y132" i="24" s="1"/>
  <c r="CQ131" i="24"/>
  <c r="CK131" i="24"/>
  <c r="CH131" i="24"/>
  <c r="CB131" i="24"/>
  <c r="BS131" i="24"/>
  <c r="BP131" i="24"/>
  <c r="BM131" i="24"/>
  <c r="BH131" i="24"/>
  <c r="BB131" i="24"/>
  <c r="AW131" i="24"/>
  <c r="AJ131" i="24"/>
  <c r="AM131" i="24" s="1"/>
  <c r="AC131" i="24"/>
  <c r="V131" i="24"/>
  <c r="Y131" i="24" s="1"/>
  <c r="CQ130" i="24"/>
  <c r="CK130" i="24"/>
  <c r="CH130" i="24"/>
  <c r="CB130" i="24"/>
  <c r="BS130" i="24"/>
  <c r="BP130" i="24"/>
  <c r="BM130" i="24"/>
  <c r="BH130" i="24"/>
  <c r="BB130" i="24"/>
  <c r="AW130" i="24"/>
  <c r="AJ130" i="24"/>
  <c r="AM130" i="24"/>
  <c r="AC130" i="24"/>
  <c r="AF130" i="24" s="1"/>
  <c r="V130" i="24"/>
  <c r="Y130" i="24"/>
  <c r="CO129" i="24"/>
  <c r="CK129" i="24"/>
  <c r="CF129" i="24"/>
  <c r="CB129" i="24"/>
  <c r="BW129" i="24"/>
  <c r="BS129" i="24"/>
  <c r="BP129" i="24"/>
  <c r="BM129" i="24"/>
  <c r="BH129" i="24"/>
  <c r="BB129" i="24"/>
  <c r="AW129" i="24"/>
  <c r="AJ129" i="24"/>
  <c r="AM129" i="24" s="1"/>
  <c r="AC129" i="24"/>
  <c r="AF129" i="24" s="1"/>
  <c r="V129" i="24"/>
  <c r="Y129" i="24" s="1"/>
  <c r="CQ128" i="24"/>
  <c r="CK128" i="24"/>
  <c r="CH128" i="24"/>
  <c r="CB128" i="24"/>
  <c r="BS128" i="24"/>
  <c r="BP128" i="24"/>
  <c r="BM128" i="24"/>
  <c r="BH128" i="24"/>
  <c r="BB128" i="24"/>
  <c r="AW128" i="24"/>
  <c r="AJ128" i="24"/>
  <c r="AM128" i="24" s="1"/>
  <c r="AC128" i="24"/>
  <c r="AF128" i="24" s="1"/>
  <c r="V128" i="24"/>
  <c r="Y128" i="24" s="1"/>
  <c r="CQ127" i="24"/>
  <c r="CK127" i="24"/>
  <c r="CH127" i="24"/>
  <c r="CB127" i="24"/>
  <c r="BS127" i="24"/>
  <c r="BP127" i="24"/>
  <c r="BM127" i="24"/>
  <c r="BH127" i="24"/>
  <c r="BB127" i="24"/>
  <c r="AW127" i="24"/>
  <c r="AJ127" i="24"/>
  <c r="AL127" i="24" s="1"/>
  <c r="AO127" i="24" s="1"/>
  <c r="AC127" i="24"/>
  <c r="AF127" i="24" s="1"/>
  <c r="V127" i="24"/>
  <c r="Y127" i="24" s="1"/>
  <c r="CQ126" i="24"/>
  <c r="CK126" i="24"/>
  <c r="CH126" i="24"/>
  <c r="CB126" i="24"/>
  <c r="BS126" i="24"/>
  <c r="BP126" i="24"/>
  <c r="BM126" i="24"/>
  <c r="BH126" i="24"/>
  <c r="BB126" i="24"/>
  <c r="AW126" i="24"/>
  <c r="AJ126" i="24"/>
  <c r="AM126" i="24" s="1"/>
  <c r="AC126" i="24"/>
  <c r="AF126" i="24"/>
  <c r="V126" i="24"/>
  <c r="Y126" i="24" s="1"/>
  <c r="CO125" i="24"/>
  <c r="CK125" i="24"/>
  <c r="CF125" i="24"/>
  <c r="CB125" i="24"/>
  <c r="BW125" i="24"/>
  <c r="BS125" i="24"/>
  <c r="BM125" i="24"/>
  <c r="BH125" i="24"/>
  <c r="BB125" i="24"/>
  <c r="AW125" i="24"/>
  <c r="AJ125" i="24"/>
  <c r="AL125" i="24" s="1"/>
  <c r="AC125" i="24"/>
  <c r="AF125" i="24" s="1"/>
  <c r="V125" i="24"/>
  <c r="Y125" i="24" s="1"/>
  <c r="CQ124" i="24"/>
  <c r="CK124" i="24"/>
  <c r="CH124" i="24"/>
  <c r="CB124" i="24"/>
  <c r="BS124" i="24"/>
  <c r="BP124" i="24"/>
  <c r="BM124" i="24"/>
  <c r="BH124" i="24"/>
  <c r="BB124" i="24"/>
  <c r="AW124" i="24"/>
  <c r="AJ124" i="24"/>
  <c r="AM124" i="24" s="1"/>
  <c r="AC124" i="24"/>
  <c r="AF124" i="24" s="1"/>
  <c r="V124" i="24"/>
  <c r="Y124" i="24" s="1"/>
  <c r="CQ123" i="24"/>
  <c r="CK123" i="24"/>
  <c r="CH123" i="24"/>
  <c r="CB123" i="24"/>
  <c r="BS123" i="24"/>
  <c r="BP123" i="24"/>
  <c r="BM123" i="24"/>
  <c r="BH123" i="24"/>
  <c r="BB123" i="24"/>
  <c r="AW123" i="24"/>
  <c r="AJ123" i="24"/>
  <c r="AM123" i="24" s="1"/>
  <c r="AC123" i="24"/>
  <c r="AF123" i="24" s="1"/>
  <c r="V123" i="24"/>
  <c r="Y123" i="24" s="1"/>
  <c r="CO122" i="24"/>
  <c r="CK122" i="24"/>
  <c r="CF122" i="24"/>
  <c r="CB122" i="24"/>
  <c r="BW122" i="24"/>
  <c r="BS122" i="24"/>
  <c r="BM122" i="24"/>
  <c r="BH122" i="24"/>
  <c r="BB122" i="24"/>
  <c r="AW122" i="24"/>
  <c r="AJ122" i="24"/>
  <c r="AM122" i="24" s="1"/>
  <c r="AC122" i="24"/>
  <c r="AF122" i="24"/>
  <c r="V122" i="24"/>
  <c r="Y122" i="24" s="1"/>
  <c r="CF121" i="24"/>
  <c r="CB121" i="24"/>
  <c r="BW121" i="24"/>
  <c r="BS121" i="24"/>
  <c r="BM121" i="24"/>
  <c r="BH121" i="24"/>
  <c r="BB121" i="24"/>
  <c r="AW121" i="24"/>
  <c r="AJ121" i="24"/>
  <c r="AM121" i="24"/>
  <c r="AC121" i="24"/>
  <c r="AF121" i="24" s="1"/>
  <c r="V121" i="24"/>
  <c r="Y121" i="24" s="1"/>
  <c r="CQ120" i="24"/>
  <c r="CK120" i="24"/>
  <c r="CH120" i="24"/>
  <c r="CB120" i="24"/>
  <c r="BS120" i="24"/>
  <c r="BP120" i="24"/>
  <c r="BM120" i="24"/>
  <c r="BH120" i="24"/>
  <c r="BB120" i="24"/>
  <c r="AW120" i="24"/>
  <c r="AJ120" i="24"/>
  <c r="AM120" i="24" s="1"/>
  <c r="AC120" i="24"/>
  <c r="AF120" i="24" s="1"/>
  <c r="V120" i="24"/>
  <c r="Y120" i="24"/>
  <c r="CQ119" i="24"/>
  <c r="CK119" i="24"/>
  <c r="CH119" i="24"/>
  <c r="CB119" i="24"/>
  <c r="BS119" i="24"/>
  <c r="BP119" i="24"/>
  <c r="BM119" i="24"/>
  <c r="BH119" i="24"/>
  <c r="BB119" i="24"/>
  <c r="AW119" i="24"/>
  <c r="AJ119" i="24"/>
  <c r="AC119" i="24"/>
  <c r="AE119" i="24" s="1"/>
  <c r="V119" i="24"/>
  <c r="Y119" i="24" s="1"/>
  <c r="CQ118" i="24"/>
  <c r="CK118" i="24"/>
  <c r="CH118" i="24"/>
  <c r="CB118" i="24"/>
  <c r="BS118" i="24"/>
  <c r="BP118" i="24"/>
  <c r="BM118" i="24"/>
  <c r="BH118" i="24"/>
  <c r="BB118" i="24"/>
  <c r="AW118" i="24"/>
  <c r="AJ118" i="24"/>
  <c r="AM118" i="24"/>
  <c r="AC118" i="24"/>
  <c r="AF118" i="24" s="1"/>
  <c r="V118" i="24"/>
  <c r="Y118" i="24"/>
  <c r="CQ117" i="24"/>
  <c r="CK117" i="24"/>
  <c r="CH117" i="24"/>
  <c r="CF117" i="24"/>
  <c r="CB117" i="24"/>
  <c r="BS117" i="24"/>
  <c r="BB117" i="24"/>
  <c r="AW117" i="24"/>
  <c r="AJ117" i="24"/>
  <c r="AL117" i="24" s="1"/>
  <c r="AC117" i="24"/>
  <c r="AF117" i="24" s="1"/>
  <c r="V117" i="24"/>
  <c r="X117" i="24" s="1"/>
  <c r="CQ116" i="24"/>
  <c r="CK116" i="24"/>
  <c r="CH116" i="24"/>
  <c r="CB116" i="24"/>
  <c r="BS116" i="24"/>
  <c r="BP116" i="24"/>
  <c r="BM116" i="24"/>
  <c r="BH116" i="24"/>
  <c r="BB116" i="24"/>
  <c r="AW116" i="24"/>
  <c r="AJ116" i="24"/>
  <c r="AM116" i="24" s="1"/>
  <c r="AC116" i="24"/>
  <c r="AF116" i="24" s="1"/>
  <c r="V116" i="24"/>
  <c r="CQ115" i="24"/>
  <c r="CK115" i="24"/>
  <c r="CH115" i="24"/>
  <c r="CB115" i="24"/>
  <c r="BS115" i="24"/>
  <c r="BP115" i="24"/>
  <c r="BM115" i="24"/>
  <c r="BH115" i="24"/>
  <c r="BB115" i="24"/>
  <c r="AW115" i="24"/>
  <c r="AJ115" i="24"/>
  <c r="AM115" i="24" s="1"/>
  <c r="AC115" i="24"/>
  <c r="AF115" i="24" s="1"/>
  <c r="V115" i="24"/>
  <c r="Y115" i="24" s="1"/>
  <c r="BP114" i="24"/>
  <c r="BM114" i="24"/>
  <c r="BH114" i="24"/>
  <c r="BD114" i="24"/>
  <c r="BB114" i="24"/>
  <c r="AW114" i="24"/>
  <c r="BP113" i="24"/>
  <c r="BM113" i="24"/>
  <c r="BH113" i="24"/>
  <c r="BD113" i="24"/>
  <c r="BB113" i="24"/>
  <c r="AW113" i="24"/>
  <c r="BP112" i="24"/>
  <c r="BM112" i="24"/>
  <c r="BH112" i="24"/>
  <c r="BD112" i="24"/>
  <c r="BB112" i="24"/>
  <c r="AW112" i="24"/>
  <c r="BP111" i="24"/>
  <c r="BM111" i="24"/>
  <c r="BH111" i="24"/>
  <c r="BD111" i="24"/>
  <c r="BB111" i="24"/>
  <c r="AW111" i="24"/>
  <c r="CQ110" i="24"/>
  <c r="CK110" i="24"/>
  <c r="CH110" i="24"/>
  <c r="CF110" i="24"/>
  <c r="CB110" i="24"/>
  <c r="BS110" i="24"/>
  <c r="BP110" i="24"/>
  <c r="BM110" i="24"/>
  <c r="BH110" i="24"/>
  <c r="BB110" i="24"/>
  <c r="AW110" i="24"/>
  <c r="AJ110" i="24"/>
  <c r="AM110" i="24" s="1"/>
  <c r="AC110" i="24"/>
  <c r="V110" i="24"/>
  <c r="Y110" i="24" s="1"/>
  <c r="CQ109" i="24"/>
  <c r="CK109" i="24"/>
  <c r="CH109" i="24"/>
  <c r="CF109" i="24"/>
  <c r="CB109" i="24"/>
  <c r="BS109" i="24"/>
  <c r="BP109" i="24"/>
  <c r="BM109" i="24"/>
  <c r="BH109" i="24"/>
  <c r="BB109" i="24"/>
  <c r="AW109" i="24"/>
  <c r="AJ109" i="24"/>
  <c r="AM109" i="24" s="1"/>
  <c r="AC109" i="24"/>
  <c r="AF109" i="24" s="1"/>
  <c r="V109" i="24"/>
  <c r="Y109" i="24" s="1"/>
  <c r="CQ108" i="24"/>
  <c r="CK108" i="24"/>
  <c r="CH108" i="24"/>
  <c r="CF108" i="24"/>
  <c r="CB108" i="24"/>
  <c r="BS108" i="24"/>
  <c r="BP108" i="24"/>
  <c r="BM108" i="24"/>
  <c r="BH108" i="24"/>
  <c r="BB108" i="24"/>
  <c r="AW108" i="24"/>
  <c r="AJ108" i="24"/>
  <c r="AC108" i="24"/>
  <c r="AF108" i="24" s="1"/>
  <c r="V108" i="24"/>
  <c r="BP107" i="24"/>
  <c r="BM107" i="24"/>
  <c r="BH107" i="24"/>
  <c r="BD107" i="24"/>
  <c r="BB107" i="24"/>
  <c r="AW107" i="24"/>
  <c r="BP106" i="24"/>
  <c r="BM106" i="24"/>
  <c r="BH106" i="24"/>
  <c r="BD106" i="24"/>
  <c r="BB106" i="24"/>
  <c r="AW106" i="24"/>
  <c r="BP105" i="24"/>
  <c r="BM105" i="24"/>
  <c r="BH105" i="24"/>
  <c r="BD105" i="24"/>
  <c r="BB105" i="24"/>
  <c r="AW105" i="24"/>
  <c r="BP104" i="24"/>
  <c r="BM104" i="24"/>
  <c r="BH104" i="24"/>
  <c r="BD104" i="24"/>
  <c r="BB104" i="24"/>
  <c r="AW104" i="24"/>
  <c r="CO103" i="24"/>
  <c r="CK103" i="24"/>
  <c r="CF103" i="24"/>
  <c r="CB103" i="24"/>
  <c r="BW103" i="24"/>
  <c r="BS103" i="24"/>
  <c r="BM103" i="24"/>
  <c r="BH103" i="24"/>
  <c r="BB103" i="24"/>
  <c r="AW103" i="24"/>
  <c r="AJ103" i="24"/>
  <c r="AM103" i="24" s="1"/>
  <c r="AC103" i="24"/>
  <c r="V103" i="24"/>
  <c r="CQ102" i="24"/>
  <c r="CK102" i="24"/>
  <c r="CH102" i="24"/>
  <c r="CF102" i="24"/>
  <c r="CB102" i="24"/>
  <c r="BS102" i="24"/>
  <c r="BP102" i="24"/>
  <c r="BM102" i="24"/>
  <c r="BH102" i="24"/>
  <c r="BB102" i="24"/>
  <c r="AW102" i="24"/>
  <c r="AJ102" i="24"/>
  <c r="AM102" i="24" s="1"/>
  <c r="AC102" i="24"/>
  <c r="AF102" i="24"/>
  <c r="V102" i="24"/>
  <c r="Y102" i="24" s="1"/>
  <c r="CQ101" i="24"/>
  <c r="CK101" i="24"/>
  <c r="CH101" i="24"/>
  <c r="CF101" i="24"/>
  <c r="CB101" i="24"/>
  <c r="BS101" i="24"/>
  <c r="BP101" i="24"/>
  <c r="BM101" i="24"/>
  <c r="BH101" i="24"/>
  <c r="BB101" i="24"/>
  <c r="AW101" i="24"/>
  <c r="AJ101" i="24"/>
  <c r="AM101" i="24" s="1"/>
  <c r="AC101" i="24"/>
  <c r="V101" i="24"/>
  <c r="Y101" i="24" s="1"/>
  <c r="CQ100" i="24"/>
  <c r="CK100" i="24"/>
  <c r="CH100" i="24"/>
  <c r="CF100" i="24"/>
  <c r="CB100" i="24"/>
  <c r="BS100" i="24"/>
  <c r="BP100" i="24"/>
  <c r="BM100" i="24"/>
  <c r="BH100" i="24"/>
  <c r="BB100" i="24"/>
  <c r="AW100" i="24"/>
  <c r="AJ100" i="24"/>
  <c r="AM100" i="24" s="1"/>
  <c r="AC100" i="24"/>
  <c r="U100" i="24"/>
  <c r="V100" i="24" s="1"/>
  <c r="Y100" i="24" s="1"/>
  <c r="CQ99" i="24"/>
  <c r="CK99" i="24"/>
  <c r="CH99" i="24"/>
  <c r="CF99" i="24"/>
  <c r="CB99" i="24"/>
  <c r="BS99" i="24"/>
  <c r="BM99" i="24"/>
  <c r="BH99" i="24"/>
  <c r="BB99" i="24"/>
  <c r="AW99" i="24"/>
  <c r="AJ99" i="24"/>
  <c r="AM99" i="24" s="1"/>
  <c r="AC99" i="24"/>
  <c r="U99" i="24"/>
  <c r="V99" i="24" s="1"/>
  <c r="Y99" i="24" s="1"/>
  <c r="BD98" i="24"/>
  <c r="BB98" i="24"/>
  <c r="AW98" i="24"/>
  <c r="BD97" i="24"/>
  <c r="BB97" i="24"/>
  <c r="AW97" i="24"/>
  <c r="CQ96" i="24"/>
  <c r="CK96" i="24"/>
  <c r="CH96" i="24"/>
  <c r="CF96" i="24"/>
  <c r="CB96" i="24"/>
  <c r="BS96" i="24"/>
  <c r="BP96" i="24"/>
  <c r="BM96" i="24"/>
  <c r="BH96" i="24"/>
  <c r="BB96" i="24"/>
  <c r="AW96" i="24"/>
  <c r="AJ96" i="24"/>
  <c r="AM96" i="24" s="1"/>
  <c r="AC96" i="24"/>
  <c r="AF96" i="24" s="1"/>
  <c r="V96" i="24"/>
  <c r="Y96" i="24" s="1"/>
  <c r="CQ95" i="24"/>
  <c r="CK95" i="24"/>
  <c r="CH95" i="24"/>
  <c r="CF95" i="24"/>
  <c r="CB95" i="24"/>
  <c r="BS95" i="24"/>
  <c r="BP95" i="24"/>
  <c r="BM95" i="24"/>
  <c r="BH95" i="24"/>
  <c r="BB95" i="24"/>
  <c r="AW95" i="24"/>
  <c r="AJ95" i="24"/>
  <c r="AM95" i="24" s="1"/>
  <c r="AC95" i="24"/>
  <c r="AF95" i="24"/>
  <c r="V95" i="24"/>
  <c r="X95" i="24" s="1"/>
  <c r="BD94" i="24"/>
  <c r="BB94" i="24"/>
  <c r="AW94" i="24"/>
  <c r="BD93" i="24"/>
  <c r="BB93" i="24"/>
  <c r="AW93" i="24"/>
  <c r="CO92" i="24"/>
  <c r="CK92" i="24"/>
  <c r="CF92" i="24"/>
  <c r="CB92" i="24"/>
  <c r="BW92" i="24"/>
  <c r="BS92" i="24"/>
  <c r="BP92" i="24"/>
  <c r="BM92" i="24"/>
  <c r="BH92" i="24"/>
  <c r="BB92" i="24"/>
  <c r="AW92" i="24"/>
  <c r="AJ92" i="24"/>
  <c r="AC92" i="24"/>
  <c r="AF92" i="24" s="1"/>
  <c r="V92" i="24"/>
  <c r="Y92" i="24" s="1"/>
  <c r="CQ91" i="24"/>
  <c r="CK91" i="24"/>
  <c r="CH91" i="24"/>
  <c r="CB91" i="24"/>
  <c r="BS91" i="24"/>
  <c r="BP91" i="24"/>
  <c r="BM91" i="24"/>
  <c r="BH91" i="24"/>
  <c r="BB91" i="24"/>
  <c r="AW91" i="24"/>
  <c r="AJ91" i="24"/>
  <c r="AM91" i="24" s="1"/>
  <c r="AC91" i="24"/>
  <c r="AF91" i="24" s="1"/>
  <c r="U91" i="24"/>
  <c r="V91" i="24" s="1"/>
  <c r="CQ90" i="24"/>
  <c r="CK90" i="24"/>
  <c r="CH90" i="24"/>
  <c r="CB90" i="24"/>
  <c r="BS90" i="24"/>
  <c r="BP90" i="24"/>
  <c r="BM90" i="24"/>
  <c r="BH90" i="24"/>
  <c r="BB90" i="24"/>
  <c r="AW90" i="24"/>
  <c r="AJ90" i="24"/>
  <c r="AM90" i="24" s="1"/>
  <c r="AC90" i="24"/>
  <c r="AF90" i="24"/>
  <c r="U90" i="24"/>
  <c r="V90" i="24" s="1"/>
  <c r="CQ89" i="24"/>
  <c r="CK89" i="24"/>
  <c r="CH89" i="24"/>
  <c r="CB89" i="24"/>
  <c r="BS89" i="24"/>
  <c r="BP89" i="24"/>
  <c r="BM89" i="24"/>
  <c r="BH89" i="24"/>
  <c r="BB89" i="24"/>
  <c r="AW89" i="24"/>
  <c r="AJ89" i="24"/>
  <c r="AC89" i="24"/>
  <c r="AF89" i="24" s="1"/>
  <c r="U89" i="24"/>
  <c r="V89" i="24" s="1"/>
  <c r="Y89" i="24" s="1"/>
  <c r="CO88" i="24"/>
  <c r="CK88" i="24"/>
  <c r="CF88" i="24"/>
  <c r="CB88" i="24"/>
  <c r="BW88" i="24"/>
  <c r="BS88" i="24"/>
  <c r="BM88" i="24"/>
  <c r="BH88" i="24"/>
  <c r="BB88" i="24"/>
  <c r="AW88" i="24"/>
  <c r="AJ88" i="24"/>
  <c r="AM88" i="24" s="1"/>
  <c r="AC88" i="24"/>
  <c r="AF88" i="24" s="1"/>
  <c r="V88" i="24"/>
  <c r="CQ87" i="24"/>
  <c r="CK87" i="24"/>
  <c r="CH87" i="24"/>
  <c r="CB87" i="24"/>
  <c r="BS87" i="24"/>
  <c r="BP87" i="24"/>
  <c r="BM87" i="24"/>
  <c r="BH87" i="24"/>
  <c r="BB87" i="24"/>
  <c r="AW87" i="24"/>
  <c r="AJ87" i="24"/>
  <c r="AM87" i="24"/>
  <c r="AC87" i="24"/>
  <c r="V87" i="24"/>
  <c r="Y87" i="24"/>
  <c r="CQ86" i="24"/>
  <c r="CK86" i="24"/>
  <c r="CH86" i="24"/>
  <c r="CB86" i="24"/>
  <c r="BS86" i="24"/>
  <c r="BP86" i="24"/>
  <c r="BM86" i="24"/>
  <c r="BH86" i="24"/>
  <c r="BB86" i="24"/>
  <c r="AW86" i="24"/>
  <c r="AJ86" i="24"/>
  <c r="AM86" i="24" s="1"/>
  <c r="AC86" i="24"/>
  <c r="V86" i="24"/>
  <c r="Y86" i="24" s="1"/>
  <c r="CQ85" i="24"/>
  <c r="CK85" i="24"/>
  <c r="CH85" i="24"/>
  <c r="CB85" i="24"/>
  <c r="BS85" i="24"/>
  <c r="BP85" i="24"/>
  <c r="BM85" i="24"/>
  <c r="BH85" i="24"/>
  <c r="BB85" i="24"/>
  <c r="AW85" i="24"/>
  <c r="AJ85" i="24"/>
  <c r="AM85" i="24"/>
  <c r="AC85" i="24"/>
  <c r="V85" i="24"/>
  <c r="Y85" i="24" s="1"/>
  <c r="BM84" i="24"/>
  <c r="BH84" i="24"/>
  <c r="BB84" i="24"/>
  <c r="AW84" i="24"/>
  <c r="CQ83" i="24"/>
  <c r="CK83" i="24"/>
  <c r="CH83" i="24"/>
  <c r="CB83" i="24"/>
  <c r="BS83" i="24"/>
  <c r="BP83" i="24"/>
  <c r="BM83" i="24"/>
  <c r="BH83" i="24"/>
  <c r="BB83" i="24"/>
  <c r="AW83" i="24"/>
  <c r="AJ83" i="24"/>
  <c r="AM83" i="24" s="1"/>
  <c r="AC83" i="24"/>
  <c r="V83" i="24"/>
  <c r="Y83" i="24" s="1"/>
  <c r="CQ82" i="24"/>
  <c r="CK82" i="24"/>
  <c r="CH82" i="24"/>
  <c r="CB82" i="24"/>
  <c r="BS82" i="24"/>
  <c r="BP82" i="24"/>
  <c r="BM82" i="24"/>
  <c r="BH82" i="24"/>
  <c r="BB82" i="24"/>
  <c r="AW82" i="24"/>
  <c r="AJ82" i="24"/>
  <c r="AM82" i="24"/>
  <c r="AC82" i="24"/>
  <c r="V82" i="24"/>
  <c r="Y82" i="24"/>
  <c r="CQ81" i="24"/>
  <c r="CK81" i="24"/>
  <c r="CH81" i="24"/>
  <c r="CB81" i="24"/>
  <c r="BS81" i="24"/>
  <c r="BP81" i="24"/>
  <c r="BM81" i="24"/>
  <c r="BH81" i="24"/>
  <c r="BB81" i="24"/>
  <c r="AW81" i="24"/>
  <c r="AJ81" i="24"/>
  <c r="AM81" i="24" s="1"/>
  <c r="AC81" i="24"/>
  <c r="V81" i="24"/>
  <c r="Y81" i="24" s="1"/>
  <c r="CQ80" i="24"/>
  <c r="CK80" i="24"/>
  <c r="CH80" i="24"/>
  <c r="CB80" i="24"/>
  <c r="BS80" i="24"/>
  <c r="BP80" i="24"/>
  <c r="BM80" i="24"/>
  <c r="BH80" i="24"/>
  <c r="BB80" i="24"/>
  <c r="AW80" i="24"/>
  <c r="AJ80" i="24"/>
  <c r="AM80" i="24"/>
  <c r="AC80" i="24"/>
  <c r="V80" i="24"/>
  <c r="CQ79" i="24"/>
  <c r="CK79" i="24"/>
  <c r="CH79" i="24"/>
  <c r="CB79" i="24"/>
  <c r="BS79" i="24"/>
  <c r="BP79" i="24"/>
  <c r="BM79" i="24"/>
  <c r="BH79" i="24"/>
  <c r="BB79" i="24"/>
  <c r="AW79" i="24"/>
  <c r="AJ79" i="24"/>
  <c r="AM79" i="24" s="1"/>
  <c r="AC79" i="24"/>
  <c r="AF79" i="24" s="1"/>
  <c r="V79" i="24"/>
  <c r="Y79" i="24"/>
  <c r="CQ78" i="24"/>
  <c r="CK78" i="24"/>
  <c r="CH78" i="24"/>
  <c r="CB78" i="24"/>
  <c r="BS78" i="24"/>
  <c r="BP78" i="24"/>
  <c r="BM78" i="24"/>
  <c r="BH78" i="24"/>
  <c r="BB78" i="24"/>
  <c r="AW78" i="24"/>
  <c r="AJ78" i="24"/>
  <c r="AC78" i="24"/>
  <c r="V78" i="24"/>
  <c r="Y78" i="24" s="1"/>
  <c r="CQ77" i="24"/>
  <c r="CK77" i="24"/>
  <c r="CH77" i="24"/>
  <c r="CB77" i="24"/>
  <c r="BS77" i="24"/>
  <c r="BP77" i="24"/>
  <c r="BM77" i="24"/>
  <c r="BH77" i="24"/>
  <c r="BB77" i="24"/>
  <c r="AW77" i="24"/>
  <c r="AJ77" i="24"/>
  <c r="AM77" i="24"/>
  <c r="AC77" i="24"/>
  <c r="AF77" i="24" s="1"/>
  <c r="V77" i="24"/>
  <c r="Y77" i="24"/>
  <c r="CQ76" i="24"/>
  <c r="CK76" i="24"/>
  <c r="CH76" i="24"/>
  <c r="CB76" i="24"/>
  <c r="BS76" i="24"/>
  <c r="BP76" i="24"/>
  <c r="BM76" i="24"/>
  <c r="BH76" i="24"/>
  <c r="BB76" i="24"/>
  <c r="AW76" i="24"/>
  <c r="AJ76" i="24"/>
  <c r="AM76" i="24" s="1"/>
  <c r="AC76" i="24"/>
  <c r="V76" i="24"/>
  <c r="Y76" i="24" s="1"/>
  <c r="CO75" i="24"/>
  <c r="CK75" i="24"/>
  <c r="CF75" i="24"/>
  <c r="CB75" i="24"/>
  <c r="BW75" i="24"/>
  <c r="BS75" i="24"/>
  <c r="BH75" i="24"/>
  <c r="BB75" i="24"/>
  <c r="AW75" i="24"/>
  <c r="AJ75" i="24"/>
  <c r="AM75" i="24" s="1"/>
  <c r="AC75" i="24"/>
  <c r="AF75" i="24" s="1"/>
  <c r="V75" i="24"/>
  <c r="CQ74" i="24"/>
  <c r="CK74" i="24"/>
  <c r="CH74" i="24"/>
  <c r="CB74" i="24"/>
  <c r="BS74" i="24"/>
  <c r="BP74" i="24"/>
  <c r="BM74" i="24"/>
  <c r="BH74" i="24"/>
  <c r="BB74" i="24"/>
  <c r="AW74" i="24"/>
  <c r="AJ74" i="24"/>
  <c r="AC74" i="24"/>
  <c r="AF74" i="24" s="1"/>
  <c r="V74" i="24"/>
  <c r="Y74" i="24" s="1"/>
  <c r="CQ73" i="24"/>
  <c r="CK73" i="24"/>
  <c r="CH73" i="24"/>
  <c r="CB73" i="24"/>
  <c r="BS73" i="24"/>
  <c r="BP73" i="24"/>
  <c r="BM73" i="24"/>
  <c r="BH73" i="24"/>
  <c r="BB73" i="24"/>
  <c r="AW73" i="24"/>
  <c r="AJ73" i="24"/>
  <c r="AM73" i="24" s="1"/>
  <c r="AC73" i="24"/>
  <c r="V73" i="24"/>
  <c r="CO72" i="24"/>
  <c r="CK72" i="24"/>
  <c r="CF72" i="24"/>
  <c r="CB72" i="24"/>
  <c r="BW72" i="24"/>
  <c r="BS72" i="24"/>
  <c r="BM72" i="24"/>
  <c r="BH72" i="24"/>
  <c r="BB72" i="24"/>
  <c r="AW72" i="24"/>
  <c r="AJ72" i="24"/>
  <c r="AC72" i="24"/>
  <c r="V72" i="24"/>
  <c r="Y72" i="24" s="1"/>
  <c r="CQ71" i="24"/>
  <c r="CK71" i="24"/>
  <c r="CH71" i="24"/>
  <c r="CB71" i="24"/>
  <c r="BS71" i="24"/>
  <c r="BP71" i="24"/>
  <c r="BM71" i="24"/>
  <c r="BH71" i="24"/>
  <c r="BB71" i="24"/>
  <c r="AW71" i="24"/>
  <c r="AJ71" i="24"/>
  <c r="AM71" i="24" s="1"/>
  <c r="AC71" i="24"/>
  <c r="AF71" i="24" s="1"/>
  <c r="V71" i="24"/>
  <c r="Y71" i="24" s="1"/>
  <c r="CQ70" i="24"/>
  <c r="CK70" i="24"/>
  <c r="CH70" i="24"/>
  <c r="CB70" i="24"/>
  <c r="BS70" i="24"/>
  <c r="BP70" i="24"/>
  <c r="BM70" i="24"/>
  <c r="BH70" i="24"/>
  <c r="BB70" i="24"/>
  <c r="AW70" i="24"/>
  <c r="AJ70" i="24"/>
  <c r="AC70" i="24"/>
  <c r="V70" i="24"/>
  <c r="Y70" i="24" s="1"/>
  <c r="CQ69" i="24"/>
  <c r="CK69" i="24"/>
  <c r="CH69" i="24"/>
  <c r="CB69" i="24"/>
  <c r="BS69" i="24"/>
  <c r="BP69" i="24"/>
  <c r="BM69" i="24"/>
  <c r="BH69" i="24"/>
  <c r="BB69" i="24"/>
  <c r="AW69" i="24"/>
  <c r="AJ69" i="24"/>
  <c r="AM69" i="24" s="1"/>
  <c r="AC69" i="24"/>
  <c r="AF69" i="24" s="1"/>
  <c r="V69" i="24"/>
  <c r="CQ68" i="24"/>
  <c r="CK68" i="24"/>
  <c r="CH68" i="24"/>
  <c r="CB68" i="24"/>
  <c r="BS68" i="24"/>
  <c r="BP68" i="24"/>
  <c r="BM68" i="24"/>
  <c r="BH68" i="24"/>
  <c r="BD68" i="24"/>
  <c r="BB68" i="24"/>
  <c r="AW68" i="24"/>
  <c r="AJ68" i="24"/>
  <c r="AM68" i="24"/>
  <c r="AC68" i="24"/>
  <c r="AF68" i="24" s="1"/>
  <c r="V68" i="24"/>
  <c r="Y68" i="24" s="1"/>
  <c r="CQ67" i="24"/>
  <c r="CK67" i="24"/>
  <c r="CH67" i="24"/>
  <c r="CB67" i="24"/>
  <c r="BS67" i="24"/>
  <c r="BP67" i="24"/>
  <c r="BM67" i="24"/>
  <c r="BH67" i="24"/>
  <c r="BD67" i="24"/>
  <c r="BB67" i="24"/>
  <c r="AW67" i="24"/>
  <c r="AJ67" i="24"/>
  <c r="AC67" i="24"/>
  <c r="V67" i="24"/>
  <c r="Y67" i="24" s="1"/>
  <c r="CF66" i="24"/>
  <c r="BW66" i="24"/>
  <c r="BD66" i="24"/>
  <c r="BB66" i="24"/>
  <c r="AW66" i="24"/>
  <c r="CF65" i="24"/>
  <c r="BW65" i="24"/>
  <c r="BD65" i="24"/>
  <c r="BB65" i="24"/>
  <c r="AW65" i="24"/>
  <c r="CF64" i="24"/>
  <c r="BW64" i="24"/>
  <c r="BD64" i="24"/>
  <c r="BB64" i="24"/>
  <c r="AW64" i="24"/>
  <c r="CF63" i="24"/>
  <c r="BW63" i="24"/>
  <c r="BD63" i="24"/>
  <c r="BB63" i="24"/>
  <c r="AW63" i="24"/>
  <c r="CF62" i="24"/>
  <c r="BW62" i="24"/>
  <c r="BD62" i="24"/>
  <c r="BB62" i="24"/>
  <c r="AW62" i="24"/>
  <c r="CF61" i="24"/>
  <c r="BW61" i="24"/>
  <c r="BD61" i="24"/>
  <c r="BB61" i="24"/>
  <c r="AW61" i="24"/>
  <c r="CF60" i="24"/>
  <c r="BW60" i="24"/>
  <c r="BD60" i="24"/>
  <c r="BB60" i="24"/>
  <c r="AW60" i="24"/>
  <c r="CF59" i="24"/>
  <c r="BW59" i="24"/>
  <c r="BD59" i="24"/>
  <c r="BB59" i="24"/>
  <c r="AW59" i="24"/>
  <c r="CF58" i="24"/>
  <c r="BW58" i="24"/>
  <c r="BB58" i="24"/>
  <c r="AW58" i="24"/>
  <c r="CF57" i="24"/>
  <c r="BW57" i="24"/>
  <c r="BD57" i="24"/>
  <c r="BB57" i="24"/>
  <c r="AW57" i="24"/>
  <c r="CF56" i="24"/>
  <c r="BW56" i="24"/>
  <c r="BD56" i="24"/>
  <c r="BB56" i="24"/>
  <c r="AW56" i="24"/>
  <c r="CF55" i="24"/>
  <c r="BW55" i="24"/>
  <c r="BD55" i="24"/>
  <c r="BB55" i="24"/>
  <c r="AW55" i="24"/>
  <c r="CF54" i="24"/>
  <c r="BW54" i="24"/>
  <c r="BB54" i="24"/>
  <c r="AW54" i="24"/>
  <c r="CF53" i="24"/>
  <c r="BW53" i="24"/>
  <c r="BD53" i="24"/>
  <c r="BB53" i="24"/>
  <c r="AW53" i="24"/>
  <c r="CF52" i="24"/>
  <c r="BW52" i="24"/>
  <c r="BD52" i="24"/>
  <c r="BB52" i="24"/>
  <c r="AW52" i="24"/>
  <c r="CF51" i="24"/>
  <c r="BW51" i="24"/>
  <c r="BD51" i="24"/>
  <c r="BB51" i="24"/>
  <c r="AW51" i="24"/>
  <c r="CF50" i="24"/>
  <c r="BW50" i="24"/>
  <c r="BD50" i="24"/>
  <c r="BB50" i="24"/>
  <c r="AW50" i="24"/>
  <c r="CF49" i="24"/>
  <c r="BW49" i="24"/>
  <c r="BD49" i="24"/>
  <c r="BB49" i="24"/>
  <c r="AW49" i="24"/>
  <c r="CF48" i="24"/>
  <c r="BW48" i="24"/>
  <c r="BD48" i="24"/>
  <c r="BB48" i="24"/>
  <c r="AW48" i="24"/>
  <c r="CO47" i="24"/>
  <c r="CK47" i="24"/>
  <c r="CF47" i="24"/>
  <c r="BW47" i="24"/>
  <c r="BS47" i="24"/>
  <c r="BP47" i="24"/>
  <c r="BM47" i="24"/>
  <c r="BH47" i="24"/>
  <c r="BD47" i="24"/>
  <c r="BB47" i="24"/>
  <c r="AW47" i="24"/>
  <c r="CR46" i="24"/>
  <c r="CQ46" i="24"/>
  <c r="CO46" i="24"/>
  <c r="CK46" i="24"/>
  <c r="CH46" i="24"/>
  <c r="CF46" i="24"/>
  <c r="CB46" i="24"/>
  <c r="BW46" i="24"/>
  <c r="BS46" i="24"/>
  <c r="BP46" i="24"/>
  <c r="BM46" i="24"/>
  <c r="BH46" i="24"/>
  <c r="BD46" i="24"/>
  <c r="BB46" i="24"/>
  <c r="AW46" i="24"/>
  <c r="AP46" i="24"/>
  <c r="CR45" i="24"/>
  <c r="CQ45" i="24"/>
  <c r="CO45" i="24"/>
  <c r="CK45" i="24"/>
  <c r="CH45" i="24"/>
  <c r="CF45" i="24"/>
  <c r="CB45" i="24"/>
  <c r="BW45" i="24"/>
  <c r="BS45" i="24"/>
  <c r="BP45" i="24"/>
  <c r="BM45" i="24"/>
  <c r="BH45" i="24"/>
  <c r="BD45" i="24"/>
  <c r="BB45" i="24"/>
  <c r="AW45" i="24"/>
  <c r="AP45" i="24"/>
  <c r="CF44" i="24"/>
  <c r="BW44" i="24"/>
  <c r="BP44" i="24"/>
  <c r="BM44" i="24"/>
  <c r="BH44" i="24"/>
  <c r="BD44" i="24"/>
  <c r="BB44" i="24"/>
  <c r="AW44" i="24"/>
  <c r="CF43" i="24"/>
  <c r="BW43" i="24"/>
  <c r="BP43" i="24"/>
  <c r="BM43" i="24"/>
  <c r="BH43" i="24"/>
  <c r="BD43" i="24"/>
  <c r="BB43" i="24"/>
  <c r="AW43" i="24"/>
  <c r="CF42" i="24"/>
  <c r="BW42" i="24"/>
  <c r="BP42" i="24"/>
  <c r="BM42" i="24"/>
  <c r="BH42" i="24"/>
  <c r="BB42" i="24"/>
  <c r="AW42" i="24"/>
  <c r="CO41" i="24"/>
  <c r="CK41" i="24"/>
  <c r="CF41" i="24"/>
  <c r="BW41" i="24"/>
  <c r="BS41" i="24"/>
  <c r="BH41" i="24"/>
  <c r="BB41" i="24"/>
  <c r="AW41" i="24"/>
  <c r="CR40" i="24"/>
  <c r="CQ40" i="24"/>
  <c r="CO40" i="24"/>
  <c r="CK40" i="24"/>
  <c r="CH40" i="24"/>
  <c r="CF40" i="24"/>
  <c r="CB40" i="24"/>
  <c r="BW40" i="24"/>
  <c r="BS40" i="24"/>
  <c r="BP40" i="24"/>
  <c r="BM40" i="24"/>
  <c r="BH40" i="24"/>
  <c r="BB40" i="24"/>
  <c r="AW40" i="24"/>
  <c r="AP40" i="24"/>
  <c r="CR39" i="24"/>
  <c r="CQ39" i="24"/>
  <c r="CO39" i="24"/>
  <c r="CK39" i="24"/>
  <c r="CH39" i="24"/>
  <c r="CF39" i="24"/>
  <c r="CB39" i="24"/>
  <c r="BW39" i="24"/>
  <c r="BS39" i="24"/>
  <c r="BP39" i="24"/>
  <c r="BM39" i="24"/>
  <c r="BH39" i="24"/>
  <c r="BB39" i="24"/>
  <c r="AW39" i="24"/>
  <c r="AP39" i="24"/>
  <c r="CO38" i="24"/>
  <c r="CK38" i="24"/>
  <c r="CF38" i="24"/>
  <c r="CB38" i="24"/>
  <c r="BW38" i="24"/>
  <c r="BS38" i="24"/>
  <c r="BM38" i="24"/>
  <c r="BH38" i="24"/>
  <c r="BB38" i="24"/>
  <c r="AW38" i="24"/>
  <c r="AP38" i="24"/>
  <c r="CR37" i="24"/>
  <c r="CQ37" i="24"/>
  <c r="CO37" i="24"/>
  <c r="CK37" i="24"/>
  <c r="CH37" i="24"/>
  <c r="CF37" i="24"/>
  <c r="CB37" i="24"/>
  <c r="BW37" i="24"/>
  <c r="BS37" i="24"/>
  <c r="BP37" i="24"/>
  <c r="BM37" i="24"/>
  <c r="BH37" i="24"/>
  <c r="BB37" i="24"/>
  <c r="AW37" i="24"/>
  <c r="AP37" i="24"/>
  <c r="CR36" i="24"/>
  <c r="CQ36" i="24"/>
  <c r="CO36" i="24"/>
  <c r="CK36" i="24"/>
  <c r="CH36" i="24"/>
  <c r="CF36" i="24"/>
  <c r="CB36" i="24"/>
  <c r="BW36" i="24"/>
  <c r="BS36" i="24"/>
  <c r="BP36" i="24"/>
  <c r="BM36" i="24"/>
  <c r="BH36" i="24"/>
  <c r="BB36" i="24"/>
  <c r="AW36" i="24"/>
  <c r="AP36" i="24"/>
  <c r="CF35" i="24"/>
  <c r="BW35" i="24"/>
  <c r="BB35" i="24"/>
  <c r="AW35" i="24"/>
  <c r="CF34" i="24"/>
  <c r="BW34" i="24"/>
  <c r="BB34" i="24"/>
  <c r="AW34" i="24"/>
  <c r="CF33" i="24"/>
  <c r="BW33" i="24"/>
  <c r="BB33" i="24"/>
  <c r="AW33" i="24"/>
  <c r="CF32" i="24"/>
  <c r="BW32" i="24"/>
  <c r="BP32" i="24"/>
  <c r="BM32" i="24"/>
  <c r="BH32" i="24"/>
  <c r="BB32" i="24"/>
  <c r="AW32" i="24"/>
  <c r="CF31" i="24"/>
  <c r="BW31" i="24"/>
  <c r="BP31" i="24"/>
  <c r="BM31" i="24"/>
  <c r="BH31" i="24"/>
  <c r="BB31" i="24"/>
  <c r="AW31" i="24"/>
  <c r="CF30" i="24"/>
  <c r="BW30" i="24"/>
  <c r="BP30" i="24"/>
  <c r="BM30" i="24"/>
  <c r="BH30" i="24"/>
  <c r="BB30" i="24"/>
  <c r="AW30" i="24"/>
  <c r="CO29" i="24"/>
  <c r="CK29" i="24"/>
  <c r="CF29" i="24"/>
  <c r="BW29" i="24"/>
  <c r="BB29" i="24"/>
  <c r="AW29" i="24"/>
  <c r="CO28" i="24"/>
  <c r="CK28" i="24"/>
  <c r="CF28" i="24"/>
  <c r="BW28" i="24"/>
  <c r="BD28" i="24"/>
  <c r="BB28" i="24"/>
  <c r="AW28" i="24"/>
  <c r="CO27" i="24"/>
  <c r="CK27" i="24"/>
  <c r="CF27" i="24"/>
  <c r="BW27" i="24"/>
  <c r="BD27" i="24"/>
  <c r="BB27" i="24"/>
  <c r="AW27" i="24"/>
  <c r="AP27" i="24"/>
  <c r="CO26" i="24"/>
  <c r="CK26" i="24"/>
  <c r="CF26" i="24"/>
  <c r="BW26" i="24"/>
  <c r="BD26" i="24"/>
  <c r="BB26" i="24"/>
  <c r="AW26" i="24"/>
  <c r="CO25" i="24"/>
  <c r="CK25" i="24"/>
  <c r="CF25" i="24"/>
  <c r="BW25" i="24"/>
  <c r="BD25" i="24"/>
  <c r="BB25" i="24"/>
  <c r="AW25" i="24"/>
  <c r="CO24" i="24"/>
  <c r="CK24" i="24"/>
  <c r="CF24" i="24"/>
  <c r="BW24" i="24"/>
  <c r="BB24" i="24"/>
  <c r="AW24" i="24"/>
  <c r="CO23" i="24"/>
  <c r="CK23" i="24"/>
  <c r="CF23" i="24"/>
  <c r="BW23" i="24"/>
  <c r="BD23" i="24"/>
  <c r="BB23" i="24"/>
  <c r="AW23" i="24"/>
  <c r="CO22" i="24"/>
  <c r="CK22" i="24"/>
  <c r="CF22" i="24"/>
  <c r="BW22" i="24"/>
  <c r="BD22" i="24"/>
  <c r="BB22" i="24"/>
  <c r="AW22" i="24"/>
  <c r="AP22" i="24"/>
  <c r="CO21" i="24"/>
  <c r="CK21" i="24"/>
  <c r="CF21" i="24"/>
  <c r="BW21" i="24"/>
  <c r="BD21" i="24"/>
  <c r="BB21" i="24"/>
  <c r="AW21" i="24"/>
  <c r="CO20" i="24"/>
  <c r="CK20" i="24"/>
  <c r="CF20" i="24"/>
  <c r="BW20" i="24"/>
  <c r="BD20" i="24"/>
  <c r="BB20" i="24"/>
  <c r="AW20" i="24"/>
  <c r="CO19" i="24"/>
  <c r="CK19" i="24"/>
  <c r="CF19" i="24"/>
  <c r="BW19" i="24"/>
  <c r="BD19" i="24"/>
  <c r="BB19" i="24"/>
  <c r="AW19" i="24"/>
  <c r="CO18" i="24"/>
  <c r="CK18" i="24"/>
  <c r="CF18" i="24"/>
  <c r="BW18" i="24"/>
  <c r="BD18" i="24"/>
  <c r="BB18" i="24"/>
  <c r="AW18" i="24"/>
  <c r="CO17" i="24"/>
  <c r="CK17" i="24"/>
  <c r="CF17" i="24"/>
  <c r="BW17" i="24"/>
  <c r="BD17" i="24"/>
  <c r="BB17" i="24"/>
  <c r="AW17" i="24"/>
  <c r="CO16" i="24"/>
  <c r="CF16" i="24"/>
  <c r="BW16" i="24"/>
  <c r="BD16" i="24"/>
  <c r="BB16" i="24"/>
  <c r="AW16" i="24"/>
  <c r="CO15" i="24"/>
  <c r="CF15" i="24"/>
  <c r="BW15" i="24"/>
  <c r="BB15" i="24"/>
  <c r="AW15" i="24"/>
  <c r="CO14" i="24"/>
  <c r="CF14" i="24"/>
  <c r="BW14" i="24"/>
  <c r="BB14" i="24"/>
  <c r="AW14" i="24"/>
  <c r="CO13" i="24"/>
  <c r="CF13" i="24"/>
  <c r="BW13" i="24"/>
  <c r="BB13" i="24"/>
  <c r="AW13" i="24"/>
  <c r="CR12" i="24"/>
  <c r="CQ12" i="24"/>
  <c r="CO12" i="24"/>
  <c r="CK12" i="24"/>
  <c r="CH12" i="24"/>
  <c r="CF12" i="24"/>
  <c r="CB12" i="24"/>
  <c r="BW12" i="24"/>
  <c r="BS12" i="24"/>
  <c r="BP12" i="24"/>
  <c r="BH12" i="24"/>
  <c r="BD12" i="24"/>
  <c r="BB12" i="24"/>
  <c r="AW12" i="24"/>
  <c r="AP12" i="24"/>
  <c r="CO11" i="24"/>
  <c r="CF11" i="24"/>
  <c r="BW11" i="24"/>
  <c r="BD11" i="24"/>
  <c r="BB11" i="24"/>
  <c r="AW11" i="24"/>
  <c r="CR10" i="24"/>
  <c r="CQ10" i="24"/>
  <c r="CO10" i="24"/>
  <c r="CK10" i="24"/>
  <c r="CH10" i="24"/>
  <c r="CF10" i="24"/>
  <c r="CB10" i="24"/>
  <c r="BW10" i="24"/>
  <c r="BS10" i="24"/>
  <c r="BP10" i="24"/>
  <c r="BH10" i="24"/>
  <c r="BB10" i="24"/>
  <c r="AW10" i="24"/>
  <c r="AP10" i="24"/>
  <c r="CO9" i="24"/>
  <c r="CF9" i="24"/>
  <c r="CB9" i="24"/>
  <c r="BW9" i="24"/>
  <c r="BS9" i="24"/>
  <c r="BP9" i="24"/>
  <c r="BM9" i="24"/>
  <c r="BH9" i="24"/>
  <c r="BB9" i="24"/>
  <c r="CF241" i="24"/>
  <c r="CG241" i="24"/>
  <c r="CF264" i="24"/>
  <c r="CG264" i="24"/>
  <c r="CF252" i="24"/>
  <c r="CG252" i="24"/>
  <c r="CF256" i="24"/>
  <c r="CG256" i="24"/>
  <c r="CF267" i="24"/>
  <c r="CG267" i="24"/>
  <c r="CG240" i="24"/>
  <c r="CF259" i="24"/>
  <c r="CG259" i="24"/>
  <c r="CF263" i="24"/>
  <c r="CG263" i="24"/>
  <c r="CF271" i="24"/>
  <c r="CG271" i="24"/>
  <c r="CF275" i="24"/>
  <c r="CG275" i="24"/>
  <c r="CF247" i="24"/>
  <c r="CG247" i="24"/>
  <c r="CF251" i="24"/>
  <c r="CG251" i="24"/>
  <c r="CF255" i="24"/>
  <c r="CG255" i="24"/>
  <c r="CF266" i="24"/>
  <c r="CG266" i="24"/>
  <c r="CF270" i="24"/>
  <c r="CG270" i="24"/>
  <c r="CF274" i="24"/>
  <c r="CG274" i="24"/>
  <c r="CF258" i="24"/>
  <c r="CG258" i="24"/>
  <c r="CF250" i="24"/>
  <c r="CG250" i="24"/>
  <c r="CF254" i="24"/>
  <c r="CG254" i="24"/>
  <c r="CG265" i="24"/>
  <c r="CF269" i="24"/>
  <c r="CG269" i="24"/>
  <c r="CF273" i="24"/>
  <c r="CG273" i="24"/>
  <c r="CF239" i="24"/>
  <c r="CG239" i="24"/>
  <c r="CF243" i="24"/>
  <c r="CG243" i="24"/>
  <c r="CG262" i="24"/>
  <c r="CF235" i="24"/>
  <c r="CG235" i="24"/>
  <c r="CG242" i="24"/>
  <c r="CF246" i="24"/>
  <c r="CF261" i="24"/>
  <c r="CG261" i="24"/>
  <c r="CF249" i="24"/>
  <c r="CG249" i="24"/>
  <c r="CG253" i="24"/>
  <c r="CF272" i="24"/>
  <c r="CG272" i="24"/>
  <c r="Y237" i="24"/>
  <c r="X237" i="24"/>
  <c r="Y276" i="24"/>
  <c r="X276" i="24"/>
  <c r="AE71" i="24"/>
  <c r="CD71" i="24" s="1"/>
  <c r="CG71" i="24" s="1"/>
  <c r="AL79" i="24"/>
  <c r="CM79" i="24"/>
  <c r="CO79" i="24" s="1"/>
  <c r="X81" i="24"/>
  <c r="AL143" i="24"/>
  <c r="CM143" i="24" s="1"/>
  <c r="CP143" i="24" s="1"/>
  <c r="AE148" i="24"/>
  <c r="AL183" i="24"/>
  <c r="CM183" i="24"/>
  <c r="CP183" i="24" s="1"/>
  <c r="AL199" i="24"/>
  <c r="AQ199" i="24" s="1"/>
  <c r="X201" i="24"/>
  <c r="AE209" i="24"/>
  <c r="CD209" i="24" s="1"/>
  <c r="CG209" i="24" s="1"/>
  <c r="AE223" i="24"/>
  <c r="X279" i="24"/>
  <c r="X283" i="24"/>
  <c r="X301" i="24"/>
  <c r="AQ301" i="24" s="1"/>
  <c r="X327" i="24"/>
  <c r="AL68" i="24"/>
  <c r="CM68" i="24" s="1"/>
  <c r="X86" i="24"/>
  <c r="BU86" i="24" s="1"/>
  <c r="X119" i="24"/>
  <c r="X135" i="24"/>
  <c r="BU135" i="24" s="1"/>
  <c r="BW135" i="24" s="1"/>
  <c r="X165" i="24"/>
  <c r="AL166" i="24"/>
  <c r="CM166" i="24" s="1"/>
  <c r="X168" i="24"/>
  <c r="BU168" i="24" s="1"/>
  <c r="AE171" i="24"/>
  <c r="CD171" i="24" s="1"/>
  <c r="AE174" i="24"/>
  <c r="AE177" i="24"/>
  <c r="AL180" i="24"/>
  <c r="CM180" i="24" s="1"/>
  <c r="X182" i="24"/>
  <c r="AE185" i="24"/>
  <c r="X190" i="24"/>
  <c r="AE193" i="24"/>
  <c r="CD193" i="24" s="1"/>
  <c r="CG193" i="24" s="1"/>
  <c r="AL196" i="24"/>
  <c r="CM196" i="24" s="1"/>
  <c r="X198" i="24"/>
  <c r="AE201" i="24"/>
  <c r="CD201" i="24" s="1"/>
  <c r="X208" i="24"/>
  <c r="AQ208" i="24" s="1"/>
  <c r="AL209" i="24"/>
  <c r="X215" i="24"/>
  <c r="AL216" i="24"/>
  <c r="CM216" i="24"/>
  <c r="AL220" i="24"/>
  <c r="CM220" i="24" s="1"/>
  <c r="CP220" i="24" s="1"/>
  <c r="AL223" i="24"/>
  <c r="CM223" i="24" s="1"/>
  <c r="AL227" i="24"/>
  <c r="CM227" i="24" s="1"/>
  <c r="AL231" i="24"/>
  <c r="AL235" i="24"/>
  <c r="CM235" i="24" s="1"/>
  <c r="CP235" i="24" s="1"/>
  <c r="X249" i="24"/>
  <c r="AL250" i="24"/>
  <c r="CM250" i="24" s="1"/>
  <c r="X253" i="24"/>
  <c r="AL254" i="24"/>
  <c r="X268" i="24"/>
  <c r="AL269" i="24"/>
  <c r="X272" i="24"/>
  <c r="AN272" i="24" s="1"/>
  <c r="AR272" i="24" s="1"/>
  <c r="AL273" i="24"/>
  <c r="CM273" i="24" s="1"/>
  <c r="CP273" i="24" s="1"/>
  <c r="AL277" i="24"/>
  <c r="AE279" i="24"/>
  <c r="AE283" i="24"/>
  <c r="X304" i="24"/>
  <c r="X312" i="24"/>
  <c r="X320" i="24"/>
  <c r="X70" i="24"/>
  <c r="BU70" i="24" s="1"/>
  <c r="BW70" i="24" s="1"/>
  <c r="AL81" i="24"/>
  <c r="CM81" i="24" s="1"/>
  <c r="CR81" i="24" s="1"/>
  <c r="X83" i="24"/>
  <c r="BU83" i="24" s="1"/>
  <c r="X102" i="24"/>
  <c r="BU102" i="24" s="1"/>
  <c r="BX102" i="24"/>
  <c r="AL103" i="24"/>
  <c r="AE108" i="24"/>
  <c r="CD119" i="24"/>
  <c r="CF119" i="24" s="1"/>
  <c r="AE124" i="24"/>
  <c r="CD124" i="24" s="1"/>
  <c r="CG124" i="24" s="1"/>
  <c r="X129" i="24"/>
  <c r="AL130" i="24"/>
  <c r="CM130" i="24"/>
  <c r="CP130" i="24" s="1"/>
  <c r="X132" i="24"/>
  <c r="BU132" i="24" s="1"/>
  <c r="BX132" i="24" s="1"/>
  <c r="AE141" i="24"/>
  <c r="AL145" i="24"/>
  <c r="CM145" i="24" s="1"/>
  <c r="CP145" i="24" s="1"/>
  <c r="X147" i="24"/>
  <c r="AL150" i="24"/>
  <c r="CD155" i="24"/>
  <c r="CG155" i="24" s="1"/>
  <c r="AL158" i="24"/>
  <c r="CM158" i="24" s="1"/>
  <c r="CP158" i="24" s="1"/>
  <c r="X162" i="24"/>
  <c r="AL171" i="24"/>
  <c r="CM171" i="24" s="1"/>
  <c r="CM174" i="24"/>
  <c r="CP174" i="24" s="1"/>
  <c r="X176" i="24"/>
  <c r="AL177" i="24"/>
  <c r="CM177" i="24" s="1"/>
  <c r="CO177" i="24" s="1"/>
  <c r="X179" i="24"/>
  <c r="AE182" i="24"/>
  <c r="AO182" i="24" s="1"/>
  <c r="AL185" i="24"/>
  <c r="CM185" i="24" s="1"/>
  <c r="X187" i="24"/>
  <c r="BU187" i="24" s="1"/>
  <c r="BX187" i="24" s="1"/>
  <c r="AE190" i="24"/>
  <c r="AL193" i="24"/>
  <c r="X195" i="24"/>
  <c r="AE198" i="24"/>
  <c r="CD198" i="24"/>
  <c r="AL201" i="24"/>
  <c r="AN201" i="24" s="1"/>
  <c r="AR201" i="24" s="1"/>
  <c r="AE208" i="24"/>
  <c r="AE219" i="24"/>
  <c r="CD219" i="24" s="1"/>
  <c r="AE226" i="24"/>
  <c r="AE230" i="24"/>
  <c r="CD230" i="24" s="1"/>
  <c r="CF230" i="24" s="1"/>
  <c r="AE234" i="24"/>
  <c r="CD234" i="24" s="1"/>
  <c r="CG234" i="24" s="1"/>
  <c r="AL238" i="24"/>
  <c r="AN238" i="24" s="1"/>
  <c r="AR238" i="24" s="1"/>
  <c r="AL242" i="24"/>
  <c r="CM242" i="24" s="1"/>
  <c r="X245" i="24"/>
  <c r="AL246" i="24"/>
  <c r="AE257" i="24"/>
  <c r="X260" i="24"/>
  <c r="BU260" i="24" s="1"/>
  <c r="BW260" i="24" s="1"/>
  <c r="AL261" i="24"/>
  <c r="X264" i="24"/>
  <c r="AE276" i="24"/>
  <c r="AL279" i="24"/>
  <c r="CM279" i="24" s="1"/>
  <c r="CR279" i="24" s="1"/>
  <c r="X280" i="24"/>
  <c r="AQ280" i="24" s="1"/>
  <c r="CM283" i="24"/>
  <c r="X299" i="24"/>
  <c r="AO299" i="24"/>
  <c r="X307" i="24"/>
  <c r="AN307" i="24" s="1"/>
  <c r="AR307" i="24" s="1"/>
  <c r="X313" i="24"/>
  <c r="X321" i="24"/>
  <c r="X329" i="24"/>
  <c r="AL73" i="24"/>
  <c r="CM73" i="24" s="1"/>
  <c r="CP73" i="24" s="1"/>
  <c r="AL86" i="24"/>
  <c r="CM86" i="24"/>
  <c r="CP86" i="24" s="1"/>
  <c r="AE91" i="24"/>
  <c r="CD91" i="24" s="1"/>
  <c r="CG91" i="24" s="1"/>
  <c r="AL99" i="24"/>
  <c r="CM99" i="24" s="1"/>
  <c r="CP99" i="24" s="1"/>
  <c r="AE102" i="24"/>
  <c r="CM117" i="24"/>
  <c r="CP117" i="24" s="1"/>
  <c r="X121" i="24"/>
  <c r="AL124" i="24"/>
  <c r="X126" i="24"/>
  <c r="BU126" i="24"/>
  <c r="BX126" i="24" s="1"/>
  <c r="AE129" i="24"/>
  <c r="AE132" i="24"/>
  <c r="CD132" i="24" s="1"/>
  <c r="AL135" i="24"/>
  <c r="CM135" i="24" s="1"/>
  <c r="CO135" i="24" s="1"/>
  <c r="X137" i="24"/>
  <c r="AL141" i="24"/>
  <c r="CM141" i="24" s="1"/>
  <c r="CP141" i="24" s="1"/>
  <c r="X142" i="24"/>
  <c r="X144" i="24"/>
  <c r="BU144" i="24"/>
  <c r="AL155" i="24"/>
  <c r="CM155" i="24" s="1"/>
  <c r="X157" i="24"/>
  <c r="AE160" i="24"/>
  <c r="AL168" i="24"/>
  <c r="X170" i="24"/>
  <c r="AN170" i="24" s="1"/>
  <c r="AR170" i="24" s="1"/>
  <c r="X173" i="24"/>
  <c r="AE179" i="24"/>
  <c r="AQ179" i="24" s="1"/>
  <c r="AL182" i="24"/>
  <c r="X184" i="24"/>
  <c r="AE187" i="24"/>
  <c r="AL190" i="24"/>
  <c r="X192" i="24"/>
  <c r="BU192" i="24" s="1"/>
  <c r="AE195" i="24"/>
  <c r="AL198" i="24"/>
  <c r="X200" i="24"/>
  <c r="BU200" i="24" s="1"/>
  <c r="AL208" i="24"/>
  <c r="CM208" i="24"/>
  <c r="AL211" i="24"/>
  <c r="CM211" i="24" s="1"/>
  <c r="CP211" i="24" s="1"/>
  <c r="X214" i="24"/>
  <c r="AL215" i="24"/>
  <c r="X218" i="24"/>
  <c r="AL219" i="24"/>
  <c r="CM219" i="24"/>
  <c r="CR219" i="24" s="1"/>
  <c r="X225" i="24"/>
  <c r="AL226" i="24"/>
  <c r="CM226" i="24" s="1"/>
  <c r="X229" i="24"/>
  <c r="AL230" i="24"/>
  <c r="CM230" i="24" s="1"/>
  <c r="AL234" i="24"/>
  <c r="CM234" i="24" s="1"/>
  <c r="CP234" i="24" s="1"/>
  <c r="X248" i="24"/>
  <c r="AL249" i="24"/>
  <c r="CM249" i="24"/>
  <c r="CO249" i="24" s="1"/>
  <c r="X252" i="24"/>
  <c r="BU252" i="24"/>
  <c r="BX252" i="24" s="1"/>
  <c r="AL253" i="24"/>
  <c r="CM253" i="24" s="1"/>
  <c r="CP253" i="24" s="1"/>
  <c r="X256" i="24"/>
  <c r="X267" i="24"/>
  <c r="BU267" i="24"/>
  <c r="BX267" i="24" s="1"/>
  <c r="AL268" i="24"/>
  <c r="X271" i="24"/>
  <c r="AL272" i="24"/>
  <c r="CM272" i="24"/>
  <c r="CP272" i="24" s="1"/>
  <c r="AE280" i="24"/>
  <c r="AN280" i="24" s="1"/>
  <c r="AR280" i="24" s="1"/>
  <c r="X302" i="24"/>
  <c r="X322" i="24"/>
  <c r="X330" i="24"/>
  <c r="AE68" i="24"/>
  <c r="AL87" i="24"/>
  <c r="CM87" i="24" s="1"/>
  <c r="CO87" i="24" s="1"/>
  <c r="X89" i="24"/>
  <c r="BU89" i="24" s="1"/>
  <c r="AE92" i="24"/>
  <c r="AL100" i="24"/>
  <c r="CM100" i="24" s="1"/>
  <c r="CO100" i="24" s="1"/>
  <c r="AE115" i="24"/>
  <c r="CD115" i="24" s="1"/>
  <c r="AE122" i="24"/>
  <c r="AL120" i="24"/>
  <c r="CM120" i="24" s="1"/>
  <c r="CO120" i="24" s="1"/>
  <c r="X145" i="24"/>
  <c r="AE163" i="24"/>
  <c r="CD163" i="24" s="1"/>
  <c r="AE166" i="24"/>
  <c r="X177" i="24"/>
  <c r="BU177" i="24" s="1"/>
  <c r="AE212" i="24"/>
  <c r="CD212" i="24" s="1"/>
  <c r="CG212" i="24" s="1"/>
  <c r="AE220" i="24"/>
  <c r="CD220" i="24" s="1"/>
  <c r="X238" i="24"/>
  <c r="BW238" i="24"/>
  <c r="AL239" i="24"/>
  <c r="CM239" i="24" s="1"/>
  <c r="AL243" i="24"/>
  <c r="CM243" i="24" s="1"/>
  <c r="AE277" i="24"/>
  <c r="AL282" i="24"/>
  <c r="CM282" i="24" s="1"/>
  <c r="AE145" i="24"/>
  <c r="AE158" i="24"/>
  <c r="CD158" i="24" s="1"/>
  <c r="CG158" i="24" s="1"/>
  <c r="AL161" i="24"/>
  <c r="AL102" i="24"/>
  <c r="X118" i="24"/>
  <c r="BU118" i="24" s="1"/>
  <c r="AE121" i="24"/>
  <c r="X140" i="24"/>
  <c r="AE157" i="24"/>
  <c r="AE170" i="24"/>
  <c r="CD170" i="24"/>
  <c r="AL176" i="24"/>
  <c r="AL179" i="24"/>
  <c r="X181" i="24"/>
  <c r="AE192" i="24"/>
  <c r="CD192" i="24"/>
  <c r="AL195" i="24"/>
  <c r="X197" i="24"/>
  <c r="AE200" i="24"/>
  <c r="CD200" i="24" s="1"/>
  <c r="CF214" i="24"/>
  <c r="AE225" i="24"/>
  <c r="AE229" i="24"/>
  <c r="CD229" i="24" s="1"/>
  <c r="CF229" i="24" s="1"/>
  <c r="AE233" i="24"/>
  <c r="AE237" i="24"/>
  <c r="X244" i="24"/>
  <c r="AO244" i="24" s="1"/>
  <c r="AL260" i="24"/>
  <c r="CM260" i="24" s="1"/>
  <c r="CP260" i="24" s="1"/>
  <c r="AL264" i="24"/>
  <c r="AL280" i="24"/>
  <c r="CM280" i="24" s="1"/>
  <c r="X305" i="24"/>
  <c r="AN305" i="24" s="1"/>
  <c r="AR305" i="24" s="1"/>
  <c r="X315" i="24"/>
  <c r="X323" i="24"/>
  <c r="X331" i="24"/>
  <c r="AL75" i="24"/>
  <c r="AE77" i="24"/>
  <c r="AL80" i="24"/>
  <c r="CM80" i="24"/>
  <c r="X82" i="24"/>
  <c r="BU82" i="24" s="1"/>
  <c r="CR82" i="24" s="1"/>
  <c r="AL88" i="24"/>
  <c r="BU95" i="24"/>
  <c r="BX95" i="24" s="1"/>
  <c r="AL96" i="24"/>
  <c r="CM96" i="24" s="1"/>
  <c r="X110" i="24"/>
  <c r="BU110" i="24" s="1"/>
  <c r="BX110" i="24" s="1"/>
  <c r="AE116" i="24"/>
  <c r="AE118" i="24"/>
  <c r="AL121" i="24"/>
  <c r="AN121" i="24" s="1"/>
  <c r="AR121" i="24" s="1"/>
  <c r="AE123" i="24"/>
  <c r="AL126" i="24"/>
  <c r="CM126" i="24" s="1"/>
  <c r="CP126" i="24" s="1"/>
  <c r="X128" i="24"/>
  <c r="AQ128" i="24" s="1"/>
  <c r="AL137" i="24"/>
  <c r="CM137" i="24"/>
  <c r="AE140" i="24"/>
  <c r="CD140" i="24" s="1"/>
  <c r="CG140" i="24" s="1"/>
  <c r="AL144" i="24"/>
  <c r="CM144" i="24" s="1"/>
  <c r="AL157" i="24"/>
  <c r="X159" i="24"/>
  <c r="BU159" i="24" s="1"/>
  <c r="AE167" i="24"/>
  <c r="AL170" i="24"/>
  <c r="CM170" i="24" s="1"/>
  <c r="X172" i="24"/>
  <c r="AL173" i="24"/>
  <c r="CM173" i="24" s="1"/>
  <c r="X178" i="24"/>
  <c r="AE181" i="24"/>
  <c r="CD181" i="24"/>
  <c r="CG181" i="24" s="1"/>
  <c r="AL184" i="24"/>
  <c r="CM184" i="24"/>
  <c r="CP184" i="24" s="1"/>
  <c r="X186" i="24"/>
  <c r="BU186" i="24"/>
  <c r="BW186" i="24" s="1"/>
  <c r="AE189" i="24"/>
  <c r="AQ189" i="24" s="1"/>
  <c r="AL192" i="24"/>
  <c r="CM192" i="24" s="1"/>
  <c r="CP192" i="24"/>
  <c r="X194" i="24"/>
  <c r="BU194" i="24"/>
  <c r="BX194" i="24" s="1"/>
  <c r="AE197" i="24"/>
  <c r="CD197" i="24"/>
  <c r="AL200" i="24"/>
  <c r="CM200" i="24"/>
  <c r="CO200" i="24" s="1"/>
  <c r="X213" i="24"/>
  <c r="AL214" i="24"/>
  <c r="AL218" i="24"/>
  <c r="CM218" i="24" s="1"/>
  <c r="X224" i="24"/>
  <c r="AL225" i="24"/>
  <c r="CM225" i="24" s="1"/>
  <c r="X228" i="24"/>
  <c r="AL229" i="24"/>
  <c r="CM229" i="24" s="1"/>
  <c r="CP229" i="24" s="1"/>
  <c r="AL233" i="24"/>
  <c r="CM233" i="24" s="1"/>
  <c r="X236" i="24"/>
  <c r="X247" i="24"/>
  <c r="BU247" i="24" s="1"/>
  <c r="X251" i="24"/>
  <c r="BU251" i="24" s="1"/>
  <c r="AL252" i="24"/>
  <c r="X255" i="24"/>
  <c r="AL256" i="24"/>
  <c r="X266" i="24"/>
  <c r="BU266" i="24" s="1"/>
  <c r="X270" i="24"/>
  <c r="AL271" i="24"/>
  <c r="AQ271" i="24" s="1"/>
  <c r="X274" i="24"/>
  <c r="BU274" i="24" s="1"/>
  <c r="AL275" i="24"/>
  <c r="CM275" i="24"/>
  <c r="AE281" i="24"/>
  <c r="X300" i="24"/>
  <c r="AN300" i="24"/>
  <c r="AR300" i="24" s="1"/>
  <c r="X308" i="24"/>
  <c r="X316" i="24"/>
  <c r="X324" i="24"/>
  <c r="AE109" i="24"/>
  <c r="X127" i="24"/>
  <c r="BU127" i="24" s="1"/>
  <c r="BW127" i="24" s="1"/>
  <c r="X130" i="24"/>
  <c r="AE139" i="24"/>
  <c r="CD139" i="24" s="1"/>
  <c r="AL156" i="24"/>
  <c r="CM156" i="24" s="1"/>
  <c r="CP156" i="24" s="1"/>
  <c r="X158" i="24"/>
  <c r="AE161" i="24"/>
  <c r="X174" i="24"/>
  <c r="AE180" i="24"/>
  <c r="CD180" i="24" s="1"/>
  <c r="AE188" i="24"/>
  <c r="CD188" i="24" s="1"/>
  <c r="AL191" i="24"/>
  <c r="CM191" i="24" s="1"/>
  <c r="AE196" i="24"/>
  <c r="AQ196" i="24" s="1"/>
  <c r="AE231" i="24"/>
  <c r="CD231" i="24" s="1"/>
  <c r="CG231" i="24" s="1"/>
  <c r="X261" i="24"/>
  <c r="X311" i="24"/>
  <c r="X99" i="24"/>
  <c r="BW99" i="24"/>
  <c r="AL148" i="24"/>
  <c r="CM148" i="24" s="1"/>
  <c r="X150" i="24"/>
  <c r="AO150" i="24" s="1"/>
  <c r="X77" i="24"/>
  <c r="BU77" i="24"/>
  <c r="BX77" i="24" s="1"/>
  <c r="AL91" i="24"/>
  <c r="CM91" i="24" s="1"/>
  <c r="CO91" i="24" s="1"/>
  <c r="AE96" i="24"/>
  <c r="X101" i="24"/>
  <c r="AL129" i="24"/>
  <c r="AO129" i="24" s="1"/>
  <c r="AE144" i="24"/>
  <c r="CD144" i="24"/>
  <c r="CG144" i="24" s="1"/>
  <c r="AL147" i="24"/>
  <c r="CM147" i="24" s="1"/>
  <c r="AL160" i="24"/>
  <c r="CM160" i="24" s="1"/>
  <c r="AL162" i="24"/>
  <c r="CM162" i="24"/>
  <c r="CO162" i="24" s="1"/>
  <c r="AE184" i="24"/>
  <c r="X74" i="24"/>
  <c r="BU74" i="24" s="1"/>
  <c r="BX74" i="24" s="1"/>
  <c r="X79" i="24"/>
  <c r="X87" i="24"/>
  <c r="BU87" i="24" s="1"/>
  <c r="AE95" i="24"/>
  <c r="AO95" i="24" s="1"/>
  <c r="AL116" i="24"/>
  <c r="CM116" i="24" s="1"/>
  <c r="AL134" i="24"/>
  <c r="CM134" i="24"/>
  <c r="AE159" i="24"/>
  <c r="AL164" i="24"/>
  <c r="AL167" i="24"/>
  <c r="CM167" i="24" s="1"/>
  <c r="X169" i="24"/>
  <c r="AE178" i="24"/>
  <c r="X183" i="24"/>
  <c r="AE186" i="24"/>
  <c r="AQ186" i="24" s="1"/>
  <c r="CF186" i="24"/>
  <c r="AL189" i="24"/>
  <c r="X191" i="24"/>
  <c r="AE194" i="24"/>
  <c r="AL197" i="24"/>
  <c r="CM197" i="24" s="1"/>
  <c r="CP197" i="24" s="1"/>
  <c r="X199" i="24"/>
  <c r="AE213" i="24"/>
  <c r="CD213" i="24"/>
  <c r="CG213" i="24" s="1"/>
  <c r="AE228" i="24"/>
  <c r="CD228" i="24" s="1"/>
  <c r="AE232" i="24"/>
  <c r="CD232" i="24" s="1"/>
  <c r="AL240" i="24"/>
  <c r="CM240" i="24" s="1"/>
  <c r="CP240" i="24" s="1"/>
  <c r="AL244" i="24"/>
  <c r="CM244" i="24"/>
  <c r="CP244" i="24" s="1"/>
  <c r="X258" i="24"/>
  <c r="AL259" i="24"/>
  <c r="CM259" i="24"/>
  <c r="CO259" i="24" s="1"/>
  <c r="CP259" i="24"/>
  <c r="X262" i="24"/>
  <c r="AL263" i="24"/>
  <c r="CM263" i="24" s="1"/>
  <c r="X278" i="24"/>
  <c r="AL281" i="24"/>
  <c r="CM281" i="24" s="1"/>
  <c r="X282" i="24"/>
  <c r="X309" i="24"/>
  <c r="X317" i="24"/>
  <c r="X325" i="24"/>
  <c r="AL169" i="24"/>
  <c r="X171" i="24"/>
  <c r="X185" i="24"/>
  <c r="BU185" i="24"/>
  <c r="BX185" i="24" s="1"/>
  <c r="X193" i="24"/>
  <c r="AE216" i="24"/>
  <c r="AE227" i="24"/>
  <c r="CD227" i="24" s="1"/>
  <c r="X242" i="24"/>
  <c r="BU242" i="24" s="1"/>
  <c r="X246" i="24"/>
  <c r="BU246" i="24" s="1"/>
  <c r="AL278" i="24"/>
  <c r="CM278" i="24"/>
  <c r="CP278" i="24" s="1"/>
  <c r="X67" i="24"/>
  <c r="BU67" i="24" s="1"/>
  <c r="AL71" i="24"/>
  <c r="CM71" i="24"/>
  <c r="CP71" i="24" s="1"/>
  <c r="AL76" i="24"/>
  <c r="CM76" i="24" s="1"/>
  <c r="X78" i="24"/>
  <c r="AE89" i="24"/>
  <c r="AL115" i="24"/>
  <c r="AL122" i="24"/>
  <c r="X124" i="24"/>
  <c r="AE127" i="24"/>
  <c r="CD127" i="24" s="1"/>
  <c r="CF127" i="24" s="1"/>
  <c r="AE130" i="24"/>
  <c r="AL139" i="24"/>
  <c r="CM139" i="24"/>
  <c r="CP139" i="24" s="1"/>
  <c r="X141" i="24"/>
  <c r="AL188" i="24"/>
  <c r="CM188" i="24"/>
  <c r="CO188" i="24" s="1"/>
  <c r="X72" i="24"/>
  <c r="X85" i="24"/>
  <c r="BU85" i="24"/>
  <c r="CR85" i="24" s="1"/>
  <c r="AE88" i="24"/>
  <c r="AE126" i="24"/>
  <c r="AL132" i="24"/>
  <c r="AO132" i="24" s="1"/>
  <c r="AP132" i="24" s="1"/>
  <c r="X134" i="24"/>
  <c r="AE142" i="24"/>
  <c r="AN142" i="24" s="1"/>
  <c r="AR142" i="24" s="1"/>
  <c r="X149" i="24"/>
  <c r="X167" i="24"/>
  <c r="AL187" i="24"/>
  <c r="CM187" i="24" s="1"/>
  <c r="X189" i="24"/>
  <c r="BU189" i="24" s="1"/>
  <c r="BX189" i="24" s="1"/>
  <c r="AE69" i="24"/>
  <c r="CD69" i="24" s="1"/>
  <c r="CG69" i="24" s="1"/>
  <c r="AL77" i="24"/>
  <c r="CM77" i="24" s="1"/>
  <c r="AL85" i="24"/>
  <c r="CM85" i="24"/>
  <c r="CP85" i="24" s="1"/>
  <c r="AE90" i="24"/>
  <c r="CD90" i="24" s="1"/>
  <c r="CF90" i="24" s="1"/>
  <c r="AL101" i="24"/>
  <c r="CM101" i="24" s="1"/>
  <c r="CO101" i="24" s="1"/>
  <c r="AL118" i="24"/>
  <c r="CM118" i="24"/>
  <c r="CP118" i="24" s="1"/>
  <c r="X120" i="24"/>
  <c r="AL123" i="24"/>
  <c r="X125" i="24"/>
  <c r="AE128" i="24"/>
  <c r="CD128" i="24" s="1"/>
  <c r="CF128" i="24" s="1"/>
  <c r="X136" i="24"/>
  <c r="AL140" i="24"/>
  <c r="CM140" i="24" s="1"/>
  <c r="CP140" i="24" s="1"/>
  <c r="X143" i="24"/>
  <c r="BU143" i="24" s="1"/>
  <c r="BW143" i="24" s="1"/>
  <c r="AE146" i="24"/>
  <c r="AL149" i="24"/>
  <c r="CM149" i="24" s="1"/>
  <c r="CP149" i="24" s="1"/>
  <c r="X156" i="24"/>
  <c r="AE175" i="24"/>
  <c r="CD175" i="24"/>
  <c r="CG175" i="24" s="1"/>
  <c r="AL181" i="24"/>
  <c r="CM181" i="24" s="1"/>
  <c r="AE217" i="24"/>
  <c r="CD217" i="24" s="1"/>
  <c r="CG217" i="24" s="1"/>
  <c r="AE221" i="24"/>
  <c r="CD221" i="24" s="1"/>
  <c r="AE224" i="24"/>
  <c r="CD224" i="24" s="1"/>
  <c r="X239" i="24"/>
  <c r="X243" i="24"/>
  <c r="X71" i="24"/>
  <c r="AE74" i="24"/>
  <c r="CD74" i="24" s="1"/>
  <c r="CG74" i="24" s="1"/>
  <c r="X76" i="24"/>
  <c r="BU76" i="24" s="1"/>
  <c r="AE79" i="24"/>
  <c r="AL82" i="24"/>
  <c r="CM82" i="24" s="1"/>
  <c r="CO82" i="24" s="1"/>
  <c r="AL90" i="24"/>
  <c r="CM90" i="24" s="1"/>
  <c r="CO90" i="24" s="1"/>
  <c r="X92" i="24"/>
  <c r="AL95" i="24"/>
  <c r="CM95" i="24" s="1"/>
  <c r="X109" i="24"/>
  <c r="BU109" i="24" s="1"/>
  <c r="AL110" i="24"/>
  <c r="CM110" i="24" s="1"/>
  <c r="CP110" i="24" s="1"/>
  <c r="X115" i="24"/>
  <c r="AE120" i="24"/>
  <c r="AQ120" i="24" s="1"/>
  <c r="X122" i="24"/>
  <c r="AO122" i="24" s="1"/>
  <c r="AE125" i="24"/>
  <c r="AL128" i="24"/>
  <c r="CM128" i="24" s="1"/>
  <c r="AL131" i="24"/>
  <c r="CM131" i="24"/>
  <c r="CP131" i="24"/>
  <c r="AE136" i="24"/>
  <c r="X148" i="24"/>
  <c r="BU148" i="24" s="1"/>
  <c r="AL159" i="24"/>
  <c r="CM159" i="24"/>
  <c r="CO159" i="24" s="1"/>
  <c r="X161" i="24"/>
  <c r="X163" i="24"/>
  <c r="BU163" i="24" s="1"/>
  <c r="X166" i="24"/>
  <c r="AL172" i="24"/>
  <c r="AL175" i="24"/>
  <c r="CM175" i="24" s="1"/>
  <c r="CP175" i="24" s="1"/>
  <c r="AL178" i="24"/>
  <c r="CM178" i="24" s="1"/>
  <c r="CR178" i="24" s="1"/>
  <c r="X180" i="24"/>
  <c r="AE183" i="24"/>
  <c r="AO183" i="24" s="1"/>
  <c r="CF183" i="24"/>
  <c r="AL186" i="24"/>
  <c r="CM186" i="24" s="1"/>
  <c r="X188" i="24"/>
  <c r="AN188" i="24" s="1"/>
  <c r="AE191" i="24"/>
  <c r="CD191" i="24"/>
  <c r="AL194" i="24"/>
  <c r="X196" i="24"/>
  <c r="BU196" i="24"/>
  <c r="BW196" i="24" s="1"/>
  <c r="BX196" i="24"/>
  <c r="AE199" i="24"/>
  <c r="X209" i="24"/>
  <c r="X212" i="24"/>
  <c r="AL213" i="24"/>
  <c r="CM213" i="24" s="1"/>
  <c r="CP213" i="24" s="1"/>
  <c r="X216" i="24"/>
  <c r="AL217" i="24"/>
  <c r="CM217" i="24" s="1"/>
  <c r="CR217" i="24" s="1"/>
  <c r="X220" i="24"/>
  <c r="AL221" i="24"/>
  <c r="CM221" i="24" s="1"/>
  <c r="X223" i="24"/>
  <c r="AL224" i="24"/>
  <c r="X227" i="24"/>
  <c r="AL228" i="24"/>
  <c r="CM228" i="24" s="1"/>
  <c r="AL232" i="24"/>
  <c r="CM232" i="24" s="1"/>
  <c r="CR232" i="24" s="1"/>
  <c r="X235" i="24"/>
  <c r="AL236" i="24"/>
  <c r="CM236" i="24" s="1"/>
  <c r="CO236" i="24" s="1"/>
  <c r="AL247" i="24"/>
  <c r="CM247" i="24"/>
  <c r="CP247" i="24" s="1"/>
  <c r="X250" i="24"/>
  <c r="AO250" i="24" s="1"/>
  <c r="AL251" i="24"/>
  <c r="X254" i="24"/>
  <c r="AL255" i="24"/>
  <c r="CM255" i="24" s="1"/>
  <c r="X265" i="24"/>
  <c r="AL266" i="24"/>
  <c r="X269" i="24"/>
  <c r="BU269" i="24" s="1"/>
  <c r="BX269" i="24" s="1"/>
  <c r="AL270" i="24"/>
  <c r="X273" i="24"/>
  <c r="AL274" i="24"/>
  <c r="AN274" i="24" s="1"/>
  <c r="AR274" i="24" s="1"/>
  <c r="X277" i="24"/>
  <c r="AE282" i="24"/>
  <c r="AQ282" i="24" s="1"/>
  <c r="X306" i="24"/>
  <c r="AO306" i="24" s="1"/>
  <c r="X310" i="24"/>
  <c r="X318" i="24"/>
  <c r="X326" i="24"/>
  <c r="CF120" i="24"/>
  <c r="CF82" i="24"/>
  <c r="CF218" i="24"/>
  <c r="AN295" i="24"/>
  <c r="AR295" i="24" s="1"/>
  <c r="AO288" i="24"/>
  <c r="AQ296" i="24"/>
  <c r="AQ294" i="24"/>
  <c r="AQ286" i="24"/>
  <c r="AO296" i="24"/>
  <c r="AN287" i="24"/>
  <c r="AQ287" i="24"/>
  <c r="AO287" i="24"/>
  <c r="AQ295" i="24"/>
  <c r="AO295" i="24"/>
  <c r="AN296" i="24"/>
  <c r="AR296" i="24" s="1"/>
  <c r="AN294" i="24"/>
  <c r="AR294" i="24" s="1"/>
  <c r="AN286" i="24"/>
  <c r="AR286" i="24" s="1"/>
  <c r="BY585" i="24"/>
  <c r="BW96" i="24"/>
  <c r="AQ284" i="24"/>
  <c r="AO284" i="24"/>
  <c r="AP284" i="24" s="1"/>
  <c r="AN284" i="24"/>
  <c r="AR284" i="24" s="1"/>
  <c r="AO291" i="24"/>
  <c r="AN291" i="24"/>
  <c r="AR291" i="24" s="1"/>
  <c r="AQ291" i="24"/>
  <c r="BK586" i="24"/>
  <c r="BK587" i="24" s="1"/>
  <c r="AQ285" i="24"/>
  <c r="AN285" i="24"/>
  <c r="AR285" i="24" s="1"/>
  <c r="AO285" i="24"/>
  <c r="AP285" i="24" s="1"/>
  <c r="AQ292" i="24"/>
  <c r="AO292" i="24"/>
  <c r="AN292" i="24"/>
  <c r="AR292" i="24" s="1"/>
  <c r="AQ293" i="24"/>
  <c r="AN293" i="24"/>
  <c r="AP293" i="24" s="1"/>
  <c r="AR293" i="24"/>
  <c r="AO293" i="24"/>
  <c r="AO286" i="24"/>
  <c r="AO294" i="24"/>
  <c r="CO175" i="24"/>
  <c r="CO80" i="24"/>
  <c r="CP80" i="24"/>
  <c r="CO130" i="24"/>
  <c r="CO250" i="24"/>
  <c r="CP250" i="24"/>
  <c r="CO180" i="24"/>
  <c r="CP180" i="24"/>
  <c r="CF71" i="24"/>
  <c r="CO139" i="24"/>
  <c r="CF227" i="24"/>
  <c r="CG227" i="24"/>
  <c r="CF155" i="24"/>
  <c r="CO273" i="24"/>
  <c r="CF201" i="24"/>
  <c r="CG201" i="24"/>
  <c r="CO183" i="24"/>
  <c r="CP217" i="24"/>
  <c r="CP82" i="24"/>
  <c r="CF69" i="24"/>
  <c r="CF132" i="24"/>
  <c r="CG132" i="24"/>
  <c r="CO174" i="24"/>
  <c r="CF231" i="24"/>
  <c r="CO184" i="24"/>
  <c r="CO158" i="24"/>
  <c r="CO155" i="24"/>
  <c r="CP155" i="24"/>
  <c r="CR283" i="24"/>
  <c r="CP283" i="24"/>
  <c r="CF171" i="24"/>
  <c r="CG171" i="24"/>
  <c r="CO143" i="24"/>
  <c r="CO71" i="24"/>
  <c r="CO239" i="24"/>
  <c r="CP239" i="24"/>
  <c r="CF74" i="24"/>
  <c r="CF217" i="24"/>
  <c r="CF192" i="24"/>
  <c r="CG192" i="24"/>
  <c r="CF91" i="24"/>
  <c r="CO242" i="24"/>
  <c r="CO185" i="24"/>
  <c r="CP185" i="24"/>
  <c r="CO265" i="24"/>
  <c r="CP265" i="24"/>
  <c r="CO166" i="24"/>
  <c r="CP166" i="24"/>
  <c r="CP282" i="24"/>
  <c r="CO211" i="24"/>
  <c r="CP177" i="24"/>
  <c r="CO118" i="24"/>
  <c r="CF188" i="24"/>
  <c r="CG188" i="24"/>
  <c r="CO243" i="24"/>
  <c r="CP243" i="24"/>
  <c r="CO171" i="24"/>
  <c r="CP171" i="24"/>
  <c r="CP196" i="24"/>
  <c r="CR281" i="24"/>
  <c r="CP281" i="24"/>
  <c r="CF158" i="24"/>
  <c r="CP87" i="24"/>
  <c r="CO219" i="24"/>
  <c r="CP219" i="24"/>
  <c r="CO145" i="24"/>
  <c r="CG90" i="24"/>
  <c r="CP91" i="24"/>
  <c r="CO170" i="24"/>
  <c r="CP170" i="24"/>
  <c r="CF140" i="24"/>
  <c r="CO260" i="24"/>
  <c r="CF220" i="24"/>
  <c r="CG220" i="24"/>
  <c r="CO234" i="24"/>
  <c r="CO68" i="24"/>
  <c r="CP68" i="24"/>
  <c r="CP79" i="24"/>
  <c r="CF144" i="24"/>
  <c r="CO156" i="24"/>
  <c r="CR230" i="24"/>
  <c r="CP230" i="24"/>
  <c r="CO117" i="24"/>
  <c r="CF198" i="24"/>
  <c r="CG198" i="24"/>
  <c r="CO240" i="24"/>
  <c r="CO126" i="24"/>
  <c r="CO99" i="24"/>
  <c r="CF219" i="24"/>
  <c r="CG219" i="24"/>
  <c r="CO140" i="24"/>
  <c r="CP120" i="24"/>
  <c r="CP249" i="24"/>
  <c r="CO73" i="24"/>
  <c r="CG119" i="24"/>
  <c r="CF193" i="24"/>
  <c r="CO128" i="24"/>
  <c r="CP128" i="24"/>
  <c r="CF175" i="24"/>
  <c r="CO85" i="24"/>
  <c r="CR233" i="24"/>
  <c r="CF115" i="24"/>
  <c r="CG115" i="24"/>
  <c r="CO141" i="24"/>
  <c r="CO86" i="24"/>
  <c r="CR211" i="24"/>
  <c r="BW109" i="24"/>
  <c r="BX109" i="24"/>
  <c r="BW189" i="24"/>
  <c r="BW246" i="24"/>
  <c r="BX246" i="24"/>
  <c r="BW77" i="24"/>
  <c r="BX127" i="24"/>
  <c r="BW274" i="24"/>
  <c r="BX274" i="24"/>
  <c r="BW266" i="24"/>
  <c r="BX266" i="24"/>
  <c r="BW251" i="24"/>
  <c r="BX251" i="24"/>
  <c r="BX186" i="24"/>
  <c r="BW95" i="24"/>
  <c r="BW118" i="24"/>
  <c r="BX118" i="24"/>
  <c r="BW89" i="24"/>
  <c r="BX89" i="24"/>
  <c r="BW132" i="24"/>
  <c r="BW267" i="24"/>
  <c r="BW185" i="24"/>
  <c r="BW194" i="24"/>
  <c r="BW110" i="24"/>
  <c r="BW177" i="24"/>
  <c r="BX177" i="24"/>
  <c r="BW126" i="24"/>
  <c r="BW187" i="24"/>
  <c r="BW83" i="24"/>
  <c r="BX83" i="24"/>
  <c r="BW168" i="24"/>
  <c r="BX168" i="24"/>
  <c r="BX135" i="24"/>
  <c r="BW192" i="24"/>
  <c r="BX192" i="24"/>
  <c r="BW144" i="24"/>
  <c r="BX144" i="24"/>
  <c r="BX260" i="24"/>
  <c r="CR223" i="24"/>
  <c r="CO230" i="24"/>
  <c r="AQ123" i="24"/>
  <c r="AO251" i="24"/>
  <c r="AQ250" i="24"/>
  <c r="AQ300" i="24"/>
  <c r="AO300" i="24"/>
  <c r="AP300" i="24" s="1"/>
  <c r="AR188" i="24"/>
  <c r="CD167" i="24"/>
  <c r="CG167" i="24" s="1"/>
  <c r="AQ256" i="24"/>
  <c r="AQ269" i="24"/>
  <c r="AN249" i="24"/>
  <c r="AN175" i="24"/>
  <c r="AR175" i="24" s="1"/>
  <c r="BU253" i="24"/>
  <c r="BU259" i="24"/>
  <c r="BX259" i="24" s="1"/>
  <c r="AO259" i="24"/>
  <c r="BU197" i="24"/>
  <c r="BX197" i="24"/>
  <c r="CM268" i="24"/>
  <c r="AN225" i="24"/>
  <c r="AR225" i="24" s="1"/>
  <c r="BU264" i="24"/>
  <c r="BU147" i="24"/>
  <c r="BX147" i="24" s="1"/>
  <c r="BW102" i="24"/>
  <c r="CM269" i="24"/>
  <c r="CR269" i="24" s="1"/>
  <c r="CO216" i="24"/>
  <c r="AN223" i="24"/>
  <c r="AR223" i="24" s="1"/>
  <c r="AN259" i="24"/>
  <c r="AR259" i="24" s="1"/>
  <c r="BU262" i="24"/>
  <c r="BW262" i="24" s="1"/>
  <c r="AQ175" i="24"/>
  <c r="AQ259" i="24"/>
  <c r="AN264" i="24"/>
  <c r="AR264" i="24"/>
  <c r="AO268" i="24"/>
  <c r="AQ188" i="24"/>
  <c r="AN246" i="24"/>
  <c r="AR246" i="24" s="1"/>
  <c r="BU261" i="24"/>
  <c r="AQ261" i="24"/>
  <c r="AO270" i="24"/>
  <c r="AQ246" i="24"/>
  <c r="BU175" i="24"/>
  <c r="AN269" i="24"/>
  <c r="AR269" i="24" s="1"/>
  <c r="AO188" i="24"/>
  <c r="AQ126" i="24"/>
  <c r="BU134" i="24"/>
  <c r="BW134" i="24" s="1"/>
  <c r="AO102" i="24"/>
  <c r="AO193" i="24"/>
  <c r="AO117" i="24"/>
  <c r="AO175" i="24"/>
  <c r="AP175" i="24" s="1"/>
  <c r="AO142" i="24"/>
  <c r="AO157" i="24"/>
  <c r="BU117" i="24"/>
  <c r="CR117" i="24" s="1"/>
  <c r="AN302" i="24"/>
  <c r="AR302" i="24" s="1"/>
  <c r="AQ190" i="24"/>
  <c r="AQ150" i="24"/>
  <c r="AQ142" i="24"/>
  <c r="AQ130" i="24"/>
  <c r="AO255" i="24"/>
  <c r="AQ200" i="24"/>
  <c r="AQ157" i="24"/>
  <c r="AN250" i="24"/>
  <c r="AP250" i="24" s="1"/>
  <c r="AO242" i="24"/>
  <c r="BU198" i="24"/>
  <c r="BW198" i="24" s="1"/>
  <c r="AO200" i="24"/>
  <c r="BU130" i="24"/>
  <c r="BU178" i="24"/>
  <c r="BU191" i="24"/>
  <c r="BW191" i="24" s="1"/>
  <c r="AQ183" i="24"/>
  <c r="AO130" i="24"/>
  <c r="AO249" i="24"/>
  <c r="AO302" i="24"/>
  <c r="AN190" i="24"/>
  <c r="AR190" i="24" s="1"/>
  <c r="AQ274" i="24"/>
  <c r="AQ213" i="24"/>
  <c r="CM266" i="24"/>
  <c r="AN266" i="24"/>
  <c r="AR266" i="24" s="1"/>
  <c r="AO266" i="24"/>
  <c r="BU161" i="24"/>
  <c r="AQ170" i="24"/>
  <c r="AO190" i="24"/>
  <c r="AP190" i="24" s="1"/>
  <c r="AO282" i="24"/>
  <c r="BU250" i="24"/>
  <c r="CR250" i="24" s="1"/>
  <c r="CM224" i="24"/>
  <c r="CP224" i="24" s="1"/>
  <c r="AN180" i="24"/>
  <c r="AR180" i="24" s="1"/>
  <c r="BU115" i="24"/>
  <c r="BW115" i="24" s="1"/>
  <c r="CM164" i="24"/>
  <c r="CP164" i="24" s="1"/>
  <c r="CM252" i="24"/>
  <c r="CR252" i="24" s="1"/>
  <c r="AN252" i="24"/>
  <c r="AR252" i="24" s="1"/>
  <c r="CM215" i="24"/>
  <c r="AN179" i="24"/>
  <c r="AR179" i="24" s="1"/>
  <c r="CD208" i="24"/>
  <c r="CF208" i="24" s="1"/>
  <c r="AO208" i="24"/>
  <c r="AP208" i="24" s="1"/>
  <c r="CF135" i="24"/>
  <c r="AQ283" i="24"/>
  <c r="AQ304" i="24"/>
  <c r="AN260" i="24"/>
  <c r="AR260" i="24" s="1"/>
  <c r="BU256" i="24"/>
  <c r="BX256" i="24" s="1"/>
  <c r="AN185" i="24"/>
  <c r="AR185" i="24" s="1"/>
  <c r="BU171" i="24"/>
  <c r="BW171" i="24" s="1"/>
  <c r="CO217" i="24"/>
  <c r="AQ117" i="24"/>
  <c r="AN126" i="24"/>
  <c r="AR126" i="24" s="1"/>
  <c r="AQ272" i="24"/>
  <c r="AO192" i="24"/>
  <c r="AP192" i="24" s="1"/>
  <c r="CM251" i="24"/>
  <c r="CO251" i="24" s="1"/>
  <c r="AO227" i="24"/>
  <c r="AQ174" i="24"/>
  <c r="AO174" i="24"/>
  <c r="CF77" i="24"/>
  <c r="AO166" i="24"/>
  <c r="AQ201" i="24"/>
  <c r="AN177" i="24"/>
  <c r="AR177" i="24" s="1"/>
  <c r="AQ177" i="24"/>
  <c r="BU119" i="24"/>
  <c r="BX119" i="24"/>
  <c r="AN265" i="24"/>
  <c r="AR265" i="24" s="1"/>
  <c r="CD233" i="24"/>
  <c r="CG233" i="24" s="1"/>
  <c r="BU120" i="24"/>
  <c r="BX120" i="24" s="1"/>
  <c r="AO120" i="24"/>
  <c r="BU149" i="24"/>
  <c r="AO118" i="24"/>
  <c r="CD118" i="24"/>
  <c r="AN118" i="24"/>
  <c r="AQ118" i="24"/>
  <c r="CF68" i="24"/>
  <c r="CR227" i="24"/>
  <c r="AQ180" i="24"/>
  <c r="AQ166" i="24"/>
  <c r="AN299" i="24"/>
  <c r="AR299" i="24" s="1"/>
  <c r="AN182" i="24"/>
  <c r="AR182" i="24" s="1"/>
  <c r="AQ299" i="24"/>
  <c r="AN301" i="24"/>
  <c r="AR301" i="24"/>
  <c r="AO252" i="24"/>
  <c r="AP252" i="24" s="1"/>
  <c r="BU174" i="24"/>
  <c r="AN117" i="24"/>
  <c r="AR117" i="24" s="1"/>
  <c r="CM168" i="24"/>
  <c r="CP168" i="24" s="1"/>
  <c r="CO149" i="24"/>
  <c r="BU243" i="24"/>
  <c r="AN243" i="24"/>
  <c r="AR243" i="24" s="1"/>
  <c r="CM123" i="24"/>
  <c r="CP123" i="24" s="1"/>
  <c r="AO123" i="24"/>
  <c r="BU167" i="24"/>
  <c r="CO192" i="24"/>
  <c r="CR192" i="24"/>
  <c r="AQ229" i="24"/>
  <c r="CM124" i="24"/>
  <c r="CO124" i="24" s="1"/>
  <c r="AQ124" i="24"/>
  <c r="BU249" i="24"/>
  <c r="BX249" i="24" s="1"/>
  <c r="AQ249" i="24"/>
  <c r="AO307" i="24"/>
  <c r="AP307" i="24" s="1"/>
  <c r="AQ266" i="24"/>
  <c r="AQ247" i="24"/>
  <c r="AN195" i="24"/>
  <c r="AR195" i="24" s="1"/>
  <c r="CO208" i="24"/>
  <c r="AO273" i="24"/>
  <c r="AN273" i="24"/>
  <c r="AR273" i="24" s="1"/>
  <c r="CP232" i="24"/>
  <c r="CP95" i="24"/>
  <c r="BU181" i="24"/>
  <c r="AQ122" i="24"/>
  <c r="BU271" i="24"/>
  <c r="BW271" i="24" s="1"/>
  <c r="AN200" i="24"/>
  <c r="AR200" i="24" s="1"/>
  <c r="CM254" i="24"/>
  <c r="CO254" i="24" s="1"/>
  <c r="AQ254" i="24"/>
  <c r="BU248" i="24"/>
  <c r="BW248" i="24" s="1"/>
  <c r="AQ306" i="24"/>
  <c r="AQ235" i="24"/>
  <c r="AN208" i="24"/>
  <c r="AR208" i="24" s="1"/>
  <c r="BU170" i="24"/>
  <c r="BW170" i="24" s="1"/>
  <c r="CD166" i="24"/>
  <c r="AN256" i="24"/>
  <c r="AR256" i="24"/>
  <c r="AN171" i="24"/>
  <c r="AR171" i="24" s="1"/>
  <c r="AN242" i="24"/>
  <c r="AR242" i="24" s="1"/>
  <c r="CD177" i="24"/>
  <c r="CF126" i="24"/>
  <c r="CD145" i="24"/>
  <c r="CG145" i="24" s="1"/>
  <c r="BU183" i="24"/>
  <c r="BW183" i="24" s="1"/>
  <c r="AQ79" i="24"/>
  <c r="BU79" i="24"/>
  <c r="BU270" i="24"/>
  <c r="BW270" i="24" s="1"/>
  <c r="CD141" i="24"/>
  <c r="CF141" i="24" s="1"/>
  <c r="CO220" i="24"/>
  <c r="CR220" i="24"/>
  <c r="CD223" i="24"/>
  <c r="CF223" i="24" s="1"/>
  <c r="BU258" i="24"/>
  <c r="BW258" i="24" s="1"/>
  <c r="AQ307" i="24"/>
  <c r="AO170" i="24"/>
  <c r="CD226" i="24"/>
  <c r="CF226" i="24" s="1"/>
  <c r="CM193" i="24"/>
  <c r="CO193" i="24" s="1"/>
  <c r="CM127" i="24"/>
  <c r="AO185" i="24"/>
  <c r="CD148" i="24"/>
  <c r="CG148" i="24" s="1"/>
  <c r="AQ270" i="24"/>
  <c r="AN132" i="24"/>
  <c r="AR132" i="24" s="1"/>
  <c r="CD194" i="24"/>
  <c r="BU239" i="24"/>
  <c r="CR226" i="24"/>
  <c r="AO301" i="24"/>
  <c r="AP301" i="24" s="1"/>
  <c r="AO260" i="24"/>
  <c r="AQ194" i="24"/>
  <c r="AO254" i="24"/>
  <c r="AO304" i="24"/>
  <c r="AQ260" i="24"/>
  <c r="AN229" i="24"/>
  <c r="AR229" i="24" s="1"/>
  <c r="AQ223" i="24"/>
  <c r="AQ192" i="24"/>
  <c r="AQ252" i="24"/>
  <c r="AQ182" i="24"/>
  <c r="BU162" i="24"/>
  <c r="AO126" i="24"/>
  <c r="AO148" i="24"/>
  <c r="BU81" i="24"/>
  <c r="BW81" i="24" s="1"/>
  <c r="AN102" i="24"/>
  <c r="AN79" i="24"/>
  <c r="AR79" i="24" s="1"/>
  <c r="CD89" i="24"/>
  <c r="CR234" i="24"/>
  <c r="AN192" i="24"/>
  <c r="AR192" i="24" s="1"/>
  <c r="AO274" i="24"/>
  <c r="AP274" i="24" s="1"/>
  <c r="AP296" i="24"/>
  <c r="AP294" i="24"/>
  <c r="AP292" i="24"/>
  <c r="CR86" i="24"/>
  <c r="CR177" i="24"/>
  <c r="CR126" i="24"/>
  <c r="CR186" i="24"/>
  <c r="CR213" i="24"/>
  <c r="CO213" i="24"/>
  <c r="BW252" i="24"/>
  <c r="CR143" i="24"/>
  <c r="CO272" i="24"/>
  <c r="AP291" i="24"/>
  <c r="CO247" i="24"/>
  <c r="CR185" i="24"/>
  <c r="CR99" i="24"/>
  <c r="CF163" i="24"/>
  <c r="CG163" i="24"/>
  <c r="CF177" i="24"/>
  <c r="CG177" i="24"/>
  <c r="CG208" i="24"/>
  <c r="CO116" i="24"/>
  <c r="CP116" i="24"/>
  <c r="CF167" i="24"/>
  <c r="CO269" i="24"/>
  <c r="CP269" i="24"/>
  <c r="CG141" i="24"/>
  <c r="CO266" i="24"/>
  <c r="CP266" i="24"/>
  <c r="CP254" i="24"/>
  <c r="CO168" i="24"/>
  <c r="CF166" i="24"/>
  <c r="CG166" i="24"/>
  <c r="CO268" i="24"/>
  <c r="CP268" i="24"/>
  <c r="CP251" i="24"/>
  <c r="CP193" i="24"/>
  <c r="CF118" i="24"/>
  <c r="CG118" i="24"/>
  <c r="CP252" i="24"/>
  <c r="CF194" i="24"/>
  <c r="CG194" i="24"/>
  <c r="BW174" i="24"/>
  <c r="BX174" i="24"/>
  <c r="BW161" i="24"/>
  <c r="BX161" i="24"/>
  <c r="BX262" i="24"/>
  <c r="BW147" i="24"/>
  <c r="BW120" i="24"/>
  <c r="BW200" i="24"/>
  <c r="BX200" i="24"/>
  <c r="BW149" i="24"/>
  <c r="BX149" i="24"/>
  <c r="BX191" i="24"/>
  <c r="BW178" i="24"/>
  <c r="BX178" i="24"/>
  <c r="BW264" i="24"/>
  <c r="BX264" i="24"/>
  <c r="BX81" i="24"/>
  <c r="BX134" i="24"/>
  <c r="BW175" i="24"/>
  <c r="BX175" i="24"/>
  <c r="BW261" i="24"/>
  <c r="BX261" i="24"/>
  <c r="BX270" i="24"/>
  <c r="BW181" i="24"/>
  <c r="BX181" i="24"/>
  <c r="BW162" i="24"/>
  <c r="BX162" i="24"/>
  <c r="BW239" i="24"/>
  <c r="BX239" i="24"/>
  <c r="BW167" i="24"/>
  <c r="BX167" i="24"/>
  <c r="BX171" i="24"/>
  <c r="BX198" i="24"/>
  <c r="BX117" i="24"/>
  <c r="BW259" i="24"/>
  <c r="BW253" i="24"/>
  <c r="BX253" i="24"/>
  <c r="AP188" i="24"/>
  <c r="CR253" i="24"/>
  <c r="CR130" i="24"/>
  <c r="CR175" i="24"/>
  <c r="AP259" i="24"/>
  <c r="CR266" i="24"/>
  <c r="BW197" i="24"/>
  <c r="AP200" i="24"/>
  <c r="CR200" i="24"/>
  <c r="AP126" i="24"/>
  <c r="CR239" i="24"/>
  <c r="AP170" i="24"/>
  <c r="CR251" i="24"/>
  <c r="CO164" i="24"/>
  <c r="BW119" i="24"/>
  <c r="BW249" i="24"/>
  <c r="CR249" i="24"/>
  <c r="CR224" i="24"/>
  <c r="CO224" i="24"/>
  <c r="CR149" i="24"/>
  <c r="CR171" i="24"/>
  <c r="CR95" i="24"/>
  <c r="CO95" i="24"/>
  <c r="CO148" i="24" l="1"/>
  <c r="CP148" i="24"/>
  <c r="CG180" i="24"/>
  <c r="CF180" i="24"/>
  <c r="CP218" i="24"/>
  <c r="CR218" i="24"/>
  <c r="CO218" i="24"/>
  <c r="BW67" i="24"/>
  <c r="BX67" i="24"/>
  <c r="CP191" i="24"/>
  <c r="CR191" i="24"/>
  <c r="BX163" i="24"/>
  <c r="BW163" i="24"/>
  <c r="BW247" i="24"/>
  <c r="BX247" i="24"/>
  <c r="CR247" i="24"/>
  <c r="CG200" i="24"/>
  <c r="CF200" i="24"/>
  <c r="AP127" i="24"/>
  <c r="BW242" i="24"/>
  <c r="BX242" i="24"/>
  <c r="CG224" i="24"/>
  <c r="CF224" i="24"/>
  <c r="AP193" i="24"/>
  <c r="CO255" i="24"/>
  <c r="CP255" i="24"/>
  <c r="BX148" i="24"/>
  <c r="BW148" i="24"/>
  <c r="Y91" i="24"/>
  <c r="X91" i="24"/>
  <c r="AN91" i="24" s="1"/>
  <c r="AR91" i="24" s="1"/>
  <c r="AP185" i="24"/>
  <c r="AO238" i="24"/>
  <c r="AP238" i="24" s="1"/>
  <c r="AO121" i="24"/>
  <c r="AP121" i="24" s="1"/>
  <c r="AN144" i="24"/>
  <c r="AR144" i="24" s="1"/>
  <c r="CP200" i="24"/>
  <c r="AO220" i="24"/>
  <c r="AP220" i="24" s="1"/>
  <c r="AN220" i="24"/>
  <c r="AR220" i="24" s="1"/>
  <c r="BU193" i="24"/>
  <c r="CR193" i="24" s="1"/>
  <c r="AN193" i="24"/>
  <c r="AR193" i="24" s="1"/>
  <c r="CD184" i="24"/>
  <c r="AQ184" i="24"/>
  <c r="AM70" i="24"/>
  <c r="AL70" i="24"/>
  <c r="CM70" i="24" s="1"/>
  <c r="CO70" i="24" s="1"/>
  <c r="Y108" i="24"/>
  <c r="X108" i="24"/>
  <c r="AM119" i="24"/>
  <c r="AL119" i="24"/>
  <c r="AF156" i="24"/>
  <c r="AE156" i="24"/>
  <c r="CD156" i="24" s="1"/>
  <c r="AF162" i="24"/>
  <c r="AE162" i="24"/>
  <c r="AF169" i="24"/>
  <c r="AE169" i="24"/>
  <c r="AO290" i="24"/>
  <c r="AQ290" i="24"/>
  <c r="CR259" i="24"/>
  <c r="AN127" i="24"/>
  <c r="AR127" i="24" s="1"/>
  <c r="AO199" i="24"/>
  <c r="AP199" i="24" s="1"/>
  <c r="AN199" i="24"/>
  <c r="AR199" i="24" s="1"/>
  <c r="BU265" i="24"/>
  <c r="AO265" i="24"/>
  <c r="AP265" i="24" s="1"/>
  <c r="X303" i="24"/>
  <c r="CR134" i="24"/>
  <c r="AQ158" i="24"/>
  <c r="AO158" i="24"/>
  <c r="AN236" i="24"/>
  <c r="AR236" i="24" s="1"/>
  <c r="AO229" i="24"/>
  <c r="AP229" i="24" s="1"/>
  <c r="AP273" i="24"/>
  <c r="AP182" i="24"/>
  <c r="BW117" i="24"/>
  <c r="CO252" i="24"/>
  <c r="AO159" i="24"/>
  <c r="AQ193" i="24"/>
  <c r="AO228" i="24"/>
  <c r="AO181" i="24"/>
  <c r="BU244" i="24"/>
  <c r="AP302" i="24"/>
  <c r="AP242" i="24"/>
  <c r="AO236" i="24"/>
  <c r="CF212" i="24"/>
  <c r="CF124" i="24"/>
  <c r="AE278" i="24"/>
  <c r="AN196" i="24"/>
  <c r="AR196" i="24" s="1"/>
  <c r="CP159" i="24"/>
  <c r="CP101" i="24"/>
  <c r="AL109" i="24"/>
  <c r="X146" i="24"/>
  <c r="BU140" i="24"/>
  <c r="AO140" i="24"/>
  <c r="X96" i="24"/>
  <c r="AN96" i="24" s="1"/>
  <c r="AR96" i="24" s="1"/>
  <c r="CP227" i="24"/>
  <c r="CO227" i="24"/>
  <c r="CP181" i="24"/>
  <c r="CO181" i="24"/>
  <c r="AM108" i="24"/>
  <c r="AL108" i="24"/>
  <c r="CM108" i="24" s="1"/>
  <c r="AN228" i="24"/>
  <c r="CP144" i="24"/>
  <c r="CO144" i="24"/>
  <c r="Y80" i="24"/>
  <c r="X80" i="24"/>
  <c r="BU80" i="24" s="1"/>
  <c r="Y231" i="24"/>
  <c r="X231" i="24"/>
  <c r="BX250" i="24"/>
  <c r="AP286" i="24"/>
  <c r="AQ159" i="24"/>
  <c r="BU236" i="24"/>
  <c r="AO144" i="24"/>
  <c r="AP144" i="24" s="1"/>
  <c r="AO272" i="24"/>
  <c r="AP272" i="24" s="1"/>
  <c r="AN158" i="24"/>
  <c r="AR158" i="24" s="1"/>
  <c r="BX70" i="24"/>
  <c r="BX143" i="24"/>
  <c r="CF181" i="24"/>
  <c r="CP236" i="24"/>
  <c r="AN290" i="24"/>
  <c r="AR290" i="24" s="1"/>
  <c r="AQ297" i="24"/>
  <c r="AP295" i="24"/>
  <c r="AN297" i="24"/>
  <c r="AR297" i="24" s="1"/>
  <c r="CO228" i="24"/>
  <c r="CR228" i="24"/>
  <c r="X68" i="24"/>
  <c r="AQ171" i="24"/>
  <c r="AO171" i="24"/>
  <c r="AP171" i="24" s="1"/>
  <c r="AE172" i="24"/>
  <c r="AQ172" i="24" s="1"/>
  <c r="X100" i="24"/>
  <c r="BU100" i="24" s="1"/>
  <c r="CP160" i="24"/>
  <c r="CO160" i="24"/>
  <c r="CM256" i="24"/>
  <c r="AO256" i="24"/>
  <c r="AP256" i="24" s="1"/>
  <c r="AN247" i="24"/>
  <c r="AR247" i="24" s="1"/>
  <c r="AO247" i="24"/>
  <c r="Y116" i="24"/>
  <c r="X116" i="24"/>
  <c r="Y226" i="24"/>
  <c r="X226" i="24"/>
  <c r="Y263" i="24"/>
  <c r="X263" i="24"/>
  <c r="AN289" i="24"/>
  <c r="AR289" i="24" s="1"/>
  <c r="AO289" i="24"/>
  <c r="CF233" i="24"/>
  <c r="AN183" i="24"/>
  <c r="AR183" i="24" s="1"/>
  <c r="AQ181" i="24"/>
  <c r="AO196" i="24"/>
  <c r="AP196" i="24" s="1"/>
  <c r="CR181" i="24"/>
  <c r="BW250" i="24"/>
  <c r="BX258" i="24"/>
  <c r="CP124" i="24"/>
  <c r="CF145" i="24"/>
  <c r="CF148" i="24"/>
  <c r="AQ121" i="24"/>
  <c r="AN181" i="24"/>
  <c r="AR181" i="24" s="1"/>
  <c r="CD196" i="24"/>
  <c r="AQ144" i="24"/>
  <c r="AN224" i="24"/>
  <c r="AR224" i="24" s="1"/>
  <c r="AQ228" i="24"/>
  <c r="CG128" i="24"/>
  <c r="CF209" i="24"/>
  <c r="CG229" i="24"/>
  <c r="CO235" i="24"/>
  <c r="AQ289" i="24"/>
  <c r="AN288" i="24"/>
  <c r="AR288" i="24" s="1"/>
  <c r="AQ273" i="24"/>
  <c r="BU273" i="24"/>
  <c r="AN251" i="24"/>
  <c r="AQ251" i="24"/>
  <c r="AO243" i="24"/>
  <c r="AP243" i="24" s="1"/>
  <c r="AQ243" i="24"/>
  <c r="AE168" i="24"/>
  <c r="CP216" i="24"/>
  <c r="CR216" i="24"/>
  <c r="Y88" i="24"/>
  <c r="X88" i="24"/>
  <c r="Y155" i="24"/>
  <c r="X155" i="24"/>
  <c r="AF214" i="24"/>
  <c r="AE214" i="24"/>
  <c r="AN214" i="24" s="1"/>
  <c r="AR214" i="24" s="1"/>
  <c r="CO232" i="24"/>
  <c r="CR168" i="24"/>
  <c r="BW256" i="24"/>
  <c r="BX115" i="24"/>
  <c r="BX271" i="24"/>
  <c r="CG223" i="24"/>
  <c r="AQ127" i="24"/>
  <c r="CO229" i="24"/>
  <c r="BU272" i="24"/>
  <c r="CD189" i="24"/>
  <c r="CF213" i="24"/>
  <c r="CP228" i="24"/>
  <c r="CF234" i="24"/>
  <c r="AQ148" i="24"/>
  <c r="AO156" i="24"/>
  <c r="CP188" i="24"/>
  <c r="AQ242" i="24"/>
  <c r="AO191" i="24"/>
  <c r="AQ191" i="24"/>
  <c r="AN191" i="24"/>
  <c r="AR191" i="24" s="1"/>
  <c r="CP275" i="24"/>
  <c r="CO275" i="24"/>
  <c r="AO77" i="24"/>
  <c r="AL136" i="24"/>
  <c r="AN136" i="24" s="1"/>
  <c r="AR136" i="24" s="1"/>
  <c r="CM201" i="24"/>
  <c r="AQ162" i="24"/>
  <c r="BU128" i="24"/>
  <c r="AO128" i="24"/>
  <c r="CF245" i="24"/>
  <c r="CG245" i="24"/>
  <c r="Y257" i="24"/>
  <c r="X257" i="24"/>
  <c r="AQ136" i="24"/>
  <c r="AQ96" i="24"/>
  <c r="Y219" i="24"/>
  <c r="X219" i="24"/>
  <c r="AQ219" i="24" s="1"/>
  <c r="CR110" i="24"/>
  <c r="CO110" i="24"/>
  <c r="CO123" i="24"/>
  <c r="CR144" i="24"/>
  <c r="CR229" i="24"/>
  <c r="AQ220" i="24"/>
  <c r="AQ145" i="24"/>
  <c r="AQ265" i="24"/>
  <c r="AN150" i="24"/>
  <c r="AR150" i="24" s="1"/>
  <c r="BU158" i="24"/>
  <c r="AO136" i="24"/>
  <c r="AL146" i="24"/>
  <c r="BU124" i="24"/>
  <c r="AO124" i="24"/>
  <c r="AN124" i="24"/>
  <c r="AR124" i="24" s="1"/>
  <c r="AE75" i="24"/>
  <c r="AE164" i="24"/>
  <c r="CD164" i="24" s="1"/>
  <c r="X131" i="24"/>
  <c r="AL245" i="24"/>
  <c r="CM245" i="24" s="1"/>
  <c r="CP242" i="24"/>
  <c r="CR242" i="24"/>
  <c r="CD185" i="24"/>
  <c r="AQ185" i="24"/>
  <c r="AO179" i="24"/>
  <c r="AP179" i="24" s="1"/>
  <c r="AN253" i="24"/>
  <c r="AR253" i="24" s="1"/>
  <c r="AN161" i="24"/>
  <c r="AR161" i="24" s="1"/>
  <c r="AO189" i="24"/>
  <c r="AQ215" i="24"/>
  <c r="Y69" i="24"/>
  <c r="X69" i="24"/>
  <c r="AM78" i="24"/>
  <c r="AL78" i="24"/>
  <c r="CM78" i="24" s="1"/>
  <c r="CP78" i="24" s="1"/>
  <c r="AF215" i="24"/>
  <c r="AE215" i="24"/>
  <c r="CD215" i="24" s="1"/>
  <c r="AQ187" i="24"/>
  <c r="AP299" i="24"/>
  <c r="Y230" i="24"/>
  <c r="X230" i="24"/>
  <c r="AO177" i="24"/>
  <c r="AP177" i="24" s="1"/>
  <c r="AN282" i="24"/>
  <c r="AR282" i="24" s="1"/>
  <c r="X211" i="24"/>
  <c r="Y211" i="24"/>
  <c r="Y298" i="24"/>
  <c r="X298" i="24"/>
  <c r="AL69" i="24"/>
  <c r="AQ69" i="24" s="1"/>
  <c r="AN120" i="24"/>
  <c r="AL83" i="24"/>
  <c r="CM83" i="24" s="1"/>
  <c r="CO83" i="24" s="1"/>
  <c r="Y217" i="24"/>
  <c r="X217" i="24"/>
  <c r="AQ77" i="24"/>
  <c r="AF73" i="24"/>
  <c r="AE73" i="24"/>
  <c r="CD73" i="24" s="1"/>
  <c r="X160" i="24"/>
  <c r="Y160" i="24"/>
  <c r="CF236" i="24"/>
  <c r="CG236" i="24"/>
  <c r="AN157" i="24"/>
  <c r="AQ302" i="24"/>
  <c r="AN304" i="24"/>
  <c r="AR304" i="24" s="1"/>
  <c r="AN148" i="24"/>
  <c r="AR148" i="24" s="1"/>
  <c r="AM283" i="24"/>
  <c r="BX183" i="24"/>
  <c r="CF89" i="24"/>
  <c r="CG89" i="24"/>
  <c r="BW243" i="24"/>
  <c r="BX243" i="24"/>
  <c r="CR243" i="24"/>
  <c r="AR118" i="24"/>
  <c r="AP118" i="24"/>
  <c r="AR249" i="24"/>
  <c r="AP249" i="24"/>
  <c r="CG127" i="24"/>
  <c r="AR287" i="24"/>
  <c r="AP287" i="24"/>
  <c r="CR183" i="24"/>
  <c r="CR120" i="24"/>
  <c r="CR244" i="24"/>
  <c r="CF139" i="24"/>
  <c r="CG139" i="24"/>
  <c r="CP215" i="24"/>
  <c r="CO215" i="24"/>
  <c r="CR215" i="24"/>
  <c r="BW130" i="24"/>
  <c r="BX130" i="24"/>
  <c r="BK590" i="24"/>
  <c r="CP167" i="24"/>
  <c r="CR167" i="24"/>
  <c r="CO167" i="24"/>
  <c r="CO173" i="24"/>
  <c r="CP173" i="24"/>
  <c r="CO127" i="24"/>
  <c r="CR127" i="24"/>
  <c r="CP127" i="24"/>
  <c r="BW159" i="24"/>
  <c r="BX159" i="24"/>
  <c r="BW79" i="24"/>
  <c r="BX79" i="24"/>
  <c r="CO221" i="24"/>
  <c r="CR221" i="24"/>
  <c r="CP221" i="24"/>
  <c r="AN125" i="24"/>
  <c r="AR125" i="24" s="1"/>
  <c r="AQ125" i="24"/>
  <c r="AO125" i="24"/>
  <c r="AP125" i="24" s="1"/>
  <c r="CP90" i="24"/>
  <c r="CP77" i="24"/>
  <c r="CR77" i="24"/>
  <c r="CO77" i="24"/>
  <c r="BU141" i="24"/>
  <c r="AQ141" i="24"/>
  <c r="AN141" i="24"/>
  <c r="AR141" i="24" s="1"/>
  <c r="AO141" i="24"/>
  <c r="AP141" i="24" s="1"/>
  <c r="CM115" i="24"/>
  <c r="AO115" i="24"/>
  <c r="BU78" i="24"/>
  <c r="CD216" i="24"/>
  <c r="AN216" i="24"/>
  <c r="AR216" i="24" s="1"/>
  <c r="AQ216" i="24"/>
  <c r="CR79" i="24"/>
  <c r="AP142" i="24"/>
  <c r="BX248" i="24"/>
  <c r="AR102" i="24"/>
  <c r="AP102" i="24"/>
  <c r="AR228" i="24"/>
  <c r="AP228" i="24"/>
  <c r="CP186" i="24"/>
  <c r="CO186" i="24"/>
  <c r="CR100" i="24"/>
  <c r="AP266" i="24"/>
  <c r="AP247" i="24"/>
  <c r="CR83" i="24"/>
  <c r="AP150" i="24"/>
  <c r="AP117" i="24"/>
  <c r="BX170" i="24"/>
  <c r="CP83" i="24"/>
  <c r="CP279" i="24"/>
  <c r="CG226" i="24"/>
  <c r="CO78" i="24"/>
  <c r="BW269" i="24"/>
  <c r="CM274" i="24"/>
  <c r="AR250" i="24"/>
  <c r="AN197" i="24"/>
  <c r="AR197" i="24" s="1"/>
  <c r="CO197" i="24"/>
  <c r="CO191" i="24"/>
  <c r="CG230" i="24"/>
  <c r="AO216" i="24"/>
  <c r="AP216" i="24" s="1"/>
  <c r="CM194" i="24"/>
  <c r="AO194" i="24"/>
  <c r="AP194" i="24" s="1"/>
  <c r="AN194" i="24"/>
  <c r="AR194" i="24" s="1"/>
  <c r="AO180" i="24"/>
  <c r="AP180" i="24" s="1"/>
  <c r="BU180" i="24"/>
  <c r="AN172" i="24"/>
  <c r="AR172" i="24" s="1"/>
  <c r="AO172" i="24"/>
  <c r="CR131" i="24"/>
  <c r="CO131" i="24"/>
  <c r="CP187" i="24"/>
  <c r="CO187" i="24"/>
  <c r="CR187" i="24"/>
  <c r="BX85" i="24"/>
  <c r="BW85" i="24"/>
  <c r="CM109" i="24"/>
  <c r="AO109" i="24"/>
  <c r="CP76" i="24"/>
  <c r="CO76" i="24"/>
  <c r="BX193" i="24"/>
  <c r="BW193" i="24"/>
  <c r="AO303" i="24"/>
  <c r="AQ303" i="24"/>
  <c r="AN303" i="24"/>
  <c r="AR303" i="24" s="1"/>
  <c r="CP263" i="24"/>
  <c r="CO263" i="24"/>
  <c r="AQ244" i="24"/>
  <c r="AN244" i="24"/>
  <c r="AR244" i="24" s="1"/>
  <c r="CD161" i="24"/>
  <c r="AQ161" i="24"/>
  <c r="CO233" i="24"/>
  <c r="CP233" i="24"/>
  <c r="CR225" i="24"/>
  <c r="CO225" i="24"/>
  <c r="CP225" i="24"/>
  <c r="AQ167" i="24"/>
  <c r="CP96" i="24"/>
  <c r="CO96" i="24"/>
  <c r="AO264" i="24"/>
  <c r="AP264" i="24" s="1"/>
  <c r="AQ264" i="24"/>
  <c r="CD225" i="24"/>
  <c r="AQ225" i="24"/>
  <c r="AO225" i="24"/>
  <c r="AP225" i="24" s="1"/>
  <c r="CF170" i="24"/>
  <c r="CG170" i="24"/>
  <c r="CP226" i="24"/>
  <c r="CO226" i="24"/>
  <c r="CP208" i="24"/>
  <c r="CR208" i="24"/>
  <c r="AO195" i="24"/>
  <c r="AP195" i="24" s="1"/>
  <c r="AQ195" i="24"/>
  <c r="BU184" i="24"/>
  <c r="AN184" i="24"/>
  <c r="AR184" i="24" s="1"/>
  <c r="AO184" i="24"/>
  <c r="AP184" i="24" s="1"/>
  <c r="CM238" i="24"/>
  <c r="AQ238" i="24"/>
  <c r="AQ209" i="24"/>
  <c r="AN209" i="24"/>
  <c r="AR209" i="24" s="1"/>
  <c r="CM209" i="24"/>
  <c r="AO209" i="24"/>
  <c r="CO196" i="24"/>
  <c r="CR196" i="24"/>
  <c r="AO279" i="24"/>
  <c r="AQ279" i="24"/>
  <c r="AN279" i="24"/>
  <c r="AR279" i="24" s="1"/>
  <c r="AQ278" i="24"/>
  <c r="AN278" i="24"/>
  <c r="AR278" i="24" s="1"/>
  <c r="CG228" i="24"/>
  <c r="CF228" i="24"/>
  <c r="AQ178" i="24"/>
  <c r="AN178" i="24"/>
  <c r="AR178" i="24" s="1"/>
  <c r="BW87" i="24"/>
  <c r="BX87" i="24"/>
  <c r="BU131" i="24"/>
  <c r="BW82" i="24"/>
  <c r="BX82" i="24"/>
  <c r="CR280" i="24"/>
  <c r="CP280" i="24"/>
  <c r="AN68" i="24"/>
  <c r="AQ68" i="24"/>
  <c r="CM198" i="24"/>
  <c r="AQ198" i="24"/>
  <c r="CD187" i="24"/>
  <c r="AN187" i="24"/>
  <c r="AR187" i="24" s="1"/>
  <c r="BU173" i="24"/>
  <c r="CD160" i="24"/>
  <c r="AN160" i="24"/>
  <c r="AR160" i="24" s="1"/>
  <c r="AO160" i="24"/>
  <c r="CP135" i="24"/>
  <c r="CR135" i="24"/>
  <c r="BU91" i="24"/>
  <c r="AO91" i="24"/>
  <c r="AP91" i="24" s="1"/>
  <c r="AF100" i="24"/>
  <c r="AE100" i="24"/>
  <c r="AF110" i="24"/>
  <c r="AE110" i="24"/>
  <c r="AF134" i="24"/>
  <c r="AE134" i="24"/>
  <c r="AO134" i="24" s="1"/>
  <c r="Y139" i="24"/>
  <c r="X139" i="24"/>
  <c r="AF147" i="24"/>
  <c r="AE147" i="24"/>
  <c r="AF165" i="24"/>
  <c r="AE165" i="24"/>
  <c r="AF173" i="24"/>
  <c r="AE173" i="24"/>
  <c r="CD173" i="24" s="1"/>
  <c r="AF211" i="24"/>
  <c r="AE211" i="24"/>
  <c r="AM212" i="24"/>
  <c r="AL212" i="24"/>
  <c r="X241" i="24"/>
  <c r="Y241" i="24"/>
  <c r="CF248" i="24"/>
  <c r="CG248" i="24"/>
  <c r="CI586" i="24"/>
  <c r="CI587" i="24" s="1"/>
  <c r="CI590" i="24" s="1"/>
  <c r="BW74" i="24"/>
  <c r="AP260" i="24"/>
  <c r="CR197" i="24"/>
  <c r="CR87" i="24"/>
  <c r="CR148" i="24"/>
  <c r="AO223" i="24"/>
  <c r="AP223" i="24" s="1"/>
  <c r="AO278" i="24"/>
  <c r="AP278" i="24" s="1"/>
  <c r="AO178" i="24"/>
  <c r="AP178" i="24" s="1"/>
  <c r="AQ197" i="24"/>
  <c r="CP162" i="24"/>
  <c r="CO253" i="24"/>
  <c r="CO244" i="24"/>
  <c r="CP100" i="24"/>
  <c r="AN306" i="24"/>
  <c r="AR306" i="24" s="1"/>
  <c r="AO235" i="24"/>
  <c r="AP235" i="24" s="1"/>
  <c r="AN235" i="24"/>
  <c r="AR235" i="24" s="1"/>
  <c r="BU235" i="24"/>
  <c r="AQ227" i="24"/>
  <c r="AN227" i="24"/>
  <c r="CG191" i="24"/>
  <c r="CF191" i="24"/>
  <c r="AO186" i="24"/>
  <c r="AN186" i="24"/>
  <c r="AR186" i="24" s="1"/>
  <c r="CP178" i="24"/>
  <c r="CO178" i="24"/>
  <c r="AE143" i="24"/>
  <c r="AO79" i="24"/>
  <c r="AP79" i="24" s="1"/>
  <c r="CD79" i="24"/>
  <c r="BU71" i="24"/>
  <c r="AQ71" i="24"/>
  <c r="AO71" i="24"/>
  <c r="AP71" i="24" s="1"/>
  <c r="AN71" i="24"/>
  <c r="AR71" i="24" s="1"/>
  <c r="CF221" i="24"/>
  <c r="CG221" i="24"/>
  <c r="AO146" i="24"/>
  <c r="AP146" i="24" s="1"/>
  <c r="AN146" i="24"/>
  <c r="AR146" i="24" s="1"/>
  <c r="AQ129" i="24"/>
  <c r="AN129" i="24"/>
  <c r="CM271" i="24"/>
  <c r="AO271" i="24"/>
  <c r="AN271" i="24"/>
  <c r="AR271" i="24" s="1"/>
  <c r="AL248" i="24"/>
  <c r="CM248" i="24" s="1"/>
  <c r="AQ224" i="24"/>
  <c r="AO224" i="24"/>
  <c r="AP224" i="24" s="1"/>
  <c r="CM214" i="24"/>
  <c r="AO214" i="24"/>
  <c r="AP214" i="24" s="1"/>
  <c r="AQ214" i="24"/>
  <c r="CF197" i="24"/>
  <c r="CG197" i="24"/>
  <c r="CP137" i="24"/>
  <c r="CO137" i="24"/>
  <c r="CM261" i="24"/>
  <c r="AO261" i="24"/>
  <c r="BU245" i="24"/>
  <c r="AO245" i="24"/>
  <c r="CP81" i="24"/>
  <c r="CO81" i="24"/>
  <c r="CM231" i="24"/>
  <c r="AN231" i="24"/>
  <c r="AR231" i="24" s="1"/>
  <c r="AO231" i="24"/>
  <c r="AQ231" i="24"/>
  <c r="AN226" i="24"/>
  <c r="AR226" i="24" s="1"/>
  <c r="AO226" i="24"/>
  <c r="AQ226" i="24"/>
  <c r="CD174" i="24"/>
  <c r="AN174" i="24"/>
  <c r="BX86" i="24"/>
  <c r="BW86" i="24"/>
  <c r="X319" i="24"/>
  <c r="BU201" i="24"/>
  <c r="AO201" i="24"/>
  <c r="AP201" i="24" s="1"/>
  <c r="AF67" i="24"/>
  <c r="AE67" i="24"/>
  <c r="AF72" i="24"/>
  <c r="AE72" i="24"/>
  <c r="Y73" i="24"/>
  <c r="X73" i="24"/>
  <c r="AM74" i="24"/>
  <c r="AL74" i="24"/>
  <c r="AF78" i="24"/>
  <c r="AE78" i="24"/>
  <c r="CD78" i="24" s="1"/>
  <c r="AF82" i="24"/>
  <c r="AE82" i="24"/>
  <c r="AF87" i="24"/>
  <c r="AE87" i="24"/>
  <c r="AL92" i="24"/>
  <c r="AQ92" i="24" s="1"/>
  <c r="AM92" i="24"/>
  <c r="AN140" i="24"/>
  <c r="AQ140" i="24"/>
  <c r="AQ91" i="24"/>
  <c r="AN198" i="24"/>
  <c r="AR198" i="24" s="1"/>
  <c r="AO197" i="24"/>
  <c r="AO280" i="24"/>
  <c r="AP280" i="24" s="1"/>
  <c r="AP306" i="24"/>
  <c r="BW76" i="24"/>
  <c r="BX76" i="24"/>
  <c r="CM69" i="24"/>
  <c r="AN69" i="24"/>
  <c r="AR69" i="24" s="1"/>
  <c r="AN239" i="24"/>
  <c r="AR239" i="24" s="1"/>
  <c r="AQ239" i="24"/>
  <c r="AO239" i="24"/>
  <c r="AP239" i="24" s="1"/>
  <c r="CF232" i="24"/>
  <c r="CG232" i="24"/>
  <c r="CM189" i="24"/>
  <c r="AN189" i="24"/>
  <c r="AR189" i="24" s="1"/>
  <c r="CD178" i="24"/>
  <c r="CP134" i="24"/>
  <c r="CO134" i="24"/>
  <c r="AN95" i="24"/>
  <c r="AR95" i="24" s="1"/>
  <c r="AQ95" i="24"/>
  <c r="CP147" i="24"/>
  <c r="CO147" i="24"/>
  <c r="CP70" i="24"/>
  <c r="CR70" i="24"/>
  <c r="CF215" i="24"/>
  <c r="CG215" i="24"/>
  <c r="BU268" i="24"/>
  <c r="AN268" i="24"/>
  <c r="AR268" i="24" s="1"/>
  <c r="AQ268" i="24"/>
  <c r="AQ230" i="24"/>
  <c r="AO230" i="24"/>
  <c r="AP230" i="24" s="1"/>
  <c r="AN230" i="24"/>
  <c r="AR230" i="24" s="1"/>
  <c r="CP223" i="24"/>
  <c r="CO223" i="24"/>
  <c r="AN219" i="24"/>
  <c r="AR219" i="24" s="1"/>
  <c r="AO219" i="24"/>
  <c r="AO215" i="24"/>
  <c r="AN215" i="24"/>
  <c r="AR215" i="24" s="1"/>
  <c r="AE101" i="24"/>
  <c r="AF101" i="24"/>
  <c r="X103" i="24"/>
  <c r="Y103" i="24"/>
  <c r="BY586" i="24"/>
  <c r="BY587" i="24" s="1"/>
  <c r="BU166" i="24"/>
  <c r="AN166" i="24"/>
  <c r="BU156" i="24"/>
  <c r="AN156" i="24"/>
  <c r="AQ156" i="24"/>
  <c r="AO167" i="24"/>
  <c r="AP167" i="24" s="1"/>
  <c r="AN167" i="24"/>
  <c r="AR167" i="24" s="1"/>
  <c r="AN261" i="24"/>
  <c r="AR261" i="24" s="1"/>
  <c r="BU255" i="24"/>
  <c r="AN255" i="24"/>
  <c r="AQ255" i="24"/>
  <c r="CD116" i="24"/>
  <c r="AO116" i="24"/>
  <c r="AO305" i="24"/>
  <c r="AP305" i="24" s="1"/>
  <c r="AQ305" i="24"/>
  <c r="AN122" i="24"/>
  <c r="AR122" i="24" s="1"/>
  <c r="AO96" i="24"/>
  <c r="AP96" i="24" s="1"/>
  <c r="AM67" i="24"/>
  <c r="AL67" i="24"/>
  <c r="CM67" i="24" s="1"/>
  <c r="AF70" i="24"/>
  <c r="AE70" i="24"/>
  <c r="AM72" i="24"/>
  <c r="AL72" i="24"/>
  <c r="AF81" i="24"/>
  <c r="AE81" i="24"/>
  <c r="AF86" i="24"/>
  <c r="AE86" i="24"/>
  <c r="AO86" i="24" s="1"/>
  <c r="AF131" i="24"/>
  <c r="AE131" i="24"/>
  <c r="AN131" i="24" s="1"/>
  <c r="AR131" i="24" s="1"/>
  <c r="AF137" i="24"/>
  <c r="AE137" i="24"/>
  <c r="Y164" i="24"/>
  <c r="X164" i="24"/>
  <c r="AM165" i="24"/>
  <c r="AL165" i="24"/>
  <c r="Y210" i="24"/>
  <c r="X210" i="24"/>
  <c r="X234" i="24"/>
  <c r="Y234" i="24"/>
  <c r="Y240" i="24"/>
  <c r="X240" i="24"/>
  <c r="X314" i="24"/>
  <c r="Y314" i="24"/>
  <c r="CM270" i="24"/>
  <c r="AN270" i="24"/>
  <c r="BU254" i="24"/>
  <c r="AN254" i="24"/>
  <c r="AN115" i="24"/>
  <c r="AR115" i="24" s="1"/>
  <c r="AQ115" i="24"/>
  <c r="AN128" i="24"/>
  <c r="CD130" i="24"/>
  <c r="AN130" i="24"/>
  <c r="AN213" i="24"/>
  <c r="AR213" i="24" s="1"/>
  <c r="AO213" i="24"/>
  <c r="AP213" i="24" s="1"/>
  <c r="CD159" i="24"/>
  <c r="AN159" i="24"/>
  <c r="AR159" i="24" s="1"/>
  <c r="BU101" i="24"/>
  <c r="AN77" i="24"/>
  <c r="AR77" i="24" s="1"/>
  <c r="CD123" i="24"/>
  <c r="AN123" i="24"/>
  <c r="CM102" i="24"/>
  <c r="AQ102" i="24"/>
  <c r="BU145" i="24"/>
  <c r="AO145" i="24"/>
  <c r="AP145" i="24" s="1"/>
  <c r="AN145" i="24"/>
  <c r="AR145" i="24" s="1"/>
  <c r="BU137" i="24"/>
  <c r="AO283" i="24"/>
  <c r="AN283" i="24"/>
  <c r="AR283" i="24" s="1"/>
  <c r="AO198" i="24"/>
  <c r="AP198" i="24" s="1"/>
  <c r="Y90" i="24"/>
  <c r="X90" i="24"/>
  <c r="AF99" i="24"/>
  <c r="AE99" i="24"/>
  <c r="AO161" i="24"/>
  <c r="AP161" i="24" s="1"/>
  <c r="AQ236" i="24"/>
  <c r="AQ253" i="24"/>
  <c r="AQ132" i="24"/>
  <c r="AN109" i="24"/>
  <c r="AR109" i="24" s="1"/>
  <c r="AO246" i="24"/>
  <c r="AP246" i="24" s="1"/>
  <c r="AQ109" i="24"/>
  <c r="BU188" i="24"/>
  <c r="AO187" i="24"/>
  <c r="AP187" i="24" s="1"/>
  <c r="AO269" i="24"/>
  <c r="AP269" i="24" s="1"/>
  <c r="AO253" i="24"/>
  <c r="AP253" i="24" s="1"/>
  <c r="AE76" i="24"/>
  <c r="AF76" i="24"/>
  <c r="AF80" i="24"/>
  <c r="AE80" i="24"/>
  <c r="AE85" i="24"/>
  <c r="AQ85" i="24" s="1"/>
  <c r="AF85" i="24"/>
  <c r="AF103" i="24"/>
  <c r="AE103" i="24"/>
  <c r="Y222" i="24"/>
  <c r="X222" i="24"/>
  <c r="Y233" i="24"/>
  <c r="X233" i="24"/>
  <c r="AM265" i="24"/>
  <c r="Y75" i="24"/>
  <c r="X75" i="24"/>
  <c r="AF83" i="24"/>
  <c r="AE83" i="24"/>
  <c r="AM89" i="24"/>
  <c r="AL89" i="24"/>
  <c r="AF135" i="24"/>
  <c r="AE135" i="24"/>
  <c r="Y221" i="24"/>
  <c r="X221" i="24"/>
  <c r="Y232" i="24"/>
  <c r="X232" i="24"/>
  <c r="AM262" i="24"/>
  <c r="AL262" i="24"/>
  <c r="AQ262" i="24" s="1"/>
  <c r="Y275" i="24"/>
  <c r="X275" i="24"/>
  <c r="Y95" i="24"/>
  <c r="Y117" i="24"/>
  <c r="AM117" i="24"/>
  <c r="AF119" i="24"/>
  <c r="AM125" i="24"/>
  <c r="AM127" i="24"/>
  <c r="AF155" i="24"/>
  <c r="AM163" i="24"/>
  <c r="AL163" i="24"/>
  <c r="AM241" i="24"/>
  <c r="AL241" i="24"/>
  <c r="CM241" i="24" s="1"/>
  <c r="AM258" i="24"/>
  <c r="AL258" i="24"/>
  <c r="Y281" i="24"/>
  <c r="X281" i="24"/>
  <c r="AF149" i="24"/>
  <c r="AE149" i="24"/>
  <c r="AF176" i="24"/>
  <c r="AE176" i="24"/>
  <c r="AF218" i="24"/>
  <c r="AE218" i="24"/>
  <c r="AO218" i="24" s="1"/>
  <c r="AM267" i="24"/>
  <c r="AL267" i="24"/>
  <c r="X328" i="24"/>
  <c r="CP245" i="24" l="1"/>
  <c r="CO245" i="24"/>
  <c r="CF184" i="24"/>
  <c r="CG184" i="24"/>
  <c r="AQ245" i="24"/>
  <c r="AP271" i="24"/>
  <c r="AN248" i="24"/>
  <c r="AR248" i="24" s="1"/>
  <c r="CG73" i="24"/>
  <c r="CF73" i="24"/>
  <c r="AQ298" i="24"/>
  <c r="AN298" i="24"/>
  <c r="AR298" i="24" s="1"/>
  <c r="AO298" i="24"/>
  <c r="CD168" i="24"/>
  <c r="AN168" i="24"/>
  <c r="AR168" i="24" s="1"/>
  <c r="AO168" i="24"/>
  <c r="AP168" i="24" s="1"/>
  <c r="AQ168" i="24"/>
  <c r="CG196" i="24"/>
  <c r="CF196" i="24"/>
  <c r="BU263" i="24"/>
  <c r="AN263" i="24"/>
  <c r="AR263" i="24" s="1"/>
  <c r="AQ263" i="24"/>
  <c r="AO263" i="24"/>
  <c r="AO68" i="24"/>
  <c r="BU68" i="24"/>
  <c r="AP158" i="24"/>
  <c r="CF156" i="24"/>
  <c r="CG156" i="24"/>
  <c r="AP136" i="24"/>
  <c r="CP108" i="24"/>
  <c r="CO108" i="24"/>
  <c r="BW140" i="24"/>
  <c r="CR140" i="24"/>
  <c r="AP197" i="24"/>
  <c r="AP231" i="24"/>
  <c r="BX140" i="24"/>
  <c r="BW158" i="24"/>
  <c r="BX158" i="24"/>
  <c r="AN155" i="24"/>
  <c r="AR155" i="24" s="1"/>
  <c r="AO155" i="24"/>
  <c r="AP155" i="24" s="1"/>
  <c r="AQ155" i="24"/>
  <c r="BU155" i="24"/>
  <c r="AP304" i="24"/>
  <c r="AQ146" i="24"/>
  <c r="AP236" i="24"/>
  <c r="CM119" i="24"/>
  <c r="AQ119" i="24"/>
  <c r="AN119" i="24"/>
  <c r="AR119" i="24" s="1"/>
  <c r="AO119" i="24"/>
  <c r="AP288" i="24"/>
  <c r="AP268" i="24"/>
  <c r="AR157" i="24"/>
  <c r="AP157" i="24"/>
  <c r="AQ217" i="24"/>
  <c r="AO217" i="24"/>
  <c r="AN217" i="24"/>
  <c r="AR217" i="24" s="1"/>
  <c r="CF164" i="24"/>
  <c r="CG164" i="24"/>
  <c r="AP290" i="24"/>
  <c r="AP297" i="24"/>
  <c r="AN108" i="24"/>
  <c r="AR108" i="24" s="1"/>
  <c r="AN88" i="24"/>
  <c r="AR88" i="24" s="1"/>
  <c r="AQ88" i="24"/>
  <c r="AO88" i="24"/>
  <c r="AP88" i="24" s="1"/>
  <c r="AR251" i="24"/>
  <c r="AP251" i="24"/>
  <c r="AN116" i="24"/>
  <c r="AR116" i="24" s="1"/>
  <c r="AQ116" i="24"/>
  <c r="BU116" i="24"/>
  <c r="BW100" i="24"/>
  <c r="BX100" i="24"/>
  <c r="BX80" i="24"/>
  <c r="BW80" i="24"/>
  <c r="CR80" i="24"/>
  <c r="AN169" i="24"/>
  <c r="AR169" i="24" s="1"/>
  <c r="AQ169" i="24"/>
  <c r="AO169" i="24"/>
  <c r="BU108" i="24"/>
  <c r="AQ108" i="24"/>
  <c r="AO108" i="24"/>
  <c r="AP181" i="24"/>
  <c r="CR128" i="24"/>
  <c r="BW128" i="24"/>
  <c r="BX128" i="24"/>
  <c r="CR273" i="24"/>
  <c r="BW273" i="24"/>
  <c r="BX273" i="24"/>
  <c r="BW244" i="24"/>
  <c r="BX244" i="24"/>
  <c r="BX265" i="24"/>
  <c r="BW265" i="24"/>
  <c r="CR265" i="24"/>
  <c r="AP183" i="24"/>
  <c r="CP256" i="24"/>
  <c r="CR256" i="24"/>
  <c r="CO256" i="24"/>
  <c r="AP283" i="24"/>
  <c r="AR120" i="24"/>
  <c r="AP120" i="24"/>
  <c r="BU69" i="24"/>
  <c r="AO69" i="24"/>
  <c r="AP69" i="24" s="1"/>
  <c r="CG185" i="24"/>
  <c r="CF185" i="24"/>
  <c r="AP124" i="24"/>
  <c r="AP191" i="24"/>
  <c r="CF189" i="24"/>
  <c r="CG189" i="24"/>
  <c r="AP289" i="24"/>
  <c r="BX236" i="24"/>
  <c r="BW236" i="24"/>
  <c r="CR236" i="24"/>
  <c r="CD162" i="24"/>
  <c r="AN162" i="24"/>
  <c r="AR162" i="24" s="1"/>
  <c r="AO162" i="24"/>
  <c r="AP162" i="24" s="1"/>
  <c r="AP282" i="24"/>
  <c r="AP148" i="24"/>
  <c r="AN245" i="24"/>
  <c r="AR245" i="24" s="1"/>
  <c r="AQ160" i="24"/>
  <c r="BU160" i="24"/>
  <c r="BX124" i="24"/>
  <c r="BW124" i="24"/>
  <c r="CP201" i="24"/>
  <c r="CO201" i="24"/>
  <c r="BW272" i="24"/>
  <c r="BX272" i="24"/>
  <c r="CR272" i="24"/>
  <c r="AP86" i="24"/>
  <c r="BY590" i="24"/>
  <c r="CR587" i="24"/>
  <c r="CS587" i="24"/>
  <c r="AN149" i="24"/>
  <c r="AR149" i="24" s="1"/>
  <c r="AQ149" i="24"/>
  <c r="CD149" i="24"/>
  <c r="AO149" i="24"/>
  <c r="AP149" i="24" s="1"/>
  <c r="CM163" i="24"/>
  <c r="AO163" i="24"/>
  <c r="AQ163" i="24"/>
  <c r="AN163" i="24"/>
  <c r="AR163" i="24" s="1"/>
  <c r="AP123" i="24"/>
  <c r="AR123" i="24"/>
  <c r="BX101" i="24"/>
  <c r="CR101" i="24"/>
  <c r="BW101" i="24"/>
  <c r="CF130" i="24"/>
  <c r="CG130" i="24"/>
  <c r="AR254" i="24"/>
  <c r="AP254" i="24"/>
  <c r="AN137" i="24"/>
  <c r="AR137" i="24" s="1"/>
  <c r="CD137" i="24"/>
  <c r="AO137" i="24"/>
  <c r="AP137" i="24" s="1"/>
  <c r="CP67" i="24"/>
  <c r="CO67" i="24"/>
  <c r="BW255" i="24"/>
  <c r="BX255" i="24"/>
  <c r="AR166" i="24"/>
  <c r="AP166" i="24"/>
  <c r="AO101" i="24"/>
  <c r="AQ101" i="24"/>
  <c r="CF78" i="24"/>
  <c r="CG78" i="24"/>
  <c r="CD67" i="24"/>
  <c r="AO67" i="24"/>
  <c r="AN67" i="24"/>
  <c r="AR67" i="24" s="1"/>
  <c r="CG174" i="24"/>
  <c r="CF174" i="24"/>
  <c r="CP271" i="24"/>
  <c r="CR271" i="24"/>
  <c r="CO271" i="24"/>
  <c r="AR227" i="24"/>
  <c r="AP227" i="24"/>
  <c r="CM212" i="24"/>
  <c r="AQ212" i="24"/>
  <c r="AO212" i="24"/>
  <c r="CD147" i="24"/>
  <c r="AN147" i="24"/>
  <c r="AR147" i="24" s="1"/>
  <c r="AO147" i="24"/>
  <c r="AQ147" i="24"/>
  <c r="AQ100" i="24"/>
  <c r="AO100" i="24"/>
  <c r="AQ218" i="24"/>
  <c r="CR180" i="24"/>
  <c r="BW180" i="24"/>
  <c r="BX180" i="24"/>
  <c r="CF216" i="24"/>
  <c r="CG216" i="24"/>
  <c r="AO78" i="24"/>
  <c r="AP244" i="24"/>
  <c r="AQ232" i="24"/>
  <c r="AO232" i="24"/>
  <c r="AN232" i="24"/>
  <c r="AR232" i="24" s="1"/>
  <c r="AN83" i="24"/>
  <c r="AR83" i="24" s="1"/>
  <c r="CD83" i="24"/>
  <c r="AO83" i="24"/>
  <c r="AQ83" i="24"/>
  <c r="BW188" i="24"/>
  <c r="BX188" i="24"/>
  <c r="CR188" i="24"/>
  <c r="BX145" i="24"/>
  <c r="CR145" i="24"/>
  <c r="BW145" i="24"/>
  <c r="BX254" i="24"/>
  <c r="BW254" i="24"/>
  <c r="CR254" i="24"/>
  <c r="CO248" i="24"/>
  <c r="CP248" i="24"/>
  <c r="CR248" i="24"/>
  <c r="AP186" i="24"/>
  <c r="AO173" i="24"/>
  <c r="AR68" i="24"/>
  <c r="AP68" i="24"/>
  <c r="AQ67" i="24"/>
  <c r="AQ78" i="24"/>
  <c r="CM267" i="24"/>
  <c r="AQ267" i="24"/>
  <c r="AN267" i="24"/>
  <c r="AR267" i="24" s="1"/>
  <c r="AO267" i="24"/>
  <c r="AQ176" i="24"/>
  <c r="AO176" i="24"/>
  <c r="AN176" i="24"/>
  <c r="AR176" i="24" s="1"/>
  <c r="AO281" i="24"/>
  <c r="AN281" i="24"/>
  <c r="AR281" i="24" s="1"/>
  <c r="AQ281" i="24"/>
  <c r="CO241" i="24"/>
  <c r="CP241" i="24"/>
  <c r="AN233" i="24"/>
  <c r="AR233" i="24" s="1"/>
  <c r="AO233" i="24"/>
  <c r="AQ233" i="24"/>
  <c r="CD80" i="24"/>
  <c r="AO80" i="24"/>
  <c r="AP80" i="24" s="1"/>
  <c r="AQ80" i="24"/>
  <c r="AN80" i="24"/>
  <c r="AR80" i="24" s="1"/>
  <c r="AN99" i="24"/>
  <c r="AR99" i="24" s="1"/>
  <c r="AQ99" i="24"/>
  <c r="AO99" i="24"/>
  <c r="BX137" i="24"/>
  <c r="BW137" i="24"/>
  <c r="CR137" i="24"/>
  <c r="AR270" i="24"/>
  <c r="AP270" i="24"/>
  <c r="AN240" i="24"/>
  <c r="AR240" i="24" s="1"/>
  <c r="AQ240" i="24"/>
  <c r="BU240" i="24"/>
  <c r="AO240" i="24"/>
  <c r="BU164" i="24"/>
  <c r="AN164" i="24"/>
  <c r="AR164" i="24" s="1"/>
  <c r="AQ164" i="24"/>
  <c r="AO164" i="24"/>
  <c r="CD131" i="24"/>
  <c r="AO131" i="24"/>
  <c r="AP131" i="24" s="1"/>
  <c r="CD81" i="24"/>
  <c r="AQ81" i="24"/>
  <c r="AN81" i="24"/>
  <c r="AR81" i="24" s="1"/>
  <c r="AO81" i="24"/>
  <c r="AP81" i="24" s="1"/>
  <c r="AQ70" i="24"/>
  <c r="AO70" i="24"/>
  <c r="CD70" i="24"/>
  <c r="AN70" i="24"/>
  <c r="AR70" i="24" s="1"/>
  <c r="AR156" i="24"/>
  <c r="AP156" i="24"/>
  <c r="AN212" i="24"/>
  <c r="AR212" i="24" s="1"/>
  <c r="AO103" i="24"/>
  <c r="AP103" i="24" s="1"/>
  <c r="AN103" i="24"/>
  <c r="AR103" i="24" s="1"/>
  <c r="AQ103" i="24"/>
  <c r="AP215" i="24"/>
  <c r="AN82" i="24"/>
  <c r="AR82" i="24" s="1"/>
  <c r="AQ82" i="24"/>
  <c r="AO82" i="24"/>
  <c r="CM74" i="24"/>
  <c r="AN74" i="24"/>
  <c r="AR74" i="24" s="1"/>
  <c r="AO74" i="24"/>
  <c r="AQ74" i="24"/>
  <c r="AQ72" i="24"/>
  <c r="AP226" i="24"/>
  <c r="AP261" i="24"/>
  <c r="CP214" i="24"/>
  <c r="CR214" i="24"/>
  <c r="CO214" i="24"/>
  <c r="CR71" i="24"/>
  <c r="BW71" i="24"/>
  <c r="BX71" i="24"/>
  <c r="BW235" i="24"/>
  <c r="BX235" i="24"/>
  <c r="CR235" i="24"/>
  <c r="CD211" i="24"/>
  <c r="AO211" i="24"/>
  <c r="AP211" i="24" s="1"/>
  <c r="AN211" i="24"/>
  <c r="AR211" i="24" s="1"/>
  <c r="AQ211" i="24"/>
  <c r="AQ165" i="24"/>
  <c r="AN165" i="24"/>
  <c r="AR165" i="24" s="1"/>
  <c r="AO165" i="24"/>
  <c r="AN139" i="24"/>
  <c r="AR139" i="24" s="1"/>
  <c r="BU139" i="24"/>
  <c r="AQ139" i="24"/>
  <c r="AO139" i="24"/>
  <c r="AQ110" i="24"/>
  <c r="AO110" i="24"/>
  <c r="AN110" i="24"/>
  <c r="AR110" i="24" s="1"/>
  <c r="AP160" i="24"/>
  <c r="AN173" i="24"/>
  <c r="AR173" i="24" s="1"/>
  <c r="AQ131" i="24"/>
  <c r="AP209" i="24"/>
  <c r="CR184" i="24"/>
  <c r="BW184" i="24"/>
  <c r="BX184" i="24"/>
  <c r="AP303" i="24"/>
  <c r="AP172" i="24"/>
  <c r="AP159" i="24"/>
  <c r="AN78" i="24"/>
  <c r="AR78" i="24" s="1"/>
  <c r="AP115" i="24"/>
  <c r="AP95" i="24"/>
  <c r="CM258" i="24"/>
  <c r="AQ258" i="24"/>
  <c r="AN258" i="24"/>
  <c r="AR258" i="24" s="1"/>
  <c r="AO258" i="24"/>
  <c r="AP258" i="24" s="1"/>
  <c r="BU90" i="24"/>
  <c r="AQ90" i="24"/>
  <c r="AO90" i="24"/>
  <c r="AN90" i="24"/>
  <c r="AR90" i="24" s="1"/>
  <c r="AN86" i="24"/>
  <c r="AR86" i="24" s="1"/>
  <c r="CD86" i="24"/>
  <c r="BX268" i="24"/>
  <c r="CR268" i="24"/>
  <c r="BW268" i="24"/>
  <c r="CP69" i="24"/>
  <c r="CO69" i="24"/>
  <c r="CD87" i="24"/>
  <c r="AO87" i="24"/>
  <c r="AQ87" i="24"/>
  <c r="AN87" i="24"/>
  <c r="AR87" i="24" s="1"/>
  <c r="BU73" i="24"/>
  <c r="AQ73" i="24"/>
  <c r="AN73" i="24"/>
  <c r="AR73" i="24" s="1"/>
  <c r="AO73" i="24"/>
  <c r="CF173" i="24"/>
  <c r="CG173" i="24"/>
  <c r="CD134" i="24"/>
  <c r="AQ134" i="24"/>
  <c r="CG160" i="24"/>
  <c r="CF160" i="24"/>
  <c r="CO109" i="24"/>
  <c r="CP109" i="24"/>
  <c r="CR109" i="24"/>
  <c r="CO194" i="24"/>
  <c r="CP194" i="24"/>
  <c r="CR194" i="24"/>
  <c r="AQ591" i="24"/>
  <c r="AQ595" i="24" s="1"/>
  <c r="BU275" i="24"/>
  <c r="AO275" i="24"/>
  <c r="AN275" i="24"/>
  <c r="AR275" i="24" s="1"/>
  <c r="AQ275" i="24"/>
  <c r="AN135" i="24"/>
  <c r="AR135" i="24" s="1"/>
  <c r="AQ135" i="24"/>
  <c r="AO135" i="24"/>
  <c r="CD85" i="24"/>
  <c r="AN85" i="24"/>
  <c r="AR85" i="24" s="1"/>
  <c r="AO85" i="24"/>
  <c r="AP85" i="24" s="1"/>
  <c r="AN76" i="24"/>
  <c r="AR76" i="24" s="1"/>
  <c r="AQ76" i="24"/>
  <c r="CD76" i="24"/>
  <c r="AO76" i="24"/>
  <c r="AQ137" i="24"/>
  <c r="CG123" i="24"/>
  <c r="CF123" i="24"/>
  <c r="AN100" i="24"/>
  <c r="AR100" i="24" s="1"/>
  <c r="AR128" i="24"/>
  <c r="AP128" i="24"/>
  <c r="AN234" i="24"/>
  <c r="AR234" i="24" s="1"/>
  <c r="AQ234" i="24"/>
  <c r="AO234" i="24"/>
  <c r="CF116" i="24"/>
  <c r="CG116" i="24"/>
  <c r="BW166" i="24"/>
  <c r="BX166" i="24"/>
  <c r="CR166" i="24"/>
  <c r="CO189" i="24"/>
  <c r="CR189" i="24"/>
  <c r="CP189" i="24"/>
  <c r="AR140" i="24"/>
  <c r="AP140" i="24"/>
  <c r="BX245" i="24"/>
  <c r="BW245" i="24"/>
  <c r="CR245" i="24"/>
  <c r="AR129" i="24"/>
  <c r="AP129" i="24"/>
  <c r="CD143" i="24"/>
  <c r="AO143" i="24"/>
  <c r="AN143" i="24"/>
  <c r="AR143" i="24" s="1"/>
  <c r="AQ143" i="24"/>
  <c r="CR255" i="24"/>
  <c r="CF187" i="24"/>
  <c r="CG187" i="24"/>
  <c r="AO248" i="24"/>
  <c r="AP248" i="24" s="1"/>
  <c r="AP189" i="24"/>
  <c r="AN262" i="24"/>
  <c r="AR262" i="24" s="1"/>
  <c r="CM262" i="24"/>
  <c r="AO262" i="24"/>
  <c r="AQ221" i="24"/>
  <c r="AN221" i="24"/>
  <c r="AR221" i="24" s="1"/>
  <c r="AO221" i="24"/>
  <c r="CM89" i="24"/>
  <c r="AN89" i="24"/>
  <c r="AR89" i="24" s="1"/>
  <c r="AO89" i="24"/>
  <c r="AP89" i="24" s="1"/>
  <c r="AQ89" i="24"/>
  <c r="AN75" i="24"/>
  <c r="AR75" i="24" s="1"/>
  <c r="AO75" i="24"/>
  <c r="AQ75" i="24"/>
  <c r="CO102" i="24"/>
  <c r="CP102" i="24"/>
  <c r="CR102" i="24"/>
  <c r="AN101" i="24"/>
  <c r="AR101" i="24" s="1"/>
  <c r="CG159" i="24"/>
  <c r="CF159" i="24"/>
  <c r="AR130" i="24"/>
  <c r="AP130" i="24"/>
  <c r="CO270" i="24"/>
  <c r="CR270" i="24"/>
  <c r="CP270" i="24"/>
  <c r="AQ86" i="24"/>
  <c r="AR255" i="24"/>
  <c r="AP255" i="24"/>
  <c r="BX156" i="24"/>
  <c r="CR156" i="24"/>
  <c r="BW156" i="24"/>
  <c r="AP219" i="24"/>
  <c r="CG178" i="24"/>
  <c r="CF178" i="24"/>
  <c r="AN92" i="24"/>
  <c r="AR92" i="24" s="1"/>
  <c r="AO92" i="24"/>
  <c r="AP92" i="24" s="1"/>
  <c r="BW201" i="24"/>
  <c r="BX201" i="24"/>
  <c r="CR201" i="24"/>
  <c r="AR174" i="24"/>
  <c r="AP174" i="24"/>
  <c r="CR231" i="24"/>
  <c r="CP231" i="24"/>
  <c r="CO231" i="24"/>
  <c r="CP261" i="24"/>
  <c r="CO261" i="24"/>
  <c r="CR261" i="24"/>
  <c r="CG79" i="24"/>
  <c r="CF79" i="24"/>
  <c r="AQ173" i="24"/>
  <c r="AQ241" i="24"/>
  <c r="AO241" i="24"/>
  <c r="BU241" i="24"/>
  <c r="CR241" i="24" s="1"/>
  <c r="AN241" i="24"/>
  <c r="AR241" i="24" s="1"/>
  <c r="BW91" i="24"/>
  <c r="BX91" i="24"/>
  <c r="CR91" i="24"/>
  <c r="BW173" i="24"/>
  <c r="BX173" i="24"/>
  <c r="CO198" i="24"/>
  <c r="CP198" i="24"/>
  <c r="CR198" i="24"/>
  <c r="BX131" i="24"/>
  <c r="BW131" i="24"/>
  <c r="AP279" i="24"/>
  <c r="CP209" i="24"/>
  <c r="CO209" i="24"/>
  <c r="CR209" i="24"/>
  <c r="CO238" i="24"/>
  <c r="CP238" i="24"/>
  <c r="CR238" i="24"/>
  <c r="AN218" i="24"/>
  <c r="AR218" i="24" s="1"/>
  <c r="AQ248" i="24"/>
  <c r="CG225" i="24"/>
  <c r="CF225" i="24"/>
  <c r="CG161" i="24"/>
  <c r="CF161" i="24"/>
  <c r="AP109" i="24"/>
  <c r="AN134" i="24"/>
  <c r="AR134" i="24" s="1"/>
  <c r="CO274" i="24"/>
  <c r="CP274" i="24"/>
  <c r="CR274" i="24"/>
  <c r="AP122" i="24"/>
  <c r="BW78" i="24"/>
  <c r="BX78" i="24"/>
  <c r="CR78" i="24"/>
  <c r="CP115" i="24"/>
  <c r="CO115" i="24"/>
  <c r="CR115" i="24"/>
  <c r="BW141" i="24"/>
  <c r="CR141" i="24"/>
  <c r="BX141" i="24"/>
  <c r="AP108" i="24"/>
  <c r="AP77" i="24"/>
  <c r="BX68" i="24" l="1"/>
  <c r="BW68" i="24"/>
  <c r="CR68" i="24"/>
  <c r="AP241" i="24"/>
  <c r="AP275" i="24"/>
  <c r="AP101" i="24"/>
  <c r="BX108" i="24"/>
  <c r="BW108" i="24"/>
  <c r="AP217" i="24"/>
  <c r="CR108" i="24"/>
  <c r="AP262" i="24"/>
  <c r="BX69" i="24"/>
  <c r="BW69" i="24"/>
  <c r="AP169" i="24"/>
  <c r="BX116" i="24"/>
  <c r="BW116" i="24"/>
  <c r="AP116" i="24"/>
  <c r="CO119" i="24"/>
  <c r="CP119" i="24"/>
  <c r="AP263" i="24"/>
  <c r="CG168" i="24"/>
  <c r="CF168" i="24"/>
  <c r="AP176" i="24"/>
  <c r="AP78" i="24"/>
  <c r="AP67" i="24"/>
  <c r="AP298" i="24"/>
  <c r="AP76" i="24"/>
  <c r="AP83" i="24"/>
  <c r="BX263" i="24"/>
  <c r="BW263" i="24"/>
  <c r="CR263" i="24"/>
  <c r="AP221" i="24"/>
  <c r="AP87" i="24"/>
  <c r="AP267" i="24"/>
  <c r="AP147" i="24"/>
  <c r="CG162" i="24"/>
  <c r="CF162" i="24"/>
  <c r="AP245" i="24"/>
  <c r="BX155" i="24"/>
  <c r="BW155" i="24"/>
  <c r="BX160" i="24"/>
  <c r="BW160" i="24"/>
  <c r="AP119" i="24"/>
  <c r="CF147" i="24"/>
  <c r="CG147" i="24"/>
  <c r="CP262" i="24"/>
  <c r="CO262" i="24"/>
  <c r="CR262" i="24"/>
  <c r="CG76" i="24"/>
  <c r="CF76" i="24"/>
  <c r="CP258" i="24"/>
  <c r="CR258" i="24"/>
  <c r="CO258" i="24"/>
  <c r="BX139" i="24"/>
  <c r="BW139" i="24"/>
  <c r="CR139" i="24"/>
  <c r="CG211" i="24"/>
  <c r="CF211" i="24"/>
  <c r="CF70" i="24"/>
  <c r="CG70" i="24"/>
  <c r="CG80" i="24"/>
  <c r="CF80" i="24"/>
  <c r="AP232" i="24"/>
  <c r="AP212" i="24"/>
  <c r="CF67" i="24"/>
  <c r="CG67" i="24"/>
  <c r="CF137" i="24"/>
  <c r="CG137" i="24"/>
  <c r="AP143" i="24"/>
  <c r="CG85" i="24"/>
  <c r="CF85" i="24"/>
  <c r="BW73" i="24"/>
  <c r="BX73" i="24"/>
  <c r="CR73" i="24"/>
  <c r="CF87" i="24"/>
  <c r="CG87" i="24"/>
  <c r="AP218" i="24"/>
  <c r="AP82" i="24"/>
  <c r="AP70" i="24"/>
  <c r="AP164" i="24"/>
  <c r="AP240" i="24"/>
  <c r="AP281" i="24"/>
  <c r="AP173" i="24"/>
  <c r="CF83" i="24"/>
  <c r="CG83" i="24"/>
  <c r="AP163" i="24"/>
  <c r="CP89" i="24"/>
  <c r="CO89" i="24"/>
  <c r="CG134" i="24"/>
  <c r="CF134" i="24"/>
  <c r="CG86" i="24"/>
  <c r="CF86" i="24"/>
  <c r="BX275" i="24"/>
  <c r="CR275" i="24"/>
  <c r="BW275" i="24"/>
  <c r="BW90" i="24"/>
  <c r="BX90" i="24"/>
  <c r="CR90" i="24"/>
  <c r="AP110" i="24"/>
  <c r="CP74" i="24"/>
  <c r="CO74" i="24"/>
  <c r="CR74" i="24"/>
  <c r="CF131" i="24"/>
  <c r="CG131" i="24"/>
  <c r="BX164" i="24"/>
  <c r="BW164" i="24"/>
  <c r="CO267" i="24"/>
  <c r="CP267" i="24"/>
  <c r="CR267" i="24"/>
  <c r="CF149" i="24"/>
  <c r="CG149" i="24"/>
  <c r="BW241" i="24"/>
  <c r="BX241" i="24"/>
  <c r="AP75" i="24"/>
  <c r="CG143" i="24"/>
  <c r="CF143" i="24"/>
  <c r="AP234" i="24"/>
  <c r="AP135" i="24"/>
  <c r="AP73" i="24"/>
  <c r="AP90" i="24"/>
  <c r="AP139" i="24"/>
  <c r="AP165" i="24"/>
  <c r="AP74" i="24"/>
  <c r="CF81" i="24"/>
  <c r="CG81" i="24"/>
  <c r="BW240" i="24"/>
  <c r="BX240" i="24"/>
  <c r="AP99" i="24"/>
  <c r="AP233" i="24"/>
  <c r="AP100" i="24"/>
  <c r="CP212" i="24"/>
  <c r="CR212" i="24"/>
  <c r="CO212" i="24"/>
  <c r="CO163" i="24"/>
  <c r="CR163" i="24"/>
  <c r="CP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Kieu, Le</author>
    <author>Agee, Jennifer L.</author>
    <author>Jennifer L Agee</author>
    <author>Rose, Shanna Lynn</author>
    <author>jlagee</author>
    <author>kakouros</author>
    <author>Michelle Beyer</author>
    <author>Beyer, Michelle R.</author>
    <author>Kakouros, Evangelos</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F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Q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BB8" authorId="1" shapeId="0" xr:uid="{00000000-0006-0000-0100-000004000000}">
      <text>
        <r>
          <rPr>
            <b/>
            <sz val="9"/>
            <color indexed="81"/>
            <rFont val="Tahoma"/>
            <family val="2"/>
          </rPr>
          <t>Agee, Jennifer L.:</t>
        </r>
        <r>
          <rPr>
            <sz val="9"/>
            <color indexed="81"/>
            <rFont val="Tahoma"/>
            <family val="2"/>
          </rPr>
          <t xml:space="preserve">
used for flagging CCSB data 2010-2013. Lowest std ratio. </t>
        </r>
      </text>
    </comment>
    <comment ref="BH8" authorId="1" shapeId="0" xr:uid="{00000000-0006-0000-0100-000005000000}">
      <text>
        <r>
          <rPr>
            <b/>
            <sz val="9"/>
            <color indexed="81"/>
            <rFont val="Tahoma"/>
            <family val="2"/>
          </rPr>
          <t>Agee, Jennifer L.:</t>
        </r>
        <r>
          <rPr>
            <sz val="9"/>
            <color indexed="81"/>
            <rFont val="Tahoma"/>
            <family val="2"/>
          </rPr>
          <t xml:space="preserve">
used for flagging CCSB data 2010-2013. Lowest std ratio. </t>
        </r>
      </text>
    </comment>
    <comment ref="BM8" authorId="1" shapeId="0" xr:uid="{00000000-0006-0000-0100-000006000000}">
      <text>
        <r>
          <rPr>
            <b/>
            <sz val="9"/>
            <color indexed="81"/>
            <rFont val="Tahoma"/>
            <family val="2"/>
          </rPr>
          <t>Agee, Jennifer L.:</t>
        </r>
        <r>
          <rPr>
            <sz val="9"/>
            <color indexed="81"/>
            <rFont val="Tahoma"/>
            <family val="2"/>
          </rPr>
          <t xml:space="preserve">
used for flagging CCSB data 2010-2013. Lowest std ratio. </t>
        </r>
      </text>
    </comment>
    <comment ref="BS8" authorId="1" shapeId="0" xr:uid="{00000000-0006-0000-0100-000007000000}">
      <text>
        <r>
          <rPr>
            <b/>
            <sz val="9"/>
            <color indexed="81"/>
            <rFont val="Tahoma"/>
            <family val="2"/>
          </rPr>
          <t>Agee, Jennifer L.:</t>
        </r>
        <r>
          <rPr>
            <sz val="9"/>
            <color indexed="81"/>
            <rFont val="Tahoma"/>
            <family val="2"/>
          </rPr>
          <t xml:space="preserve">
used for flagging CCSB data 2010-2013. Lowest std ratio. </t>
        </r>
      </text>
    </comment>
    <comment ref="BW8" authorId="1" shapeId="0" xr:uid="{00000000-0006-0000-0100-000008000000}">
      <text>
        <r>
          <rPr>
            <b/>
            <sz val="9"/>
            <color indexed="81"/>
            <rFont val="Tahoma"/>
            <family val="2"/>
          </rPr>
          <t>Agee, Jennifer L.:</t>
        </r>
        <r>
          <rPr>
            <sz val="9"/>
            <color indexed="81"/>
            <rFont val="Tahoma"/>
            <family val="2"/>
          </rPr>
          <t xml:space="preserve">
used for flagging CCSB data 2010-2013. Lowest std ratio. </t>
        </r>
      </text>
    </comment>
    <comment ref="CB8" authorId="1" shapeId="0" xr:uid="{00000000-0006-0000-0100-000009000000}">
      <text>
        <r>
          <rPr>
            <b/>
            <sz val="9"/>
            <color indexed="81"/>
            <rFont val="Tahoma"/>
            <family val="2"/>
          </rPr>
          <t>Agee, Jennifer L.:</t>
        </r>
        <r>
          <rPr>
            <sz val="9"/>
            <color indexed="81"/>
            <rFont val="Tahoma"/>
            <family val="2"/>
          </rPr>
          <t xml:space="preserve">
used for flagging CCSB data 2010-2013. Lowest std ratio. </t>
        </r>
      </text>
    </comment>
    <comment ref="CF8" authorId="1" shapeId="0" xr:uid="{00000000-0006-0000-0100-00000A000000}">
      <text>
        <r>
          <rPr>
            <b/>
            <sz val="9"/>
            <color indexed="81"/>
            <rFont val="Tahoma"/>
            <family val="2"/>
          </rPr>
          <t>Agee, Jennifer L.:</t>
        </r>
        <r>
          <rPr>
            <sz val="9"/>
            <color indexed="81"/>
            <rFont val="Tahoma"/>
            <family val="2"/>
          </rPr>
          <t xml:space="preserve">
used for flagging CCSB data 2010-2013. Lowest std ratio. </t>
        </r>
      </text>
    </comment>
    <comment ref="CK8" authorId="1" shapeId="0" xr:uid="{00000000-0006-0000-0100-00000B000000}">
      <text>
        <r>
          <rPr>
            <b/>
            <sz val="9"/>
            <color indexed="81"/>
            <rFont val="Tahoma"/>
            <family val="2"/>
          </rPr>
          <t>Agee, Jennifer L.:</t>
        </r>
        <r>
          <rPr>
            <sz val="9"/>
            <color indexed="81"/>
            <rFont val="Tahoma"/>
            <family val="2"/>
          </rPr>
          <t xml:space="preserve">
used for flagging CCSB data 2010-2013. Lowest std ratio. </t>
        </r>
      </text>
    </comment>
    <comment ref="CO8" authorId="1" shapeId="0" xr:uid="{00000000-0006-0000-0100-00000C000000}">
      <text>
        <r>
          <rPr>
            <b/>
            <sz val="9"/>
            <color indexed="81"/>
            <rFont val="Tahoma"/>
            <family val="2"/>
          </rPr>
          <t>Agee, Jennifer L.:</t>
        </r>
        <r>
          <rPr>
            <sz val="9"/>
            <color indexed="81"/>
            <rFont val="Tahoma"/>
            <family val="2"/>
          </rPr>
          <t xml:space="preserve">
used for flagging CCSB data 2010-2013. Lowest std ratio. </t>
        </r>
      </text>
    </comment>
    <comment ref="AZ20" authorId="2" shapeId="0" xr:uid="{00000000-0006-0000-0100-00000D000000}">
      <text>
        <r>
          <rPr>
            <b/>
            <sz val="10"/>
            <color indexed="81"/>
            <rFont val="Tahoma"/>
            <family val="2"/>
          </rPr>
          <t>Jennifer L Agee:</t>
        </r>
        <r>
          <rPr>
            <sz val="10"/>
            <color indexed="81"/>
            <rFont val="Tahoma"/>
            <family val="2"/>
          </rPr>
          <t xml:space="preserve">
correction18Mar13JA</t>
        </r>
      </text>
    </comment>
    <comment ref="H26" authorId="3"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3"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3"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3"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3" shapeId="0" xr:uid="{00000000-0006-0000-0100-000012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3" shapeId="0" xr:uid="{00000000-0006-0000-0100-000013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3" shapeId="0" xr:uid="{00000000-0006-0000-0100-000014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3" shapeId="0" xr:uid="{00000000-0006-0000-0100-000015000000}">
      <text>
        <r>
          <rPr>
            <b/>
            <sz val="9"/>
            <color indexed="81"/>
            <rFont val="Tahoma"/>
            <family val="2"/>
          </rPr>
          <t>Rose, Shanna Lynn:</t>
        </r>
        <r>
          <rPr>
            <sz val="10"/>
            <color indexed="81"/>
            <rFont val="Tahoma"/>
            <family val="2"/>
          </rPr>
          <t xml:space="preserve">
WSQ/7/time=1410</t>
        </r>
      </text>
    </comment>
    <comment ref="P35" authorId="3" shapeId="0" xr:uid="{00000000-0006-0000-0100-000016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3" shapeId="0" xr:uid="{00000000-0006-0000-0100-000017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3" shapeId="0" xr:uid="{00000000-0006-0000-0100-000018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3" shapeId="0" xr:uid="{00000000-0006-0000-0100-000019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BY47" authorId="1" shapeId="0" xr:uid="{00000000-0006-0000-0100-00001A000000}">
      <text>
        <r>
          <rPr>
            <b/>
            <sz val="9"/>
            <color indexed="81"/>
            <rFont val="Tahoma"/>
            <family val="2"/>
          </rPr>
          <t>Agee, Jennifer L.:</t>
        </r>
        <r>
          <rPr>
            <sz val="9"/>
            <color indexed="81"/>
            <rFont val="Tahoma"/>
            <family val="2"/>
          </rPr>
          <t xml:space="preserve">
0.28pg/filter
</t>
        </r>
      </text>
    </comment>
    <comment ref="P65" authorId="3"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3" shapeId="0" xr:uid="{00000000-0006-0000-0100-00001C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4" shapeId="0" xr:uid="{00000000-0006-0000-0100-00001D000000}">
      <text>
        <r>
          <rPr>
            <b/>
            <sz val="9"/>
            <color indexed="81"/>
            <rFont val="Tahoma"/>
            <family val="2"/>
          </rPr>
          <t>jlagee:</t>
        </r>
        <r>
          <rPr>
            <sz val="9"/>
            <color indexed="81"/>
            <rFont val="Tahoma"/>
            <family val="2"/>
          </rPr>
          <t xml:space="preserve">
*Filters should have been included in an ealier shipment</t>
        </r>
      </text>
    </comment>
    <comment ref="H68" authorId="4" shapeId="0" xr:uid="{00000000-0006-0000-0100-00001E000000}">
      <text>
        <r>
          <rPr>
            <b/>
            <sz val="9"/>
            <color indexed="81"/>
            <rFont val="Tahoma"/>
            <family val="2"/>
          </rPr>
          <t>jlagee:</t>
        </r>
        <r>
          <rPr>
            <sz val="9"/>
            <color indexed="81"/>
            <rFont val="Tahoma"/>
            <family val="2"/>
          </rPr>
          <t xml:space="preserve">
info taken from THg sheet</t>
        </r>
      </text>
    </comment>
    <comment ref="M68" authorId="4" shapeId="0" xr:uid="{00000000-0006-0000-0100-00001F000000}">
      <text>
        <r>
          <rPr>
            <b/>
            <sz val="9"/>
            <color indexed="81"/>
            <rFont val="Tahoma"/>
            <family val="2"/>
          </rPr>
          <t>jlagee:</t>
        </r>
        <r>
          <rPr>
            <sz val="9"/>
            <color indexed="81"/>
            <rFont val="Tahoma"/>
            <family val="2"/>
          </rPr>
          <t xml:space="preserve">
info taken from THg sheet</t>
        </r>
      </text>
    </comment>
    <comment ref="P68" authorId="4" shapeId="0" xr:uid="{00000000-0006-0000-0100-000020000000}">
      <text>
        <r>
          <rPr>
            <b/>
            <sz val="9"/>
            <color indexed="81"/>
            <rFont val="Tahoma"/>
            <family val="2"/>
          </rPr>
          <t>jlagee:</t>
        </r>
        <r>
          <rPr>
            <sz val="9"/>
            <color indexed="81"/>
            <rFont val="Tahoma"/>
            <family val="2"/>
          </rPr>
          <t xml:space="preserve">
info taken from THg sheet</t>
        </r>
      </text>
    </comment>
    <comment ref="BQ72" authorId="2" shapeId="0" xr:uid="{00000000-0006-0000-0100-000021000000}">
      <text>
        <r>
          <rPr>
            <b/>
            <sz val="10"/>
            <color indexed="81"/>
            <rFont val="Tahoma"/>
            <family val="2"/>
          </rPr>
          <t>Jennifer L Agee:</t>
        </r>
        <r>
          <rPr>
            <sz val="10"/>
            <color indexed="81"/>
            <rFont val="Tahoma"/>
            <family val="2"/>
          </rPr>
          <t xml:space="preserve">
units total (ng)</t>
        </r>
      </text>
    </comment>
    <comment ref="H73" authorId="1" shapeId="0" xr:uid="{00000000-0006-0000-0100-000022000000}">
      <text>
        <r>
          <rPr>
            <b/>
            <sz val="9"/>
            <color indexed="81"/>
            <rFont val="Tahoma"/>
            <family val="2"/>
          </rPr>
          <t>Agee, Jennifer L.:</t>
        </r>
        <r>
          <rPr>
            <sz val="9"/>
            <color indexed="81"/>
            <rFont val="Tahoma"/>
            <family val="2"/>
          </rPr>
          <t xml:space="preserve">
change made by Shanna 7/11/16 from 1530 to 1520 </t>
        </r>
      </text>
    </comment>
    <comment ref="H74" authorId="1" shapeId="0" xr:uid="{00000000-0006-0000-0100-000023000000}">
      <text>
        <r>
          <rPr>
            <b/>
            <sz val="9"/>
            <color indexed="81"/>
            <rFont val="Tahoma"/>
            <family val="2"/>
          </rPr>
          <t>Agee, Jennifer L.:</t>
        </r>
        <r>
          <rPr>
            <sz val="9"/>
            <color indexed="81"/>
            <rFont val="Tahoma"/>
            <family val="2"/>
          </rPr>
          <t xml:space="preserve">
change made by Shanna 7/11/16 from 1530 to 1520 </t>
        </r>
      </text>
    </comment>
    <comment ref="BY74" authorId="5" shapeId="0" xr:uid="{00000000-0006-0000-0100-000024000000}">
      <text>
        <r>
          <rPr>
            <b/>
            <sz val="8"/>
            <color indexed="81"/>
            <rFont val="Tahoma"/>
            <family val="2"/>
          </rPr>
          <t>kakouros:</t>
        </r>
        <r>
          <rPr>
            <sz val="8"/>
            <color indexed="81"/>
            <rFont val="Tahoma"/>
            <family val="2"/>
          </rPr>
          <t xml:space="preserve">
134.5mg tare value in COC, used value on filter</t>
        </r>
      </text>
    </comment>
    <comment ref="BZ74" authorId="5" shapeId="0" xr:uid="{00000000-0006-0000-0100-000025000000}">
      <text>
        <r>
          <rPr>
            <b/>
            <sz val="8"/>
            <color indexed="81"/>
            <rFont val="Tahoma"/>
            <family val="2"/>
          </rPr>
          <t>kakouros:</t>
        </r>
        <r>
          <rPr>
            <sz val="8"/>
            <color indexed="81"/>
            <rFont val="Tahoma"/>
            <family val="2"/>
          </rPr>
          <t xml:space="preserve">
134.5mg tare value in COC, used value on filter</t>
        </r>
      </text>
    </comment>
    <comment ref="BQ75" authorId="2" shapeId="0" xr:uid="{00000000-0006-0000-0100-000026000000}">
      <text>
        <r>
          <rPr>
            <b/>
            <sz val="10"/>
            <color indexed="81"/>
            <rFont val="Tahoma"/>
            <family val="2"/>
          </rPr>
          <t>Jennifer L Agee:</t>
        </r>
        <r>
          <rPr>
            <sz val="10"/>
            <color indexed="81"/>
            <rFont val="Tahoma"/>
            <family val="2"/>
          </rPr>
          <t xml:space="preserve">
units in total (ng)</t>
        </r>
      </text>
    </comment>
    <comment ref="H76" authorId="1" shapeId="0" xr:uid="{00000000-0006-0000-0100-000027000000}">
      <text>
        <r>
          <rPr>
            <b/>
            <sz val="9"/>
            <color indexed="81"/>
            <rFont val="Tahoma"/>
            <family val="2"/>
          </rPr>
          <t>Agee, Jennifer L.:</t>
        </r>
        <r>
          <rPr>
            <sz val="9"/>
            <color indexed="81"/>
            <rFont val="Tahoma"/>
            <family val="2"/>
          </rPr>
          <t xml:space="preserve">
changed date to match CA apdx table</t>
        </r>
      </text>
    </comment>
    <comment ref="P77" authorId="3" shapeId="0" xr:uid="{00000000-0006-0000-0100-000028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BZ77" authorId="1" shapeId="0" xr:uid="{00000000-0006-0000-0100-000029000000}">
      <text>
        <r>
          <rPr>
            <b/>
            <sz val="9"/>
            <color indexed="81"/>
            <rFont val="Tahoma"/>
            <family val="2"/>
          </rPr>
          <t>Agee, Jennifer L.:</t>
        </r>
        <r>
          <rPr>
            <sz val="9"/>
            <color indexed="81"/>
            <rFont val="Tahoma"/>
            <family val="2"/>
          </rPr>
          <t xml:space="preserve">
updated 9/25/17
</t>
        </r>
      </text>
    </comment>
    <comment ref="H78" authorId="1" shapeId="0" xr:uid="{00000000-0006-0000-0100-00002A000000}">
      <text>
        <r>
          <rPr>
            <b/>
            <sz val="9"/>
            <color indexed="81"/>
            <rFont val="Tahoma"/>
            <family val="2"/>
          </rPr>
          <t>Agee, Jennifer L.:</t>
        </r>
        <r>
          <rPr>
            <sz val="9"/>
            <color indexed="81"/>
            <rFont val="Tahoma"/>
            <family val="2"/>
          </rPr>
          <t xml:space="preserve">
changed date to match CA apdx table</t>
        </r>
      </text>
    </comment>
    <comment ref="P78" authorId="1" shapeId="0" xr:uid="{00000000-0006-0000-0100-00002B000000}">
      <text>
        <r>
          <rPr>
            <b/>
            <sz val="9"/>
            <color indexed="81"/>
            <rFont val="Tahoma"/>
            <family val="2"/>
          </rPr>
          <t>Agee, Jennifer L.:</t>
        </r>
        <r>
          <rPr>
            <sz val="9"/>
            <color indexed="81"/>
            <rFont val="Tahoma"/>
            <family val="2"/>
          </rPr>
          <t xml:space="preserve">
changed date to match CA apdx table</t>
        </r>
      </text>
    </comment>
    <comment ref="P81" authorId="3" shapeId="0" xr:uid="{00000000-0006-0000-0100-00002C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BZ82" authorId="1" shapeId="0" xr:uid="{00000000-0006-0000-0100-00002D000000}">
      <text>
        <r>
          <rPr>
            <b/>
            <sz val="9"/>
            <color indexed="81"/>
            <rFont val="Tahoma"/>
            <family val="2"/>
          </rPr>
          <t>Agee, Jennifer L.:</t>
        </r>
        <r>
          <rPr>
            <sz val="9"/>
            <color indexed="81"/>
            <rFont val="Tahoma"/>
            <family val="2"/>
          </rPr>
          <t xml:space="preserve">
updated 9/25/17
</t>
        </r>
      </text>
    </comment>
    <comment ref="H84" authorId="1" shapeId="0" xr:uid="{00000000-0006-0000-0100-00002E000000}">
      <text>
        <r>
          <rPr>
            <b/>
            <sz val="9"/>
            <color indexed="81"/>
            <rFont val="Tahoma"/>
            <family val="2"/>
          </rPr>
          <t>Agee, Jennifer L.:</t>
        </r>
        <r>
          <rPr>
            <sz val="9"/>
            <color indexed="81"/>
            <rFont val="Tahoma"/>
            <family val="2"/>
          </rPr>
          <t xml:space="preserve">
changed time 12/14/15</t>
        </r>
      </text>
    </comment>
    <comment ref="J84" authorId="3" shapeId="0" xr:uid="{00000000-0006-0000-0100-00002F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1" shapeId="0" xr:uid="{00000000-0006-0000-0100-000030000000}">
      <text>
        <r>
          <rPr>
            <b/>
            <sz val="9"/>
            <color indexed="81"/>
            <rFont val="Tahoma"/>
            <family val="2"/>
          </rPr>
          <t>Agee, Jennifer L.:</t>
        </r>
        <r>
          <rPr>
            <sz val="9"/>
            <color indexed="81"/>
            <rFont val="Tahoma"/>
            <family val="2"/>
          </rPr>
          <t xml:space="preserve">
changed date</t>
        </r>
      </text>
    </comment>
    <comment ref="P88" authorId="1" shapeId="0" xr:uid="{00000000-0006-0000-0100-000031000000}">
      <text>
        <r>
          <rPr>
            <b/>
            <sz val="9"/>
            <color indexed="81"/>
            <rFont val="Tahoma"/>
            <family val="2"/>
          </rPr>
          <t>Agee, Jennifer L.:</t>
        </r>
        <r>
          <rPr>
            <sz val="9"/>
            <color indexed="81"/>
            <rFont val="Tahoma"/>
            <family val="2"/>
          </rPr>
          <t xml:space="preserve">
changed date</t>
        </r>
      </text>
    </comment>
    <comment ref="BQ88" authorId="2" shapeId="0" xr:uid="{00000000-0006-0000-0100-000032000000}">
      <text>
        <r>
          <rPr>
            <b/>
            <sz val="10"/>
            <color indexed="81"/>
            <rFont val="Tahoma"/>
            <family val="2"/>
          </rPr>
          <t>Jennifer L Agee:</t>
        </r>
        <r>
          <rPr>
            <sz val="10"/>
            <color indexed="81"/>
            <rFont val="Tahoma"/>
            <family val="2"/>
          </rPr>
          <t xml:space="preserve">
units in total (ng)</t>
        </r>
      </text>
    </comment>
    <comment ref="BJ89" authorId="5" shapeId="0" xr:uid="{00000000-0006-0000-0100-000033000000}">
      <text>
        <r>
          <rPr>
            <b/>
            <sz val="8"/>
            <color indexed="81"/>
            <rFont val="Tahoma"/>
            <family val="2"/>
          </rPr>
          <t>kakouros:</t>
        </r>
        <r>
          <rPr>
            <sz val="8"/>
            <color indexed="81"/>
            <rFont val="Tahoma"/>
            <family val="2"/>
          </rPr>
          <t xml:space="preserve">
T-247 on bottle, T-226 in COC</t>
        </r>
      </text>
    </comment>
    <comment ref="H92" authorId="1" shapeId="0" xr:uid="{00000000-0006-0000-0100-000034000000}">
      <text>
        <r>
          <rPr>
            <b/>
            <sz val="9"/>
            <color indexed="81"/>
            <rFont val="Tahoma"/>
            <family val="2"/>
          </rPr>
          <t>Agee, Jennifer L.:</t>
        </r>
        <r>
          <rPr>
            <sz val="9"/>
            <color indexed="81"/>
            <rFont val="Tahoma"/>
            <family val="2"/>
          </rPr>
          <t xml:space="preserve">
changed date 12/14/15</t>
        </r>
      </text>
    </comment>
    <comment ref="P92" authorId="1" shapeId="0" xr:uid="{00000000-0006-0000-0100-000035000000}">
      <text>
        <r>
          <rPr>
            <b/>
            <sz val="9"/>
            <color indexed="81"/>
            <rFont val="Tahoma"/>
            <family val="2"/>
          </rPr>
          <t>Agee, Jennifer L.:</t>
        </r>
        <r>
          <rPr>
            <sz val="9"/>
            <color indexed="81"/>
            <rFont val="Tahoma"/>
            <family val="2"/>
          </rPr>
          <t xml:space="preserve">
changed date 12/14/15</t>
        </r>
      </text>
    </comment>
    <comment ref="BQ92" authorId="2" shapeId="0" xr:uid="{00000000-0006-0000-0100-000036000000}">
      <text>
        <r>
          <rPr>
            <b/>
            <sz val="10"/>
            <color indexed="81"/>
            <rFont val="Tahoma"/>
            <family val="2"/>
          </rPr>
          <t>Jennifer L Agee:</t>
        </r>
        <r>
          <rPr>
            <sz val="10"/>
            <color indexed="81"/>
            <rFont val="Tahoma"/>
            <family val="2"/>
          </rPr>
          <t xml:space="preserve">
units in total (ng)</t>
        </r>
      </text>
    </comment>
    <comment ref="BQ96" authorId="2" shapeId="0" xr:uid="{00000000-0006-0000-0100-000037000000}">
      <text>
        <r>
          <rPr>
            <b/>
            <sz val="10"/>
            <color indexed="81"/>
            <rFont val="Tahoma"/>
            <family val="2"/>
          </rPr>
          <t>Jennifer L Agee:</t>
        </r>
        <r>
          <rPr>
            <sz val="10"/>
            <color indexed="81"/>
            <rFont val="Tahoma"/>
            <family val="2"/>
          </rPr>
          <t xml:space="preserve">
seems high. Le re-ran extract 7/27/11. </t>
        </r>
      </text>
    </comment>
    <comment ref="P99" authorId="1" shapeId="0" xr:uid="{00000000-0006-0000-0100-000038000000}">
      <text>
        <r>
          <rPr>
            <b/>
            <sz val="9"/>
            <color indexed="81"/>
            <rFont val="Tahoma"/>
            <family val="2"/>
          </rPr>
          <t>Agee, Jennifer L.:</t>
        </r>
        <r>
          <rPr>
            <sz val="9"/>
            <color indexed="81"/>
            <rFont val="Tahoma"/>
            <family val="2"/>
          </rPr>
          <t xml:space="preserve">
date cahnged 12/14/15ja</t>
        </r>
      </text>
    </comment>
    <comment ref="P100" authorId="1" shapeId="0" xr:uid="{00000000-0006-0000-0100-000039000000}">
      <text>
        <r>
          <rPr>
            <b/>
            <sz val="9"/>
            <color indexed="81"/>
            <rFont val="Tahoma"/>
            <family val="2"/>
          </rPr>
          <t>Agee, Jennifer L.:</t>
        </r>
        <r>
          <rPr>
            <sz val="9"/>
            <color indexed="81"/>
            <rFont val="Tahoma"/>
            <family val="2"/>
          </rPr>
          <t xml:space="preserve">
changed date to 2/17/11 on 6/9/16</t>
        </r>
      </text>
    </comment>
    <comment ref="BQ103" authorId="2" shapeId="0" xr:uid="{00000000-0006-0000-0100-00003A000000}">
      <text>
        <r>
          <rPr>
            <b/>
            <sz val="10"/>
            <color indexed="81"/>
            <rFont val="Tahoma"/>
            <family val="2"/>
          </rPr>
          <t>Jennifer L Agee:</t>
        </r>
        <r>
          <rPr>
            <sz val="10"/>
            <color indexed="81"/>
            <rFont val="Tahoma"/>
            <family val="2"/>
          </rPr>
          <t xml:space="preserve">
units in total (ng)</t>
        </r>
      </text>
    </comment>
    <comment ref="BJ107" authorId="5" shapeId="0" xr:uid="{00000000-0006-0000-0100-00003B000000}">
      <text>
        <r>
          <rPr>
            <b/>
            <sz val="8"/>
            <color indexed="81"/>
            <rFont val="Tahoma"/>
            <family val="2"/>
          </rPr>
          <t>kakouros:</t>
        </r>
        <r>
          <rPr>
            <sz val="8"/>
            <color indexed="81"/>
            <rFont val="Tahoma"/>
            <family val="2"/>
          </rPr>
          <t xml:space="preserve">
T125-171 in COC, T125-177 on bottle</t>
        </r>
      </text>
    </comment>
    <comment ref="H110" authorId="1" shapeId="0" xr:uid="{00000000-0006-0000-0100-00003C000000}">
      <text>
        <r>
          <rPr>
            <b/>
            <sz val="9"/>
            <color indexed="81"/>
            <rFont val="Tahoma"/>
            <family val="2"/>
          </rPr>
          <t>Agee, Jennifer L.:</t>
        </r>
        <r>
          <rPr>
            <sz val="9"/>
            <color indexed="81"/>
            <rFont val="Tahoma"/>
            <family val="2"/>
          </rPr>
          <t xml:space="preserve">
time changed 12/14/15</t>
        </r>
      </text>
    </comment>
    <comment ref="Z117" authorId="6" shapeId="0" xr:uid="{00000000-0006-0000-0100-00003D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2" shapeId="0" xr:uid="{00000000-0006-0000-0100-00003E000000}">
      <text>
        <r>
          <rPr>
            <b/>
            <sz val="10"/>
            <color indexed="81"/>
            <rFont val="Tahoma"/>
            <family val="2"/>
          </rPr>
          <t>Jennifer L Agee:</t>
        </r>
        <r>
          <rPr>
            <sz val="10"/>
            <color indexed="81"/>
            <rFont val="Tahoma"/>
            <family val="2"/>
          </rPr>
          <t xml:space="preserve">
no volume recorded, Jacob would still like it run</t>
        </r>
      </text>
    </comment>
    <comment ref="AG117" authorId="6" shapeId="0" xr:uid="{00000000-0006-0000-0100-00003F000000}">
      <text>
        <r>
          <rPr>
            <b/>
            <sz val="8"/>
            <color indexed="81"/>
            <rFont val="Tahoma"/>
            <family val="2"/>
          </rPr>
          <t>Michelle Beyer:</t>
        </r>
        <r>
          <rPr>
            <sz val="8"/>
            <color indexed="81"/>
            <rFont val="Tahoma"/>
            <family val="2"/>
          </rPr>
          <t xml:space="preserve">
petri not labeled w/ "e", just SBW-105</t>
        </r>
      </text>
    </comment>
    <comment ref="BY117" authorId="6" shapeId="0" xr:uid="{00000000-0006-0000-0100-000040000000}">
      <text>
        <r>
          <rPr>
            <b/>
            <sz val="8"/>
            <color indexed="81"/>
            <rFont val="Tahoma"/>
            <family val="2"/>
          </rPr>
          <t>Michelle Beyer:</t>
        </r>
        <r>
          <rPr>
            <sz val="8"/>
            <color indexed="81"/>
            <rFont val="Tahoma"/>
            <family val="2"/>
          </rPr>
          <t xml:space="preserve">
many sample particles stuck to petri, unable to detach and weigh</t>
        </r>
      </text>
    </comment>
    <comment ref="CD117" authorId="5" shapeId="0" xr:uid="{00000000-0006-0000-0100-000041000000}">
      <text>
        <r>
          <rPr>
            <b/>
            <sz val="8"/>
            <color indexed="81"/>
            <rFont val="Tahoma"/>
            <family val="2"/>
          </rPr>
          <t>kakouros:</t>
        </r>
        <r>
          <rPr>
            <sz val="8"/>
            <color indexed="81"/>
            <rFont val="Tahoma"/>
            <family val="2"/>
          </rPr>
          <t xml:space="preserve">
filtered volume missing</t>
        </r>
      </text>
    </comment>
    <comment ref="CE117" authorId="5" shapeId="0" xr:uid="{00000000-0006-0000-0100-000042000000}">
      <text>
        <r>
          <rPr>
            <b/>
            <sz val="8"/>
            <color indexed="81"/>
            <rFont val="Tahoma"/>
            <family val="2"/>
          </rPr>
          <t>kakouros:</t>
        </r>
        <r>
          <rPr>
            <sz val="8"/>
            <color indexed="81"/>
            <rFont val="Tahoma"/>
            <family val="2"/>
          </rPr>
          <t xml:space="preserve">
filtered volume missing</t>
        </r>
      </text>
    </comment>
    <comment ref="U120" authorId="6" shapeId="0" xr:uid="{00000000-0006-0000-0100-000043000000}">
      <text>
        <r>
          <rPr>
            <b/>
            <sz val="8"/>
            <color indexed="81"/>
            <rFont val="Tahoma"/>
            <family val="2"/>
          </rPr>
          <t>Michelle Beyer:</t>
        </r>
        <r>
          <rPr>
            <sz val="8"/>
            <color indexed="81"/>
            <rFont val="Tahoma"/>
            <family val="2"/>
          </rPr>
          <t xml:space="preserve">
sample stuck to petri dish</t>
        </r>
      </text>
    </comment>
    <comment ref="AG120" authorId="6" shapeId="0" xr:uid="{00000000-0006-0000-0100-000044000000}">
      <text>
        <r>
          <rPr>
            <b/>
            <sz val="8"/>
            <color indexed="81"/>
            <rFont val="Tahoma"/>
            <family val="2"/>
          </rPr>
          <t>Michelle Beyer:</t>
        </r>
        <r>
          <rPr>
            <sz val="8"/>
            <color indexed="81"/>
            <rFont val="Tahoma"/>
            <family val="2"/>
          </rPr>
          <t xml:space="preserve">
many sample particulates stuck to petri</t>
        </r>
      </text>
    </comment>
    <comment ref="BQ121" authorId="2" shapeId="0" xr:uid="{00000000-0006-0000-0100-000045000000}">
      <text>
        <r>
          <rPr>
            <b/>
            <sz val="10"/>
            <color indexed="81"/>
            <rFont val="Tahoma"/>
            <family val="2"/>
          </rPr>
          <t>Jennifer L Agee:</t>
        </r>
        <r>
          <rPr>
            <sz val="10"/>
            <color indexed="81"/>
            <rFont val="Tahoma"/>
            <family val="2"/>
          </rPr>
          <t xml:space="preserve">
units in total (ng)</t>
        </r>
      </text>
    </comment>
    <comment ref="BQ122" authorId="2" shapeId="0" xr:uid="{00000000-0006-0000-0100-000046000000}">
      <text>
        <r>
          <rPr>
            <b/>
            <sz val="10"/>
            <color indexed="81"/>
            <rFont val="Tahoma"/>
            <family val="2"/>
          </rPr>
          <t>Jennifer L Agee:</t>
        </r>
        <r>
          <rPr>
            <sz val="10"/>
            <color indexed="81"/>
            <rFont val="Tahoma"/>
            <family val="2"/>
          </rPr>
          <t xml:space="preserve">
units in total (ng)</t>
        </r>
      </text>
    </comment>
    <comment ref="W123" authorId="2" shapeId="0" xr:uid="{00000000-0006-0000-0100-000047000000}">
      <text>
        <r>
          <rPr>
            <b/>
            <sz val="10"/>
            <color indexed="81"/>
            <rFont val="Tahoma"/>
            <family val="2"/>
          </rPr>
          <t>Jennifer L Agee:</t>
        </r>
        <r>
          <rPr>
            <sz val="10"/>
            <color indexed="81"/>
            <rFont val="Tahoma"/>
            <family val="2"/>
          </rPr>
          <t xml:space="preserve">
no volume recorded, Liz mistake</t>
        </r>
      </text>
    </comment>
    <comment ref="AO123" authorId="2" shapeId="0" xr:uid="{00000000-0006-0000-0100-000048000000}">
      <text>
        <r>
          <rPr>
            <b/>
            <sz val="10"/>
            <color indexed="81"/>
            <rFont val="Tahoma"/>
            <family val="2"/>
          </rPr>
          <t>Jennifer L Agee:</t>
        </r>
        <r>
          <rPr>
            <sz val="10"/>
            <color indexed="81"/>
            <rFont val="Tahoma"/>
            <family val="2"/>
          </rPr>
          <t xml:space="preserve">
n=2 abs </t>
        </r>
      </text>
    </comment>
    <comment ref="BQ125" authorId="2" shapeId="0" xr:uid="{00000000-0006-0000-0100-000049000000}">
      <text>
        <r>
          <rPr>
            <b/>
            <sz val="10"/>
            <color indexed="81"/>
            <rFont val="Tahoma"/>
            <family val="2"/>
          </rPr>
          <t>Jennifer L Agee:</t>
        </r>
        <r>
          <rPr>
            <sz val="10"/>
            <color indexed="81"/>
            <rFont val="Tahoma"/>
            <family val="2"/>
          </rPr>
          <t xml:space="preserve">
units in total (ng)</t>
        </r>
      </text>
    </comment>
    <comment ref="Z128" authorId="6" shapeId="0" xr:uid="{00000000-0006-0000-0100-00004A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6" shapeId="0" xr:uid="{00000000-0006-0000-0100-00004B000000}">
      <text>
        <r>
          <rPr>
            <b/>
            <sz val="8"/>
            <color indexed="81"/>
            <rFont val="Tahoma"/>
            <family val="2"/>
          </rPr>
          <t>Michelle Beyer:</t>
        </r>
        <r>
          <rPr>
            <sz val="8"/>
            <color indexed="81"/>
            <rFont val="Tahoma"/>
            <family val="2"/>
          </rPr>
          <t xml:space="preserve">
sample particulates stuck to petri</t>
        </r>
      </text>
    </comment>
    <comment ref="BQ129" authorId="2" shapeId="0" xr:uid="{00000000-0006-0000-0100-00004C000000}">
      <text>
        <r>
          <rPr>
            <b/>
            <sz val="10"/>
            <color indexed="81"/>
            <rFont val="Tahoma"/>
            <family val="2"/>
          </rPr>
          <t>Jennifer L Agee:</t>
        </r>
        <r>
          <rPr>
            <sz val="10"/>
            <color indexed="81"/>
            <rFont val="Tahoma"/>
            <family val="2"/>
          </rPr>
          <t xml:space="preserve">
units in total (ng)</t>
        </r>
      </text>
    </comment>
    <comment ref="S133" authorId="6" shapeId="0" xr:uid="{00000000-0006-0000-0100-00004D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2" shapeId="0" xr:uid="{00000000-0006-0000-0100-00004E000000}">
      <text>
        <r>
          <rPr>
            <b/>
            <sz val="10"/>
            <color indexed="81"/>
            <rFont val="Tahoma"/>
            <family val="2"/>
          </rPr>
          <t>Jennifer L Agee:</t>
        </r>
        <r>
          <rPr>
            <sz val="10"/>
            <color indexed="81"/>
            <rFont val="Tahoma"/>
            <family val="2"/>
          </rPr>
          <t xml:space="preserve">
no filter tare wt. jacob still wants to run
</t>
        </r>
      </text>
    </comment>
    <comment ref="BQ133" authorId="0" shapeId="0" xr:uid="{00000000-0006-0000-0100-00004F000000}">
      <text>
        <r>
          <rPr>
            <b/>
            <sz val="9"/>
            <color indexed="81"/>
            <rFont val="Tahoma"/>
            <family val="2"/>
          </rPr>
          <t>Kieu, Le:</t>
        </r>
        <r>
          <rPr>
            <sz val="9"/>
            <color indexed="81"/>
            <rFont val="Tahoma"/>
            <family val="2"/>
          </rPr>
          <t xml:space="preserve">
No initial weight. So average weight of all intital filter weight was used
</t>
        </r>
      </text>
    </comment>
    <comment ref="H135" authorId="1" shapeId="0" xr:uid="{00000000-0006-0000-0100-000050000000}">
      <text>
        <r>
          <rPr>
            <b/>
            <sz val="9"/>
            <color indexed="81"/>
            <rFont val="Tahoma"/>
            <family val="2"/>
          </rPr>
          <t>Agee, Jennifer L.:</t>
        </r>
        <r>
          <rPr>
            <sz val="9"/>
            <color indexed="81"/>
            <rFont val="Tahoma"/>
            <family val="2"/>
          </rPr>
          <t xml:space="preserve">
changed date 12/14/15</t>
        </r>
      </text>
    </comment>
    <comment ref="P135" authorId="1" shapeId="0" xr:uid="{00000000-0006-0000-0100-000051000000}">
      <text>
        <r>
          <rPr>
            <b/>
            <sz val="9"/>
            <color indexed="81"/>
            <rFont val="Tahoma"/>
            <family val="2"/>
          </rPr>
          <t>Agee, Jennifer L.:</t>
        </r>
        <r>
          <rPr>
            <sz val="9"/>
            <color indexed="81"/>
            <rFont val="Tahoma"/>
            <family val="2"/>
          </rPr>
          <t xml:space="preserve">
changed date 12/14/15</t>
        </r>
      </text>
    </comment>
    <comment ref="Q135" authorId="1" shapeId="0" xr:uid="{00000000-0006-0000-0100-000052000000}">
      <text>
        <r>
          <rPr>
            <b/>
            <sz val="9"/>
            <color indexed="81"/>
            <rFont val="Tahoma"/>
            <family val="2"/>
          </rPr>
          <t>Agee, Jennifer L.:</t>
        </r>
        <r>
          <rPr>
            <sz val="9"/>
            <color indexed="81"/>
            <rFont val="Tahoma"/>
            <family val="2"/>
          </rPr>
          <t xml:space="preserve">
changed 11.1.17 per Shanna email</t>
        </r>
      </text>
    </comment>
    <comment ref="CD135" authorId="1" shapeId="0" xr:uid="{00000000-0006-0000-0100-000053000000}">
      <text>
        <r>
          <rPr>
            <b/>
            <sz val="9"/>
            <color indexed="81"/>
            <rFont val="Tahoma"/>
            <family val="2"/>
          </rPr>
          <t>Agee, Jennifer L.:</t>
        </r>
        <r>
          <rPr>
            <sz val="9"/>
            <color indexed="81"/>
            <rFont val="Tahoma"/>
            <family val="2"/>
          </rPr>
          <t xml:space="preserve">
updated 9/25/17
</t>
        </r>
      </text>
    </comment>
    <comment ref="CE135" authorId="1" shapeId="0" xr:uid="{00000000-0006-0000-0100-000054000000}">
      <text>
        <r>
          <rPr>
            <b/>
            <sz val="9"/>
            <color indexed="81"/>
            <rFont val="Tahoma"/>
            <family val="2"/>
          </rPr>
          <t>Agee, Jennifer L.:</t>
        </r>
        <r>
          <rPr>
            <sz val="9"/>
            <color indexed="81"/>
            <rFont val="Tahoma"/>
            <family val="2"/>
          </rPr>
          <t xml:space="preserve">
updated 9/25/17
</t>
        </r>
      </text>
    </comment>
    <comment ref="H136" authorId="1" shapeId="0" xr:uid="{00000000-0006-0000-0100-000055000000}">
      <text>
        <r>
          <rPr>
            <b/>
            <sz val="9"/>
            <color indexed="81"/>
            <rFont val="Tahoma"/>
            <family val="2"/>
          </rPr>
          <t>Agee, Jennifer L.:</t>
        </r>
        <r>
          <rPr>
            <sz val="9"/>
            <color indexed="81"/>
            <rFont val="Tahoma"/>
            <family val="2"/>
          </rPr>
          <t xml:space="preserve">
changed date 12/14/15</t>
        </r>
      </text>
    </comment>
    <comment ref="P136" authorId="1" shapeId="0" xr:uid="{00000000-0006-0000-0100-000056000000}">
      <text>
        <r>
          <rPr>
            <b/>
            <sz val="9"/>
            <color indexed="81"/>
            <rFont val="Tahoma"/>
            <family val="2"/>
          </rPr>
          <t>Agee, Jennifer L.:</t>
        </r>
        <r>
          <rPr>
            <sz val="9"/>
            <color indexed="81"/>
            <rFont val="Tahoma"/>
            <family val="2"/>
          </rPr>
          <t xml:space="preserve">
changed date 12/14/15</t>
        </r>
      </text>
    </comment>
    <comment ref="BQ136" authorId="2" shapeId="0" xr:uid="{00000000-0006-0000-0100-000057000000}">
      <text>
        <r>
          <rPr>
            <b/>
            <sz val="10"/>
            <color indexed="81"/>
            <rFont val="Tahoma"/>
            <family val="2"/>
          </rPr>
          <t>Jennifer L Agee:</t>
        </r>
        <r>
          <rPr>
            <sz val="10"/>
            <color indexed="81"/>
            <rFont val="Tahoma"/>
            <family val="2"/>
          </rPr>
          <t xml:space="preserve">
units in total (ng)</t>
        </r>
      </text>
    </comment>
    <comment ref="S137" authorId="6" shapeId="0" xr:uid="{00000000-0006-0000-0100-000058000000}">
      <text>
        <r>
          <rPr>
            <b/>
            <sz val="8"/>
            <color indexed="81"/>
            <rFont val="Tahoma"/>
            <family val="2"/>
          </rPr>
          <t>Michelle Beyer:</t>
        </r>
        <r>
          <rPr>
            <sz val="8"/>
            <color indexed="81"/>
            <rFont val="Tahoma"/>
            <family val="2"/>
          </rPr>
          <t xml:space="preserve">
rocks/particles stuck to petri, unable to detach all and weigh
</t>
        </r>
      </text>
    </comment>
    <comment ref="T138" authorId="2" shapeId="0" xr:uid="{00000000-0006-0000-0100-000059000000}">
      <text>
        <r>
          <rPr>
            <b/>
            <sz val="10"/>
            <color indexed="81"/>
            <rFont val="Tahoma"/>
            <family val="2"/>
          </rPr>
          <t>Jennifer L Agee:</t>
        </r>
        <r>
          <rPr>
            <sz val="10"/>
            <color indexed="81"/>
            <rFont val="Tahoma"/>
            <family val="2"/>
          </rPr>
          <t xml:space="preserve">
no filter tare wt. jacob still wants to run
</t>
        </r>
      </text>
    </comment>
    <comment ref="AA138" authorId="2" shapeId="0" xr:uid="{00000000-0006-0000-0100-00005A000000}">
      <text>
        <r>
          <rPr>
            <b/>
            <sz val="10"/>
            <color indexed="81"/>
            <rFont val="Tahoma"/>
            <family val="2"/>
          </rPr>
          <t>Jennifer L Agee:</t>
        </r>
        <r>
          <rPr>
            <sz val="10"/>
            <color indexed="81"/>
            <rFont val="Tahoma"/>
            <family val="2"/>
          </rPr>
          <t xml:space="preserve">
no filter tare wt. jacob still wants to run
</t>
        </r>
      </text>
    </comment>
    <comment ref="BQ138" authorId="0" shapeId="0" xr:uid="{00000000-0006-0000-0100-00005B000000}">
      <text>
        <r>
          <rPr>
            <b/>
            <sz val="9"/>
            <color indexed="81"/>
            <rFont val="Tahoma"/>
            <family val="2"/>
          </rPr>
          <t>Kieu, Le:</t>
        </r>
        <r>
          <rPr>
            <sz val="9"/>
            <color indexed="81"/>
            <rFont val="Tahoma"/>
            <family val="2"/>
          </rPr>
          <t xml:space="preserve">
No initial weight. So average weight of all intital filter weight was used
</t>
        </r>
      </text>
    </comment>
    <comment ref="S139" authorId="6" shapeId="0" xr:uid="{00000000-0006-0000-0100-00005C000000}">
      <text>
        <r>
          <rPr>
            <b/>
            <sz val="8"/>
            <color indexed="81"/>
            <rFont val="Tahoma"/>
            <family val="2"/>
          </rPr>
          <t>Michelle Beyer:</t>
        </r>
        <r>
          <rPr>
            <sz val="8"/>
            <color indexed="81"/>
            <rFont val="Tahoma"/>
            <family val="2"/>
          </rPr>
          <t xml:space="preserve">
many particles stuck to petri, unable to detach and weigh</t>
        </r>
      </text>
    </comment>
    <comment ref="Z139" authorId="6" shapeId="0" xr:uid="{00000000-0006-0000-0100-00005D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6" shapeId="0" xr:uid="{00000000-0006-0000-0100-00005E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6" shapeId="0" xr:uid="{00000000-0006-0000-0100-00005F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6" shapeId="0" xr:uid="{00000000-0006-0000-0100-000060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BQ142" authorId="2" shapeId="0" xr:uid="{00000000-0006-0000-0100-000061000000}">
      <text>
        <r>
          <rPr>
            <b/>
            <sz val="10"/>
            <color indexed="81"/>
            <rFont val="Tahoma"/>
            <family val="2"/>
          </rPr>
          <t>Jennifer L Agee:</t>
        </r>
        <r>
          <rPr>
            <sz val="10"/>
            <color indexed="81"/>
            <rFont val="Tahoma"/>
            <family val="2"/>
          </rPr>
          <t xml:space="preserve">
units in total (ng)</t>
        </r>
      </text>
    </comment>
    <comment ref="Z143" authorId="6" shapeId="0" xr:uid="{00000000-0006-0000-0100-000062000000}">
      <text>
        <r>
          <rPr>
            <b/>
            <sz val="8"/>
            <color indexed="81"/>
            <rFont val="Tahoma"/>
            <family val="2"/>
          </rPr>
          <t>Michelle Beyer:</t>
        </r>
        <r>
          <rPr>
            <sz val="8"/>
            <color indexed="81"/>
            <rFont val="Tahoma"/>
            <family val="2"/>
          </rPr>
          <t xml:space="preserve">
cracked petri</t>
        </r>
      </text>
    </comment>
    <comment ref="BQ146" authorId="2" shapeId="0" xr:uid="{00000000-0006-0000-0100-000063000000}">
      <text>
        <r>
          <rPr>
            <b/>
            <sz val="10"/>
            <color indexed="81"/>
            <rFont val="Tahoma"/>
            <family val="2"/>
          </rPr>
          <t>Jennifer L Agee:</t>
        </r>
        <r>
          <rPr>
            <sz val="10"/>
            <color indexed="81"/>
            <rFont val="Tahoma"/>
            <family val="2"/>
          </rPr>
          <t xml:space="preserve">
units in total (ng)</t>
        </r>
      </text>
    </comment>
    <comment ref="AO150" authorId="2" shapeId="0" xr:uid="{00000000-0006-0000-0100-000064000000}">
      <text>
        <r>
          <rPr>
            <b/>
            <sz val="10"/>
            <color indexed="81"/>
            <rFont val="Tahoma"/>
            <family val="2"/>
          </rPr>
          <t>Jennifer L Agee:</t>
        </r>
        <r>
          <rPr>
            <sz val="10"/>
            <color indexed="81"/>
            <rFont val="Tahoma"/>
            <family val="2"/>
          </rPr>
          <t xml:space="preserve">
n=2 abs </t>
        </r>
      </text>
    </comment>
    <comment ref="BQ150" authorId="2" shapeId="0" xr:uid="{00000000-0006-0000-0100-000065000000}">
      <text>
        <r>
          <rPr>
            <b/>
            <sz val="10"/>
            <color indexed="81"/>
            <rFont val="Tahoma"/>
            <family val="2"/>
          </rPr>
          <t>Jennifer L Agee:</t>
        </r>
        <r>
          <rPr>
            <sz val="10"/>
            <color indexed="81"/>
            <rFont val="Tahoma"/>
            <family val="2"/>
          </rPr>
          <t xml:space="preserve">
units in total (ng)</t>
        </r>
      </text>
    </comment>
    <comment ref="H152" authorId="1" shapeId="0" xr:uid="{00000000-0006-0000-0100-000066000000}">
      <text>
        <r>
          <rPr>
            <b/>
            <sz val="9"/>
            <color indexed="81"/>
            <rFont val="Tahoma"/>
            <family val="2"/>
          </rPr>
          <t>Agee, Jennifer L.:</t>
        </r>
        <r>
          <rPr>
            <sz val="9"/>
            <color indexed="81"/>
            <rFont val="Tahoma"/>
            <family val="2"/>
          </rPr>
          <t xml:space="preserve">
time changed</t>
        </r>
      </text>
    </comment>
    <comment ref="BQ157" authorId="2" shapeId="0" xr:uid="{00000000-0006-0000-0100-000067000000}">
      <text>
        <r>
          <rPr>
            <b/>
            <sz val="10"/>
            <color indexed="81"/>
            <rFont val="Tahoma"/>
            <family val="2"/>
          </rPr>
          <t>Jennifer L Agee:</t>
        </r>
        <r>
          <rPr>
            <sz val="10"/>
            <color indexed="81"/>
            <rFont val="Tahoma"/>
            <family val="2"/>
          </rPr>
          <t xml:space="preserve">
units in total (ng)</t>
        </r>
      </text>
    </comment>
    <comment ref="H158" authorId="1" shapeId="0" xr:uid="{00000000-0006-0000-0100-000068000000}">
      <text>
        <r>
          <rPr>
            <b/>
            <sz val="9"/>
            <color indexed="81"/>
            <rFont val="Tahoma"/>
            <family val="2"/>
          </rPr>
          <t>Agee, Jennifer L.:</t>
        </r>
        <r>
          <rPr>
            <sz val="9"/>
            <color indexed="81"/>
            <rFont val="Tahoma"/>
            <family val="2"/>
          </rPr>
          <t xml:space="preserve">
date changed 4/20/16</t>
        </r>
      </text>
    </comment>
    <comment ref="BE158" authorId="7" shapeId="0" xr:uid="{00000000-0006-0000-0100-000069000000}">
      <text>
        <r>
          <rPr>
            <b/>
            <sz val="9"/>
            <color indexed="81"/>
            <rFont val="Tahoma"/>
            <family val="2"/>
          </rPr>
          <t>Beyer, Michelle R.:</t>
        </r>
        <r>
          <rPr>
            <sz val="9"/>
            <color indexed="81"/>
            <rFont val="Tahoma"/>
            <family val="2"/>
          </rPr>
          <t xml:space="preserve">
s/b PETG
</t>
        </r>
      </text>
    </comment>
    <comment ref="BJ158" authorId="7" shapeId="0" xr:uid="{00000000-0006-0000-0100-00006A000000}">
      <text>
        <r>
          <rPr>
            <b/>
            <sz val="9"/>
            <color indexed="81"/>
            <rFont val="Tahoma"/>
            <family val="2"/>
          </rPr>
          <t>Beyer, Michelle R.:</t>
        </r>
        <r>
          <rPr>
            <sz val="9"/>
            <color indexed="81"/>
            <rFont val="Tahoma"/>
            <family val="2"/>
          </rPr>
          <t xml:space="preserve">
s/b glass</t>
        </r>
      </text>
    </comment>
    <comment ref="H159" authorId="1" shapeId="0" xr:uid="{00000000-0006-0000-0100-00006B000000}">
      <text>
        <r>
          <rPr>
            <b/>
            <sz val="9"/>
            <color indexed="81"/>
            <rFont val="Tahoma"/>
            <family val="2"/>
          </rPr>
          <t>Agee, Jennifer L.:</t>
        </r>
        <r>
          <rPr>
            <sz val="9"/>
            <color indexed="81"/>
            <rFont val="Tahoma"/>
            <family val="2"/>
          </rPr>
          <t xml:space="preserve">
date changed 4/20/16</t>
        </r>
      </text>
    </comment>
    <comment ref="BE159" authorId="7" shapeId="0" xr:uid="{00000000-0006-0000-0100-00006C000000}">
      <text>
        <r>
          <rPr>
            <b/>
            <sz val="9"/>
            <color indexed="81"/>
            <rFont val="Tahoma"/>
            <family val="2"/>
          </rPr>
          <t>Beyer, Michelle R.:</t>
        </r>
        <r>
          <rPr>
            <sz val="9"/>
            <color indexed="81"/>
            <rFont val="Tahoma"/>
            <family val="2"/>
          </rPr>
          <t xml:space="preserve">
s/b PETG</t>
        </r>
      </text>
    </comment>
    <comment ref="BJ159" authorId="7" shapeId="0" xr:uid="{00000000-0006-0000-0100-00006D000000}">
      <text>
        <r>
          <rPr>
            <b/>
            <sz val="9"/>
            <color indexed="81"/>
            <rFont val="Tahoma"/>
            <family val="2"/>
          </rPr>
          <t>Beyer, Michelle R.:</t>
        </r>
        <r>
          <rPr>
            <sz val="9"/>
            <color indexed="81"/>
            <rFont val="Tahoma"/>
            <family val="2"/>
          </rPr>
          <t xml:space="preserve">
s/b glass</t>
        </r>
      </text>
    </comment>
    <comment ref="BQ165" authorId="2" shapeId="0" xr:uid="{00000000-0006-0000-0100-00006E000000}">
      <text>
        <r>
          <rPr>
            <b/>
            <sz val="10"/>
            <color indexed="81"/>
            <rFont val="Tahoma"/>
            <family val="2"/>
          </rPr>
          <t>Jennifer L Agee:</t>
        </r>
        <r>
          <rPr>
            <sz val="10"/>
            <color indexed="81"/>
            <rFont val="Tahoma"/>
            <family val="2"/>
          </rPr>
          <t xml:space="preserve">
units in total (ng)</t>
        </r>
      </text>
    </comment>
    <comment ref="CD165" authorId="8" shapeId="0" xr:uid="{00000000-0006-0000-0100-00006F000000}">
      <text>
        <r>
          <rPr>
            <b/>
            <sz val="9"/>
            <color indexed="81"/>
            <rFont val="Tahoma"/>
            <family val="2"/>
          </rPr>
          <t>Kakouros, Evangelos:</t>
        </r>
        <r>
          <rPr>
            <sz val="9"/>
            <color indexed="81"/>
            <rFont val="Tahoma"/>
            <family val="2"/>
          </rPr>
          <t xml:space="preserve">
calculated without the negative mass for blank</t>
        </r>
      </text>
    </comment>
    <comment ref="O167" authorId="1" shapeId="0" xr:uid="{00000000-0006-0000-0100-000070000000}">
      <text>
        <r>
          <rPr>
            <b/>
            <sz val="9"/>
            <color indexed="81"/>
            <rFont val="Tahoma"/>
            <family val="2"/>
          </rPr>
          <t>Agee, Jennifer L.:</t>
        </r>
        <r>
          <rPr>
            <sz val="9"/>
            <color indexed="81"/>
            <rFont val="Tahoma"/>
            <family val="2"/>
          </rPr>
          <t xml:space="preserve">
added 9/21/17
</t>
        </r>
      </text>
    </comment>
    <comment ref="H169" authorId="1" shapeId="0" xr:uid="{00000000-0006-0000-0100-000071000000}">
      <text>
        <r>
          <rPr>
            <b/>
            <sz val="9"/>
            <color indexed="81"/>
            <rFont val="Tahoma"/>
            <family val="2"/>
          </rPr>
          <t>Agee, Jennifer L.:</t>
        </r>
        <r>
          <rPr>
            <sz val="9"/>
            <color indexed="81"/>
            <rFont val="Tahoma"/>
            <family val="2"/>
          </rPr>
          <t xml:space="preserve">
changed time</t>
        </r>
      </text>
    </comment>
    <comment ref="BQ169" authorId="2" shapeId="0" xr:uid="{00000000-0006-0000-0100-000072000000}">
      <text>
        <r>
          <rPr>
            <b/>
            <sz val="10"/>
            <color indexed="81"/>
            <rFont val="Tahoma"/>
            <family val="2"/>
          </rPr>
          <t>Jennifer L Agee:</t>
        </r>
        <r>
          <rPr>
            <sz val="10"/>
            <color indexed="81"/>
            <rFont val="Tahoma"/>
            <family val="2"/>
          </rPr>
          <t xml:space="preserve">
units in total (ng)</t>
        </r>
      </text>
    </comment>
    <comment ref="CD169" authorId="8" shapeId="0" xr:uid="{00000000-0006-0000-0100-000073000000}">
      <text>
        <r>
          <rPr>
            <b/>
            <sz val="9"/>
            <color indexed="81"/>
            <rFont val="Tahoma"/>
            <family val="2"/>
          </rPr>
          <t>Kakouros, Evangelos:</t>
        </r>
        <r>
          <rPr>
            <sz val="9"/>
            <color indexed="81"/>
            <rFont val="Tahoma"/>
            <family val="2"/>
          </rPr>
          <t xml:space="preserve">
calculated without the negative mass for blank</t>
        </r>
      </text>
    </comment>
    <comment ref="BQ172" authorId="2" shapeId="0" xr:uid="{00000000-0006-0000-0100-000074000000}">
      <text>
        <r>
          <rPr>
            <b/>
            <sz val="10"/>
            <color indexed="81"/>
            <rFont val="Tahoma"/>
            <family val="2"/>
          </rPr>
          <t>Jennifer L Agee:</t>
        </r>
        <r>
          <rPr>
            <sz val="10"/>
            <color indexed="81"/>
            <rFont val="Tahoma"/>
            <family val="2"/>
          </rPr>
          <t xml:space="preserve">
units in total (ng)</t>
        </r>
      </text>
    </comment>
    <comment ref="CD172" authorId="8" shapeId="0" xr:uid="{00000000-0006-0000-0100-000075000000}">
      <text>
        <r>
          <rPr>
            <b/>
            <sz val="9"/>
            <color indexed="81"/>
            <rFont val="Tahoma"/>
            <family val="2"/>
          </rPr>
          <t>Kakouros, Evangelos:</t>
        </r>
        <r>
          <rPr>
            <sz val="9"/>
            <color indexed="81"/>
            <rFont val="Tahoma"/>
            <family val="2"/>
          </rPr>
          <t xml:space="preserve">
calculated without the negative mass for blank</t>
        </r>
      </text>
    </comment>
    <comment ref="CD176" authorId="8" shapeId="0" xr:uid="{00000000-0006-0000-0100-000076000000}">
      <text>
        <r>
          <rPr>
            <b/>
            <sz val="9"/>
            <color indexed="81"/>
            <rFont val="Tahoma"/>
            <family val="2"/>
          </rPr>
          <t>Kakouros, Evangelos:</t>
        </r>
        <r>
          <rPr>
            <sz val="9"/>
            <color indexed="81"/>
            <rFont val="Tahoma"/>
            <family val="2"/>
          </rPr>
          <t xml:space="preserve">
calculated without the negative mass for blank</t>
        </r>
      </text>
    </comment>
    <comment ref="BQ179" authorId="2" shapeId="0" xr:uid="{00000000-0006-0000-0100-000077000000}">
      <text>
        <r>
          <rPr>
            <b/>
            <sz val="10"/>
            <color indexed="81"/>
            <rFont val="Tahoma"/>
            <family val="2"/>
          </rPr>
          <t>Jennifer L Agee:</t>
        </r>
        <r>
          <rPr>
            <sz val="10"/>
            <color indexed="81"/>
            <rFont val="Tahoma"/>
            <family val="2"/>
          </rPr>
          <t xml:space="preserve">
units in total (ng)</t>
        </r>
      </text>
    </comment>
    <comment ref="BY179" authorId="5" shapeId="0" xr:uid="{00000000-0006-0000-0100-000078000000}">
      <text>
        <r>
          <rPr>
            <b/>
            <sz val="8"/>
            <color indexed="81"/>
            <rFont val="Tahoma"/>
            <family val="2"/>
          </rPr>
          <t>kakouros:</t>
        </r>
        <r>
          <rPr>
            <sz val="8"/>
            <color indexed="81"/>
            <rFont val="Tahoma"/>
            <family val="2"/>
          </rPr>
          <t xml:space="preserve">
abs pg used for &lt;MDL</t>
        </r>
      </text>
    </comment>
    <comment ref="CD179" authorId="8" shapeId="0" xr:uid="{00000000-0006-0000-0100-000079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BQ182" authorId="2" shapeId="0" xr:uid="{00000000-0006-0000-0100-00007A000000}">
      <text>
        <r>
          <rPr>
            <b/>
            <sz val="10"/>
            <color indexed="81"/>
            <rFont val="Tahoma"/>
            <family val="2"/>
          </rPr>
          <t>Jennifer L Agee:</t>
        </r>
        <r>
          <rPr>
            <sz val="10"/>
            <color indexed="81"/>
            <rFont val="Tahoma"/>
            <family val="2"/>
          </rPr>
          <t xml:space="preserve">
units in total (ng)</t>
        </r>
      </text>
    </comment>
    <comment ref="BY182" authorId="5" shapeId="0" xr:uid="{00000000-0006-0000-0100-00007B000000}">
      <text>
        <r>
          <rPr>
            <b/>
            <sz val="8"/>
            <color indexed="81"/>
            <rFont val="Tahoma"/>
            <family val="2"/>
          </rPr>
          <t>kakouros:</t>
        </r>
        <r>
          <rPr>
            <sz val="8"/>
            <color indexed="81"/>
            <rFont val="Tahoma"/>
            <family val="2"/>
          </rPr>
          <t xml:space="preserve">
abs pg used for &lt;MDL</t>
        </r>
      </text>
    </comment>
    <comment ref="CD182" authorId="8" shapeId="0" xr:uid="{00000000-0006-0000-0100-00007C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BK187" authorId="2" shapeId="0" xr:uid="{00000000-0006-0000-0100-00007D000000}">
      <text>
        <r>
          <rPr>
            <b/>
            <sz val="10"/>
            <color indexed="81"/>
            <rFont val="Tahoma"/>
            <family val="2"/>
          </rPr>
          <t>Jennifer L Agee:</t>
        </r>
        <r>
          <rPr>
            <sz val="10"/>
            <color indexed="81"/>
            <rFont val="Tahoma"/>
            <family val="2"/>
          </rPr>
          <t xml:space="preserve">
correction 18Mar13 JA</t>
        </r>
      </text>
    </comment>
    <comment ref="BK188" authorId="2" shapeId="0" xr:uid="{00000000-0006-0000-0100-00007E000000}">
      <text>
        <r>
          <rPr>
            <b/>
            <sz val="10"/>
            <color indexed="81"/>
            <rFont val="Tahoma"/>
            <family val="2"/>
          </rPr>
          <t>Jennifer L Agee:</t>
        </r>
        <r>
          <rPr>
            <sz val="10"/>
            <color indexed="81"/>
            <rFont val="Tahoma"/>
            <family val="2"/>
          </rPr>
          <t xml:space="preserve">
correction 18Mar13 JA</t>
        </r>
      </text>
    </comment>
    <comment ref="BK189" authorId="2" shapeId="0" xr:uid="{00000000-0006-0000-0100-00007F000000}">
      <text>
        <r>
          <rPr>
            <b/>
            <sz val="10"/>
            <color indexed="81"/>
            <rFont val="Tahoma"/>
            <family val="2"/>
          </rPr>
          <t>Jennifer L Agee:</t>
        </r>
        <r>
          <rPr>
            <sz val="10"/>
            <color indexed="81"/>
            <rFont val="Tahoma"/>
            <family val="2"/>
          </rPr>
          <t xml:space="preserve">
correction 18Mar13 JA</t>
        </r>
      </text>
    </comment>
    <comment ref="BK190" authorId="2" shapeId="0" xr:uid="{00000000-0006-0000-0100-000080000000}">
      <text>
        <r>
          <rPr>
            <b/>
            <sz val="10"/>
            <color indexed="81"/>
            <rFont val="Tahoma"/>
            <family val="2"/>
          </rPr>
          <t>Jennifer L Agee:</t>
        </r>
        <r>
          <rPr>
            <sz val="10"/>
            <color indexed="81"/>
            <rFont val="Tahoma"/>
            <family val="2"/>
          </rPr>
          <t xml:space="preserve">
correction 18Mar13 JA</t>
        </r>
      </text>
    </comment>
    <comment ref="BQ190" authorId="2" shapeId="0" xr:uid="{00000000-0006-0000-0100-000081000000}">
      <text>
        <r>
          <rPr>
            <b/>
            <sz val="10"/>
            <color indexed="81"/>
            <rFont val="Tahoma"/>
            <family val="2"/>
          </rPr>
          <t>Jennifer L Agee:</t>
        </r>
        <r>
          <rPr>
            <sz val="10"/>
            <color indexed="81"/>
            <rFont val="Tahoma"/>
            <family val="2"/>
          </rPr>
          <t xml:space="preserve">
units in total (ng)</t>
        </r>
      </text>
    </comment>
    <comment ref="BY190" authorId="5" shapeId="0" xr:uid="{00000000-0006-0000-0100-000082000000}">
      <text>
        <r>
          <rPr>
            <b/>
            <sz val="8"/>
            <color indexed="81"/>
            <rFont val="Tahoma"/>
            <family val="2"/>
          </rPr>
          <t>kakouros:</t>
        </r>
        <r>
          <rPr>
            <sz val="8"/>
            <color indexed="81"/>
            <rFont val="Tahoma"/>
            <family val="2"/>
          </rPr>
          <t xml:space="preserve">
abs pg used for &lt;MDL</t>
        </r>
      </text>
    </comment>
    <comment ref="CD190" authorId="8" shapeId="0" xr:uid="{00000000-0006-0000-0100-000083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BK191" authorId="2" shapeId="0" xr:uid="{00000000-0006-0000-0100-000084000000}">
      <text>
        <r>
          <rPr>
            <b/>
            <sz val="10"/>
            <color indexed="81"/>
            <rFont val="Tahoma"/>
            <family val="2"/>
          </rPr>
          <t>Jennifer L Agee:</t>
        </r>
        <r>
          <rPr>
            <sz val="10"/>
            <color indexed="81"/>
            <rFont val="Tahoma"/>
            <family val="2"/>
          </rPr>
          <t xml:space="preserve">
correction 18Mar13 JA</t>
        </r>
      </text>
    </comment>
    <comment ref="BK192" authorId="2" shapeId="0" xr:uid="{00000000-0006-0000-0100-000085000000}">
      <text>
        <r>
          <rPr>
            <b/>
            <sz val="10"/>
            <color indexed="81"/>
            <rFont val="Tahoma"/>
            <family val="2"/>
          </rPr>
          <t>Jennifer L Agee:</t>
        </r>
        <r>
          <rPr>
            <sz val="10"/>
            <color indexed="81"/>
            <rFont val="Tahoma"/>
            <family val="2"/>
          </rPr>
          <t xml:space="preserve">
correction 18Mar13 JA</t>
        </r>
      </text>
    </comment>
    <comment ref="BK193" authorId="2" shapeId="0" xr:uid="{00000000-0006-0000-0100-000086000000}">
      <text>
        <r>
          <rPr>
            <b/>
            <sz val="10"/>
            <color indexed="81"/>
            <rFont val="Tahoma"/>
            <family val="2"/>
          </rPr>
          <t>Jennifer L Agee:</t>
        </r>
        <r>
          <rPr>
            <sz val="10"/>
            <color indexed="81"/>
            <rFont val="Tahoma"/>
            <family val="2"/>
          </rPr>
          <t xml:space="preserve">
correction 18Mar13 JA</t>
        </r>
      </text>
    </comment>
    <comment ref="BK194" authorId="2" shapeId="0" xr:uid="{00000000-0006-0000-0100-000087000000}">
      <text>
        <r>
          <rPr>
            <b/>
            <sz val="10"/>
            <color indexed="81"/>
            <rFont val="Tahoma"/>
            <family val="2"/>
          </rPr>
          <t>Jennifer L Agee:</t>
        </r>
        <r>
          <rPr>
            <sz val="10"/>
            <color indexed="81"/>
            <rFont val="Tahoma"/>
            <family val="2"/>
          </rPr>
          <t xml:space="preserve">
correction 18Mar13 JA</t>
        </r>
      </text>
    </comment>
    <comment ref="BQ195" authorId="2" shapeId="0" xr:uid="{00000000-0006-0000-0100-000088000000}">
      <text>
        <r>
          <rPr>
            <b/>
            <sz val="10"/>
            <color indexed="81"/>
            <rFont val="Tahoma"/>
            <family val="2"/>
          </rPr>
          <t>Jennifer L Agee:</t>
        </r>
        <r>
          <rPr>
            <sz val="10"/>
            <color indexed="81"/>
            <rFont val="Tahoma"/>
            <family val="2"/>
          </rPr>
          <t xml:space="preserve">
units in total (ng)</t>
        </r>
      </text>
    </comment>
    <comment ref="BY195" authorId="5" shapeId="0" xr:uid="{00000000-0006-0000-0100-000089000000}">
      <text>
        <r>
          <rPr>
            <b/>
            <sz val="8"/>
            <color indexed="81"/>
            <rFont val="Tahoma"/>
            <family val="2"/>
          </rPr>
          <t>kakouros:</t>
        </r>
        <r>
          <rPr>
            <sz val="8"/>
            <color indexed="81"/>
            <rFont val="Tahoma"/>
            <family val="2"/>
          </rPr>
          <t xml:space="preserve">
abs pg used for &lt;MDL</t>
        </r>
      </text>
    </comment>
    <comment ref="CD195" authorId="8" shapeId="0" xr:uid="{00000000-0006-0000-0100-00008A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BQ199" authorId="2" shapeId="0" xr:uid="{00000000-0006-0000-0100-00008B000000}">
      <text>
        <r>
          <rPr>
            <b/>
            <sz val="10"/>
            <color indexed="81"/>
            <rFont val="Tahoma"/>
            <family val="2"/>
          </rPr>
          <t>Jennifer L Agee:</t>
        </r>
        <r>
          <rPr>
            <sz val="10"/>
            <color indexed="81"/>
            <rFont val="Tahoma"/>
            <family val="2"/>
          </rPr>
          <t xml:space="preserve">
units in total (ng)</t>
        </r>
      </text>
    </comment>
    <comment ref="BY199" authorId="5" shapeId="0" xr:uid="{00000000-0006-0000-0100-00008C000000}">
      <text>
        <r>
          <rPr>
            <b/>
            <sz val="8"/>
            <color indexed="81"/>
            <rFont val="Tahoma"/>
            <family val="2"/>
          </rPr>
          <t>kakouros:</t>
        </r>
        <r>
          <rPr>
            <sz val="8"/>
            <color indexed="81"/>
            <rFont val="Tahoma"/>
            <family val="2"/>
          </rPr>
          <t xml:space="preserve">
abs pg used for &lt;MDL</t>
        </r>
      </text>
    </comment>
    <comment ref="CD199" authorId="8" shapeId="0" xr:uid="{00000000-0006-0000-0100-00008D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G202" authorId="1" shapeId="0" xr:uid="{00000000-0006-0000-0100-00008E000000}">
      <text>
        <r>
          <rPr>
            <b/>
            <sz val="9"/>
            <color indexed="81"/>
            <rFont val="Tahoma"/>
            <family val="2"/>
          </rPr>
          <t>Agee, Jennifer L.:</t>
        </r>
        <r>
          <rPr>
            <sz val="9"/>
            <color indexed="81"/>
            <rFont val="Tahoma"/>
            <family val="2"/>
          </rPr>
          <t xml:space="preserve">
updated 6/13/16. KC</t>
        </r>
      </text>
    </comment>
    <comment ref="G203" authorId="1" shapeId="0" xr:uid="{00000000-0006-0000-0100-00008F000000}">
      <text>
        <r>
          <rPr>
            <b/>
            <sz val="9"/>
            <color indexed="81"/>
            <rFont val="Tahoma"/>
            <family val="2"/>
          </rPr>
          <t>Agee, Jennifer L.:</t>
        </r>
        <r>
          <rPr>
            <sz val="9"/>
            <color indexed="81"/>
            <rFont val="Tahoma"/>
            <family val="2"/>
          </rPr>
          <t xml:space="preserve">
updated STAID code 6/9/16</t>
        </r>
      </text>
    </comment>
    <comment ref="G206" authorId="1" shapeId="0" xr:uid="{00000000-0006-0000-0100-000090000000}">
      <text>
        <r>
          <rPr>
            <b/>
            <sz val="9"/>
            <color indexed="81"/>
            <rFont val="Tahoma"/>
            <family val="2"/>
          </rPr>
          <t>Agee, Jennifer L.:</t>
        </r>
        <r>
          <rPr>
            <sz val="9"/>
            <color indexed="81"/>
            <rFont val="Tahoma"/>
            <family val="2"/>
          </rPr>
          <t xml:space="preserve">
updated STAID code 6/9/16 </t>
        </r>
      </text>
    </comment>
    <comment ref="G207" authorId="1" shapeId="0" xr:uid="{00000000-0006-0000-0100-000091000000}">
      <text>
        <r>
          <rPr>
            <b/>
            <sz val="9"/>
            <color indexed="81"/>
            <rFont val="Tahoma"/>
            <family val="2"/>
          </rPr>
          <t>Agee, Jennifer L.:</t>
        </r>
        <r>
          <rPr>
            <sz val="9"/>
            <color indexed="81"/>
            <rFont val="Tahoma"/>
            <family val="2"/>
          </rPr>
          <t xml:space="preserve">
updated STAID code 6/9/16</t>
        </r>
      </text>
    </comment>
    <comment ref="R208" authorId="2" shapeId="0" xr:uid="{00000000-0006-0000-0100-000092000000}">
      <text>
        <r>
          <rPr>
            <b/>
            <sz val="10"/>
            <color indexed="81"/>
            <rFont val="Tahoma"/>
            <family val="2"/>
          </rPr>
          <t>Jennifer L Agee:</t>
        </r>
        <r>
          <rPr>
            <sz val="10"/>
            <color indexed="81"/>
            <rFont val="Tahoma"/>
            <family val="2"/>
          </rPr>
          <t xml:space="preserve">
Misnumber by SAC</t>
        </r>
      </text>
    </comment>
    <comment ref="AI208" authorId="6" shapeId="0" xr:uid="{00000000-0006-0000-0100-000093000000}">
      <text>
        <r>
          <rPr>
            <b/>
            <sz val="8"/>
            <color indexed="81"/>
            <rFont val="Tahoma"/>
            <family val="2"/>
          </rPr>
          <t>Michelle Beyer:</t>
        </r>
        <r>
          <rPr>
            <sz val="8"/>
            <color indexed="81"/>
            <rFont val="Tahoma"/>
            <family val="2"/>
          </rPr>
          <t xml:space="preserve">
particles stuck to petri</t>
        </r>
      </text>
    </comment>
    <comment ref="U209" authorId="6" shapeId="0" xr:uid="{00000000-0006-0000-0100-000094000000}">
      <text>
        <r>
          <rPr>
            <b/>
            <sz val="8"/>
            <color indexed="81"/>
            <rFont val="Tahoma"/>
            <family val="2"/>
          </rPr>
          <t>Michelle Beyer:</t>
        </r>
        <r>
          <rPr>
            <sz val="8"/>
            <color indexed="81"/>
            <rFont val="Tahoma"/>
            <family val="2"/>
          </rPr>
          <t xml:space="preserve">
particles stuck to petri</t>
        </r>
      </text>
    </comment>
    <comment ref="BY210" authorId="5" shapeId="0" xr:uid="{00000000-0006-0000-0100-000095000000}">
      <text>
        <r>
          <rPr>
            <b/>
            <sz val="8"/>
            <color indexed="81"/>
            <rFont val="Tahoma"/>
            <family val="2"/>
          </rPr>
          <t>kakouros:</t>
        </r>
        <r>
          <rPr>
            <sz val="8"/>
            <color indexed="81"/>
            <rFont val="Tahoma"/>
            <family val="2"/>
          </rPr>
          <t xml:space="preserve">
abs pg used for &lt;MDL</t>
        </r>
      </text>
    </comment>
    <comment ref="CD210" authorId="8" shapeId="0" xr:uid="{00000000-0006-0000-0100-000096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CH210" authorId="5" shapeId="0" xr:uid="{00000000-0006-0000-0100-000097000000}">
      <text>
        <r>
          <rPr>
            <b/>
            <sz val="8"/>
            <color indexed="81"/>
            <rFont val="Tahoma"/>
            <family val="2"/>
          </rPr>
          <t>kakouros:</t>
        </r>
        <r>
          <rPr>
            <sz val="8"/>
            <color indexed="81"/>
            <rFont val="Tahoma"/>
            <family val="2"/>
          </rPr>
          <t xml:space="preserve">
abs pg used for &lt;MDL</t>
        </r>
      </text>
    </comment>
    <comment ref="U211" authorId="6" shapeId="0" xr:uid="{00000000-0006-0000-0100-000098000000}">
      <text>
        <r>
          <rPr>
            <b/>
            <sz val="8"/>
            <color indexed="81"/>
            <rFont val="Tahoma"/>
            <family val="2"/>
          </rPr>
          <t>Michelle Beyer:</t>
        </r>
        <r>
          <rPr>
            <sz val="8"/>
            <color indexed="81"/>
            <rFont val="Tahoma"/>
            <family val="2"/>
          </rPr>
          <t xml:space="preserve">
particles stuck to petri</t>
        </r>
      </text>
    </comment>
    <comment ref="U213" authorId="6" shapeId="0" xr:uid="{00000000-0006-0000-0100-000099000000}">
      <text>
        <r>
          <rPr>
            <b/>
            <sz val="8"/>
            <color indexed="81"/>
            <rFont val="Tahoma"/>
            <family val="2"/>
          </rPr>
          <t>Michelle Beyer:</t>
        </r>
        <r>
          <rPr>
            <sz val="8"/>
            <color indexed="81"/>
            <rFont val="Tahoma"/>
            <family val="2"/>
          </rPr>
          <t xml:space="preserve">
particles stuck to petri</t>
        </r>
      </text>
    </comment>
    <comment ref="AB213" authorId="6" shapeId="0" xr:uid="{00000000-0006-0000-0100-00009A000000}">
      <text>
        <r>
          <rPr>
            <b/>
            <sz val="8"/>
            <color indexed="81"/>
            <rFont val="Tahoma"/>
            <family val="2"/>
          </rPr>
          <t>Michelle Beyer:</t>
        </r>
        <r>
          <rPr>
            <sz val="8"/>
            <color indexed="81"/>
            <rFont val="Tahoma"/>
            <family val="2"/>
          </rPr>
          <t xml:space="preserve">
particles stuck to petri</t>
        </r>
      </text>
    </comment>
    <comment ref="AI216" authorId="6" shapeId="0" xr:uid="{00000000-0006-0000-0100-00009B000000}">
      <text>
        <r>
          <rPr>
            <b/>
            <sz val="8"/>
            <color indexed="81"/>
            <rFont val="Tahoma"/>
            <family val="2"/>
          </rPr>
          <t>Michelle Beyer:</t>
        </r>
        <r>
          <rPr>
            <sz val="8"/>
            <color indexed="81"/>
            <rFont val="Tahoma"/>
            <family val="2"/>
          </rPr>
          <t xml:space="preserve">
particles stuck to petri</t>
        </r>
      </text>
    </comment>
    <comment ref="AI218" authorId="6" shapeId="0" xr:uid="{00000000-0006-0000-0100-00009C000000}">
      <text>
        <r>
          <rPr>
            <b/>
            <sz val="8"/>
            <color indexed="81"/>
            <rFont val="Tahoma"/>
            <family val="2"/>
          </rPr>
          <t>Michelle Beyer:</t>
        </r>
        <r>
          <rPr>
            <sz val="8"/>
            <color indexed="81"/>
            <rFont val="Tahoma"/>
            <family val="2"/>
          </rPr>
          <t xml:space="preserve">
particles stuck to petri</t>
        </r>
      </text>
    </comment>
    <comment ref="U221" authorId="6" shapeId="0" xr:uid="{00000000-0006-0000-0100-00009D000000}">
      <text>
        <r>
          <rPr>
            <b/>
            <sz val="8"/>
            <color indexed="81"/>
            <rFont val="Tahoma"/>
            <family val="2"/>
          </rPr>
          <t>Michelle Beyer:</t>
        </r>
        <r>
          <rPr>
            <sz val="8"/>
            <color indexed="81"/>
            <rFont val="Tahoma"/>
            <family val="2"/>
          </rPr>
          <t xml:space="preserve">
particles stuck to petri
</t>
        </r>
      </text>
    </comment>
    <comment ref="BY222" authorId="5" shapeId="0" xr:uid="{00000000-0006-0000-0100-00009E000000}">
      <text>
        <r>
          <rPr>
            <b/>
            <sz val="8"/>
            <color indexed="81"/>
            <rFont val="Tahoma"/>
            <family val="2"/>
          </rPr>
          <t>kakouros:</t>
        </r>
        <r>
          <rPr>
            <sz val="8"/>
            <color indexed="81"/>
            <rFont val="Tahoma"/>
            <family val="2"/>
          </rPr>
          <t xml:space="preserve">
abs pg used for &lt;MDL</t>
        </r>
      </text>
    </comment>
    <comment ref="CD222" authorId="8" shapeId="0" xr:uid="{00000000-0006-0000-0100-00009F000000}">
      <text>
        <r>
          <rPr>
            <b/>
            <sz val="9"/>
            <color indexed="81"/>
            <rFont val="Tahoma"/>
            <family val="2"/>
          </rPr>
          <t>Kakouros, Evangelos:</t>
        </r>
        <r>
          <rPr>
            <sz val="9"/>
            <color indexed="81"/>
            <rFont val="Tahoma"/>
            <family val="2"/>
          </rPr>
          <t xml:space="preserve">
calculated without the negative mass for blank, used blank corrected total pg in extraction tube </t>
        </r>
      </text>
    </comment>
    <comment ref="CH222" authorId="5" shapeId="0" xr:uid="{00000000-0006-0000-0100-0000A0000000}">
      <text>
        <r>
          <rPr>
            <b/>
            <sz val="8"/>
            <color indexed="81"/>
            <rFont val="Tahoma"/>
            <family val="2"/>
          </rPr>
          <t>kakouros:</t>
        </r>
        <r>
          <rPr>
            <sz val="8"/>
            <color indexed="81"/>
            <rFont val="Tahoma"/>
            <family val="2"/>
          </rPr>
          <t xml:space="preserve">
abs pg used for &lt;MDL</t>
        </r>
      </text>
    </comment>
    <comment ref="U224" authorId="6" shapeId="0" xr:uid="{00000000-0006-0000-0100-0000A1000000}">
      <text>
        <r>
          <rPr>
            <b/>
            <sz val="8"/>
            <color indexed="81"/>
            <rFont val="Tahoma"/>
            <family val="2"/>
          </rPr>
          <t>Michelle Beyer:</t>
        </r>
        <r>
          <rPr>
            <sz val="8"/>
            <color indexed="81"/>
            <rFont val="Tahoma"/>
            <family val="2"/>
          </rPr>
          <t xml:space="preserve">
particles stuck to petri</t>
        </r>
      </text>
    </comment>
    <comment ref="AB224" authorId="6" shapeId="0" xr:uid="{00000000-0006-0000-0100-0000A2000000}">
      <text>
        <r>
          <rPr>
            <b/>
            <sz val="8"/>
            <color indexed="81"/>
            <rFont val="Tahoma"/>
            <family val="2"/>
          </rPr>
          <t>Michelle Beyer:</t>
        </r>
        <r>
          <rPr>
            <sz val="8"/>
            <color indexed="81"/>
            <rFont val="Tahoma"/>
            <family val="2"/>
          </rPr>
          <t xml:space="preserve">
particles stuck to petri</t>
        </r>
      </text>
    </comment>
    <comment ref="AI224" authorId="6" shapeId="0" xr:uid="{00000000-0006-0000-0100-0000A3000000}">
      <text>
        <r>
          <rPr>
            <b/>
            <sz val="8"/>
            <color indexed="81"/>
            <rFont val="Tahoma"/>
            <family val="2"/>
          </rPr>
          <t>Michelle Beyer:</t>
        </r>
        <r>
          <rPr>
            <sz val="8"/>
            <color indexed="81"/>
            <rFont val="Tahoma"/>
            <family val="2"/>
          </rPr>
          <t xml:space="preserve">
worst filter! Over 50% of particles stuck to surface of petri</t>
        </r>
      </text>
    </comment>
    <comment ref="AI226" authorId="6" shapeId="0" xr:uid="{00000000-0006-0000-0100-0000A4000000}">
      <text>
        <r>
          <rPr>
            <b/>
            <sz val="8"/>
            <color indexed="81"/>
            <rFont val="Tahoma"/>
            <family val="2"/>
          </rPr>
          <t>Michelle Beyer:</t>
        </r>
        <r>
          <rPr>
            <sz val="8"/>
            <color indexed="81"/>
            <rFont val="Tahoma"/>
            <family val="2"/>
          </rPr>
          <t xml:space="preserve">
particles stuck to petri</t>
        </r>
      </text>
    </comment>
    <comment ref="G243" authorId="1" shapeId="0" xr:uid="{00000000-0006-0000-0100-0000A5000000}">
      <text>
        <r>
          <rPr>
            <b/>
            <sz val="9"/>
            <color indexed="81"/>
            <rFont val="Tahoma"/>
            <family val="2"/>
          </rPr>
          <t>Agee, Jennifer L.:</t>
        </r>
        <r>
          <rPr>
            <sz val="9"/>
            <color indexed="81"/>
            <rFont val="Tahoma"/>
            <family val="2"/>
          </rPr>
          <t xml:space="preserve">
changed 6/13/16. KC</t>
        </r>
      </text>
    </comment>
    <comment ref="H243" authorId="1" shapeId="0" xr:uid="{00000000-0006-0000-0100-0000A6000000}">
      <text>
        <r>
          <rPr>
            <b/>
            <sz val="9"/>
            <color indexed="81"/>
            <rFont val="Tahoma"/>
            <family val="2"/>
          </rPr>
          <t>Agee, Jennifer L.:</t>
        </r>
        <r>
          <rPr>
            <sz val="9"/>
            <color indexed="81"/>
            <rFont val="Tahoma"/>
            <family val="2"/>
          </rPr>
          <t xml:space="preserve">
changed time 12/14/15, time adjusted again as per KC to 1320</t>
        </r>
      </text>
    </comment>
    <comment ref="Q243" authorId="1" shapeId="0" xr:uid="{00000000-0006-0000-0100-0000A7000000}">
      <text>
        <r>
          <rPr>
            <b/>
            <sz val="9"/>
            <color indexed="81"/>
            <rFont val="Tahoma"/>
            <family val="2"/>
          </rPr>
          <t>Agee, Jennifer L.:</t>
        </r>
        <r>
          <rPr>
            <sz val="9"/>
            <color indexed="81"/>
            <rFont val="Tahoma"/>
            <family val="2"/>
          </rPr>
          <t xml:space="preserve">
changed time 12/14/15</t>
        </r>
      </text>
    </comment>
    <comment ref="R243" authorId="9" shapeId="0" xr:uid="{00000000-0006-0000-0100-0000A8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10" shapeId="0" xr:uid="{00000000-0006-0000-0100-0000A9000000}">
      <text>
        <r>
          <rPr>
            <b/>
            <sz val="9"/>
            <color indexed="81"/>
            <rFont val="Tahoma"/>
            <family val="2"/>
          </rPr>
          <t>Arias, Michelle R.:</t>
        </r>
        <r>
          <rPr>
            <sz val="9"/>
            <color indexed="81"/>
            <rFont val="Tahoma"/>
            <family val="2"/>
          </rPr>
          <t xml:space="preserve">
Petri does say 1960 ml.  Seems strange considering other filters had less. ?????</t>
        </r>
      </text>
    </comment>
    <comment ref="CI246" authorId="2" shapeId="0" xr:uid="{00000000-0006-0000-0100-0000AA000000}">
      <text>
        <r>
          <rPr>
            <b/>
            <sz val="10"/>
            <color indexed="81"/>
            <rFont val="Tahoma"/>
            <family val="2"/>
          </rPr>
          <t>Jennifer L Agee:</t>
        </r>
        <r>
          <rPr>
            <sz val="10"/>
            <color indexed="81"/>
            <rFont val="Tahoma"/>
            <family val="2"/>
          </rPr>
          <t xml:space="preserve">
program crashed lost result</t>
        </r>
      </text>
    </comment>
    <comment ref="CM246" authorId="2" shapeId="0" xr:uid="{00000000-0006-0000-0100-0000AB000000}">
      <text>
        <r>
          <rPr>
            <b/>
            <sz val="10"/>
            <color indexed="81"/>
            <rFont val="Tahoma"/>
            <family val="2"/>
          </rPr>
          <t>Jennifer L Agee:</t>
        </r>
        <r>
          <rPr>
            <sz val="10"/>
            <color indexed="81"/>
            <rFont val="Tahoma"/>
            <family val="2"/>
          </rPr>
          <t xml:space="preserve">
program crashed lost result</t>
        </r>
      </text>
    </comment>
    <comment ref="CQ246" authorId="2" shapeId="0" xr:uid="{00000000-0006-0000-0100-0000AC000000}">
      <text>
        <r>
          <rPr>
            <b/>
            <sz val="10"/>
            <color indexed="81"/>
            <rFont val="Tahoma"/>
            <family val="2"/>
          </rPr>
          <t>Jennifer L Agee:</t>
        </r>
        <r>
          <rPr>
            <sz val="10"/>
            <color indexed="81"/>
            <rFont val="Tahoma"/>
            <family val="2"/>
          </rPr>
          <t xml:space="preserve">
program crashed lost result</t>
        </r>
      </text>
    </comment>
    <comment ref="AK255" authorId="6" shapeId="0" xr:uid="{00000000-0006-0000-0100-0000AD000000}">
      <text>
        <r>
          <rPr>
            <b/>
            <sz val="8"/>
            <color indexed="81"/>
            <rFont val="Tahoma"/>
            <family val="2"/>
          </rPr>
          <t>Michelle Beyer:</t>
        </r>
        <r>
          <rPr>
            <sz val="8"/>
            <color indexed="81"/>
            <rFont val="Tahoma"/>
            <family val="2"/>
          </rPr>
          <t xml:space="preserve">
petri says 250 ml, so MA changed on TSS.</t>
        </r>
      </text>
    </comment>
    <comment ref="CI264" authorId="2" shapeId="0" xr:uid="{00000000-0006-0000-0100-0000AE000000}">
      <text>
        <r>
          <rPr>
            <b/>
            <sz val="10"/>
            <color indexed="81"/>
            <rFont val="Tahoma"/>
            <family val="2"/>
          </rPr>
          <t>Jennifer L Agee:</t>
        </r>
        <r>
          <rPr>
            <sz val="10"/>
            <color indexed="81"/>
            <rFont val="Tahoma"/>
            <family val="2"/>
          </rPr>
          <t xml:space="preserve">
program crashed lost result</t>
        </r>
      </text>
    </comment>
    <comment ref="CM264" authorId="2" shapeId="0" xr:uid="{00000000-0006-0000-0100-0000AF000000}">
      <text>
        <r>
          <rPr>
            <b/>
            <sz val="10"/>
            <color indexed="81"/>
            <rFont val="Tahoma"/>
            <family val="2"/>
          </rPr>
          <t>Jennifer L Agee:</t>
        </r>
        <r>
          <rPr>
            <sz val="10"/>
            <color indexed="81"/>
            <rFont val="Tahoma"/>
            <family val="2"/>
          </rPr>
          <t xml:space="preserve">
program crashed lost result</t>
        </r>
      </text>
    </comment>
    <comment ref="CQ264" authorId="2" shapeId="0" xr:uid="{00000000-0006-0000-0100-0000B0000000}">
      <text>
        <r>
          <rPr>
            <b/>
            <sz val="10"/>
            <color indexed="81"/>
            <rFont val="Tahoma"/>
            <family val="2"/>
          </rPr>
          <t>Jennifer L Agee:</t>
        </r>
        <r>
          <rPr>
            <sz val="10"/>
            <color indexed="81"/>
            <rFont val="Tahoma"/>
            <family val="2"/>
          </rPr>
          <t xml:space="preserve">
program crashed lost result</t>
        </r>
      </text>
    </comment>
    <comment ref="R272" authorId="9" shapeId="0" xr:uid="{00000000-0006-0000-0100-0000B1000000}">
      <text>
        <r>
          <rPr>
            <b/>
            <sz val="9"/>
            <color indexed="81"/>
            <rFont val="Tahoma"/>
            <family val="2"/>
          </rPr>
          <t>Charles N Alpers:</t>
        </r>
        <r>
          <rPr>
            <sz val="9"/>
            <color indexed="81"/>
            <rFont val="Tahoma"/>
            <family val="2"/>
          </rPr>
          <t xml:space="preserve">
MeHg/THg in filtered water is anomalously low -- check both THg-F and MeHg-F</t>
        </r>
      </text>
    </comment>
    <comment ref="BK272" authorId="1" shapeId="0" xr:uid="{00000000-0006-0000-0100-0000B2000000}">
      <text>
        <r>
          <rPr>
            <b/>
            <sz val="9"/>
            <color indexed="81"/>
            <rFont val="Tahoma"/>
            <family val="2"/>
          </rPr>
          <t>Agee, Jennifer L.:</t>
        </r>
        <r>
          <rPr>
            <sz val="9"/>
            <color indexed="81"/>
            <rFont val="Tahoma"/>
            <family val="2"/>
          </rPr>
          <t xml:space="preserve">
this was run in duplicate </t>
        </r>
      </text>
    </comment>
    <comment ref="BP272" authorId="9" shapeId="0" xr:uid="{00000000-0006-0000-0100-0000B3000000}">
      <text>
        <r>
          <rPr>
            <b/>
            <sz val="9"/>
            <color indexed="81"/>
            <rFont val="Tahoma"/>
            <family val="2"/>
          </rPr>
          <t>Charles N Alpers:</t>
        </r>
        <r>
          <rPr>
            <sz val="9"/>
            <color indexed="81"/>
            <rFont val="Tahoma"/>
            <family val="2"/>
          </rPr>
          <t xml:space="preserve">
This ratio is anomalously low.</t>
        </r>
      </text>
    </comment>
    <comment ref="H273" authorId="1" shapeId="0" xr:uid="{00000000-0006-0000-0100-0000B4000000}">
      <text>
        <r>
          <rPr>
            <b/>
            <sz val="9"/>
            <color indexed="81"/>
            <rFont val="Tahoma"/>
            <family val="2"/>
          </rPr>
          <t>Agee, Jennifer L.:</t>
        </r>
        <r>
          <rPr>
            <sz val="9"/>
            <color indexed="81"/>
            <rFont val="Tahoma"/>
            <family val="2"/>
          </rPr>
          <t xml:space="preserve">
time changed 2/6/17 ja. SR tracking file
</t>
        </r>
      </text>
    </comment>
    <comment ref="Q273" authorId="1" shapeId="0" xr:uid="{00000000-0006-0000-0100-0000B5000000}">
      <text>
        <r>
          <rPr>
            <b/>
            <sz val="9"/>
            <color indexed="81"/>
            <rFont val="Tahoma"/>
            <family val="2"/>
          </rPr>
          <t>Agee, Jennifer L.:</t>
        </r>
        <r>
          <rPr>
            <sz val="9"/>
            <color indexed="81"/>
            <rFont val="Tahoma"/>
            <family val="2"/>
          </rPr>
          <t xml:space="preserve">
time changed 2/6/17 ja. SR tracking file
</t>
        </r>
      </text>
    </comment>
    <comment ref="H274" authorId="1" shapeId="0" xr:uid="{00000000-0006-0000-0100-0000B6000000}">
      <text>
        <r>
          <rPr>
            <b/>
            <sz val="9"/>
            <color indexed="81"/>
            <rFont val="Tahoma"/>
            <family val="2"/>
          </rPr>
          <t>Agee, Jennifer L.:</t>
        </r>
        <r>
          <rPr>
            <sz val="9"/>
            <color indexed="81"/>
            <rFont val="Tahoma"/>
            <family val="2"/>
          </rPr>
          <t xml:space="preserve">
time changed 2/6/17 ja. SR tracking file
</t>
        </r>
      </text>
    </comment>
    <comment ref="Q274" authorId="1" shapeId="0" xr:uid="{00000000-0006-0000-0100-0000B7000000}">
      <text>
        <r>
          <rPr>
            <b/>
            <sz val="9"/>
            <color indexed="81"/>
            <rFont val="Tahoma"/>
            <family val="2"/>
          </rPr>
          <t>Agee, Jennifer L.:</t>
        </r>
        <r>
          <rPr>
            <sz val="9"/>
            <color indexed="81"/>
            <rFont val="Tahoma"/>
            <family val="2"/>
          </rPr>
          <t xml:space="preserve">
time changed 2/6/17 ja. SR tracking file
</t>
        </r>
      </text>
    </comment>
    <comment ref="H275" authorId="1" shapeId="0" xr:uid="{00000000-0006-0000-0100-0000B8000000}">
      <text>
        <r>
          <rPr>
            <b/>
            <sz val="9"/>
            <color indexed="81"/>
            <rFont val="Tahoma"/>
            <family val="2"/>
          </rPr>
          <t>Agee, Jennifer L.:</t>
        </r>
        <r>
          <rPr>
            <sz val="9"/>
            <color indexed="81"/>
            <rFont val="Tahoma"/>
            <family val="2"/>
          </rPr>
          <t xml:space="preserve">
time changed 2/6/17 per SR tracking file
</t>
        </r>
      </text>
    </comment>
    <comment ref="BQ277" authorId="1" shapeId="0" xr:uid="{00000000-0006-0000-0100-0000B9000000}">
      <text>
        <r>
          <rPr>
            <b/>
            <sz val="9"/>
            <color indexed="81"/>
            <rFont val="Tahoma"/>
            <family val="2"/>
          </rPr>
          <t>Agee, Jennifer L.:</t>
        </r>
        <r>
          <rPr>
            <sz val="9"/>
            <color indexed="81"/>
            <rFont val="Tahoma"/>
            <family val="2"/>
          </rPr>
          <t xml:space="preserve">
units are total (ng)</t>
        </r>
      </text>
    </comment>
    <comment ref="BY277" authorId="1" shapeId="0" xr:uid="{00000000-0006-0000-0100-0000BA000000}">
      <text>
        <r>
          <rPr>
            <b/>
            <sz val="9"/>
            <color indexed="81"/>
            <rFont val="Tahoma"/>
            <family val="2"/>
          </rPr>
          <t>Agee, Jennifer L.:</t>
        </r>
        <r>
          <rPr>
            <sz val="9"/>
            <color indexed="81"/>
            <rFont val="Tahoma"/>
            <family val="2"/>
          </rPr>
          <t xml:space="preserve">
units are pg (total) 4.7pg/filter
</t>
        </r>
      </text>
    </comment>
    <comment ref="AA281" authorId="10" shapeId="0" xr:uid="{00000000-0006-0000-0100-0000BB000000}">
      <text>
        <r>
          <rPr>
            <b/>
            <sz val="9"/>
            <color indexed="81"/>
            <rFont val="Tahoma"/>
            <family val="2"/>
          </rPr>
          <t>Arias, Michelle R.:</t>
        </r>
        <r>
          <rPr>
            <sz val="9"/>
            <color indexed="81"/>
            <rFont val="Tahoma"/>
            <family val="2"/>
          </rPr>
          <t xml:space="preserve">
See notes  to the right - filter torn.</t>
        </r>
      </text>
    </comment>
    <comment ref="BQ298" authorId="1" shapeId="0" xr:uid="{00000000-0006-0000-0100-0000BC000000}">
      <text>
        <r>
          <rPr>
            <b/>
            <sz val="9"/>
            <color indexed="81"/>
            <rFont val="Tahoma"/>
            <family val="2"/>
          </rPr>
          <t>Agee, Jennifer L.:</t>
        </r>
        <r>
          <rPr>
            <sz val="9"/>
            <color indexed="81"/>
            <rFont val="Tahoma"/>
            <family val="2"/>
          </rPr>
          <t xml:space="preserve">
total ng</t>
        </r>
      </text>
    </comment>
    <comment ref="BY298" authorId="1" shapeId="0" xr:uid="{00000000-0006-0000-0100-0000BD000000}">
      <text>
        <r>
          <rPr>
            <b/>
            <sz val="9"/>
            <color indexed="81"/>
            <rFont val="Tahoma"/>
            <family val="2"/>
          </rPr>
          <t>Agee, Jennifer L.:</t>
        </r>
        <r>
          <rPr>
            <sz val="9"/>
            <color indexed="81"/>
            <rFont val="Tahoma"/>
            <family val="2"/>
          </rPr>
          <t xml:space="preserve">
forced zero
</t>
        </r>
      </text>
    </comment>
    <comment ref="R335" authorId="3" shapeId="0" xr:uid="{00000000-0006-0000-0100-0000BE000000}">
      <text>
        <r>
          <rPr>
            <b/>
            <sz val="9"/>
            <color indexed="81"/>
            <rFont val="Tahoma"/>
            <family val="2"/>
          </rPr>
          <t>Rose, Shanna Lynn:</t>
        </r>
        <r>
          <rPr>
            <sz val="9"/>
            <color indexed="81"/>
            <rFont val="Tahoma"/>
            <family val="2"/>
          </rPr>
          <t xml:space="preserve">
Was RUQ-15</t>
        </r>
      </text>
    </comment>
    <comment ref="BQ336" authorId="1" shapeId="0" xr:uid="{00000000-0006-0000-0100-0000BF000000}">
      <text>
        <r>
          <rPr>
            <b/>
            <sz val="9"/>
            <color indexed="81"/>
            <rFont val="Tahoma"/>
            <family val="2"/>
          </rPr>
          <t>Agee, Jennifer L.:</t>
        </r>
        <r>
          <rPr>
            <sz val="9"/>
            <color indexed="81"/>
            <rFont val="Tahoma"/>
            <family val="2"/>
          </rPr>
          <t xml:space="preserve">
updated with reruns</t>
        </r>
      </text>
    </comment>
    <comment ref="BU336" authorId="1" shapeId="0" xr:uid="{00000000-0006-0000-0100-0000C0000000}">
      <text>
        <r>
          <rPr>
            <b/>
            <sz val="9"/>
            <color indexed="81"/>
            <rFont val="Tahoma"/>
            <family val="2"/>
          </rPr>
          <t>Agee, Jennifer L.:</t>
        </r>
        <r>
          <rPr>
            <sz val="9"/>
            <color indexed="81"/>
            <rFont val="Tahoma"/>
            <family val="2"/>
          </rPr>
          <t xml:space="preserve">
updated with reruns</t>
        </r>
      </text>
    </comment>
    <comment ref="BQ337" authorId="1" shapeId="0" xr:uid="{00000000-0006-0000-0100-0000C1000000}">
      <text>
        <r>
          <rPr>
            <b/>
            <sz val="9"/>
            <color indexed="81"/>
            <rFont val="Tahoma"/>
            <family val="2"/>
          </rPr>
          <t>Agee, Jennifer L.:</t>
        </r>
        <r>
          <rPr>
            <sz val="9"/>
            <color indexed="81"/>
            <rFont val="Tahoma"/>
            <family val="2"/>
          </rPr>
          <t xml:space="preserve">
updated with reruns</t>
        </r>
      </text>
    </comment>
    <comment ref="BU337" authorId="1" shapeId="0" xr:uid="{00000000-0006-0000-0100-0000C2000000}">
      <text>
        <r>
          <rPr>
            <b/>
            <sz val="9"/>
            <color indexed="81"/>
            <rFont val="Tahoma"/>
            <family val="2"/>
          </rPr>
          <t>Agee, Jennifer L.:</t>
        </r>
        <r>
          <rPr>
            <sz val="9"/>
            <color indexed="81"/>
            <rFont val="Tahoma"/>
            <family val="2"/>
          </rPr>
          <t xml:space="preserve">
updated with reruns</t>
        </r>
      </text>
    </comment>
    <comment ref="BQ338" authorId="1" shapeId="0" xr:uid="{00000000-0006-0000-0100-0000C3000000}">
      <text>
        <r>
          <rPr>
            <b/>
            <sz val="9"/>
            <color indexed="81"/>
            <rFont val="Tahoma"/>
            <family val="2"/>
          </rPr>
          <t>Agee, Jennifer L.:</t>
        </r>
        <r>
          <rPr>
            <sz val="9"/>
            <color indexed="81"/>
            <rFont val="Tahoma"/>
            <family val="2"/>
          </rPr>
          <t xml:space="preserve">
updated with reruns</t>
        </r>
      </text>
    </comment>
    <comment ref="BU338" authorId="1" shapeId="0" xr:uid="{00000000-0006-0000-0100-0000C4000000}">
      <text>
        <r>
          <rPr>
            <b/>
            <sz val="9"/>
            <color indexed="81"/>
            <rFont val="Tahoma"/>
            <family val="2"/>
          </rPr>
          <t>Agee, Jennifer L.:</t>
        </r>
        <r>
          <rPr>
            <sz val="9"/>
            <color indexed="81"/>
            <rFont val="Tahoma"/>
            <family val="2"/>
          </rPr>
          <t xml:space="preserve">
updated with reruns</t>
        </r>
      </text>
    </comment>
    <comment ref="BY338" authorId="1" shapeId="0" xr:uid="{00000000-0006-0000-0100-0000C5000000}">
      <text>
        <r>
          <rPr>
            <b/>
            <sz val="9"/>
            <color indexed="81"/>
            <rFont val="Tahoma"/>
            <family val="2"/>
          </rPr>
          <t>Agee, Jennifer L.:</t>
        </r>
        <r>
          <rPr>
            <sz val="9"/>
            <color indexed="81"/>
            <rFont val="Tahoma"/>
            <family val="2"/>
          </rPr>
          <t xml:space="preserve">
ADUP same filter extract</t>
        </r>
      </text>
    </comment>
    <comment ref="CD338" authorId="1" shapeId="0" xr:uid="{00000000-0006-0000-0100-0000C6000000}">
      <text>
        <r>
          <rPr>
            <b/>
            <sz val="9"/>
            <color indexed="81"/>
            <rFont val="Tahoma"/>
            <family val="2"/>
          </rPr>
          <t>Agee, Jennifer L.:</t>
        </r>
        <r>
          <rPr>
            <sz val="9"/>
            <color indexed="81"/>
            <rFont val="Tahoma"/>
            <family val="2"/>
          </rPr>
          <t xml:space="preserve">
ADUP same filter extract</t>
        </r>
      </text>
    </comment>
    <comment ref="BY340" authorId="1" shapeId="0" xr:uid="{00000000-0006-0000-0100-0000C7000000}">
      <text>
        <r>
          <rPr>
            <b/>
            <sz val="9"/>
            <color indexed="81"/>
            <rFont val="Tahoma"/>
            <family val="2"/>
          </rPr>
          <t>Agee, Jennifer L.:</t>
        </r>
        <r>
          <rPr>
            <sz val="9"/>
            <color indexed="81"/>
            <rFont val="Tahoma"/>
            <family val="2"/>
          </rPr>
          <t xml:space="preserve">
ADUP same filter extract</t>
        </r>
      </text>
    </comment>
    <comment ref="CD340" authorId="1" shapeId="0" xr:uid="{00000000-0006-0000-0100-0000C8000000}">
      <text>
        <r>
          <rPr>
            <b/>
            <sz val="9"/>
            <color indexed="81"/>
            <rFont val="Tahoma"/>
            <family val="2"/>
          </rPr>
          <t>Agee, Jennifer L.:</t>
        </r>
        <r>
          <rPr>
            <sz val="9"/>
            <color indexed="81"/>
            <rFont val="Tahoma"/>
            <family val="2"/>
          </rPr>
          <t xml:space="preserve">
ADUP same filter extract</t>
        </r>
      </text>
    </comment>
    <comment ref="BQ345" authorId="11" shapeId="0" xr:uid="{00000000-0006-0000-0100-0000C9000000}">
      <text>
        <r>
          <rPr>
            <b/>
            <sz val="9"/>
            <color indexed="81"/>
            <rFont val="Tahoma"/>
            <family val="2"/>
          </rPr>
          <t>Marvin-DiPasquale, Mark C.:</t>
        </r>
        <r>
          <rPr>
            <sz val="9"/>
            <color indexed="81"/>
            <rFont val="Tahoma"/>
            <family val="2"/>
          </rPr>
          <t xml:space="preserve">
ng/filter
</t>
        </r>
      </text>
    </comment>
    <comment ref="BY345" authorId="1" shapeId="0" xr:uid="{00000000-0006-0000-0100-0000CA000000}">
      <text>
        <r>
          <rPr>
            <b/>
            <sz val="9"/>
            <color indexed="81"/>
            <rFont val="Tahoma"/>
            <family val="2"/>
          </rPr>
          <t>Agee, Jennifer L.:</t>
        </r>
        <r>
          <rPr>
            <sz val="9"/>
            <color indexed="81"/>
            <rFont val="Tahoma"/>
            <family val="2"/>
          </rPr>
          <t xml:space="preserve">
total pg</t>
        </r>
      </text>
    </comment>
    <comment ref="CI345" authorId="10" shapeId="0" xr:uid="{00000000-0006-0000-0100-0000CB000000}">
      <text>
        <r>
          <rPr>
            <b/>
            <sz val="9"/>
            <color indexed="81"/>
            <rFont val="Tahoma"/>
            <family val="2"/>
          </rPr>
          <t>Arias, Michelle:
BCPA is negative, so value can't be calculated.  This is the MDL (0.01 ng/filter)</t>
        </r>
      </text>
    </comment>
    <comment ref="CM345" authorId="10" shapeId="0" xr:uid="{00000000-0006-0000-0100-0000CC000000}">
      <text>
        <r>
          <rPr>
            <b/>
            <sz val="9"/>
            <color indexed="81"/>
            <rFont val="Tahoma"/>
            <family val="2"/>
          </rPr>
          <t>Arias, Michelle R.:</t>
        </r>
        <r>
          <rPr>
            <sz val="9"/>
            <color indexed="81"/>
            <rFont val="Tahoma"/>
            <family val="2"/>
          </rPr>
          <t xml:space="preserve">
Since BCPA was negative, the MDL (0.01 ng) was used to calculate value for this sample.</t>
        </r>
      </text>
    </comment>
    <comment ref="BY350" authorId="1" shapeId="0" xr:uid="{00000000-0006-0000-0100-0000CD000000}">
      <text>
        <r>
          <rPr>
            <b/>
            <sz val="9"/>
            <color indexed="81"/>
            <rFont val="Tahoma"/>
            <family val="2"/>
          </rPr>
          <t>Agee, Jennifer L.:</t>
        </r>
        <r>
          <rPr>
            <sz val="9"/>
            <color indexed="81"/>
            <rFont val="Tahoma"/>
            <family val="2"/>
          </rPr>
          <t xml:space="preserve">
total pg, 1.00 pg/filter</t>
        </r>
      </text>
    </comment>
    <comment ref="CI350" authorId="10" shapeId="0" xr:uid="{00000000-0006-0000-0100-0000CE000000}">
      <text>
        <r>
          <rPr>
            <b/>
            <sz val="9"/>
            <color indexed="81"/>
            <rFont val="Tahoma"/>
            <family val="2"/>
          </rPr>
          <t>Arias, Michelle R.:</t>
        </r>
        <r>
          <rPr>
            <sz val="9"/>
            <color indexed="81"/>
            <rFont val="Tahoma"/>
            <family val="2"/>
          </rPr>
          <t xml:space="preserve">
This is absolute ng/filter</t>
        </r>
      </text>
    </comment>
    <comment ref="CM350" authorId="10" shapeId="0" xr:uid="{00000000-0006-0000-0100-0000CF000000}">
      <text>
        <r>
          <rPr>
            <b/>
            <sz val="9"/>
            <color indexed="81"/>
            <rFont val="Tahoma"/>
            <family val="2"/>
          </rPr>
          <t>Arias, Michelle R.:</t>
        </r>
        <r>
          <rPr>
            <sz val="9"/>
            <color indexed="81"/>
            <rFont val="Tahoma"/>
            <family val="2"/>
          </rPr>
          <t xml:space="preserve">
Since BCPA is equal to 0, the MDL was used to calculate ng/L
</t>
        </r>
      </text>
    </comment>
    <comment ref="H378" authorId="1" shapeId="0" xr:uid="{00000000-0006-0000-0100-0000D0000000}">
      <text>
        <r>
          <rPr>
            <b/>
            <sz val="9"/>
            <color indexed="81"/>
            <rFont val="Tahoma"/>
            <family val="2"/>
          </rPr>
          <t>Agee, Jennifer L.:</t>
        </r>
        <r>
          <rPr>
            <sz val="9"/>
            <color indexed="81"/>
            <rFont val="Tahoma"/>
            <family val="2"/>
          </rPr>
          <t xml:space="preserve">
change from 0316 to 0306 4/18/17</t>
        </r>
      </text>
    </comment>
    <comment ref="AB382" authorId="10" shapeId="0" xr:uid="{00000000-0006-0000-0100-0000D1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10" shapeId="0" xr:uid="{00000000-0006-0000-0100-0000D2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11" shapeId="0" xr:uid="{00000000-0006-0000-0100-0000D3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11" shapeId="0" xr:uid="{00000000-0006-0000-0100-0000D4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BY382" authorId="11" shapeId="0" xr:uid="{00000000-0006-0000-0100-0000D5000000}">
      <text>
        <r>
          <rPr>
            <b/>
            <sz val="9"/>
            <color indexed="81"/>
            <rFont val="Tahoma"/>
            <family val="2"/>
          </rPr>
          <t>Marvin-DiPasquale, Mark C.:</t>
        </r>
        <r>
          <rPr>
            <sz val="9"/>
            <color indexed="81"/>
            <rFont val="Tahoma"/>
            <family val="2"/>
          </rPr>
          <t xml:space="preserve">
Significant amt of  particles stuck to petri and could not be removed from petri to be weighed. p.MeHg (ng/g and ng/L)  will likley be affected to some degree.</t>
        </r>
      </text>
    </comment>
    <comment ref="CD382" authorId="11" shapeId="0" xr:uid="{00000000-0006-0000-0100-0000D6000000}">
      <text>
        <r>
          <rPr>
            <b/>
            <sz val="9"/>
            <color indexed="81"/>
            <rFont val="Tahoma"/>
            <family val="2"/>
          </rPr>
          <t>Marvin-DiPasquale, Mark C.:</t>
        </r>
        <r>
          <rPr>
            <sz val="9"/>
            <color indexed="81"/>
            <rFont val="Tahoma"/>
            <family val="2"/>
          </rPr>
          <t xml:space="preserve">
Significant amt of  particles stuck to petri and could not be removed from petri to be weighed. p.MeHg (ng/g and ng/L)  will likley be affected to some degree.</t>
        </r>
      </text>
    </comment>
    <comment ref="H384" authorId="12" shapeId="0" xr:uid="{00000000-0006-0000-0100-0000D7000000}">
      <text>
        <r>
          <rPr>
            <b/>
            <sz val="9"/>
            <color indexed="81"/>
            <rFont val="Tahoma"/>
            <family val="2"/>
          </rPr>
          <t>Michelle Arias:</t>
        </r>
        <r>
          <rPr>
            <sz val="9"/>
            <color indexed="81"/>
            <rFont val="Tahoma"/>
            <family val="2"/>
          </rPr>
          <t xml:space="preserve">
Original label incorrect, COC is correct.</t>
        </r>
      </text>
    </comment>
    <comment ref="R384" authorId="1" shapeId="0" xr:uid="{00000000-0006-0000-0100-0000D8000000}">
      <text>
        <r>
          <rPr>
            <b/>
            <sz val="9"/>
            <color indexed="81"/>
            <rFont val="Tahoma"/>
            <family val="2"/>
          </rPr>
          <t>Agee, Jennifer L.:</t>
        </r>
        <r>
          <rPr>
            <sz val="9"/>
            <color indexed="81"/>
            <rFont val="Tahoma"/>
            <family val="2"/>
          </rPr>
          <t xml:space="preserve">
changed 2/6/17 per SR tracking file</t>
        </r>
      </text>
    </comment>
    <comment ref="BY384" authorId="11" shapeId="0" xr:uid="{00000000-0006-0000-0100-0000D9000000}">
      <text>
        <r>
          <rPr>
            <b/>
            <sz val="9"/>
            <color indexed="81"/>
            <rFont val="Tahoma"/>
            <family val="2"/>
          </rPr>
          <t>Marvin-DiPasquale, Mark C.:</t>
        </r>
        <r>
          <rPr>
            <sz val="9"/>
            <color indexed="81"/>
            <rFont val="Tahoma"/>
            <family val="2"/>
          </rPr>
          <t xml:space="preserve">
pg/filter</t>
        </r>
      </text>
    </comment>
    <comment ref="H394" authorId="12" shapeId="0" xr:uid="{00000000-0006-0000-0100-0000DA000000}">
      <text>
        <r>
          <rPr>
            <b/>
            <sz val="9"/>
            <color indexed="81"/>
            <rFont val="Tahoma"/>
            <family val="2"/>
          </rPr>
          <t>Michelle Arias:</t>
        </r>
        <r>
          <rPr>
            <sz val="9"/>
            <color indexed="81"/>
            <rFont val="Tahoma"/>
            <family val="2"/>
          </rPr>
          <t xml:space="preserve">
original label is incorrect, COC is correct.</t>
        </r>
      </text>
    </comment>
    <comment ref="BY394" authorId="11" shapeId="0" xr:uid="{00000000-0006-0000-0100-0000DB000000}">
      <text>
        <r>
          <rPr>
            <b/>
            <sz val="9"/>
            <color indexed="81"/>
            <rFont val="Tahoma"/>
            <family val="2"/>
          </rPr>
          <t>Marvin-DiPasquale, Mark C.:</t>
        </r>
        <r>
          <rPr>
            <sz val="9"/>
            <color indexed="81"/>
            <rFont val="Tahoma"/>
            <family val="2"/>
          </rPr>
          <t xml:space="preserve">
pg/filter</t>
        </r>
      </text>
    </comment>
    <comment ref="H396" authorId="1" shapeId="0" xr:uid="{00000000-0006-0000-0100-0000DC000000}">
      <text>
        <r>
          <rPr>
            <b/>
            <sz val="9"/>
            <color indexed="81"/>
            <rFont val="Tahoma"/>
            <family val="2"/>
          </rPr>
          <t>Agee, Jennifer L.:</t>
        </r>
        <r>
          <rPr>
            <sz val="9"/>
            <color indexed="81"/>
            <rFont val="Tahoma"/>
            <family val="2"/>
          </rPr>
          <t xml:space="preserve">
changed from 1330 to 1300 4/18/17</t>
        </r>
      </text>
    </comment>
    <comment ref="Q396" authorId="1" shapeId="0" xr:uid="{00000000-0006-0000-0100-0000DD000000}">
      <text>
        <r>
          <rPr>
            <b/>
            <sz val="9"/>
            <color indexed="81"/>
            <rFont val="Tahoma"/>
            <family val="2"/>
          </rPr>
          <t>Agee, Jennifer L.:</t>
        </r>
        <r>
          <rPr>
            <sz val="9"/>
            <color indexed="81"/>
            <rFont val="Tahoma"/>
            <family val="2"/>
          </rPr>
          <t xml:space="preserve">
changed from 1330 to 1300 4/18/17</t>
        </r>
      </text>
    </comment>
    <comment ref="AI409" authorId="10" shapeId="0" xr:uid="{00000000-0006-0000-0100-0000DE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11" shapeId="0" xr:uid="{00000000-0006-0000-0100-0000DF000000}">
      <text>
        <r>
          <rPr>
            <b/>
            <sz val="9"/>
            <color indexed="81"/>
            <rFont val="Tahoma"/>
            <family val="2"/>
          </rPr>
          <t>Marvin-DiPasquale, Mark C.:</t>
        </r>
        <r>
          <rPr>
            <sz val="9"/>
            <color indexed="81"/>
            <rFont val="Tahoma"/>
            <family val="2"/>
          </rPr>
          <t xml:space="preserve">
Not on COC, but p.MeHg filter exists for this code as a field blank</t>
        </r>
      </text>
    </comment>
    <comment ref="BY415" authorId="11" shapeId="0" xr:uid="{00000000-0006-0000-0100-0000E0000000}">
      <text>
        <r>
          <rPr>
            <b/>
            <sz val="9"/>
            <color indexed="81"/>
            <rFont val="Tahoma"/>
            <family val="2"/>
          </rPr>
          <t>Marvin-DiPasquale, Mark C.:</t>
        </r>
        <r>
          <rPr>
            <sz val="9"/>
            <color indexed="81"/>
            <rFont val="Tahoma"/>
            <family val="2"/>
          </rPr>
          <t xml:space="preserve">
pg/filter</t>
        </r>
      </text>
    </comment>
    <comment ref="BY420" authorId="1" shapeId="0" xr:uid="{00000000-0006-0000-0100-0000E1000000}">
      <text>
        <r>
          <rPr>
            <b/>
            <sz val="9"/>
            <color indexed="81"/>
            <rFont val="Tahoma"/>
            <family val="2"/>
          </rPr>
          <t>Agee, Jennifer L.:</t>
        </r>
        <r>
          <rPr>
            <sz val="9"/>
            <color indexed="81"/>
            <rFont val="Tahoma"/>
            <family val="2"/>
          </rPr>
          <t xml:space="preserve">
negative mass &lt;MDL
pg/filter</t>
        </r>
      </text>
    </comment>
    <comment ref="BY480" authorId="5" shapeId="0" xr:uid="{00000000-0006-0000-0100-0000E2000000}">
      <text>
        <r>
          <rPr>
            <b/>
            <sz val="9"/>
            <color indexed="81"/>
            <rFont val="Tahoma"/>
            <family val="2"/>
          </rPr>
          <t>kakouros:</t>
        </r>
        <r>
          <rPr>
            <sz val="9"/>
            <color indexed="81"/>
            <rFont val="Tahoma"/>
            <family val="2"/>
          </rPr>
          <t xml:space="preserve">
pg/filter
</t>
        </r>
      </text>
    </comment>
    <comment ref="CI480" authorId="10" shapeId="0" xr:uid="{00000000-0006-0000-0100-0000E3000000}">
      <text>
        <r>
          <rPr>
            <b/>
            <sz val="9"/>
            <color indexed="81"/>
            <rFont val="Tahoma"/>
            <family val="2"/>
          </rPr>
          <t>Arias, Michelle R.:</t>
        </r>
        <r>
          <rPr>
            <sz val="9"/>
            <color indexed="81"/>
            <rFont val="Tahoma"/>
            <family val="2"/>
          </rPr>
          <t xml:space="preserve">
ng per filter</t>
        </r>
      </text>
    </comment>
    <comment ref="CL521" authorId="1" shapeId="0" xr:uid="{00000000-0006-0000-0100-0000E4000000}">
      <text>
        <r>
          <rPr>
            <b/>
            <sz val="9"/>
            <color indexed="81"/>
            <rFont val="Tahoma"/>
            <family val="2"/>
          </rPr>
          <t>Agee, Jennifer L.:</t>
        </r>
        <r>
          <rPr>
            <sz val="9"/>
            <color indexed="81"/>
            <rFont val="Tahoma"/>
            <family val="2"/>
          </rPr>
          <t xml:space="preserve">
2017 QA flag at level of instrument</t>
        </r>
      </text>
    </comment>
    <comment ref="CP521" authorId="1" shapeId="0" xr:uid="{00000000-0006-0000-0100-0000E5000000}">
      <text>
        <r>
          <rPr>
            <b/>
            <sz val="9"/>
            <color indexed="81"/>
            <rFont val="Tahoma"/>
            <family val="2"/>
          </rPr>
          <t>Agee, Jennifer L.:</t>
        </r>
        <r>
          <rPr>
            <sz val="9"/>
            <color indexed="81"/>
            <rFont val="Tahoma"/>
            <family val="2"/>
          </rPr>
          <t xml:space="preserve">
2017 QA flag at level of instrument</t>
        </r>
      </text>
    </comment>
    <comment ref="CL522" authorId="1" shapeId="0" xr:uid="{00000000-0006-0000-0100-0000E6000000}">
      <text>
        <r>
          <rPr>
            <b/>
            <sz val="9"/>
            <color indexed="81"/>
            <rFont val="Tahoma"/>
            <family val="2"/>
          </rPr>
          <t>Agee, Jennifer L.:</t>
        </r>
        <r>
          <rPr>
            <sz val="9"/>
            <color indexed="81"/>
            <rFont val="Tahoma"/>
            <family val="2"/>
          </rPr>
          <t xml:space="preserve">
2017 QA flag at level of instrument</t>
        </r>
      </text>
    </comment>
    <comment ref="CP522" authorId="1" shapeId="0" xr:uid="{00000000-0006-0000-0100-0000E7000000}">
      <text>
        <r>
          <rPr>
            <b/>
            <sz val="9"/>
            <color indexed="81"/>
            <rFont val="Tahoma"/>
            <family val="2"/>
          </rPr>
          <t>Agee, Jennifer L.:</t>
        </r>
        <r>
          <rPr>
            <sz val="9"/>
            <color indexed="81"/>
            <rFont val="Tahoma"/>
            <family val="2"/>
          </rPr>
          <t xml:space="preserve">
2017 QA flag at level of instrument</t>
        </r>
      </text>
    </comment>
    <comment ref="CL523" authorId="1" shapeId="0" xr:uid="{00000000-0006-0000-0100-0000E8000000}">
      <text>
        <r>
          <rPr>
            <b/>
            <sz val="9"/>
            <color indexed="81"/>
            <rFont val="Tahoma"/>
            <family val="2"/>
          </rPr>
          <t>Agee, Jennifer L.:</t>
        </r>
        <r>
          <rPr>
            <sz val="9"/>
            <color indexed="81"/>
            <rFont val="Tahoma"/>
            <family val="2"/>
          </rPr>
          <t xml:space="preserve">
2017 QA flag at level of instrument</t>
        </r>
      </text>
    </comment>
    <comment ref="CP523" authorId="1" shapeId="0" xr:uid="{00000000-0006-0000-0100-0000E9000000}">
      <text>
        <r>
          <rPr>
            <b/>
            <sz val="9"/>
            <color indexed="81"/>
            <rFont val="Tahoma"/>
            <family val="2"/>
          </rPr>
          <t>Agee, Jennifer L.:</t>
        </r>
        <r>
          <rPr>
            <sz val="9"/>
            <color indexed="81"/>
            <rFont val="Tahoma"/>
            <family val="2"/>
          </rPr>
          <t xml:space="preserve">
2017 QA flag at level of instrument</t>
        </r>
      </text>
    </comment>
    <comment ref="CL532" authorId="1" shapeId="0" xr:uid="{00000000-0006-0000-0100-0000EA000000}">
      <text>
        <r>
          <rPr>
            <b/>
            <sz val="9"/>
            <color indexed="81"/>
            <rFont val="Tahoma"/>
            <family val="2"/>
          </rPr>
          <t>Agee, Jennifer L.:</t>
        </r>
        <r>
          <rPr>
            <sz val="9"/>
            <color indexed="81"/>
            <rFont val="Tahoma"/>
            <family val="2"/>
          </rPr>
          <t xml:space="preserve">
2017 QA flag at level of instrument</t>
        </r>
      </text>
    </comment>
    <comment ref="CP532" authorId="1" shapeId="0" xr:uid="{00000000-0006-0000-0100-0000EB000000}">
      <text>
        <r>
          <rPr>
            <b/>
            <sz val="9"/>
            <color indexed="81"/>
            <rFont val="Tahoma"/>
            <family val="2"/>
          </rPr>
          <t>Agee, Jennifer L.:</t>
        </r>
        <r>
          <rPr>
            <sz val="9"/>
            <color indexed="81"/>
            <rFont val="Tahoma"/>
            <family val="2"/>
          </rPr>
          <t xml:space="preserve">
2017 QA flag at level of instrument</t>
        </r>
      </text>
    </comment>
    <comment ref="CL533" authorId="1" shapeId="0" xr:uid="{00000000-0006-0000-0100-0000EC000000}">
      <text>
        <r>
          <rPr>
            <b/>
            <sz val="9"/>
            <color indexed="81"/>
            <rFont val="Tahoma"/>
            <family val="2"/>
          </rPr>
          <t>Agee, Jennifer L.:</t>
        </r>
        <r>
          <rPr>
            <sz val="9"/>
            <color indexed="81"/>
            <rFont val="Tahoma"/>
            <family val="2"/>
          </rPr>
          <t xml:space="preserve">
2017 QA flag at level of instrument</t>
        </r>
      </text>
    </comment>
    <comment ref="CP533" authorId="1" shapeId="0" xr:uid="{00000000-0006-0000-0100-0000ED000000}">
      <text>
        <r>
          <rPr>
            <b/>
            <sz val="9"/>
            <color indexed="81"/>
            <rFont val="Tahoma"/>
            <family val="2"/>
          </rPr>
          <t>Agee, Jennifer L.:</t>
        </r>
        <r>
          <rPr>
            <sz val="9"/>
            <color indexed="81"/>
            <rFont val="Tahoma"/>
            <family val="2"/>
          </rPr>
          <t xml:space="preserve">
2017 QA flag at level of instrument</t>
        </r>
      </text>
    </comment>
    <comment ref="CL540" authorId="1" shapeId="0" xr:uid="{00000000-0006-0000-0100-0000EE000000}">
      <text>
        <r>
          <rPr>
            <b/>
            <sz val="9"/>
            <color indexed="81"/>
            <rFont val="Tahoma"/>
            <family val="2"/>
          </rPr>
          <t>Agee, Jennifer L.:</t>
        </r>
        <r>
          <rPr>
            <sz val="9"/>
            <color indexed="81"/>
            <rFont val="Tahoma"/>
            <family val="2"/>
          </rPr>
          <t xml:space="preserve">
2017 QA flag at level of instrument</t>
        </r>
      </text>
    </comment>
    <comment ref="CP540" authorId="1" shapeId="0" xr:uid="{00000000-0006-0000-0100-0000EF000000}">
      <text>
        <r>
          <rPr>
            <b/>
            <sz val="9"/>
            <color indexed="81"/>
            <rFont val="Tahoma"/>
            <family val="2"/>
          </rPr>
          <t>Agee, Jennifer L.:</t>
        </r>
        <r>
          <rPr>
            <sz val="9"/>
            <color indexed="81"/>
            <rFont val="Tahoma"/>
            <family val="2"/>
          </rPr>
          <t xml:space="preserve">
2017 QA flag at level of instrument</t>
        </r>
      </text>
    </comment>
    <comment ref="CL546" authorId="1" shapeId="0" xr:uid="{00000000-0006-0000-0100-0000F0000000}">
      <text>
        <r>
          <rPr>
            <b/>
            <sz val="9"/>
            <color indexed="81"/>
            <rFont val="Tahoma"/>
            <family val="2"/>
          </rPr>
          <t>Agee, Jennifer L.:</t>
        </r>
        <r>
          <rPr>
            <sz val="9"/>
            <color indexed="81"/>
            <rFont val="Tahoma"/>
            <family val="2"/>
          </rPr>
          <t xml:space="preserve">
2017 QA flag at level of instrument</t>
        </r>
      </text>
    </comment>
    <comment ref="CP546" authorId="1" shapeId="0" xr:uid="{00000000-0006-0000-0100-0000F1000000}">
      <text>
        <r>
          <rPr>
            <b/>
            <sz val="9"/>
            <color indexed="81"/>
            <rFont val="Tahoma"/>
            <family val="2"/>
          </rPr>
          <t>Agee, Jennifer L.:</t>
        </r>
        <r>
          <rPr>
            <sz val="9"/>
            <color indexed="81"/>
            <rFont val="Tahoma"/>
            <family val="2"/>
          </rPr>
          <t xml:space="preserve">
2017 QA flag at level of instrument</t>
        </r>
      </text>
    </comment>
    <comment ref="R547" authorId="1" shapeId="0" xr:uid="{00000000-0006-0000-0100-0000F2000000}">
      <text>
        <r>
          <rPr>
            <b/>
            <sz val="9"/>
            <color indexed="81"/>
            <rFont val="Tahoma"/>
            <family val="2"/>
          </rPr>
          <t>Agee, Jennifer L.:</t>
        </r>
        <r>
          <rPr>
            <sz val="9"/>
            <color indexed="81"/>
            <rFont val="Tahoma"/>
            <family val="2"/>
          </rPr>
          <t xml:space="preserve">
Fisher Sci Trace Metal Grade HCl, Lot # 4116060, exp. 7/26/2019</t>
        </r>
      </text>
    </comment>
    <comment ref="BU548" authorId="1" shapeId="0" xr:uid="{00000000-0006-0000-0100-0000F3000000}">
      <text>
        <r>
          <rPr>
            <b/>
            <sz val="9"/>
            <color indexed="81"/>
            <rFont val="Tahoma"/>
            <family val="2"/>
          </rPr>
          <t>Agee, Jennifer L.:</t>
        </r>
        <r>
          <rPr>
            <sz val="9"/>
            <color indexed="81"/>
            <rFont val="Tahoma"/>
            <family val="2"/>
          </rPr>
          <t xml:space="preserve">
0.01 ng/filter, &lt;MDL
</t>
        </r>
      </text>
    </comment>
    <comment ref="BY548" authorId="1" shapeId="0" xr:uid="{00000000-0006-0000-0100-0000F4000000}">
      <text>
        <r>
          <rPr>
            <b/>
            <sz val="9"/>
            <color indexed="81"/>
            <rFont val="Tahoma"/>
            <family val="2"/>
          </rPr>
          <t>Agee, Jennifer L.:</t>
        </r>
        <r>
          <rPr>
            <sz val="9"/>
            <color indexed="81"/>
            <rFont val="Tahoma"/>
            <family val="2"/>
          </rPr>
          <t xml:space="preserve">
0.80 pg/filter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Agee, Jennifer L.</author>
    <author>Rose, Shanna Lynn</author>
    <author>Arias, Michelle R.</author>
    <author>Marvin-DiPasquale, Mark C.</author>
  </authors>
  <commentList>
    <comment ref="AH4" authorId="0" shapeId="0" xr:uid="{A0D0EFD2-05C0-4CC5-B319-DBC7AA503116}">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AS4" authorId="0" shapeId="0" xr:uid="{CC3DB21B-C236-49E7-809A-3EBB91D3C8A9}">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D4" authorId="0" shapeId="0" xr:uid="{7DF5462B-103B-4538-9C92-4EA4768E0C16}">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AO8" authorId="1" shapeId="0" xr:uid="{6965BFB4-C118-4D68-9F2D-D5D9174288F3}">
      <text>
        <r>
          <rPr>
            <b/>
            <sz val="9"/>
            <color indexed="81"/>
            <rFont val="Tahoma"/>
            <family val="2"/>
          </rPr>
          <t>Agee, Jennifer L.:</t>
        </r>
        <r>
          <rPr>
            <sz val="9"/>
            <color indexed="81"/>
            <rFont val="Tahoma"/>
            <family val="2"/>
          </rPr>
          <t xml:space="preserve">
used for flagging CCSB data 2010-2013. Lowest std ratio. </t>
        </r>
      </text>
    </comment>
    <comment ref="AU8" authorId="1" shapeId="0" xr:uid="{71ABA69F-F33B-45E3-8DE3-869E15F14000}">
      <text>
        <r>
          <rPr>
            <b/>
            <sz val="9"/>
            <color indexed="81"/>
            <rFont val="Tahoma"/>
            <family val="2"/>
          </rPr>
          <t>Agee, Jennifer L.:</t>
        </r>
        <r>
          <rPr>
            <sz val="9"/>
            <color indexed="81"/>
            <rFont val="Tahoma"/>
            <family val="2"/>
          </rPr>
          <t xml:space="preserve">
used for flagging CCSB data 2010-2013. Lowest std ratio. </t>
        </r>
      </text>
    </comment>
    <comment ref="AZ8" authorId="1" shapeId="0" xr:uid="{18080412-23DB-4448-B03E-7CCDCE5E9A98}">
      <text>
        <r>
          <rPr>
            <b/>
            <sz val="9"/>
            <color indexed="81"/>
            <rFont val="Tahoma"/>
            <family val="2"/>
          </rPr>
          <t>Agee, Jennifer L.:</t>
        </r>
        <r>
          <rPr>
            <sz val="9"/>
            <color indexed="81"/>
            <rFont val="Tahoma"/>
            <family val="2"/>
          </rPr>
          <t xml:space="preserve">
used for flagging CCSB data 2010-2013. Lowest std ratio. </t>
        </r>
      </text>
    </comment>
    <comment ref="BF8" authorId="1" shapeId="0" xr:uid="{DECBBB09-DEC8-4CAE-8092-DAC47352E7FC}">
      <text>
        <r>
          <rPr>
            <b/>
            <sz val="9"/>
            <color indexed="81"/>
            <rFont val="Tahoma"/>
            <family val="2"/>
          </rPr>
          <t>Agee, Jennifer L.:</t>
        </r>
        <r>
          <rPr>
            <sz val="9"/>
            <color indexed="81"/>
            <rFont val="Tahoma"/>
            <family val="2"/>
          </rPr>
          <t xml:space="preserve">
used for flagging CCSB data 2010-2013. Lowest std ratio. </t>
        </r>
      </text>
    </comment>
    <comment ref="BJ8" authorId="1" shapeId="0" xr:uid="{2995550E-905B-4228-9E9E-7D20EA17A570}">
      <text>
        <r>
          <rPr>
            <b/>
            <sz val="9"/>
            <color indexed="81"/>
            <rFont val="Tahoma"/>
            <family val="2"/>
          </rPr>
          <t>Agee, Jennifer L.:</t>
        </r>
        <r>
          <rPr>
            <sz val="9"/>
            <color indexed="81"/>
            <rFont val="Tahoma"/>
            <family val="2"/>
          </rPr>
          <t xml:space="preserve">
used for flagging CCSB data 2010-2013. Lowest std ratio. </t>
        </r>
      </text>
    </comment>
    <comment ref="BO8" authorId="1" shapeId="0" xr:uid="{ACDD401C-D653-48F3-BB22-F8B2FD0400C7}">
      <text>
        <r>
          <rPr>
            <b/>
            <sz val="9"/>
            <color indexed="81"/>
            <rFont val="Tahoma"/>
            <family val="2"/>
          </rPr>
          <t>Agee, Jennifer L.:</t>
        </r>
        <r>
          <rPr>
            <sz val="9"/>
            <color indexed="81"/>
            <rFont val="Tahoma"/>
            <family val="2"/>
          </rPr>
          <t xml:space="preserve">
used for flagging CCSB data 2010-2013. Lowest std ratio. </t>
        </r>
      </text>
    </comment>
    <comment ref="BS8" authorId="1" shapeId="0" xr:uid="{9D0FB964-4732-4097-85DC-6A6B325CB018}">
      <text>
        <r>
          <rPr>
            <b/>
            <sz val="9"/>
            <color indexed="81"/>
            <rFont val="Tahoma"/>
            <family val="2"/>
          </rPr>
          <t>Agee, Jennifer L.:</t>
        </r>
        <r>
          <rPr>
            <sz val="9"/>
            <color indexed="81"/>
            <rFont val="Tahoma"/>
            <family val="2"/>
          </rPr>
          <t xml:space="preserve">
used for flagging CCSB data 2010-2013. Lowest std ratio. </t>
        </r>
      </text>
    </comment>
    <comment ref="BX8" authorId="1" shapeId="0" xr:uid="{25E53922-E247-4BE1-A9FB-AC3E0D9603C9}">
      <text>
        <r>
          <rPr>
            <b/>
            <sz val="9"/>
            <color indexed="81"/>
            <rFont val="Tahoma"/>
            <family val="2"/>
          </rPr>
          <t>Agee, Jennifer L.:</t>
        </r>
        <r>
          <rPr>
            <sz val="9"/>
            <color indexed="81"/>
            <rFont val="Tahoma"/>
            <family val="2"/>
          </rPr>
          <t xml:space="preserve">
used for flagging CCSB data 2010-2013. Lowest std ratio. </t>
        </r>
      </text>
    </comment>
    <comment ref="CB8" authorId="1" shapeId="0" xr:uid="{8AE0EAB6-19F8-4F85-98AC-2B3049ED2A69}">
      <text>
        <r>
          <rPr>
            <b/>
            <sz val="9"/>
            <color indexed="81"/>
            <rFont val="Tahoma"/>
            <family val="2"/>
          </rPr>
          <t>Agee, Jennifer L.:</t>
        </r>
        <r>
          <rPr>
            <sz val="9"/>
            <color indexed="81"/>
            <rFont val="Tahoma"/>
            <family val="2"/>
          </rPr>
          <t xml:space="preserve">
used for flagging CCSB data 2010-2013. Lowest std ratio. </t>
        </r>
      </text>
    </comment>
    <comment ref="AX19" authorId="2" shapeId="0" xr:uid="{20F62FA4-4DA7-4C22-8F7F-C3C573F93753}">
      <text>
        <r>
          <rPr>
            <b/>
            <sz val="9"/>
            <color indexed="81"/>
            <rFont val="Tahoma"/>
            <family val="2"/>
          </rPr>
          <t>Rose, Shanna Lynn:</t>
        </r>
        <r>
          <rPr>
            <sz val="9"/>
            <color indexed="81"/>
            <rFont val="Tahoma"/>
            <family val="2"/>
          </rPr>
          <t xml:space="preserve">
Is 0.04 in NWIS.
(default rounding)
-8/23/18</t>
        </r>
      </text>
    </comment>
    <comment ref="D22" authorId="1" shapeId="0" xr:uid="{BCE0F91C-44CD-4B5D-8AD5-F25A1C525949}">
      <text>
        <r>
          <rPr>
            <b/>
            <sz val="9"/>
            <color indexed="81"/>
            <rFont val="Tahoma"/>
            <family val="2"/>
          </rPr>
          <t>Agee, Jennifer L.:</t>
        </r>
        <r>
          <rPr>
            <sz val="9"/>
            <color indexed="81"/>
            <rFont val="Tahoma"/>
            <family val="2"/>
          </rPr>
          <t xml:space="preserve">
changed from 1330 to 1300 4/18/17</t>
        </r>
      </text>
    </comment>
    <comment ref="BH24" authorId="2" shapeId="0" xr:uid="{E1C159E2-1ACA-4CBE-BDFD-02487CF2D408}">
      <text>
        <r>
          <rPr>
            <b/>
            <sz val="9"/>
            <color indexed="81"/>
            <rFont val="Tahoma"/>
            <family val="2"/>
          </rPr>
          <t>Rose, Shanna Lynn:</t>
        </r>
        <r>
          <rPr>
            <sz val="9"/>
            <color indexed="81"/>
            <rFont val="Tahoma"/>
            <family val="2"/>
          </rPr>
          <t xml:space="preserve">
Is 96.5 in NWIS
(default rounding)
-8/23/18</t>
        </r>
      </text>
    </comment>
    <comment ref="BQ24" authorId="2" shapeId="0" xr:uid="{985AC21A-EB56-4313-8E40-0D0EA9E6FE3D}">
      <text>
        <r>
          <rPr>
            <b/>
            <sz val="9"/>
            <color indexed="81"/>
            <rFont val="Tahoma"/>
            <family val="2"/>
          </rPr>
          <t>Rose, Shanna Lynn:</t>
        </r>
        <r>
          <rPr>
            <sz val="9"/>
            <color indexed="81"/>
            <rFont val="Tahoma"/>
            <family val="2"/>
          </rPr>
          <t xml:space="preserve">
Is 0.666 in NWIS (default rounding)
-8/23/18</t>
        </r>
      </text>
    </comment>
    <comment ref="BL52" authorId="1" shapeId="0" xr:uid="{ABB06D26-0218-493E-9CBA-4F4F3001ADAB}">
      <text>
        <r>
          <rPr>
            <b/>
            <sz val="9"/>
            <color indexed="81"/>
            <rFont val="Tahoma"/>
            <family val="2"/>
          </rPr>
          <t>Agee, Jennifer L.:</t>
        </r>
        <r>
          <rPr>
            <sz val="9"/>
            <color indexed="81"/>
            <rFont val="Tahoma"/>
            <family val="2"/>
          </rPr>
          <t xml:space="preserve">
total pg, 1.00 pg/filter</t>
        </r>
      </text>
    </comment>
    <comment ref="BV52" authorId="3" shapeId="0" xr:uid="{7BDD1FF1-DEFB-4A65-8225-A45DD4CA3B72}">
      <text>
        <r>
          <rPr>
            <b/>
            <sz val="9"/>
            <color indexed="81"/>
            <rFont val="Tahoma"/>
            <family val="2"/>
          </rPr>
          <t>Arias, Michelle R.:</t>
        </r>
        <r>
          <rPr>
            <sz val="9"/>
            <color indexed="81"/>
            <rFont val="Tahoma"/>
            <family val="2"/>
          </rPr>
          <t xml:space="preserve">
This is absolute ng/filter</t>
        </r>
      </text>
    </comment>
    <comment ref="BZ52" authorId="3" shapeId="0" xr:uid="{4B517D52-1D3F-4DC4-8949-E5C6D32A1241}">
      <text>
        <r>
          <rPr>
            <b/>
            <sz val="9"/>
            <color indexed="81"/>
            <rFont val="Tahoma"/>
            <family val="2"/>
          </rPr>
          <t>Arias, Michelle R.:</t>
        </r>
        <r>
          <rPr>
            <sz val="9"/>
            <color indexed="81"/>
            <rFont val="Tahoma"/>
            <family val="2"/>
          </rPr>
          <t xml:space="preserve">
Since BCPA is equal to 0, the MDL was used to calculate ng/L
</t>
        </r>
      </text>
    </comment>
    <comment ref="BL53" authorId="4" shapeId="0" xr:uid="{F08359E1-0914-4F14-9B46-06260887121C}">
      <text>
        <r>
          <rPr>
            <b/>
            <sz val="9"/>
            <color indexed="81"/>
            <rFont val="Tahoma"/>
            <family val="2"/>
          </rPr>
          <t>Marvin-DiPasquale, Mark C.:</t>
        </r>
        <r>
          <rPr>
            <sz val="9"/>
            <color indexed="81"/>
            <rFont val="Tahoma"/>
            <family val="2"/>
          </rPr>
          <t xml:space="preserve">
pg/filter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<sst xmlns="http://schemas.openxmlformats.org/spreadsheetml/2006/main" count="14085" uniqueCount="2792">
  <si>
    <t>THg Filter</t>
  </si>
  <si>
    <t>MeHg Filter</t>
  </si>
  <si>
    <t>RHg Filter</t>
  </si>
  <si>
    <t>TSS AVG</t>
  </si>
  <si>
    <t>TSS STDEV</t>
  </si>
  <si>
    <t>TSS %STDEV</t>
  </si>
  <si>
    <t>TSS [N]</t>
  </si>
  <si>
    <t>OW F-THg (THg) AVG</t>
  </si>
  <si>
    <t>OW F-THg (THg) DEV</t>
  </si>
  <si>
    <t>OW F-MeHg AVG</t>
  </si>
  <si>
    <t>OW F-MeHg DEV</t>
  </si>
  <si>
    <t>pct F-MeHg/F-THg</t>
  </si>
  <si>
    <t>OW p-THg  AVG</t>
  </si>
  <si>
    <t>OW p-THg DEV</t>
  </si>
  <si>
    <t>OW p-MeHg  AVG</t>
  </si>
  <si>
    <t>OW p-MeHg DEV</t>
  </si>
  <si>
    <t>pct p-MeHg/p-THg</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</si>
  <si>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</si>
  <si>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</si>
  <si>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</si>
  <si>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</si>
  <si>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</si>
  <si>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</si>
  <si>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</si>
  <si>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</si>
  <si>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</si>
  <si>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</si>
  <si>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</si>
  <si>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</si>
  <si>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</si>
  <si>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</si>
  <si>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</si>
  <si>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</si>
  <si>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</si>
  <si>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</si>
  <si>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</si>
  <si>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</si>
  <si>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</si>
  <si>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</si>
  <si>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</si>
  <si>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</si>
  <si>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</si>
  <si>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</si>
  <si>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</si>
  <si>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</si>
  <si>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</si>
  <si>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</si>
  <si>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</si>
  <si>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</si>
  <si>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</si>
  <si>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</si>
  <si>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</si>
  <si>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</si>
  <si>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</si>
  <si>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</si>
  <si>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</si>
  <si>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</si>
  <si>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</si>
  <si>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OW UNF-THg (THg) AVG</t>
  </si>
  <si>
    <t>OW UNF-THg (THg) DEV</t>
  </si>
  <si>
    <t>OW UNF-MeHg AVG</t>
  </si>
  <si>
    <t>OW UNF-MeHg DEV</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</si>
  <si>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</si>
  <si>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</si>
  <si>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</si>
  <si>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</si>
  <si>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</si>
  <si>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</si>
  <si>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</si>
  <si>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</si>
  <si>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</si>
  <si>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</si>
  <si>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</si>
  <si>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</si>
  <si>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</si>
  <si>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</si>
  <si>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</si>
  <si>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</si>
  <si>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</si>
  <si>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</si>
  <si>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</si>
  <si>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</si>
  <si>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</si>
  <si>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</si>
  <si>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</si>
  <si>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</si>
  <si>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</si>
  <si>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</si>
  <si>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</si>
  <si>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</si>
  <si>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 xml:space="preserve">THg (UNF) </t>
  </si>
  <si>
    <t xml:space="preserve">MeHg (UNF) </t>
  </si>
  <si>
    <t xml:space="preserve">THg (F) </t>
  </si>
  <si>
    <t xml:space="preserve">MeHg (F) </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</si>
  <si>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</si>
  <si>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</si>
  <si>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</si>
  <si>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</si>
  <si>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</si>
  <si>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</si>
  <si>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</si>
  <si>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</si>
  <si>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</si>
  <si>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</si>
  <si>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</si>
  <si>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</si>
  <si>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</si>
  <si>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</si>
  <si>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</si>
  <si>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</si>
  <si>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</si>
  <si>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</si>
  <si>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</si>
  <si>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</si>
  <si>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</si>
  <si>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</si>
  <si>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</si>
  <si>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</si>
  <si>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</si>
  <si>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</si>
  <si>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</si>
  <si>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</si>
  <si>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</si>
  <si>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</si>
  <si>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</si>
  <si>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</si>
  <si>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</si>
  <si>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</si>
  <si>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</si>
  <si>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</si>
  <si>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</si>
  <si>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</si>
  <si>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</si>
  <si>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</si>
  <si>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</si>
  <si>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</si>
  <si>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</si>
  <si>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</si>
  <si>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</si>
  <si>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</si>
  <si>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</si>
  <si>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</si>
  <si>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</si>
  <si>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</si>
  <si>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</si>
  <si>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</si>
  <si>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</si>
  <si>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</si>
  <si>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</si>
  <si>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</si>
  <si>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</si>
  <si>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</si>
  <si>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</si>
  <si>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</si>
  <si>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</si>
  <si>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</si>
  <si>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</si>
  <si>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</si>
  <si>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</si>
  <si>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</si>
  <si>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</si>
  <si>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</si>
  <si>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</si>
  <si>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</si>
  <si>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</si>
  <si>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</si>
  <si>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</si>
  <si>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</si>
  <si>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</si>
  <si>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</si>
  <si>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</si>
  <si>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</si>
  <si>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</si>
  <si>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</si>
  <si>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</si>
  <si>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</si>
  <si>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</si>
  <si>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</si>
  <si>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</si>
  <si>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</si>
  <si>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</si>
  <si>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</si>
  <si>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</si>
  <si>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</si>
  <si>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</si>
  <si>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</si>
  <si>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</si>
  <si>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</si>
  <si>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</si>
  <si>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</si>
  <si>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</si>
  <si>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</si>
  <si>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</si>
  <si>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</si>
  <si>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</si>
  <si>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</si>
  <si>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</si>
  <si>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</si>
  <si>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</si>
  <si>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</si>
  <si>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</si>
  <si>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</si>
  <si>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</si>
  <si>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</si>
  <si>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</si>
  <si>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</si>
  <si>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</si>
  <si>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</si>
  <si>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</si>
  <si>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</si>
  <si>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</si>
  <si>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</si>
  <si>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</si>
  <si>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</si>
  <si>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</si>
  <si>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</si>
  <si>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</si>
  <si>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</si>
  <si>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</si>
  <si>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</si>
  <si>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</si>
  <si>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</si>
  <si>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</si>
  <si>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</si>
  <si>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</si>
  <si>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</si>
  <si>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</si>
  <si>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</si>
  <si>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</si>
  <si>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</si>
  <si>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</si>
  <si>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</si>
  <si>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</si>
  <si>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</si>
  <si>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</si>
  <si>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</si>
  <si>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</si>
  <si>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</si>
  <si>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</si>
  <si>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</si>
  <si>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</si>
  <si>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</si>
  <si>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</si>
  <si>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</si>
  <si>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</si>
  <si>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</si>
  <si>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</si>
  <si>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</si>
  <si>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</si>
  <si>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</si>
  <si>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</si>
  <si>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</si>
  <si>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</si>
  <si>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</si>
  <si>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</si>
  <si>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</si>
  <si>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</si>
  <si>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</si>
  <si>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</si>
  <si>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</si>
  <si>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</si>
  <si>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</si>
  <si>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</si>
  <si>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</si>
  <si>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</si>
  <si>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</si>
  <si>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</si>
  <si>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</si>
  <si>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</si>
  <si>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</si>
  <si>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</si>
  <si>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</si>
  <si>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</si>
  <si>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</si>
  <si>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</si>
  <si>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</si>
  <si>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</si>
  <si>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</si>
  <si>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</si>
  <si>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</si>
  <si>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</si>
  <si>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</si>
  <si>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</si>
  <si>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</si>
  <si>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</si>
  <si>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</si>
  <si>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</si>
  <si>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</si>
  <si>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</si>
  <si>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</si>
  <si>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</si>
  <si>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</si>
  <si>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</si>
  <si>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</si>
  <si>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</si>
  <si>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</si>
  <si>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</si>
  <si>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</si>
  <si>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</si>
  <si>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</si>
  <si>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</si>
  <si>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</si>
  <si>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</si>
  <si>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</si>
  <si>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</si>
  <si>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</si>
  <si>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</si>
  <si>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</si>
  <si>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</si>
  <si>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</si>
  <si>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</si>
  <si>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</si>
  <si>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</si>
  <si>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</si>
  <si>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</si>
  <si>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</si>
  <si>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</si>
  <si>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</si>
  <si>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</si>
  <si>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</si>
  <si>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</si>
  <si>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</si>
  <si>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</si>
  <si>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</si>
  <si>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</si>
  <si>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</si>
  <si>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</si>
  <si>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</si>
  <si>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</si>
  <si>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</si>
  <si>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</si>
  <si>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</si>
  <si>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</si>
  <si>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</si>
  <si>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</si>
  <si>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</si>
  <si>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</si>
  <si>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</si>
  <si>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</si>
  <si>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</si>
  <si>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</si>
  <si>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</si>
  <si>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</si>
  <si>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</si>
  <si>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</si>
  <si>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</si>
  <si>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</si>
  <si>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</si>
  <si>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</si>
  <si>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</si>
  <si>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</si>
  <si>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</si>
  <si>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</si>
  <si>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</si>
  <si>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</si>
  <si>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</si>
  <si>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</si>
  <si>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</si>
  <si>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</si>
  <si>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</si>
  <si>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</si>
  <si>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</si>
  <si>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</si>
  <si>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</si>
  <si>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</si>
  <si>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</si>
  <si>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</si>
  <si>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</si>
  <si>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</si>
  <si>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</si>
  <si>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</si>
  <si>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</si>
  <si>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</si>
  <si>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</si>
  <si>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</si>
  <si>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</si>
  <si>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</si>
  <si>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</si>
  <si>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</si>
  <si>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</si>
  <si>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</si>
  <si>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</si>
  <si>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</si>
  <si>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</si>
  <si>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</si>
  <si>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</si>
  <si>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</si>
  <si>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</si>
  <si>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</si>
  <si>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</si>
  <si>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</si>
  <si>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</si>
  <si>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</si>
  <si>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</si>
  <si>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</si>
  <si>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</si>
  <si>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</si>
  <si>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</si>
  <si>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</si>
  <si>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</si>
  <si>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</si>
  <si>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</si>
  <si>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</si>
  <si>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</si>
  <si>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</si>
  <si>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</si>
  <si>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</si>
  <si>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</si>
  <si>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</si>
  <si>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</si>
  <si>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</si>
  <si>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</si>
  <si>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</si>
  <si>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</si>
  <si>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</si>
  <si>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</si>
  <si>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</si>
  <si>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</si>
  <si>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</si>
  <si>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</si>
  <si>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</si>
  <si>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</si>
  <si>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</si>
  <si>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</si>
  <si>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</si>
  <si>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</si>
  <si>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</si>
  <si>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</si>
  <si>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</si>
  <si>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</si>
  <si>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</si>
  <si>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</si>
  <si>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</si>
  <si>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</si>
  <si>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</si>
  <si>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</si>
  <si>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</si>
  <si>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</si>
  <si>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</si>
  <si>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</si>
  <si>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</si>
  <si>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</si>
  <si>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</si>
  <si>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</si>
  <si>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</si>
  <si>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</si>
  <si>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</si>
  <si>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</si>
  <si>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</si>
  <si>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</si>
  <si>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</si>
  <si>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</si>
  <si>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</si>
  <si>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</si>
  <si>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</si>
  <si>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</si>
  <si>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</si>
  <si>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</si>
  <si>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</si>
  <si>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</si>
  <si>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</si>
  <si>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</si>
  <si>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</si>
  <si>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</si>
  <si>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</si>
  <si>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</si>
  <si>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</si>
  <si>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</si>
  <si>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</si>
  <si>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</si>
  <si>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</si>
  <si>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</si>
  <si>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</si>
  <si>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</si>
  <si>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</si>
  <si>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</si>
  <si>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</si>
  <si>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</si>
  <si>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</si>
  <si>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</si>
  <si>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</si>
  <si>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</si>
  <si>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</si>
  <si>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</si>
  <si>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filt volume missing</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</si>
  <si>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</si>
  <si>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</si>
  <si>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</si>
  <si>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</si>
  <si>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</si>
  <si>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</si>
  <si>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</si>
  <si>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</si>
  <si>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</si>
  <si>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</si>
  <si>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</si>
  <si>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</si>
  <si>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</si>
  <si>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</si>
  <si>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</si>
  <si>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</si>
  <si>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</si>
  <si>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</si>
  <si>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</si>
  <si>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</si>
  <si>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</si>
  <si>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</si>
  <si>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</si>
  <si>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</si>
  <si>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</si>
  <si>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</si>
  <si>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</si>
  <si>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</si>
  <si>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</si>
  <si>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</si>
  <si>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</si>
  <si>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</si>
  <si>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</si>
  <si>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</si>
  <si>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</si>
  <si>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</si>
  <si>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</si>
  <si>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</si>
  <si>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</si>
  <si>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</si>
  <si>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</si>
  <si>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</si>
  <si>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</si>
  <si>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</si>
  <si>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</si>
  <si>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</si>
  <si>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</si>
  <si>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</si>
  <si>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</si>
  <si>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</si>
  <si>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</si>
  <si>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</si>
  <si>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</si>
  <si>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</si>
  <si>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</si>
  <si>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</si>
  <si>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</si>
  <si>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</si>
  <si>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</si>
  <si>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</si>
  <si>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</si>
  <si>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</si>
  <si>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</si>
  <si>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</si>
  <si>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</si>
  <si>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</si>
  <si>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</si>
  <si>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</si>
  <si>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</si>
  <si>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</si>
  <si>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</si>
  <si>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</si>
  <si>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</si>
  <si>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</si>
  <si>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</si>
  <si>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</si>
  <si>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</si>
  <si>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</si>
  <si>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</si>
  <si>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</si>
  <si>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</si>
  <si>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</si>
  <si>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</si>
  <si>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</si>
  <si>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</si>
  <si>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</si>
  <si>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</si>
  <si>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</si>
  <si>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</si>
  <si>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</si>
  <si>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</si>
  <si>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</si>
  <si>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</si>
  <si>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</si>
  <si>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</si>
  <si>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</si>
  <si>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</si>
  <si>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</si>
  <si>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</si>
  <si>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</si>
  <si>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</si>
  <si>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</si>
  <si>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</si>
  <si>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</si>
  <si>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</si>
  <si>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</si>
  <si>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</si>
  <si>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</si>
  <si>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</si>
  <si>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</si>
  <si>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</si>
  <si>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</si>
  <si>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major correction 3/21/12 Agee from SBW-080 on…</t>
  </si>
  <si>
    <t>MEDIUM</t>
  </si>
  <si>
    <t>WS</t>
  </si>
  <si>
    <t>WSQ</t>
  </si>
  <si>
    <t>OAQ</t>
  </si>
  <si>
    <t/>
  </si>
  <si>
    <t>&lt;DDL</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</si>
  <si>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</si>
  <si>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</si>
  <si>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</si>
  <si>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</si>
  <si>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</si>
  <si>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</si>
  <si>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</si>
  <si>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</si>
  <si>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</si>
  <si>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</si>
  <si>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</si>
  <si>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</si>
  <si>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</si>
  <si>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</si>
  <si>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</si>
  <si>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</si>
  <si>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</si>
  <si>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</si>
  <si>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</si>
  <si>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</si>
  <si>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</si>
  <si>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</si>
  <si>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</si>
  <si>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</si>
  <si>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</si>
  <si>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</si>
  <si>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</si>
  <si>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</si>
  <si>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</si>
  <si>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</si>
  <si>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</si>
  <si>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</si>
  <si>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</si>
  <si>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</si>
  <si>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</si>
  <si>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</si>
  <si>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</si>
  <si>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</si>
  <si>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</si>
  <si>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</si>
  <si>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</si>
  <si>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</si>
  <si>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</si>
  <si>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</si>
  <si>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</si>
  <si>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</si>
  <si>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</si>
  <si>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</si>
  <si>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</si>
  <si>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</si>
  <si>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</si>
  <si>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</si>
  <si>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</si>
  <si>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</si>
  <si>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</si>
  <si>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</si>
  <si>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</si>
  <si>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</si>
  <si>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</si>
  <si>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</si>
  <si>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</si>
  <si>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</si>
  <si>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</si>
  <si>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</si>
  <si>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</si>
  <si>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</si>
  <si>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</si>
  <si>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</si>
  <si>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</si>
  <si>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</si>
  <si>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</si>
  <si>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</si>
  <si>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</si>
  <si>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</si>
  <si>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</si>
  <si>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</si>
  <si>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</si>
  <si>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</si>
  <si>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</si>
  <si>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</si>
  <si>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</si>
  <si>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</si>
  <si>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</si>
  <si>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</si>
  <si>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</si>
  <si>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</si>
  <si>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</si>
  <si>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</si>
  <si>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</si>
  <si>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</si>
  <si>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</si>
  <si>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</si>
  <si>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</si>
  <si>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</si>
  <si>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</si>
  <si>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</si>
  <si>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</si>
  <si>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</si>
  <si>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</si>
  <si>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</si>
  <si>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</si>
  <si>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</si>
  <si>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</si>
  <si>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</si>
  <si>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</si>
  <si>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</si>
  <si>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</si>
  <si>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</si>
  <si>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</si>
  <si>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</si>
  <si>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</si>
  <si>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</si>
  <si>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</si>
  <si>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</si>
  <si>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</si>
  <si>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</si>
  <si>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</si>
  <si>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</si>
  <si>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</si>
  <si>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</si>
  <si>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</si>
  <si>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</si>
  <si>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</si>
  <si>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</si>
  <si>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</si>
  <si>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</si>
  <si>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</si>
  <si>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</si>
  <si>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</si>
  <si>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</si>
  <si>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</si>
  <si>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</si>
  <si>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</si>
  <si>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</si>
  <si>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</si>
  <si>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Surface water data summary</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</si>
  <si>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</si>
  <si>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</si>
  <si>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</si>
  <si>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</si>
  <si>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</si>
  <si>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</si>
  <si>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</si>
  <si>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</si>
  <si>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</si>
  <si>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</si>
  <si>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</si>
  <si>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</si>
  <si>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</si>
  <si>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</si>
  <si>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</si>
  <si>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</si>
  <si>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</si>
  <si>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</si>
  <si>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</si>
  <si>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</si>
  <si>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</si>
  <si>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</si>
  <si>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</si>
  <si>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</si>
  <si>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</si>
  <si>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</si>
  <si>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</si>
  <si>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</si>
  <si>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</si>
  <si>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</si>
  <si>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</si>
  <si>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</si>
  <si>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</si>
  <si>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</si>
  <si>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</si>
  <si>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</si>
  <si>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</si>
  <si>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</si>
  <si>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</si>
  <si>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</si>
  <si>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</si>
  <si>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</si>
  <si>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</si>
  <si>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</si>
  <si>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</si>
  <si>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</si>
  <si>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</si>
  <si>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</si>
  <si>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</si>
  <si>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</si>
  <si>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</si>
  <si>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</si>
  <si>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</si>
  <si>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</si>
  <si>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</si>
  <si>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</si>
  <si>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</si>
  <si>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</si>
  <si>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</si>
  <si>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</si>
  <si>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</si>
  <si>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</si>
  <si>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</si>
  <si>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</si>
  <si>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</si>
  <si>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</si>
  <si>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</si>
  <si>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</si>
  <si>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</si>
  <si>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</si>
  <si>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</si>
  <si>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</si>
  <si>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</si>
  <si>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</si>
  <si>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</si>
  <si>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</si>
  <si>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</si>
  <si>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</si>
  <si>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</si>
  <si>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</si>
  <si>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Le corrected values 3/1/12
they were previously being blank corrected</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</si>
  <si>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</si>
  <si>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</si>
  <si>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</si>
  <si>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</si>
  <si>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</si>
  <si>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</si>
  <si>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</si>
  <si>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</si>
  <si>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</si>
  <si>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</si>
  <si>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</si>
  <si>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</si>
  <si>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</si>
  <si>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</si>
  <si>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</si>
  <si>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</si>
  <si>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</si>
  <si>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</si>
  <si>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</si>
  <si>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</si>
  <si>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</si>
  <si>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</si>
  <si>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</si>
  <si>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</si>
  <si>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</si>
  <si>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</si>
  <si>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</si>
  <si>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</si>
  <si>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</si>
  <si>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</si>
  <si>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</si>
  <si>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</si>
  <si>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</si>
  <si>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</si>
  <si>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</si>
  <si>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</si>
  <si>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</si>
  <si>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</si>
  <si>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</si>
  <si>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</si>
  <si>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</si>
  <si>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</si>
  <si>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</si>
  <si>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</si>
  <si>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</si>
  <si>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</si>
  <si>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</si>
  <si>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</si>
  <si>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</si>
  <si>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</si>
  <si>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</si>
  <si>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</si>
  <si>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</si>
  <si>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</si>
  <si>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</si>
  <si>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</si>
  <si>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</si>
  <si>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</si>
  <si>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</si>
  <si>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</si>
  <si>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</si>
  <si>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</si>
  <si>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</si>
  <si>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</si>
  <si>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</si>
  <si>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</si>
  <si>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</si>
  <si>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</si>
  <si>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</si>
  <si>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</si>
  <si>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</si>
  <si>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</si>
  <si>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</si>
  <si>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</si>
  <si>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</si>
  <si>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</si>
  <si>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</si>
  <si>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</si>
  <si>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</si>
  <si>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</si>
  <si>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</si>
  <si>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</si>
  <si>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</si>
  <si>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</si>
  <si>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</si>
  <si>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</si>
  <si>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</si>
  <si>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</si>
  <si>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</si>
  <si>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</si>
  <si>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</si>
  <si>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</si>
  <si>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</si>
  <si>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</si>
  <si>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</si>
  <si>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</si>
  <si>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</si>
  <si>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</si>
  <si>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</si>
  <si>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</si>
  <si>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</si>
  <si>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</si>
  <si>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</si>
  <si>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</si>
  <si>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</si>
  <si>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</si>
  <si>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</si>
  <si>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</si>
  <si>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</si>
  <si>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</si>
  <si>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</si>
  <si>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</si>
  <si>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</si>
  <si>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</si>
  <si>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</si>
  <si>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</si>
  <si>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</si>
  <si>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</si>
  <si>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</si>
  <si>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</si>
  <si>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</si>
  <si>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</si>
  <si>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</si>
  <si>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</si>
  <si>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</si>
  <si>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</si>
  <si>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</si>
  <si>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</si>
  <si>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</si>
  <si>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</si>
  <si>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</si>
  <si>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</si>
  <si>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</si>
  <si>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</si>
  <si>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</si>
  <si>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</si>
  <si>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</si>
  <si>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</si>
  <si>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</si>
  <si>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no sample</t>
  </si>
  <si>
    <t>pct UNF-MeHg/UNF-THg</t>
  </si>
  <si>
    <t>Check MeHg-UNF -- ratio of MeHg/THg is anomalously low &lt; 0.1 %</t>
  </si>
  <si>
    <t>Comments:</t>
  </si>
  <si>
    <t>(%) - based on ng/L - volumetric</t>
  </si>
  <si>
    <t>Check MeHg-UNF and THg-UNF -- ratio MeHg/THg is anomalously low</t>
  </si>
  <si>
    <t>MeHg/THg in filtered water is anomalously low -- check both THg-F and MeHg-F</t>
  </si>
  <si>
    <r>
      <t xml:space="preserve">larger than usual difference between RHg/p-THg based on dry wt. and RHg/p-Thg based on volumetric
</t>
    </r>
    <r>
      <rPr>
        <sz val="10"/>
        <color rgb="FFFF0000"/>
        <rFont val="Calibri"/>
        <family val="2"/>
        <scheme val="minor"/>
      </rPr>
      <t>this looks like a volume filtered issue, TSS is way off compared to other two filters?</t>
    </r>
  </si>
  <si>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</si>
  <si>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</si>
  <si>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</si>
  <si>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</si>
  <si>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</si>
  <si>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</si>
  <si>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</si>
  <si>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</si>
  <si>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</si>
  <si>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</si>
  <si>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</si>
  <si>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</si>
  <si>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</si>
  <si>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</si>
  <si>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</si>
  <si>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</si>
  <si>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</si>
  <si>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</si>
  <si>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</si>
  <si>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</si>
  <si>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</si>
  <si>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</si>
  <si>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</si>
  <si>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</si>
  <si>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</si>
  <si>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</si>
  <si>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</si>
  <si>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</si>
  <si>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</si>
  <si>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</si>
  <si>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</si>
  <si>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</si>
  <si>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</si>
  <si>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</si>
  <si>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</si>
  <si>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</si>
  <si>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</si>
  <si>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</si>
  <si>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</si>
  <si>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</si>
  <si>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</si>
  <si>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</si>
  <si>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</si>
  <si>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</si>
  <si>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</si>
  <si>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</si>
  <si>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</si>
  <si>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</si>
  <si>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</si>
  <si>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</si>
  <si>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update 7/8/15ja</t>
  </si>
  <si>
    <t>sed HgT data summary updated w/ correct cc values.</t>
  </si>
  <si>
    <t>Complete</t>
  </si>
  <si>
    <t>update sed HgT data table</t>
  </si>
  <si>
    <t>FILTER</t>
  </si>
  <si>
    <t>completed flagging THg data</t>
  </si>
  <si>
    <t xml:space="preserve"> QA FLAG
PRL=0.010 (ng/L)</t>
  </si>
  <si>
    <t>OW p-MeHg QA FLAG
PRL = 0.06 (ng/L)</t>
  </si>
  <si>
    <t>completed flagging MeHg data</t>
  </si>
  <si>
    <t>OW p-RHg QA FLAG
PRL = 3.0 (ng/g)</t>
  </si>
  <si>
    <t>OW p-RHg QA FLAG
PRL = 0.2 (ng/L)</t>
  </si>
  <si>
    <t>Station ID</t>
  </si>
  <si>
    <t>Sample_start_dt
TIMESTAMP
yyyymmddhhmm</t>
  </si>
  <si>
    <t>NWIS</t>
  </si>
  <si>
    <t>&lt; RL, Est.</t>
  </si>
  <si>
    <t>&lt; MDL</t>
  </si>
  <si>
    <t>LRL</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</si>
  <si>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</si>
  <si>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</si>
  <si>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</si>
  <si>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</si>
  <si>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</si>
  <si>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</si>
  <si>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</si>
  <si>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</si>
  <si>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</si>
  <si>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</si>
  <si>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</si>
  <si>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</si>
  <si>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</si>
  <si>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</si>
  <si>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</si>
  <si>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</si>
  <si>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</si>
  <si>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</si>
  <si>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</si>
  <si>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</si>
  <si>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</si>
  <si>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</si>
  <si>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</si>
  <si>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</si>
  <si>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&lt;MRL</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</si>
  <si>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</si>
  <si>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</si>
  <si>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</si>
  <si>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</si>
  <si>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</si>
  <si>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</si>
  <si>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</si>
  <si>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</si>
  <si>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</si>
  <si>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</si>
  <si>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</si>
  <si>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</si>
  <si>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&gt;6mos</t>
  </si>
  <si>
    <t>@ dect level</t>
  </si>
  <si>
    <t xml:space="preserve"> 2009-2013 data was flagged in final units as PRL. Starting 2014 data is being flagged at the level of the dectector. This data summary will need some clarification…pending soon!</t>
  </si>
  <si>
    <t>Note: 2009-2013 data was flagged in final units as PRL. Starting 2014 data is being flagged at the level of the dectector. This data summary will need some clarification…pending soon!</t>
  </si>
  <si>
    <t>&gt;6mos, &lt;MRL</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</si>
  <si>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</si>
  <si>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</si>
  <si>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</si>
  <si>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</si>
  <si>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</si>
  <si>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</si>
  <si>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</si>
  <si>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</si>
  <si>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</si>
  <si>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</si>
  <si>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</si>
  <si>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</si>
  <si>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</si>
  <si>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</si>
  <si>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</si>
  <si>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</si>
  <si>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</si>
  <si>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</si>
  <si>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</si>
  <si>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</si>
  <si>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</si>
  <si>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</si>
  <si>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</si>
  <si>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</si>
  <si>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</si>
  <si>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</si>
  <si>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</si>
  <si>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</si>
  <si>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</si>
  <si>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</si>
  <si>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</si>
  <si>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</si>
  <si>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</si>
  <si>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</si>
  <si>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</si>
  <si>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</si>
  <si>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</si>
  <si>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</si>
  <si>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</si>
  <si>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</si>
  <si>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</si>
  <si>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</si>
  <si>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</si>
  <si>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</si>
  <si>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</si>
  <si>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</si>
  <si>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</si>
  <si>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</si>
  <si>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</si>
  <si>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</si>
  <si>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</si>
  <si>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</si>
  <si>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</si>
  <si>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dect.level</t>
  </si>
  <si>
    <t>Note: 2009-2013 data was flagged in final units as PRL. Starting 2014 data is being flagged at the level of the dectector. This data summary will need some better clarification…pending soon!</t>
  </si>
  <si>
    <t>OK</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</si>
  <si>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</si>
  <si>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</si>
  <si>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</si>
  <si>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</si>
  <si>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</si>
  <si>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</si>
  <si>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</si>
  <si>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</si>
  <si>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</si>
  <si>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</si>
  <si>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</si>
  <si>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</si>
  <si>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</si>
  <si>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</si>
  <si>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</si>
  <si>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</si>
  <si>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</si>
  <si>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</si>
  <si>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</si>
  <si>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</si>
  <si>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</si>
  <si>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</si>
  <si>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</si>
  <si>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</si>
  <si>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</si>
  <si>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</si>
  <si>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</si>
  <si>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</si>
  <si>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</si>
  <si>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</si>
  <si>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</si>
  <si>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</si>
  <si>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</si>
  <si>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</si>
  <si>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</si>
  <si>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</si>
  <si>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</si>
  <si>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</si>
  <si>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</si>
  <si>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</si>
  <si>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</si>
  <si>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</si>
  <si>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</si>
  <si>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</si>
  <si>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</si>
  <si>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</si>
  <si>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</si>
  <si>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</si>
  <si>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</si>
  <si>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</si>
  <si>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</si>
  <si>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</si>
  <si>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</si>
  <si>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</si>
  <si>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</si>
  <si>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</si>
  <si>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</si>
  <si>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</si>
  <si>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</si>
  <si>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</si>
  <si>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</si>
  <si>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</si>
  <si>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</si>
  <si>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</si>
  <si>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</si>
  <si>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</si>
  <si>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</si>
  <si>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</si>
  <si>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</si>
  <si>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</si>
  <si>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</si>
  <si>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</si>
  <si>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</si>
  <si>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</si>
  <si>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</si>
  <si>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</si>
  <si>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</si>
  <si>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</si>
  <si>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</si>
  <si>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</si>
  <si>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</si>
  <si>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</si>
  <si>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</si>
  <si>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</si>
  <si>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</si>
  <si>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</si>
  <si>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</si>
  <si>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</si>
  <si>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</si>
  <si>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</si>
  <si>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</si>
  <si>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</si>
  <si>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</si>
  <si>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</si>
  <si>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</si>
  <si>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</si>
  <si>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</si>
  <si>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</si>
  <si>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</si>
  <si>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</si>
  <si>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</si>
  <si>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</si>
  <si>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</si>
  <si>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</si>
  <si>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</si>
  <si>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</si>
  <si>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</si>
  <si>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</si>
  <si>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</si>
  <si>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</si>
  <si>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</si>
  <si>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</si>
  <si>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</si>
  <si>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</si>
  <si>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</si>
  <si>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</si>
  <si>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</si>
  <si>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</si>
  <si>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</si>
  <si>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</si>
  <si>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</si>
  <si>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</si>
  <si>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</si>
  <si>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</si>
  <si>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</si>
  <si>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</si>
  <si>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</si>
  <si>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</si>
  <si>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</si>
  <si>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</si>
  <si>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</si>
  <si>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</si>
  <si>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</si>
  <si>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</si>
  <si>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</si>
  <si>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</si>
  <si>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</si>
  <si>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</si>
  <si>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</si>
  <si>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</si>
  <si>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</si>
  <si>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</si>
  <si>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</si>
  <si>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</si>
  <si>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</si>
  <si>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</si>
  <si>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</si>
  <si>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</si>
  <si>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</si>
  <si>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</si>
  <si>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</si>
  <si>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</si>
  <si>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</si>
  <si>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</si>
  <si>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</si>
  <si>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</si>
  <si>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</si>
  <si>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</si>
  <si>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</si>
  <si>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</si>
  <si>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</si>
  <si>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</si>
  <si>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</si>
  <si>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</si>
  <si>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</si>
  <si>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</si>
  <si>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</si>
  <si>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</si>
  <si>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</si>
  <si>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</si>
  <si>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</si>
  <si>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</si>
  <si>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</si>
  <si>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</si>
  <si>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</si>
  <si>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</si>
  <si>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</si>
  <si>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</si>
  <si>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</si>
  <si>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</si>
  <si>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</si>
  <si>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</si>
  <si>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</si>
  <si>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</si>
  <si>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</si>
  <si>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</si>
  <si>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</si>
  <si>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</si>
  <si>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</si>
  <si>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</si>
  <si>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</si>
  <si>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</si>
  <si>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</si>
  <si>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</si>
  <si>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</si>
  <si>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</si>
  <si>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</si>
  <si>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</si>
  <si>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</si>
  <si>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</si>
  <si>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</si>
  <si>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</si>
  <si>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</si>
  <si>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</si>
  <si>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</si>
  <si>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</si>
  <si>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</si>
  <si>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</si>
  <si>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</si>
  <si>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</si>
  <si>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</si>
  <si>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</si>
  <si>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</si>
  <si>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</si>
  <si>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</si>
  <si>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</si>
  <si>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</si>
  <si>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</si>
  <si>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</si>
  <si>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</si>
  <si>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</si>
  <si>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</si>
  <si>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</si>
  <si>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</si>
  <si>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</si>
  <si>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</si>
  <si>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</si>
  <si>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</si>
  <si>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</si>
  <si>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</si>
  <si>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</si>
  <si>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</si>
  <si>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</si>
  <si>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</si>
  <si>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</si>
  <si>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</si>
  <si>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</si>
  <si>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</si>
  <si>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</si>
  <si>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</si>
  <si>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</si>
  <si>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</si>
  <si>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</si>
  <si>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</si>
  <si>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</si>
  <si>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</si>
  <si>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</si>
  <si>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</si>
  <si>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</si>
  <si>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</si>
  <si>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</si>
  <si>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</si>
  <si>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</si>
  <si>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</si>
  <si>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</si>
  <si>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</si>
  <si>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</si>
  <si>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</si>
  <si>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</si>
  <si>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</si>
  <si>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</si>
  <si>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</si>
  <si>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</si>
  <si>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</si>
  <si>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</si>
  <si>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</si>
  <si>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</si>
  <si>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</si>
  <si>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</si>
  <si>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</si>
  <si>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</si>
  <si>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</si>
  <si>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</si>
  <si>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</si>
  <si>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</si>
  <si>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</si>
  <si>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</si>
  <si>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</si>
  <si>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</si>
  <si>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</si>
  <si>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</si>
  <si>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</si>
  <si>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</si>
  <si>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</si>
  <si>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</si>
  <si>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</si>
  <si>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</si>
  <si>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</si>
  <si>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</si>
  <si>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</si>
  <si>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</si>
  <si>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</si>
  <si>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</si>
  <si>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</si>
  <si>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</si>
  <si>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</si>
  <si>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</si>
  <si>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</si>
  <si>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</si>
  <si>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</si>
  <si>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</si>
  <si>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</si>
  <si>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</si>
  <si>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</si>
  <si>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</si>
  <si>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</si>
  <si>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</si>
  <si>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</si>
  <si>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</si>
  <si>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</si>
  <si>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</si>
  <si>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</si>
  <si>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</si>
  <si>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</si>
  <si>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</si>
  <si>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</si>
  <si>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</si>
  <si>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</si>
  <si>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</si>
  <si>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</si>
  <si>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</si>
  <si>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</si>
  <si>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</si>
  <si>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</si>
  <si>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</si>
  <si>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</si>
  <si>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</si>
  <si>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</si>
  <si>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</si>
  <si>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</si>
  <si>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</si>
  <si>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</si>
  <si>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</si>
  <si>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</si>
  <si>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</si>
  <si>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</si>
  <si>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</si>
  <si>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</si>
  <si>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</si>
  <si>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</si>
  <si>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</si>
  <si>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</si>
  <si>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</si>
  <si>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</si>
  <si>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</si>
  <si>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</si>
  <si>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</si>
  <si>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</si>
  <si>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</si>
  <si>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</si>
  <si>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</si>
  <si>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</si>
  <si>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</si>
  <si>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</si>
  <si>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</si>
  <si>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</si>
  <si>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</si>
  <si>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</si>
  <si>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</si>
  <si>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</si>
  <si>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</si>
  <si>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</si>
  <si>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</si>
  <si>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</si>
  <si>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</si>
  <si>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</si>
  <si>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</si>
  <si>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</si>
  <si>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</si>
  <si>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</si>
  <si>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</si>
  <si>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</si>
  <si>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</si>
  <si>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</si>
  <si>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</si>
  <si>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</si>
  <si>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</si>
  <si>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</si>
  <si>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</si>
  <si>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</si>
  <si>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</si>
  <si>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</si>
  <si>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</si>
  <si>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</si>
  <si>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</si>
  <si>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</si>
  <si>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</si>
  <si>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</si>
  <si>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</si>
  <si>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</si>
  <si>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</si>
  <si>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</si>
  <si>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</si>
  <si>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</si>
  <si>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</si>
  <si>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</si>
  <si>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</si>
  <si>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</si>
  <si>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</si>
  <si>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</si>
  <si>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</si>
  <si>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</si>
  <si>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</si>
  <si>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</si>
  <si>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</si>
  <si>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</si>
  <si>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</si>
  <si>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</si>
  <si>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</si>
  <si>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</si>
  <si>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</si>
  <si>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</si>
  <si>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</si>
  <si>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</si>
  <si>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</si>
  <si>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</si>
  <si>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</si>
  <si>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</si>
  <si>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</si>
  <si>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</si>
  <si>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</si>
  <si>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</si>
  <si>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</si>
  <si>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</si>
  <si>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</si>
  <si>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</si>
  <si>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</si>
  <si>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</si>
  <si>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</si>
  <si>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</si>
  <si>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</si>
  <si>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</si>
  <si>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</si>
  <si>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</si>
  <si>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</si>
  <si>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</si>
  <si>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</si>
  <si>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</si>
  <si>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</si>
  <si>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</si>
  <si>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</si>
  <si>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</si>
  <si>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</si>
  <si>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</si>
  <si>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</si>
  <si>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</si>
  <si>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</si>
  <si>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</si>
  <si>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</si>
  <si>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</si>
  <si>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</si>
  <si>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</si>
  <si>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</si>
  <si>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</si>
  <si>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</si>
  <si>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NOTE: Blanks are given in units of ng/filter (not ng/g)</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</si>
  <si>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</si>
  <si>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</si>
  <si>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</si>
  <si>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</si>
  <si>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</si>
  <si>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</si>
  <si>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</si>
  <si>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</si>
  <si>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</si>
  <si>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</si>
  <si>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</si>
  <si>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</si>
  <si>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</si>
  <si>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</si>
  <si>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</si>
  <si>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</si>
  <si>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</si>
  <si>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</si>
  <si>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</si>
  <si>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</si>
  <si>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</si>
  <si>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</si>
  <si>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</si>
  <si>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</si>
  <si>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</si>
  <si>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</si>
  <si>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</si>
  <si>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</si>
  <si>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</si>
  <si>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</si>
  <si>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</si>
  <si>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</si>
  <si>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</si>
  <si>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</si>
  <si>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</si>
  <si>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</si>
  <si>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</si>
  <si>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</si>
  <si>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</si>
  <si>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</si>
  <si>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</si>
  <si>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</si>
  <si>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</si>
  <si>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</si>
  <si>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</si>
  <si>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</si>
  <si>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</si>
  <si>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</si>
  <si>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</si>
  <si>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</si>
  <si>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</si>
  <si>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</si>
  <si>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</si>
  <si>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</si>
  <si>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</si>
  <si>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</si>
  <si>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</si>
  <si>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</si>
  <si>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</si>
  <si>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</si>
  <si>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</si>
  <si>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</si>
  <si>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</si>
  <si>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</si>
  <si>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</si>
  <si>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</si>
  <si>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</si>
  <si>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</si>
  <si>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</si>
  <si>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</si>
  <si>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</si>
  <si>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</si>
  <si>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</si>
  <si>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</si>
  <si>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</si>
  <si>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</si>
  <si>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</si>
  <si>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</si>
  <si>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</si>
  <si>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</si>
  <si>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</si>
  <si>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</si>
  <si>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</si>
  <si>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</si>
  <si>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</si>
  <si>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</si>
  <si>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</si>
  <si>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</si>
  <si>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</si>
  <si>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</si>
  <si>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</si>
  <si>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</si>
  <si>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</si>
  <si>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</si>
  <si>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</si>
  <si>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</si>
  <si>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</si>
  <si>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</si>
  <si>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</si>
  <si>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</si>
  <si>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</si>
  <si>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</si>
  <si>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</si>
  <si>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</si>
  <si>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</si>
  <si>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</si>
  <si>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</si>
  <si>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</si>
  <si>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</si>
  <si>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</si>
  <si>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</si>
  <si>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</si>
  <si>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</si>
  <si>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</si>
  <si>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</si>
  <si>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</si>
  <si>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</si>
  <si>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</si>
  <si>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</si>
  <si>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</si>
  <si>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</si>
  <si>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</si>
  <si>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</si>
  <si>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</si>
  <si>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</si>
  <si>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</si>
  <si>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</si>
  <si>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</si>
  <si>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</si>
  <si>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</si>
  <si>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</si>
  <si>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</si>
  <si>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</si>
  <si>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</si>
  <si>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</si>
  <si>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</si>
  <si>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</si>
  <si>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</si>
  <si>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</si>
  <si>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</si>
  <si>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</si>
  <si>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</si>
  <si>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</si>
  <si>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</si>
  <si>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</si>
  <si>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</si>
  <si>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</si>
  <si>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</si>
  <si>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</si>
  <si>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</si>
  <si>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</si>
  <si>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</si>
  <si>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</si>
  <si>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</si>
  <si>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</si>
  <si>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</si>
  <si>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</si>
  <si>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</si>
  <si>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</si>
  <si>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</si>
  <si>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</si>
  <si>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</si>
  <si>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</si>
  <si>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</si>
  <si>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</si>
  <si>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</si>
  <si>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</si>
  <si>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</si>
  <si>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</si>
  <si>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</si>
  <si>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</si>
  <si>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</si>
  <si>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</si>
  <si>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</si>
  <si>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</si>
  <si>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</si>
  <si>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</si>
  <si>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</si>
  <si>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</si>
  <si>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</si>
  <si>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</si>
  <si>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</si>
  <si>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</si>
  <si>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</si>
  <si>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</si>
  <si>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</si>
  <si>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</si>
  <si>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</si>
  <si>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</si>
  <si>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</si>
  <si>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</si>
  <si>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</si>
  <si>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</si>
  <si>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</si>
  <si>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</si>
  <si>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</si>
  <si>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</si>
  <si>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</si>
  <si>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</si>
  <si>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</si>
  <si>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</si>
  <si>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</si>
  <si>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</si>
  <si>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</si>
  <si>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</si>
  <si>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</si>
  <si>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</si>
  <si>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</si>
  <si>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</si>
  <si>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</si>
  <si>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</si>
  <si>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</si>
  <si>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</si>
  <si>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</si>
  <si>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</si>
  <si>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</si>
  <si>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</si>
  <si>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</si>
  <si>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</si>
  <si>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</si>
  <si>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</si>
  <si>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</si>
  <si>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</si>
  <si>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</si>
  <si>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</si>
  <si>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</si>
  <si>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</si>
  <si>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</si>
  <si>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</si>
  <si>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</si>
  <si>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</si>
  <si>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</si>
  <si>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</si>
  <si>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</si>
  <si>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</si>
  <si>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</si>
  <si>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</si>
  <si>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</si>
  <si>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</si>
  <si>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</si>
  <si>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</si>
  <si>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</si>
  <si>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</si>
  <si>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</si>
  <si>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</si>
  <si>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</si>
  <si>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</si>
  <si>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</si>
  <si>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</si>
  <si>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</si>
  <si>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</si>
  <si>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</si>
  <si>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</si>
  <si>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</si>
  <si>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</si>
  <si>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</si>
  <si>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</si>
  <si>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</si>
  <si>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</si>
  <si>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</si>
  <si>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</si>
  <si>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</si>
  <si>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</si>
  <si>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</si>
  <si>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CCSB 2009-2017</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</si>
  <si>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</si>
  <si>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</si>
  <si>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</si>
  <si>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</si>
  <si>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</si>
  <si>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</si>
  <si>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</si>
  <si>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</si>
  <si>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</si>
  <si>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</si>
  <si>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</si>
  <si>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</si>
  <si>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</si>
  <si>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</si>
  <si>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</si>
  <si>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</si>
  <si>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</si>
  <si>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</si>
  <si>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</si>
  <si>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</si>
  <si>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</si>
  <si>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</si>
  <si>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</si>
  <si>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</si>
  <si>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</si>
  <si>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</si>
  <si>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</si>
  <si>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</si>
  <si>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</si>
  <si>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</si>
  <si>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</si>
  <si>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</si>
  <si>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</si>
  <si>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</si>
  <si>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</si>
  <si>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</si>
  <si>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</si>
  <si>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</si>
  <si>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</si>
  <si>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</si>
  <si>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</si>
  <si>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</si>
  <si>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</si>
  <si>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</si>
  <si>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</si>
  <si>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</si>
  <si>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</si>
  <si>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</si>
  <si>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</si>
  <si>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</si>
  <si>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</si>
  <si>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</si>
  <si>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</si>
  <si>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</si>
  <si>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</si>
  <si>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</si>
  <si>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</si>
  <si>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</si>
  <si>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</si>
  <si>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</si>
  <si>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</si>
  <si>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</si>
  <si>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</si>
  <si>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</si>
  <si>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</si>
  <si>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</si>
  <si>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</si>
  <si>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</si>
  <si>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</si>
  <si>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</si>
  <si>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</si>
  <si>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</si>
  <si>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</si>
  <si>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</si>
  <si>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</si>
  <si>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</si>
  <si>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</si>
  <si>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</si>
  <si>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</si>
  <si>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</si>
  <si>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</si>
  <si>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</si>
  <si>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</si>
  <si>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</si>
  <si>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</si>
  <si>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</si>
  <si>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</si>
  <si>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</si>
  <si>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</si>
  <si>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</si>
  <si>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</si>
  <si>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</si>
  <si>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</si>
  <si>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</si>
  <si>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</si>
  <si>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</si>
  <si>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</si>
  <si>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</si>
  <si>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</si>
  <si>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</si>
  <si>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</si>
  <si>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</si>
  <si>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</si>
  <si>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</si>
  <si>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</si>
  <si>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</si>
  <si>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</si>
  <si>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</si>
  <si>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</si>
  <si>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</si>
  <si>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</si>
  <si>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</si>
  <si>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</si>
  <si>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</si>
  <si>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</si>
  <si>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</si>
  <si>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</si>
  <si>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</si>
  <si>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</si>
  <si>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</si>
  <si>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</si>
  <si>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</si>
  <si>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</si>
  <si>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</si>
  <si>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</si>
  <si>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</si>
  <si>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</si>
  <si>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</si>
  <si>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pg</t>
  </si>
  <si>
    <t>E</t>
  </si>
  <si>
    <t>Date Entered to NWIS</t>
  </si>
  <si>
    <t>ng/filter</t>
  </si>
  <si>
    <t>E, &lt;RL</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</si>
  <si>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</si>
  <si>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</si>
  <si>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</si>
  <si>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</si>
  <si>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</si>
  <si>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</si>
  <si>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</si>
  <si>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</si>
  <si>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</si>
  <si>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</si>
  <si>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</si>
  <si>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</si>
  <si>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</si>
  <si>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</si>
  <si>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</si>
  <si>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</si>
  <si>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</si>
  <si>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</si>
  <si>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</si>
  <si>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</si>
  <si>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</si>
  <si>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</si>
  <si>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</si>
  <si>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</si>
  <si>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</si>
  <si>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</si>
  <si>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</si>
  <si>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</si>
  <si>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</si>
  <si>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</si>
  <si>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</si>
  <si>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</si>
  <si>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</si>
  <si>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</si>
  <si>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</si>
  <si>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</si>
  <si>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</si>
  <si>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</si>
  <si>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</si>
  <si>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</si>
  <si>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</si>
  <si>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</si>
  <si>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</si>
  <si>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</si>
  <si>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</si>
  <si>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</si>
  <si>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</si>
  <si>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</si>
  <si>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</si>
  <si>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</si>
  <si>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</si>
  <si>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</si>
  <si>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</si>
  <si>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&gt;20% variability</t>
  </si>
  <si>
    <t>MDL (ng/L) 2010-2016</t>
  </si>
  <si>
    <t>pMeHg filter - QA FLAG (mg)</t>
  </si>
  <si>
    <t>pRHg filter - QA Flag (mg)</t>
  </si>
  <si>
    <t xml:space="preserve"> 2010-2013 QA FLAG
PRL=1.0 (ng/L)</t>
  </si>
  <si>
    <t xml:space="preserve">2010-2016 QA FLAG (mg) </t>
  </si>
  <si>
    <t>add TSS QA flag 2010-2016</t>
  </si>
  <si>
    <t xml:space="preserve">2010-2016 QA FLAG (mg/L) </t>
  </si>
  <si>
    <t>MDL (mg/L) 2010-2016</t>
  </si>
  <si>
    <t>RL (mg/L) 2010-2016</t>
  </si>
  <si>
    <t xml:space="preserve">2010-2016 QA FLAG (ng/L) </t>
  </si>
  <si>
    <t>2010-2013 QA FLAG
PRL=0.010 (ng/L)</t>
  </si>
  <si>
    <t>2010-2013 OW p-THg QA FLAG
PRL = 60 (ng/g)</t>
  </si>
  <si>
    <t>FOR THg blanks</t>
  </si>
  <si>
    <t>MDL (ng/g) 2010-2016</t>
  </si>
  <si>
    <t>RL (ng/g) 2010-2016</t>
  </si>
  <si>
    <t>MDL ng/filter</t>
  </si>
  <si>
    <t>RL ng/filter</t>
  </si>
  <si>
    <t>RL (ng/L) 2010-2016</t>
  </si>
  <si>
    <t>MDL (mg) 2010-2016</t>
  </si>
  <si>
    <t>RL (mg) 2010-2016</t>
  </si>
  <si>
    <t xml:space="preserve">2010-2016 QA FLAG (ng/g) </t>
  </si>
  <si>
    <t>pTHg filter - QA FLAG  (mg/L)</t>
  </si>
  <si>
    <t>checked all filter blanks ng and ng/L</t>
  </si>
  <si>
    <t>add THg and MHg water QA flag 2010-2016</t>
  </si>
  <si>
    <t>added THg filter flag 2010-2016</t>
  </si>
  <si>
    <t>have MMD review</t>
  </si>
  <si>
    <t>FOR MHg blanks</t>
  </si>
  <si>
    <t>MDL pg/filter</t>
  </si>
  <si>
    <t>RL pg/filter</t>
  </si>
  <si>
    <t>2010-2013 OW p-THg QA FLAG
PRL = 3 (ng/L)</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</si>
  <si>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</si>
  <si>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</si>
  <si>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</si>
  <si>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</si>
  <si>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</si>
  <si>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</si>
  <si>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</si>
  <si>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</si>
  <si>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</si>
  <si>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</si>
  <si>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</si>
  <si>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</si>
  <si>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</si>
  <si>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</si>
  <si>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</si>
  <si>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</si>
  <si>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</si>
  <si>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</si>
  <si>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</si>
  <si>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</si>
  <si>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</si>
  <si>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</si>
  <si>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</si>
  <si>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</si>
  <si>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</si>
  <si>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</si>
  <si>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</si>
  <si>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</si>
  <si>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</si>
  <si>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</si>
  <si>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</si>
  <si>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</si>
  <si>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</si>
  <si>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</si>
  <si>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</si>
  <si>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</si>
  <si>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</si>
  <si>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</si>
  <si>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</si>
  <si>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</si>
  <si>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</si>
  <si>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</si>
  <si>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</si>
  <si>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</si>
  <si>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</si>
  <si>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</si>
  <si>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</si>
  <si>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</si>
  <si>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</si>
  <si>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</si>
  <si>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</si>
  <si>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</si>
  <si>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</si>
  <si>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</si>
  <si>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</si>
  <si>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</si>
  <si>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</si>
  <si>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</si>
  <si>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</si>
  <si>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</si>
  <si>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</si>
  <si>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</si>
  <si>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</si>
  <si>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</si>
  <si>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</si>
  <si>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</si>
  <si>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</si>
  <si>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</si>
  <si>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</si>
  <si>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</si>
  <si>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</si>
  <si>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</si>
  <si>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</si>
  <si>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</si>
  <si>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</si>
  <si>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</si>
  <si>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</si>
  <si>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</si>
  <si>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</si>
  <si>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</si>
  <si>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</si>
  <si>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</si>
  <si>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</si>
  <si>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</si>
  <si>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</si>
  <si>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</si>
  <si>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</si>
  <si>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</si>
  <si>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</si>
  <si>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</si>
  <si>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</si>
  <si>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</si>
  <si>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</si>
  <si>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</si>
  <si>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</si>
  <si>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</si>
  <si>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</si>
  <si>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</si>
  <si>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</si>
  <si>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</si>
  <si>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</si>
  <si>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</si>
  <si>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</si>
  <si>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</si>
  <si>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</si>
  <si>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</si>
  <si>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</si>
  <si>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</si>
  <si>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</si>
  <si>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</si>
  <si>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</si>
  <si>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</si>
  <si>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</si>
  <si>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</si>
  <si>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</si>
  <si>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</si>
  <si>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</si>
  <si>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</si>
  <si>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</si>
  <si>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</si>
  <si>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</si>
  <si>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</si>
  <si>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</si>
  <si>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</si>
  <si>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</si>
  <si>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</si>
  <si>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</si>
  <si>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</si>
  <si>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</si>
  <si>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</si>
  <si>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</si>
  <si>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</si>
  <si>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</si>
  <si>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</si>
  <si>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</si>
  <si>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</si>
  <si>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</si>
  <si>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</si>
  <si>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</si>
  <si>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</si>
  <si>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</si>
  <si>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</si>
  <si>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</si>
  <si>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</si>
  <si>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</si>
  <si>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</si>
  <si>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</si>
  <si>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</si>
  <si>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</si>
  <si>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</si>
  <si>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</si>
  <si>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</si>
  <si>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</si>
  <si>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</si>
  <si>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</si>
  <si>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</si>
  <si>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</si>
  <si>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</si>
  <si>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</si>
  <si>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</si>
  <si>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</si>
  <si>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</si>
  <si>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</si>
  <si>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</si>
  <si>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</si>
  <si>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</si>
  <si>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</si>
  <si>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</si>
  <si>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</si>
  <si>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</si>
  <si>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</si>
  <si>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</si>
  <si>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</si>
  <si>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</si>
  <si>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</si>
  <si>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</si>
  <si>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</si>
  <si>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</si>
  <si>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</si>
  <si>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</si>
  <si>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</si>
  <si>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</si>
  <si>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</si>
  <si>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</si>
  <si>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</si>
  <si>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</si>
  <si>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</si>
  <si>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</si>
  <si>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</si>
  <si>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</si>
  <si>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</si>
  <si>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</si>
  <si>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</si>
  <si>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</si>
  <si>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</si>
  <si>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</si>
  <si>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</si>
  <si>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</si>
  <si>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</si>
  <si>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</si>
  <si>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</si>
  <si>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</si>
  <si>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</si>
  <si>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</si>
  <si>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</si>
  <si>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</si>
  <si>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</si>
  <si>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</si>
  <si>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</si>
  <si>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</si>
  <si>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</si>
  <si>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</si>
  <si>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</si>
  <si>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</si>
  <si>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</si>
  <si>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</si>
  <si>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</si>
  <si>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</si>
  <si>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</si>
  <si>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</si>
  <si>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</si>
  <si>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</si>
  <si>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</si>
  <si>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</si>
  <si>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</si>
  <si>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</si>
  <si>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</si>
  <si>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</si>
  <si>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</si>
  <si>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</si>
  <si>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</si>
  <si>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</si>
  <si>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</si>
  <si>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</si>
  <si>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</si>
  <si>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</si>
  <si>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</si>
  <si>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</si>
  <si>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</si>
  <si>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</si>
  <si>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</si>
  <si>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</si>
  <si>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</si>
  <si>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</si>
  <si>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</si>
  <si>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</si>
  <si>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</si>
  <si>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</si>
  <si>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</si>
  <si>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</si>
  <si>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</si>
  <si>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</si>
  <si>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</si>
  <si>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</si>
  <si>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</si>
  <si>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</si>
  <si>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</si>
  <si>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</si>
  <si>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</si>
  <si>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</si>
  <si>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</si>
  <si>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</si>
  <si>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</si>
  <si>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</si>
  <si>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</si>
  <si>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</si>
  <si>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</si>
  <si>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</si>
  <si>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</si>
  <si>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</si>
  <si>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</si>
  <si>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</si>
  <si>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</si>
  <si>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</si>
  <si>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</si>
  <si>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</si>
  <si>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</si>
  <si>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</si>
  <si>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</si>
  <si>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</si>
  <si>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</si>
  <si>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</si>
  <si>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</si>
  <si>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</si>
  <si>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</si>
  <si>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</si>
  <si>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</si>
  <si>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</si>
  <si>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</si>
  <si>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</si>
  <si>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</si>
  <si>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</si>
  <si>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</si>
  <si>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</si>
  <si>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</si>
  <si>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</si>
  <si>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</si>
  <si>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</si>
  <si>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</si>
  <si>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</si>
  <si>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</si>
  <si>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</si>
  <si>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</si>
  <si>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</si>
  <si>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</si>
  <si>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</si>
  <si>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</si>
  <si>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</si>
  <si>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</si>
  <si>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</si>
  <si>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</si>
  <si>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</si>
  <si>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</si>
  <si>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</si>
  <si>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</si>
  <si>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</si>
  <si>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</si>
  <si>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</si>
  <si>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</si>
  <si>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</si>
  <si>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</si>
  <si>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</si>
  <si>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</si>
  <si>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</si>
  <si>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</si>
  <si>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</si>
  <si>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</si>
  <si>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</si>
  <si>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</si>
  <si>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</si>
  <si>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</si>
  <si>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</si>
  <si>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</si>
  <si>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</si>
  <si>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</si>
  <si>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</si>
  <si>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</si>
  <si>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</si>
  <si>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</si>
  <si>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</si>
  <si>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</si>
  <si>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</si>
  <si>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</si>
  <si>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</si>
  <si>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</si>
  <si>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</si>
  <si>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</si>
  <si>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</si>
  <si>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</si>
  <si>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</si>
  <si>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</si>
  <si>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</si>
  <si>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</si>
  <si>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</si>
  <si>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</si>
  <si>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</si>
  <si>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</si>
  <si>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</si>
  <si>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</si>
  <si>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</si>
  <si>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</si>
  <si>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</si>
  <si>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</si>
  <si>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</si>
  <si>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</si>
  <si>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</si>
  <si>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</si>
  <si>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</si>
  <si>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</si>
  <si>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</si>
  <si>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</si>
  <si>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</si>
  <si>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</si>
  <si>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</si>
  <si>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</si>
  <si>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</si>
  <si>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</si>
  <si>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</si>
  <si>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</si>
  <si>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</si>
  <si>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</si>
  <si>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</si>
  <si>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</si>
  <si>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</si>
  <si>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</si>
  <si>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</si>
  <si>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</si>
  <si>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</si>
  <si>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</si>
  <si>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</si>
  <si>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</si>
  <si>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</si>
  <si>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</si>
  <si>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</si>
  <si>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</si>
  <si>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</si>
  <si>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</si>
  <si>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</si>
  <si>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</si>
  <si>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</si>
  <si>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</si>
  <si>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</si>
  <si>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</si>
  <si>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</si>
  <si>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</si>
  <si>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</si>
  <si>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</si>
  <si>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</si>
  <si>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</si>
  <si>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</si>
  <si>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</si>
  <si>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</si>
  <si>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</si>
  <si>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</si>
  <si>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</si>
  <si>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</si>
  <si>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</si>
  <si>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</si>
  <si>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</si>
  <si>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</si>
  <si>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</si>
  <si>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</si>
  <si>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</si>
  <si>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</si>
  <si>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</si>
  <si>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</si>
  <si>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</si>
  <si>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</si>
  <si>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</si>
  <si>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</si>
  <si>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</si>
  <si>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</si>
  <si>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</si>
  <si>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</si>
  <si>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</si>
  <si>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</si>
  <si>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</si>
  <si>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</si>
  <si>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</si>
  <si>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</si>
  <si>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</si>
  <si>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</si>
  <si>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</si>
  <si>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</si>
  <si>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</si>
  <si>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</si>
  <si>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</si>
  <si>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</si>
  <si>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</si>
  <si>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</si>
  <si>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</si>
  <si>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</si>
  <si>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</si>
  <si>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</si>
  <si>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</si>
  <si>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</si>
  <si>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</si>
  <si>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</si>
  <si>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</si>
  <si>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</si>
  <si>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</si>
  <si>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</si>
  <si>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</si>
  <si>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</si>
  <si>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</si>
  <si>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</si>
  <si>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</si>
  <si>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</si>
  <si>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</si>
  <si>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</si>
  <si>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</si>
  <si>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</si>
  <si>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</si>
  <si>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</si>
  <si>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</si>
  <si>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</si>
  <si>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</si>
  <si>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</si>
  <si>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</si>
  <si>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</si>
  <si>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</si>
  <si>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</si>
  <si>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</si>
  <si>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</si>
  <si>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</si>
  <si>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</si>
  <si>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</si>
  <si>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</si>
  <si>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</si>
  <si>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</si>
  <si>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</si>
  <si>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</si>
  <si>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</si>
  <si>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</si>
  <si>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</si>
  <si>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</si>
  <si>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</si>
  <si>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</si>
  <si>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</si>
  <si>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</si>
  <si>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</si>
  <si>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</si>
  <si>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</si>
  <si>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</si>
  <si>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</si>
  <si>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</si>
  <si>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</si>
  <si>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</si>
  <si>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</si>
  <si>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</si>
  <si>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</si>
  <si>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</si>
  <si>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</si>
  <si>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</si>
  <si>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</si>
  <si>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</si>
  <si>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</si>
  <si>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</si>
  <si>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</si>
  <si>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</si>
  <si>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</si>
  <si>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</si>
  <si>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</si>
  <si>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</si>
  <si>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</si>
  <si>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</si>
  <si>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</si>
  <si>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</si>
  <si>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</si>
  <si>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</si>
  <si>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</si>
  <si>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</si>
  <si>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</si>
  <si>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</si>
  <si>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</si>
  <si>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</si>
  <si>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</si>
  <si>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</si>
  <si>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</si>
  <si>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</si>
  <si>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</si>
  <si>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</si>
  <si>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</si>
  <si>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</si>
  <si>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</si>
  <si>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</si>
  <si>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</si>
  <si>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</si>
  <si>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</si>
  <si>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</si>
  <si>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</si>
  <si>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</si>
  <si>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</si>
  <si>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</si>
  <si>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</si>
  <si>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</si>
  <si>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</si>
  <si>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</si>
  <si>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</si>
  <si>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</si>
  <si>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</si>
  <si>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</si>
  <si>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</si>
  <si>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</si>
  <si>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</si>
  <si>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</si>
  <si>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</si>
  <si>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</si>
  <si>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</si>
  <si>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</si>
  <si>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</si>
  <si>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</si>
  <si>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</si>
  <si>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</si>
  <si>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</si>
  <si>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</si>
  <si>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</si>
  <si>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</si>
  <si>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</si>
  <si>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</si>
  <si>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</si>
  <si>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</si>
  <si>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</si>
  <si>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</si>
  <si>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</si>
  <si>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</si>
  <si>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</si>
  <si>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</si>
  <si>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</si>
  <si>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</si>
  <si>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</si>
  <si>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</si>
  <si>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</si>
  <si>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</si>
  <si>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</si>
  <si>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</si>
  <si>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</si>
  <si>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</si>
  <si>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</si>
  <si>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</si>
  <si>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</si>
  <si>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</si>
  <si>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</si>
  <si>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</si>
  <si>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</si>
  <si>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</si>
  <si>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</si>
  <si>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</si>
  <si>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</si>
  <si>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</si>
  <si>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</si>
  <si>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</si>
  <si>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</si>
  <si>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</si>
  <si>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</si>
  <si>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</si>
  <si>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</si>
  <si>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</si>
  <si>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</si>
  <si>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</si>
  <si>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</si>
  <si>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</si>
  <si>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</si>
  <si>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</si>
  <si>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</si>
  <si>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</si>
  <si>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</si>
  <si>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</si>
  <si>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</si>
  <si>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</si>
  <si>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</si>
  <si>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</si>
  <si>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</si>
  <si>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</si>
  <si>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</si>
  <si>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</si>
  <si>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</si>
  <si>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</si>
  <si>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</si>
  <si>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</si>
  <si>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</si>
  <si>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</si>
  <si>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</si>
  <si>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</si>
  <si>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</si>
  <si>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</si>
  <si>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</si>
  <si>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</si>
  <si>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</si>
  <si>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</si>
  <si>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</si>
  <si>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ADUP</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</si>
  <si>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</si>
  <si>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</si>
  <si>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</si>
  <si>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</si>
  <si>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</si>
  <si>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</si>
  <si>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</si>
  <si>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</si>
  <si>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</si>
  <si>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</si>
  <si>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</si>
  <si>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</si>
  <si>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</si>
  <si>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</si>
  <si>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</si>
  <si>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</si>
  <si>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TSS - QA FLAG  (mg/L)</t>
  </si>
  <si>
    <t xml:space="preserve">UTHG     2010-2016 QA FLAG (ng/L) </t>
  </si>
  <si>
    <t xml:space="preserve">UMeHG    2010-2016 QA FLAG (ng/L) </t>
  </si>
  <si>
    <t xml:space="preserve">FTHg      2010-2016 QA FLAG (ng/L) </t>
  </si>
  <si>
    <t xml:space="preserve">FMeHg     2010-2016 QA FLAG (ng/L) </t>
  </si>
  <si>
    <t xml:space="preserve">PTHg      2010-2016 QA FLAG (ng/g) </t>
  </si>
  <si>
    <t xml:space="preserve">PTHg       2010-2016 QA FLAG (ng/L) </t>
  </si>
  <si>
    <t xml:space="preserve">PMeHg    2010-2016 QA FLAG (ng/L) </t>
  </si>
  <si>
    <t xml:space="preserve">PMeHg    2010-2016 QA FLAG (ng/g) </t>
  </si>
  <si>
    <t xml:space="preserve">RHg        2010-2016 QA FLAG (ng/L) </t>
  </si>
  <si>
    <t xml:space="preserve">RHg        2010-2016 QA FLAG (ng/g) </t>
  </si>
  <si>
    <t xml:space="preserve">  </t>
  </si>
  <si>
    <t>39 ct</t>
  </si>
  <si>
    <t>Data already loaded in NWIS-slrose</t>
  </si>
  <si>
    <t>For Loads 2016-2017</t>
  </si>
  <si>
    <t>gr19764</t>
  </si>
  <si>
    <t>gr19762</t>
  </si>
  <si>
    <t>gr19763</t>
  </si>
  <si>
    <t>gr19768</t>
  </si>
  <si>
    <t>gr19769</t>
  </si>
  <si>
    <t>gr19781</t>
  </si>
  <si>
    <t>gr19782</t>
  </si>
  <si>
    <t>gr19783</t>
  </si>
  <si>
    <t>gr19791</t>
  </si>
  <si>
    <t>gr19792</t>
  </si>
  <si>
    <t>gr19795</t>
  </si>
  <si>
    <t>gr19918</t>
  </si>
  <si>
    <t>gr19921</t>
  </si>
  <si>
    <t>gr19973</t>
  </si>
  <si>
    <t>gr19974</t>
  </si>
  <si>
    <t>gr19975</t>
  </si>
  <si>
    <t>gr19980</t>
  </si>
  <si>
    <t>gr20003</t>
  </si>
  <si>
    <t>gr20100</t>
  </si>
  <si>
    <t>gr20104</t>
  </si>
  <si>
    <t>gr20982</t>
  </si>
  <si>
    <t>gr20988</t>
  </si>
  <si>
    <t>gr20993</t>
  </si>
  <si>
    <t>gr21007</t>
  </si>
  <si>
    <t>gr21013</t>
  </si>
  <si>
    <t>gr21021</t>
  </si>
  <si>
    <t>gr21025</t>
  </si>
  <si>
    <t>gr21030</t>
  </si>
  <si>
    <t>gr21035</t>
  </si>
  <si>
    <t>gr21044</t>
  </si>
  <si>
    <t>gr21069</t>
  </si>
  <si>
    <t>gr21070</t>
  </si>
  <si>
    <t>gr21079</t>
  </si>
  <si>
    <t>gr21093</t>
  </si>
  <si>
    <t>gr21104</t>
  </si>
  <si>
    <t>gr21163</t>
  </si>
  <si>
    <t>gr21218</t>
  </si>
  <si>
    <t>gr21376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</si>
</sst>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quot;&lt;&quot;0.00"/>
    <numFmt numFmtId="171" formatCode="&quot;&lt;&quot;0.000"/>
    <numFmt numFmtId="172" formatCode="00000000"/>
    <numFmt numFmtId="173" formatCode="0.0000"/>
  </numFmts>
  <fonts count="83" x14ac:knownFonts="1">
    <font>
      <sz val="11"/>
      <color theme="1"/>
      <name val="Calibri"/>
      <family val="2"/>
      <scheme val="minor"/>
    </font>
    <font>
      <b/>
      <sz val="14"/>
      <name val="Arial"/>
      <family val="2"/>
    </font>
    <font>
      <b/>
      <sz val="12"/>
      <name val="Arial"/>
      <family val="2"/>
    </font>
    <font>
      <b/>
      <sz val="10"/>
      <name val="Arial"/>
      <family val="2"/>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color theme="1"/>
      <name val="Arial"/>
      <family val="2"/>
    </font>
    <font>
      <sz val="10"/>
      <name val="Arial"/>
      <family val="2"/>
    </font>
    <font>
      <sz val="10"/>
      <color rgb="FFFF0000"/>
      <name val="Arial"/>
      <family val="2"/>
    </font>
    <font>
      <sz val="11"/>
      <color rgb="FF0070C0"/>
      <name val="Calibri"/>
      <family val="2"/>
      <scheme val="minor"/>
    </font>
    <font>
      <b/>
      <sz val="10"/>
      <color rgb="FF0070C0"/>
      <name val="Arial"/>
      <family val="2"/>
    </font>
    <font>
      <b/>
      <sz val="8"/>
      <color indexed="81"/>
      <name val="Tahoma"/>
      <family val="2"/>
    </font>
    <font>
      <sz val="8"/>
      <color indexed="81"/>
      <name val="Tahoma"/>
      <family val="2"/>
    </font>
    <font>
      <sz val="10"/>
      <name val="Arial"/>
      <family val="2"/>
    </font>
    <font>
      <sz val="10"/>
      <color indexed="8"/>
      <name val="Arial"/>
      <family val="2"/>
    </font>
    <font>
      <sz val="11"/>
      <color indexed="8"/>
      <name val="Calibri"/>
      <family val="2"/>
    </font>
    <font>
      <b/>
      <sz val="10"/>
      <color rgb="FFFF0000"/>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1"/>
      <name val="Calibri"/>
      <family val="2"/>
    </font>
    <font>
      <sz val="12"/>
      <color theme="1"/>
      <name val="Calibri"/>
      <family val="2"/>
      <scheme val="minor"/>
    </font>
    <font>
      <b/>
      <sz val="11"/>
      <color theme="1"/>
      <name val="Calibri"/>
      <family val="2"/>
      <scheme val="minor"/>
    </font>
    <font>
      <sz val="11"/>
      <color indexed="10"/>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0"/>
      <color theme="1"/>
      <name val="Arial"/>
      <family val="2"/>
    </font>
    <font>
      <b/>
      <sz val="11"/>
      <name val="Calibri"/>
      <family val="2"/>
    </font>
    <font>
      <sz val="11"/>
      <color rgb="FFFF0000"/>
      <name val="Calibri"/>
      <family val="2"/>
    </font>
    <font>
      <sz val="12"/>
      <color rgb="FFFF0000"/>
      <name val="Calibri"/>
      <family val="2"/>
      <scheme val="minor"/>
    </font>
    <font>
      <b/>
      <sz val="14"/>
      <color rgb="FFFF0000"/>
      <name val="Calibri"/>
      <family val="2"/>
      <scheme val="minor"/>
    </font>
    <font>
      <b/>
      <sz val="10"/>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font>
    <font>
      <b/>
      <sz val="11"/>
      <color indexed="8"/>
      <name val="Calibri"/>
      <family val="2"/>
      <scheme val="minor"/>
    </font>
    <font>
      <b/>
      <sz val="11"/>
      <name val="Arial"/>
      <family val="2"/>
    </font>
    <font>
      <b/>
      <sz val="11"/>
      <color rgb="FFFF0000"/>
      <name val="Calibri"/>
      <family val="2"/>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9.5"/>
      <color rgb="FF222222"/>
      <name val="Arial"/>
      <family val="2"/>
    </font>
    <font>
      <sz val="8"/>
      <name val="Calibri"/>
      <family val="2"/>
      <scheme val="minor"/>
    </font>
    <font>
      <b/>
      <sz val="8"/>
      <name val="Arial"/>
      <family val="2"/>
    </font>
    <font>
      <sz val="8"/>
      <color theme="1"/>
      <name val="Calibri"/>
      <family val="2"/>
      <scheme val="minor"/>
    </font>
    <font>
      <sz val="8"/>
      <color theme="1"/>
      <name val="Arial"/>
      <family val="2"/>
    </font>
    <font>
      <b/>
      <sz val="8"/>
      <name val="Calibri"/>
      <family val="2"/>
      <scheme val="minor"/>
    </font>
    <font>
      <b/>
      <sz val="8"/>
      <color theme="1"/>
      <name val="Calibri"/>
      <family val="2"/>
      <scheme val="minor"/>
    </font>
    <font>
      <sz val="8"/>
      <color rgb="FFFF0000"/>
      <name val="Calibri"/>
      <family val="2"/>
      <scheme val="minor"/>
    </font>
    <font>
      <sz val="10"/>
      <color theme="1"/>
      <name val="Calibri"/>
      <family val="2"/>
      <scheme val="minor"/>
    </font>
    <font>
      <sz val="10"/>
      <name val="Calibri"/>
      <family val="2"/>
    </font>
    <font>
      <sz val="10"/>
      <color rgb="FF362B36"/>
      <name val="Verdana"/>
      <family val="2"/>
    </font>
    <font>
      <sz val="9"/>
      <color theme="9" tint="-0.249977111117893"/>
      <name val="Calibri"/>
      <family val="2"/>
      <scheme val="minor"/>
    </font>
  </fonts>
  <fills count="6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00FFFF"/>
        <bgColor indexed="64"/>
      </patternFill>
    </fill>
    <fill>
      <patternFill patternType="solid">
        <fgColor rgb="FFFF6600"/>
        <bgColor indexed="64"/>
      </patternFill>
    </fill>
    <fill>
      <patternFill patternType="solid">
        <fgColor rgb="FFEAC1FF"/>
        <bgColor indexed="64"/>
      </patternFill>
    </fill>
    <fill>
      <patternFill patternType="solid">
        <fgColor theme="0" tint="-0.34998626667073579"/>
        <bgColor indexed="64"/>
      </patternFill>
    </fill>
    <fill>
      <patternFill patternType="solid">
        <fgColor theme="8" tint="0.79998168889431442"/>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69">
    <xf numFmtId="0" fontId="0" fillId="0" borderId="0"/>
    <xf numFmtId="0" fontId="12" fillId="0" borderId="0"/>
    <xf numFmtId="0" fontId="19" fillId="0" borderId="0"/>
    <xf numFmtId="0" fontId="19" fillId="0" borderId="0"/>
    <xf numFmtId="44" fontId="35" fillId="0" borderId="0" applyFont="0" applyFill="0" applyBorder="0" applyAlignment="0" applyProtection="0"/>
    <xf numFmtId="0" fontId="56" fillId="0" borderId="0"/>
    <xf numFmtId="0" fontId="56" fillId="0" borderId="0"/>
    <xf numFmtId="0" fontId="56" fillId="0" borderId="0"/>
    <xf numFmtId="0" fontId="57" fillId="0" borderId="0" applyNumberFormat="0" applyFill="0" applyBorder="0" applyAlignment="0" applyProtection="0"/>
    <xf numFmtId="0" fontId="58" fillId="0" borderId="4" applyNumberFormat="0" applyFill="0" applyAlignment="0" applyProtection="0"/>
    <xf numFmtId="0" fontId="59"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60" fillId="28" borderId="0" applyNumberFormat="0" applyBorder="0" applyAlignment="0" applyProtection="0"/>
    <xf numFmtId="0" fontId="61" fillId="29" borderId="0" applyNumberFormat="0" applyBorder="0" applyAlignment="0" applyProtection="0"/>
    <xf numFmtId="0" fontId="62" fillId="30" borderId="0" applyNumberFormat="0" applyBorder="0" applyAlignment="0" applyProtection="0"/>
    <xf numFmtId="0" fontId="63" fillId="31" borderId="7" applyNumberFormat="0" applyAlignment="0" applyProtection="0"/>
    <xf numFmtId="0" fontId="64" fillId="32" borderId="8" applyNumberFormat="0" applyAlignment="0" applyProtection="0"/>
    <xf numFmtId="0" fontId="65" fillId="32" borderId="7" applyNumberFormat="0" applyAlignment="0" applyProtection="0"/>
    <xf numFmtId="0" fontId="66" fillId="0" borderId="9" applyNumberFormat="0" applyFill="0" applyAlignment="0" applyProtection="0"/>
    <xf numFmtId="0" fontId="67" fillId="33" borderId="10" applyNumberFormat="0" applyAlignment="0" applyProtection="0"/>
    <xf numFmtId="0" fontId="7" fillId="0" borderId="0" applyNumberFormat="0" applyFill="0" applyBorder="0" applyAlignment="0" applyProtection="0"/>
    <xf numFmtId="0" fontId="68" fillId="0" borderId="0" applyNumberFormat="0" applyFill="0" applyBorder="0" applyAlignment="0" applyProtection="0"/>
    <xf numFmtId="0" fontId="30" fillId="0" borderId="12" applyNumberFormat="0" applyFill="0" applyAlignment="0" applyProtection="0"/>
    <xf numFmtId="0" fontId="69"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69" fillId="38" borderId="0" applyNumberFormat="0" applyBorder="0" applyAlignment="0" applyProtection="0"/>
    <xf numFmtId="0" fontId="69"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69" fillId="42" borderId="0" applyNumberFormat="0" applyBorder="0" applyAlignment="0" applyProtection="0"/>
    <xf numFmtId="0" fontId="69" fillId="43"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69" fillId="46" borderId="0" applyNumberFormat="0" applyBorder="0" applyAlignment="0" applyProtection="0"/>
    <xf numFmtId="0" fontId="69" fillId="47"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35" fillId="56" borderId="0" applyNumberFormat="0" applyBorder="0" applyAlignment="0" applyProtection="0"/>
    <xf numFmtId="0" fontId="35" fillId="57" borderId="0" applyNumberFormat="0" applyBorder="0" applyAlignment="0" applyProtection="0"/>
    <xf numFmtId="0" fontId="69" fillId="58"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5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34" borderId="11" applyNumberFormat="0" applyFont="0" applyAlignment="0" applyProtection="0"/>
    <xf numFmtId="0" fontId="12" fillId="0" borderId="0"/>
    <xf numFmtId="0" fontId="35" fillId="0" borderId="0"/>
    <xf numFmtId="0" fontId="56" fillId="0" borderId="0"/>
    <xf numFmtId="0" fontId="35" fillId="0" borderId="0"/>
    <xf numFmtId="0" fontId="35" fillId="0" borderId="0"/>
    <xf numFmtId="0" fontId="12" fillId="0" borderId="0"/>
    <xf numFmtId="0" fontId="35" fillId="0" borderId="0"/>
    <xf numFmtId="0" fontId="35" fillId="34" borderId="11" applyNumberFormat="0" applyFont="0" applyAlignment="0" applyProtection="0"/>
    <xf numFmtId="0" fontId="35" fillId="0" borderId="0"/>
  </cellStyleXfs>
  <cellXfs count="1093">
    <xf numFmtId="0" fontId="0" fillId="0" borderId="0" xfId="0"/>
    <xf numFmtId="0" fontId="0" fillId="0" borderId="0" xfId="0" applyBorder="1" applyAlignment="1">
      <alignment horizontal="right"/>
    </xf>
    <xf numFmtId="164" fontId="0" fillId="0" borderId="0" xfId="0" applyNumberFormat="1" applyBorder="1" applyAlignment="1">
      <alignment horizontal="right"/>
    </xf>
    <xf numFmtId="1" fontId="0" fillId="0" borderId="0" xfId="0" applyNumberFormat="1" applyBorder="1" applyAlignment="1">
      <alignment horizontal="right"/>
    </xf>
    <xf numFmtId="2" fontId="0" fillId="0" borderId="0" xfId="0" applyNumberFormat="1" applyBorder="1" applyAlignment="1">
      <alignment horizontal="right"/>
    </xf>
    <xf numFmtId="2" fontId="0" fillId="0" borderId="0" xfId="0" applyNumberFormat="1" applyBorder="1"/>
    <xf numFmtId="2" fontId="0" fillId="0" borderId="0" xfId="0" applyNumberFormat="1" applyFill="1" applyBorder="1" applyAlignment="1">
      <alignment horizontal="right"/>
    </xf>
    <xf numFmtId="1" fontId="0" fillId="0" borderId="0" xfId="0" applyNumberFormat="1" applyFill="1" applyBorder="1" applyAlignment="1">
      <alignment horizontal="right"/>
    </xf>
    <xf numFmtId="164" fontId="0" fillId="0" borderId="0" xfId="0" applyNumberFormat="1" applyFill="1" applyBorder="1" applyAlignment="1">
      <alignment horizontal="right"/>
    </xf>
    <xf numFmtId="0" fontId="0" fillId="0" borderId="0" xfId="0" applyFill="1" applyBorder="1" applyAlignment="1">
      <alignment horizontal="right"/>
    </xf>
    <xf numFmtId="164" fontId="0" fillId="0" borderId="0" xfId="0" applyNumberFormat="1" applyBorder="1"/>
    <xf numFmtId="164" fontId="0" fillId="0" borderId="0" xfId="0" applyNumberFormat="1" applyFill="1" applyBorder="1"/>
    <xf numFmtId="1" fontId="0" fillId="0" borderId="0" xfId="0" applyNumberFormat="1" applyFill="1" applyBorder="1"/>
    <xf numFmtId="0" fontId="11" fillId="0" borderId="0" xfId="0" applyFont="1" applyFill="1" applyBorder="1"/>
    <xf numFmtId="1" fontId="0" fillId="0" borderId="0" xfId="0" applyNumberFormat="1" applyBorder="1"/>
    <xf numFmtId="0" fontId="7" fillId="0" borderId="0" xfId="0" applyFont="1" applyBorder="1"/>
    <xf numFmtId="0" fontId="0" fillId="3" borderId="0" xfId="0" applyFill="1" applyBorder="1"/>
    <xf numFmtId="0" fontId="0" fillId="0" borderId="0" xfId="0" applyFill="1" applyBorder="1" applyAlignment="1">
      <alignment horizontal="left"/>
    </xf>
    <xf numFmtId="0" fontId="7" fillId="0" borderId="0" xfId="0" applyFont="1" applyFill="1" applyBorder="1" applyAlignment="1">
      <alignment horizontal="left"/>
    </xf>
    <xf numFmtId="0" fontId="0" fillId="0" borderId="0" xfId="0" applyBorder="1" applyAlignment="1">
      <alignment horizontal="left"/>
    </xf>
    <xf numFmtId="0" fontId="7" fillId="0" borderId="0" xfId="0" applyFont="1" applyBorder="1" applyAlignment="1">
      <alignment horizontal="left"/>
    </xf>
    <xf numFmtId="1" fontId="10" fillId="0" borderId="0" xfId="0" applyNumberFormat="1" applyFont="1" applyFill="1" applyBorder="1"/>
    <xf numFmtId="0" fontId="10" fillId="0" borderId="0" xfId="0" applyFont="1" applyFill="1" applyBorder="1"/>
    <xf numFmtId="0" fontId="13" fillId="4" borderId="0" xfId="0" applyFont="1" applyFill="1" applyBorder="1" applyAlignment="1">
      <alignment horizontal="right" wrapText="1"/>
    </xf>
    <xf numFmtId="2" fontId="0" fillId="0" borderId="0" xfId="0" applyNumberFormat="1" applyFill="1" applyBorder="1"/>
    <xf numFmtId="164" fontId="7" fillId="0" borderId="0" xfId="0" applyNumberFormat="1" applyFont="1" applyFill="1" applyBorder="1" applyAlignment="1">
      <alignment horizontal="right"/>
    </xf>
    <xf numFmtId="164" fontId="7" fillId="0" borderId="0" xfId="0" applyNumberFormat="1" applyFont="1" applyFill="1" applyBorder="1"/>
    <xf numFmtId="1" fontId="10" fillId="3" borderId="0" xfId="0" applyNumberFormat="1" applyFont="1" applyFill="1" applyBorder="1"/>
    <xf numFmtId="164" fontId="10" fillId="3" borderId="0" xfId="0" applyNumberFormat="1" applyFont="1" applyFill="1" applyBorder="1"/>
    <xf numFmtId="2" fontId="0" fillId="3" borderId="0" xfId="0" applyNumberFormat="1" applyFill="1" applyBorder="1"/>
    <xf numFmtId="1" fontId="18" fillId="0" borderId="0" xfId="0" applyNumberFormat="1" applyFont="1" applyFill="1" applyBorder="1" applyAlignment="1">
      <alignment wrapText="1"/>
    </xf>
    <xf numFmtId="0" fontId="10" fillId="0" borderId="0" xfId="0" applyFont="1" applyFill="1" applyBorder="1" applyAlignment="1">
      <alignment horizontal="left"/>
    </xf>
    <xf numFmtId="1" fontId="20" fillId="0" borderId="0" xfId="2" applyNumberFormat="1" applyFont="1" applyFill="1" applyBorder="1" applyAlignment="1">
      <alignment horizontal="right" wrapText="1"/>
    </xf>
    <xf numFmtId="2" fontId="0" fillId="0" borderId="0" xfId="0" applyNumberFormat="1" applyFont="1" applyBorder="1" applyAlignment="1">
      <alignment horizontal="right"/>
    </xf>
    <xf numFmtId="1" fontId="0" fillId="0" borderId="0" xfId="0" applyNumberFormat="1" applyFont="1" applyBorder="1"/>
    <xf numFmtId="1" fontId="0" fillId="0" borderId="0" xfId="0" applyNumberFormat="1" applyFont="1" applyFill="1" applyBorder="1"/>
    <xf numFmtId="2" fontId="24" fillId="0" borderId="0" xfId="0" applyNumberFormat="1" applyFont="1" applyFill="1" applyBorder="1" applyAlignment="1">
      <alignment horizontal="right"/>
    </xf>
    <xf numFmtId="0" fontId="0" fillId="0" borderId="0" xfId="0" applyBorder="1" applyAlignment="1">
      <alignment horizontal="center"/>
    </xf>
    <xf numFmtId="1" fontId="6" fillId="7" borderId="0" xfId="0" applyNumberFormat="1" applyFont="1" applyFill="1" applyBorder="1"/>
    <xf numFmtId="0" fontId="7" fillId="0" borderId="0" xfId="0" applyFont="1" applyFill="1" applyBorder="1" applyAlignment="1">
      <alignment horizontal="center"/>
    </xf>
    <xf numFmtId="2" fontId="7" fillId="0" borderId="0" xfId="0" applyNumberFormat="1" applyFont="1" applyFill="1" applyBorder="1"/>
    <xf numFmtId="2" fontId="7" fillId="0" borderId="0" xfId="0" applyNumberFormat="1" applyFont="1" applyFill="1" applyBorder="1" applyAlignment="1">
      <alignment horizontal="right"/>
    </xf>
    <xf numFmtId="0" fontId="10" fillId="0" borderId="0" xfId="0" applyFont="1" applyBorder="1" applyAlignment="1">
      <alignment horizontal="right"/>
    </xf>
    <xf numFmtId="164" fontId="10" fillId="0" borderId="0" xfId="0" applyNumberFormat="1" applyFont="1" applyFill="1" applyBorder="1"/>
    <xf numFmtId="1" fontId="28" fillId="0" borderId="0" xfId="2" applyNumberFormat="1" applyFont="1" applyFill="1" applyBorder="1" applyAlignment="1">
      <alignment horizontal="right" wrapText="1"/>
    </xf>
    <xf numFmtId="164" fontId="0" fillId="3" borderId="0" xfId="0" applyNumberFormat="1" applyFill="1" applyBorder="1"/>
    <xf numFmtId="164" fontId="0" fillId="3" borderId="0" xfId="0" applyNumberFormat="1" applyFill="1" applyBorder="1" applyAlignment="1">
      <alignment horizontal="right"/>
    </xf>
    <xf numFmtId="0" fontId="26" fillId="0" borderId="0" xfId="0" applyFont="1" applyFill="1" applyBorder="1" applyAlignment="1">
      <alignment horizontal="left"/>
    </xf>
    <xf numFmtId="0" fontId="22" fillId="0" borderId="0" xfId="0" applyFont="1" applyBorder="1"/>
    <xf numFmtId="0" fontId="0" fillId="0" borderId="0" xfId="0" applyFont="1" applyFill="1" applyBorder="1"/>
    <xf numFmtId="0" fontId="1" fillId="0" borderId="0" xfId="0" applyFont="1" applyBorder="1"/>
    <xf numFmtId="0" fontId="0" fillId="5" borderId="0" xfId="0" applyFill="1" applyBorder="1"/>
    <xf numFmtId="0" fontId="2" fillId="0" borderId="0" xfId="0" applyFont="1" applyBorder="1"/>
    <xf numFmtId="0" fontId="10" fillId="0" borderId="0" xfId="0" applyFont="1" applyBorder="1"/>
    <xf numFmtId="0" fontId="14" fillId="0" borderId="0" xfId="0" applyFont="1" applyFill="1" applyBorder="1"/>
    <xf numFmtId="0" fontId="0" fillId="9" borderId="0" xfId="0" applyFill="1" applyBorder="1"/>
    <xf numFmtId="0" fontId="12" fillId="9" borderId="0" xfId="0" applyFont="1" applyFill="1" applyBorder="1" applyAlignment="1">
      <alignment horizontal="center"/>
    </xf>
    <xf numFmtId="0" fontId="10" fillId="6" borderId="0" xfId="0" applyFont="1" applyFill="1" applyBorder="1"/>
    <xf numFmtId="1" fontId="0" fillId="3" borderId="0" xfId="0" applyNumberFormat="1" applyFill="1" applyBorder="1"/>
    <xf numFmtId="0" fontId="14" fillId="0" borderId="0" xfId="0" applyFont="1" applyBorder="1"/>
    <xf numFmtId="0" fontId="0" fillId="3" borderId="0" xfId="0" applyFill="1" applyBorder="1" applyAlignment="1">
      <alignment horizontal="right"/>
    </xf>
    <xf numFmtId="164" fontId="0" fillId="9" borderId="0" xfId="0" applyNumberFormat="1" applyFill="1" applyBorder="1" applyAlignment="1">
      <alignment horizontal="center"/>
    </xf>
    <xf numFmtId="2" fontId="0" fillId="9" borderId="0" xfId="0" applyNumberFormat="1" applyFill="1" applyBorder="1" applyAlignment="1">
      <alignment horizontal="center"/>
    </xf>
    <xf numFmtId="0" fontId="13" fillId="9" borderId="0" xfId="0" applyFont="1" applyFill="1" applyBorder="1" applyAlignment="1">
      <alignment horizontal="center" wrapText="1"/>
    </xf>
    <xf numFmtId="0" fontId="10" fillId="9" borderId="0" xfId="0" applyFont="1" applyFill="1" applyBorder="1" applyAlignment="1">
      <alignment horizontal="center"/>
    </xf>
    <xf numFmtId="164" fontId="10" fillId="9" borderId="0" xfId="0" applyNumberFormat="1" applyFont="1" applyFill="1" applyBorder="1" applyAlignment="1">
      <alignment horizontal="center"/>
    </xf>
    <xf numFmtId="0" fontId="10" fillId="0" borderId="0" xfId="0" applyFont="1" applyFill="1" applyBorder="1" applyAlignment="1">
      <alignment horizontal="center"/>
    </xf>
    <xf numFmtId="164" fontId="10" fillId="0" borderId="0" xfId="0" applyNumberFormat="1" applyFont="1" applyFill="1" applyBorder="1" applyAlignment="1">
      <alignment horizontal="center"/>
    </xf>
    <xf numFmtId="165" fontId="10" fillId="0" borderId="0" xfId="0" applyNumberFormat="1" applyFont="1" applyFill="1" applyBorder="1" applyAlignment="1">
      <alignment horizontal="center"/>
    </xf>
    <xf numFmtId="164" fontId="10" fillId="0" borderId="0" xfId="0" applyNumberFormat="1" applyFont="1" applyBorder="1" applyAlignment="1">
      <alignment horizontal="center"/>
    </xf>
    <xf numFmtId="165" fontId="10" fillId="0" borderId="0" xfId="0" applyNumberFormat="1" applyFont="1" applyBorder="1" applyAlignment="1">
      <alignment horizontal="center"/>
    </xf>
    <xf numFmtId="0" fontId="22" fillId="0" borderId="0" xfId="0" applyFont="1" applyFill="1" applyBorder="1"/>
    <xf numFmtId="0" fontId="21" fillId="4" borderId="0" xfId="0" applyFont="1" applyFill="1" applyBorder="1" applyAlignment="1">
      <alignment horizontal="right" wrapText="1"/>
    </xf>
    <xf numFmtId="0" fontId="23" fillId="6" borderId="0" xfId="0" applyFont="1" applyFill="1" applyBorder="1"/>
    <xf numFmtId="0" fontId="0" fillId="5" borderId="0" xfId="0" applyFont="1" applyFill="1" applyBorder="1"/>
    <xf numFmtId="0" fontId="22" fillId="9" borderId="0" xfId="0" applyFont="1" applyFill="1" applyBorder="1" applyAlignment="1">
      <alignment horizontal="center"/>
    </xf>
    <xf numFmtId="0" fontId="0" fillId="9" borderId="0" xfId="0" applyFill="1" applyBorder="1" applyAlignment="1">
      <alignment horizontal="center"/>
    </xf>
    <xf numFmtId="165" fontId="0" fillId="9" borderId="0" xfId="0" applyNumberFormat="1" applyFill="1" applyBorder="1" applyAlignment="1">
      <alignment horizontal="center"/>
    </xf>
    <xf numFmtId="0" fontId="29" fillId="9" borderId="0" xfId="0" applyFont="1" applyFill="1" applyBorder="1" applyAlignment="1">
      <alignment horizontal="center"/>
    </xf>
    <xf numFmtId="164" fontId="0" fillId="9" borderId="0" xfId="0" applyNumberFormat="1" applyFont="1" applyFill="1" applyBorder="1" applyAlignment="1">
      <alignment horizontal="center"/>
    </xf>
    <xf numFmtId="0" fontId="0" fillId="9" borderId="0" xfId="0" applyFont="1" applyFill="1" applyBorder="1" applyAlignment="1">
      <alignment horizontal="center"/>
    </xf>
    <xf numFmtId="2" fontId="6" fillId="0" borderId="0" xfId="0" applyNumberFormat="1" applyFont="1" applyFill="1" applyBorder="1" applyAlignment="1">
      <alignment horizontal="center"/>
    </xf>
    <xf numFmtId="0" fontId="6" fillId="0" borderId="0" xfId="0" applyFont="1" applyFill="1" applyBorder="1" applyAlignment="1">
      <alignment horizontal="center"/>
    </xf>
    <xf numFmtId="164"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Fill="1" applyBorder="1" applyAlignment="1">
      <alignment horizontal="center"/>
    </xf>
    <xf numFmtId="0" fontId="13" fillId="0" borderId="0" xfId="0" applyFont="1" applyFill="1" applyBorder="1" applyAlignment="1">
      <alignment horizontal="center" wrapText="1"/>
    </xf>
    <xf numFmtId="164" fontId="0" fillId="0" borderId="0" xfId="0" applyNumberFormat="1" applyFill="1" applyBorder="1" applyAlignment="1">
      <alignment horizontal="center"/>
    </xf>
    <xf numFmtId="165" fontId="0" fillId="0" borderId="0" xfId="0" applyNumberFormat="1" applyBorder="1" applyAlignment="1">
      <alignment horizontal="center"/>
    </xf>
    <xf numFmtId="2" fontId="29" fillId="9" borderId="0" xfId="0" applyNumberFormat="1" applyFont="1" applyFill="1" applyBorder="1" applyAlignment="1">
      <alignment horizontal="center"/>
    </xf>
    <xf numFmtId="2" fontId="10" fillId="0" borderId="0" xfId="0" applyNumberFormat="1" applyFont="1" applyFill="1" applyBorder="1" applyAlignment="1">
      <alignment horizontal="center"/>
    </xf>
    <xf numFmtId="1" fontId="29" fillId="0" borderId="0" xfId="0" applyNumberFormat="1" applyFont="1" applyBorder="1" applyAlignment="1">
      <alignment horizontal="center"/>
    </xf>
    <xf numFmtId="1" fontId="0" fillId="0" borderId="0" xfId="0" applyNumberFormat="1" applyFont="1" applyBorder="1" applyAlignment="1">
      <alignment horizontal="center"/>
    </xf>
    <xf numFmtId="1" fontId="10" fillId="0" borderId="0" xfId="0" applyNumberFormat="1" applyFont="1" applyFill="1" applyBorder="1" applyAlignment="1">
      <alignment horizontal="center"/>
    </xf>
    <xf numFmtId="1" fontId="32" fillId="0" borderId="0" xfId="0" applyNumberFormat="1" applyFont="1" applyBorder="1" applyAlignment="1">
      <alignment horizontal="center"/>
    </xf>
    <xf numFmtId="2" fontId="10" fillId="9" borderId="0" xfId="0" applyNumberFormat="1" applyFont="1" applyFill="1" applyBorder="1" applyAlignment="1">
      <alignment horizontal="center"/>
    </xf>
    <xf numFmtId="2" fontId="0" fillId="0" borderId="0" xfId="0" applyNumberFormat="1" applyFont="1" applyBorder="1"/>
    <xf numFmtId="1" fontId="7" fillId="0" borderId="0" xfId="0" applyNumberFormat="1" applyFont="1" applyFill="1" applyBorder="1"/>
    <xf numFmtId="1" fontId="7" fillId="0" borderId="0" xfId="0" applyNumberFormat="1" applyFont="1" applyBorder="1" applyAlignment="1">
      <alignment horizontal="right"/>
    </xf>
    <xf numFmtId="2" fontId="7" fillId="0" borderId="0" xfId="0" applyNumberFormat="1" applyFont="1" applyBorder="1"/>
    <xf numFmtId="2" fontId="7" fillId="0" borderId="0" xfId="0" applyNumberFormat="1" applyFont="1" applyBorder="1" applyAlignment="1">
      <alignment horizontal="right"/>
    </xf>
    <xf numFmtId="164" fontId="24" fillId="0" borderId="0" xfId="0" applyNumberFormat="1" applyFont="1" applyFill="1" applyBorder="1" applyAlignment="1">
      <alignment horizontal="right"/>
    </xf>
    <xf numFmtId="2" fontId="0" fillId="0" borderId="0" xfId="0" applyNumberFormat="1" applyFont="1" applyFill="1" applyBorder="1"/>
    <xf numFmtId="2" fontId="22" fillId="0" borderId="0" xfId="0" applyNumberFormat="1" applyFont="1" applyFill="1" applyBorder="1"/>
    <xf numFmtId="2" fontId="24" fillId="0" borderId="0" xfId="0" applyNumberFormat="1" applyFont="1" applyFill="1" applyBorder="1"/>
    <xf numFmtId="1" fontId="0" fillId="3" borderId="0" xfId="0" applyNumberFormat="1" applyFill="1" applyBorder="1" applyAlignment="1">
      <alignment horizontal="right"/>
    </xf>
    <xf numFmtId="164" fontId="0" fillId="0" borderId="0" xfId="0" applyNumberFormat="1" applyFont="1" applyFill="1" applyBorder="1"/>
    <xf numFmtId="0" fontId="0" fillId="3" borderId="0" xfId="0" applyFont="1" applyFill="1" applyBorder="1"/>
    <xf numFmtId="0" fontId="22" fillId="3" borderId="0" xfId="0" applyFont="1" applyFill="1" applyBorder="1"/>
    <xf numFmtId="1" fontId="0" fillId="3" borderId="0" xfId="0" applyNumberFormat="1" applyFont="1" applyFill="1" applyBorder="1"/>
    <xf numFmtId="2" fontId="10" fillId="0" borderId="0" xfId="0" applyNumberFormat="1" applyFont="1" applyFill="1" applyBorder="1"/>
    <xf numFmtId="164" fontId="22" fillId="0" borderId="0" xfId="0" applyNumberFormat="1" applyFont="1" applyFill="1" applyBorder="1"/>
    <xf numFmtId="2" fontId="23" fillId="3" borderId="0" xfId="0" applyNumberFormat="1" applyFont="1" applyFill="1" applyBorder="1"/>
    <xf numFmtId="164" fontId="7" fillId="3" borderId="0" xfId="0" applyNumberFormat="1" applyFont="1" applyFill="1" applyBorder="1"/>
    <xf numFmtId="164" fontId="24" fillId="0" borderId="0" xfId="0" applyNumberFormat="1" applyFont="1" applyFill="1" applyBorder="1"/>
    <xf numFmtId="2" fontId="7" fillId="3" borderId="0" xfId="0" applyNumberFormat="1" applyFont="1" applyFill="1" applyBorder="1"/>
    <xf numFmtId="2" fontId="7" fillId="5" borderId="0" xfId="0" applyNumberFormat="1" applyFont="1" applyFill="1" applyBorder="1" applyAlignment="1">
      <alignment horizontal="right"/>
    </xf>
    <xf numFmtId="2" fontId="31" fillId="0" borderId="0" xfId="0" applyNumberFormat="1" applyFont="1" applyFill="1" applyBorder="1"/>
    <xf numFmtId="2" fontId="10" fillId="5" borderId="0" xfId="0" applyNumberFormat="1" applyFont="1" applyFill="1" applyBorder="1" applyAlignment="1">
      <alignment horizontal="right"/>
    </xf>
    <xf numFmtId="2" fontId="0" fillId="5" borderId="0" xfId="0" applyNumberFormat="1" applyFill="1" applyBorder="1"/>
    <xf numFmtId="2" fontId="0" fillId="5" borderId="0" xfId="0" applyNumberFormat="1" applyFill="1" applyBorder="1" applyAlignment="1">
      <alignment horizontal="center"/>
    </xf>
    <xf numFmtId="0" fontId="23" fillId="0" borderId="0" xfId="0" applyFont="1" applyBorder="1"/>
    <xf numFmtId="2" fontId="10" fillId="0" borderId="0" xfId="0" applyNumberFormat="1" applyFont="1" applyFill="1" applyBorder="1" applyAlignment="1">
      <alignment horizontal="right"/>
    </xf>
    <xf numFmtId="0" fontId="0" fillId="0" borderId="0" xfId="0" applyFont="1" applyBorder="1" applyAlignment="1">
      <alignment horizontal="right"/>
    </xf>
    <xf numFmtId="0" fontId="0" fillId="0" borderId="0" xfId="0" applyFill="1" applyBorder="1" applyAlignment="1"/>
    <xf numFmtId="0" fontId="10" fillId="0" borderId="0" xfId="0" applyFont="1" applyFill="1" applyBorder="1" applyAlignment="1"/>
    <xf numFmtId="0" fontId="0" fillId="10" borderId="0" xfId="0" applyFill="1" applyBorder="1"/>
    <xf numFmtId="165" fontId="0" fillId="10" borderId="0" xfId="0" applyNumberFormat="1" applyFill="1" applyBorder="1" applyAlignment="1">
      <alignment horizontal="center"/>
    </xf>
    <xf numFmtId="2" fontId="36" fillId="10" borderId="0" xfId="0" applyNumberFormat="1" applyFont="1" applyFill="1" applyBorder="1" applyAlignment="1">
      <alignment horizontal="center"/>
    </xf>
    <xf numFmtId="0" fontId="10" fillId="10" borderId="0" xfId="0" applyFont="1" applyFill="1" applyBorder="1" applyAlignment="1">
      <alignment horizontal="center"/>
    </xf>
    <xf numFmtId="2" fontId="0" fillId="10" borderId="0" xfId="0" applyNumberFormat="1" applyFill="1" applyBorder="1" applyAlignment="1">
      <alignment horizontal="center"/>
    </xf>
    <xf numFmtId="2" fontId="10" fillId="10" borderId="0" xfId="0" applyNumberFormat="1" applyFont="1" applyFill="1" applyBorder="1" applyAlignment="1">
      <alignment horizontal="center"/>
    </xf>
    <xf numFmtId="0" fontId="0" fillId="10" borderId="0" xfId="0" applyFill="1" applyBorder="1" applyAlignment="1"/>
    <xf numFmtId="2" fontId="0" fillId="10" borderId="0" xfId="0" applyNumberFormat="1" applyFill="1" applyBorder="1"/>
    <xf numFmtId="164" fontId="10" fillId="10" borderId="0" xfId="0" applyNumberFormat="1" applyFont="1" applyFill="1" applyBorder="1"/>
    <xf numFmtId="0" fontId="30" fillId="10" borderId="0" xfId="0" applyFont="1" applyFill="1" applyBorder="1" applyAlignment="1">
      <alignment wrapText="1"/>
    </xf>
    <xf numFmtId="164" fontId="10" fillId="0" borderId="0" xfId="0" applyNumberFormat="1" applyFont="1" applyFill="1" applyBorder="1" applyAlignment="1">
      <alignment horizontal="right"/>
    </xf>
    <xf numFmtId="1" fontId="7" fillId="0" borderId="0" xfId="0" applyNumberFormat="1" applyFont="1" applyFill="1" applyBorder="1" applyAlignment="1">
      <alignment horizontal="right"/>
    </xf>
    <xf numFmtId="1" fontId="10" fillId="0" borderId="0" xfId="0" applyNumberFormat="1" applyFont="1" applyFill="1" applyBorder="1" applyAlignment="1">
      <alignment horizontal="right"/>
    </xf>
    <xf numFmtId="0" fontId="0" fillId="0" borderId="0" xfId="0" applyFont="1" applyBorder="1" applyAlignment="1">
      <alignment horizontal="center"/>
    </xf>
    <xf numFmtId="0" fontId="7" fillId="0" borderId="0" xfId="0" applyFont="1" applyFill="1" applyBorder="1"/>
    <xf numFmtId="0" fontId="0" fillId="0" borderId="0" xfId="0" applyFill="1" applyBorder="1" applyAlignment="1">
      <alignment horizontal="center"/>
    </xf>
    <xf numFmtId="0" fontId="7" fillId="0" borderId="0" xfId="0" applyFont="1" applyBorder="1" applyAlignment="1">
      <alignment horizontal="right"/>
    </xf>
    <xf numFmtId="2" fontId="0" fillId="7" borderId="0" xfId="0" applyNumberFormat="1" applyFill="1" applyBorder="1"/>
    <xf numFmtId="0" fontId="0" fillId="0" borderId="0" xfId="0"/>
    <xf numFmtId="0" fontId="0" fillId="2" borderId="0" xfId="0" applyFill="1" applyBorder="1" applyAlignment="1">
      <alignment horizontal="center"/>
    </xf>
    <xf numFmtId="0" fontId="0" fillId="11" borderId="0" xfId="0" applyFill="1" applyBorder="1" applyAlignment="1">
      <alignment horizontal="center"/>
    </xf>
    <xf numFmtId="0" fontId="0" fillId="0" borderId="0" xfId="0" applyFill="1" applyBorder="1"/>
    <xf numFmtId="0" fontId="0" fillId="7" borderId="0" xfId="0" applyFill="1" applyBorder="1"/>
    <xf numFmtId="1" fontId="10" fillId="7" borderId="0" xfId="0" applyNumberFormat="1" applyFont="1" applyFill="1" applyBorder="1"/>
    <xf numFmtId="164" fontId="0" fillId="7" borderId="0" xfId="0" applyNumberFormat="1" applyFill="1" applyBorder="1" applyAlignment="1">
      <alignment horizontal="center"/>
    </xf>
    <xf numFmtId="1" fontId="29" fillId="7" borderId="0" xfId="0" applyNumberFormat="1" applyFont="1" applyFill="1" applyBorder="1" applyAlignment="1">
      <alignment horizontal="center"/>
    </xf>
    <xf numFmtId="164" fontId="0" fillId="3" borderId="0" xfId="0" applyNumberFormat="1" applyFont="1" applyFill="1" applyBorder="1"/>
    <xf numFmtId="2" fontId="0" fillId="3" borderId="0" xfId="0" applyNumberFormat="1" applyFont="1" applyFill="1" applyBorder="1"/>
    <xf numFmtId="164" fontId="0" fillId="0" borderId="0" xfId="0" applyNumberFormat="1" applyFont="1" applyFill="1" applyBorder="1" applyAlignment="1">
      <alignment horizontal="center"/>
    </xf>
    <xf numFmtId="164" fontId="13" fillId="0" borderId="0" xfId="0" applyNumberFormat="1" applyFont="1" applyFill="1" applyBorder="1" applyAlignment="1">
      <alignment horizontal="center"/>
    </xf>
    <xf numFmtId="0" fontId="24" fillId="0" borderId="0" xfId="0" applyFont="1" applyFill="1" applyBorder="1"/>
    <xf numFmtId="2" fontId="22" fillId="3" borderId="0" xfId="0" applyNumberFormat="1" applyFont="1" applyFill="1" applyBorder="1"/>
    <xf numFmtId="0" fontId="40" fillId="0" borderId="0" xfId="0" applyFont="1" applyFill="1" applyBorder="1"/>
    <xf numFmtId="0" fontId="40" fillId="0" borderId="0" xfId="0" applyFont="1" applyBorder="1"/>
    <xf numFmtId="0" fontId="24" fillId="0" borderId="0" xfId="0" applyFont="1" applyBorder="1"/>
    <xf numFmtId="164" fontId="6" fillId="0" borderId="0" xfId="0" applyNumberFormat="1" applyFont="1" applyFill="1" applyBorder="1" applyAlignment="1">
      <alignment horizontal="center"/>
    </xf>
    <xf numFmtId="164" fontId="6" fillId="9" borderId="0" xfId="0" applyNumberFormat="1" applyFont="1" applyFill="1" applyBorder="1"/>
    <xf numFmtId="164" fontId="6" fillId="0" borderId="0" xfId="0" applyNumberFormat="1" applyFont="1" applyFill="1" applyBorder="1"/>
    <xf numFmtId="0" fontId="22" fillId="0" borderId="0" xfId="0" applyFont="1" applyBorder="1" applyAlignment="1">
      <alignment horizontal="center"/>
    </xf>
    <xf numFmtId="2" fontId="23" fillId="0" borderId="0" xfId="0" applyNumberFormat="1" applyFont="1" applyFill="1" applyBorder="1"/>
    <xf numFmtId="164" fontId="7" fillId="0" borderId="0" xfId="0" applyNumberFormat="1" applyFont="1" applyBorder="1" applyAlignment="1">
      <alignment horizontal="right"/>
    </xf>
    <xf numFmtId="0" fontId="10" fillId="2" borderId="0" xfId="0" applyFont="1" applyFill="1" applyBorder="1"/>
    <xf numFmtId="0" fontId="12" fillId="2" borderId="0" xfId="0" applyFont="1" applyFill="1" applyBorder="1" applyAlignment="1">
      <alignment horizontal="right" wrapText="1"/>
    </xf>
    <xf numFmtId="2" fontId="10" fillId="2" borderId="0" xfId="0" applyNumberFormat="1" applyFont="1" applyFill="1" applyBorder="1"/>
    <xf numFmtId="0" fontId="23" fillId="2" borderId="0" xfId="0" applyFont="1" applyFill="1" applyBorder="1"/>
    <xf numFmtId="164" fontId="27" fillId="2" borderId="0" xfId="0" applyNumberFormat="1" applyFont="1" applyFill="1" applyBorder="1"/>
    <xf numFmtId="164" fontId="10" fillId="2" borderId="0" xfId="0" applyNumberFormat="1" applyFont="1" applyFill="1" applyBorder="1"/>
    <xf numFmtId="2" fontId="10" fillId="2" borderId="0" xfId="0" applyNumberFormat="1" applyFont="1" applyFill="1" applyBorder="1" applyAlignment="1">
      <alignment horizontal="right"/>
    </xf>
    <xf numFmtId="164" fontId="42" fillId="0" borderId="0" xfId="0" applyNumberFormat="1" applyFont="1" applyFill="1" applyBorder="1"/>
    <xf numFmtId="0" fontId="7" fillId="9" borderId="0" xfId="0" applyFont="1" applyFill="1" applyBorder="1"/>
    <xf numFmtId="0" fontId="7" fillId="9" borderId="0" xfId="0" applyFont="1" applyFill="1" applyBorder="1" applyAlignment="1">
      <alignment horizontal="center"/>
    </xf>
    <xf numFmtId="2" fontId="40" fillId="9" borderId="0" xfId="0" applyNumberFormat="1" applyFont="1" applyFill="1" applyBorder="1" applyAlignment="1">
      <alignment horizontal="center"/>
    </xf>
    <xf numFmtId="0" fontId="24" fillId="9" borderId="0" xfId="0" applyFont="1" applyFill="1" applyBorder="1" applyAlignment="1">
      <alignment horizontal="center"/>
    </xf>
    <xf numFmtId="2" fontId="7" fillId="9" borderId="0" xfId="0" applyNumberFormat="1" applyFont="1" applyFill="1" applyBorder="1" applyAlignment="1">
      <alignment horizontal="center"/>
    </xf>
    <xf numFmtId="0" fontId="13" fillId="7" borderId="0" xfId="0" applyFont="1" applyFill="1" applyBorder="1" applyAlignment="1">
      <alignment horizontal="right" wrapText="1"/>
    </xf>
    <xf numFmtId="164" fontId="6" fillId="7" borderId="0" xfId="0" applyNumberFormat="1" applyFont="1" applyFill="1" applyBorder="1"/>
    <xf numFmtId="164" fontId="0" fillId="7" borderId="0" xfId="0" applyNumberFormat="1" applyFill="1" applyBorder="1"/>
    <xf numFmtId="2" fontId="0" fillId="7" borderId="0" xfId="0" applyNumberFormat="1" applyFill="1" applyBorder="1" applyAlignment="1">
      <alignment horizontal="right"/>
    </xf>
    <xf numFmtId="2" fontId="0" fillId="7" borderId="0" xfId="0" applyNumberFormat="1" applyFont="1" applyFill="1" applyBorder="1"/>
    <xf numFmtId="164" fontId="6" fillId="7" borderId="0" xfId="0" applyNumberFormat="1" applyFont="1" applyFill="1" applyBorder="1" applyAlignment="1">
      <alignment horizontal="right"/>
    </xf>
    <xf numFmtId="0" fontId="0" fillId="0" borderId="0" xfId="0" applyAlignment="1">
      <alignment wrapText="1"/>
    </xf>
    <xf numFmtId="2" fontId="7" fillId="7" borderId="0" xfId="0" applyNumberFormat="1" applyFont="1" applyFill="1" applyBorder="1" applyAlignment="1">
      <alignment horizontal="center"/>
    </xf>
    <xf numFmtId="164" fontId="7" fillId="7" borderId="0" xfId="0" applyNumberFormat="1" applyFont="1" applyFill="1" applyBorder="1" applyAlignment="1">
      <alignment horizontal="center"/>
    </xf>
    <xf numFmtId="165" fontId="7" fillId="7" borderId="0" xfId="0" applyNumberFormat="1" applyFont="1" applyFill="1" applyBorder="1" applyAlignment="1">
      <alignment horizontal="center"/>
    </xf>
    <xf numFmtId="1" fontId="0" fillId="0" borderId="0" xfId="0" applyNumberFormat="1" applyFill="1" applyBorder="1" applyAlignment="1"/>
    <xf numFmtId="1" fontId="0" fillId="0" borderId="0" xfId="0" applyNumberFormat="1" applyFont="1" applyFill="1" applyBorder="1" applyAlignment="1"/>
    <xf numFmtId="164" fontId="10" fillId="0" borderId="0" xfId="0" applyNumberFormat="1" applyFont="1" applyBorder="1" applyAlignment="1">
      <alignment horizontal="right"/>
    </xf>
    <xf numFmtId="164" fontId="7" fillId="0" borderId="0" xfId="0" applyNumberFormat="1" applyFont="1" applyFill="1" applyBorder="1" applyAlignment="1">
      <alignment horizontal="center"/>
    </xf>
    <xf numFmtId="0" fontId="7" fillId="0" borderId="0" xfId="0" applyFont="1" applyFill="1" applyBorder="1" applyAlignment="1"/>
    <xf numFmtId="0" fontId="30" fillId="0" borderId="0" xfId="0" applyFont="1" applyFill="1" applyBorder="1" applyAlignment="1">
      <alignment horizontal="center"/>
    </xf>
    <xf numFmtId="0" fontId="38" fillId="0" borderId="0" xfId="0" applyFont="1" applyFill="1" applyBorder="1" applyAlignment="1">
      <alignment horizontal="center"/>
    </xf>
    <xf numFmtId="0" fontId="28" fillId="0" borderId="0" xfId="0" applyFont="1" applyFill="1" applyBorder="1" applyAlignment="1">
      <alignment horizontal="center"/>
    </xf>
    <xf numFmtId="2" fontId="0" fillId="0" borderId="0" xfId="0" applyNumberFormat="1" applyFont="1" applyFill="1" applyBorder="1" applyAlignment="1">
      <alignment horizontal="center"/>
    </xf>
    <xf numFmtId="2" fontId="28"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28" fillId="0" borderId="0" xfId="0" quotePrefix="1" applyFont="1" applyFill="1" applyBorder="1" applyAlignment="1">
      <alignment horizontal="center"/>
    </xf>
    <xf numFmtId="0" fontId="40" fillId="0" borderId="0" xfId="0" applyFont="1" applyBorder="1" applyAlignment="1">
      <alignment horizontal="center"/>
    </xf>
    <xf numFmtId="0" fontId="34" fillId="7" borderId="0" xfId="0" applyFont="1" applyFill="1" applyBorder="1" applyAlignment="1">
      <alignment horizontal="center"/>
    </xf>
    <xf numFmtId="0" fontId="40" fillId="7" borderId="0" xfId="0" applyFont="1" applyFill="1" applyBorder="1" applyAlignment="1">
      <alignment horizontal="center"/>
    </xf>
    <xf numFmtId="168" fontId="0" fillId="5" borderId="0" xfId="0" applyNumberFormat="1" applyFill="1" applyBorder="1" applyAlignment="1">
      <alignment horizontal="center"/>
    </xf>
    <xf numFmtId="168" fontId="0" fillId="12" borderId="0" xfId="0" applyNumberFormat="1" applyFill="1" applyBorder="1" applyAlignment="1">
      <alignment horizontal="center"/>
    </xf>
    <xf numFmtId="0" fontId="22" fillId="2" borderId="0" xfId="0" applyFont="1" applyFill="1" applyBorder="1" applyAlignment="1">
      <alignment horizontal="center"/>
    </xf>
    <xf numFmtId="0" fontId="40" fillId="2" borderId="0" xfId="0" applyFont="1" applyFill="1" applyBorder="1" applyAlignment="1">
      <alignment horizontal="center"/>
    </xf>
    <xf numFmtId="0" fontId="0" fillId="13" borderId="0" xfId="0" applyFill="1" applyBorder="1" applyAlignment="1">
      <alignment horizontal="center"/>
    </xf>
    <xf numFmtId="0" fontId="22" fillId="13" borderId="0" xfId="0" applyFont="1" applyFill="1" applyBorder="1" applyAlignment="1">
      <alignment horizontal="center"/>
    </xf>
    <xf numFmtId="169" fontId="22"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9" fontId="40" fillId="13" borderId="0" xfId="4" applyNumberFormat="1" applyFont="1" applyFill="1" applyBorder="1" applyAlignment="1">
      <alignment horizontal="center"/>
    </xf>
    <xf numFmtId="0" fontId="0" fillId="2" borderId="0" xfId="0" applyFill="1" applyBorder="1" applyAlignment="1">
      <alignment horizontal="left"/>
    </xf>
    <xf numFmtId="2" fontId="39" fillId="0" borderId="0" xfId="0" applyNumberFormat="1" applyFont="1" applyFill="1" applyBorder="1" applyAlignment="1">
      <alignment horizontal="center"/>
    </xf>
    <xf numFmtId="0" fontId="39" fillId="0" borderId="0" xfId="0" applyFont="1" applyFill="1" applyBorder="1" applyAlignment="1">
      <alignment horizontal="center"/>
    </xf>
    <xf numFmtId="164" fontId="7" fillId="8" borderId="0" xfId="0" applyNumberFormat="1" applyFont="1" applyFill="1" applyBorder="1" applyAlignment="1">
      <alignment horizontal="right"/>
    </xf>
    <xf numFmtId="0" fontId="27" fillId="0" borderId="0" xfId="0" applyFont="1" applyFill="1" applyBorder="1" applyAlignment="1">
      <alignment horizontal="center"/>
    </xf>
    <xf numFmtId="0" fontId="0" fillId="0" borderId="0" xfId="0" applyFont="1" applyFill="1" applyBorder="1" applyAlignment="1">
      <alignment horizontal="left"/>
    </xf>
    <xf numFmtId="0" fontId="6" fillId="6" borderId="0" xfId="0" applyFont="1" applyFill="1" applyBorder="1"/>
    <xf numFmtId="1" fontId="39" fillId="0" borderId="0" xfId="3" applyNumberFormat="1" applyFont="1" applyFill="1" applyBorder="1" applyAlignment="1">
      <alignment horizontal="right" wrapText="1"/>
    </xf>
    <xf numFmtId="164" fontId="7" fillId="9" borderId="0" xfId="0" applyNumberFormat="1" applyFont="1" applyFill="1" applyBorder="1" applyAlignment="1">
      <alignment horizontal="center"/>
    </xf>
    <xf numFmtId="2" fontId="21" fillId="0" borderId="0" xfId="0" applyNumberFormat="1" applyFont="1" applyBorder="1" applyAlignment="1">
      <alignment horizontal="center" wrapText="1"/>
    </xf>
    <xf numFmtId="2" fontId="6" fillId="0" borderId="0" xfId="0" applyNumberFormat="1" applyFont="1" applyFill="1" applyBorder="1" applyAlignment="1">
      <alignment horizontal="right"/>
    </xf>
    <xf numFmtId="2" fontId="0" fillId="0" borderId="0" xfId="0" applyNumberFormat="1" applyFont="1" applyFill="1" applyBorder="1" applyAlignment="1"/>
    <xf numFmtId="2" fontId="0" fillId="0" borderId="0" xfId="0" applyNumberFormat="1" applyFill="1" applyBorder="1" applyAlignment="1"/>
    <xf numFmtId="2" fontId="0" fillId="10" borderId="0" xfId="0" applyNumberFormat="1" applyFont="1" applyFill="1" applyBorder="1" applyAlignment="1"/>
    <xf numFmtId="164" fontId="6" fillId="9" borderId="0" xfId="0" applyNumberFormat="1" applyFont="1" applyFill="1" applyBorder="1" applyAlignment="1"/>
    <xf numFmtId="164" fontId="6" fillId="0" borderId="0" xfId="0" applyNumberFormat="1" applyFont="1" applyFill="1" applyBorder="1" applyAlignment="1"/>
    <xf numFmtId="164" fontId="0" fillId="10" borderId="0" xfId="0" applyNumberFormat="1" applyFont="1" applyFill="1" applyBorder="1" applyAlignment="1"/>
    <xf numFmtId="164" fontId="0" fillId="0" borderId="0" xfId="0" applyNumberFormat="1" applyFill="1" applyBorder="1" applyAlignment="1"/>
    <xf numFmtId="0" fontId="30" fillId="10" borderId="0" xfId="0" applyFont="1" applyFill="1" applyBorder="1" applyAlignment="1"/>
    <xf numFmtId="1" fontId="7" fillId="0" borderId="0" xfId="0" applyNumberFormat="1" applyFont="1" applyFill="1" applyBorder="1" applyAlignment="1">
      <alignment horizontal="left"/>
    </xf>
    <xf numFmtId="164" fontId="0" fillId="9" borderId="0" xfId="0" applyNumberFormat="1" applyFill="1" applyBorder="1" applyAlignment="1">
      <alignment horizontal="right"/>
    </xf>
    <xf numFmtId="0" fontId="13" fillId="9" borderId="0" xfId="0" applyFont="1" applyFill="1" applyBorder="1" applyAlignment="1">
      <alignment horizontal="right" wrapText="1"/>
    </xf>
    <xf numFmtId="0" fontId="13" fillId="0" borderId="0" xfId="0" applyFont="1" applyFill="1" applyBorder="1" applyAlignment="1">
      <alignment horizontal="right" wrapText="1"/>
    </xf>
    <xf numFmtId="164" fontId="10" fillId="2" borderId="0" xfId="0" applyNumberFormat="1" applyFont="1" applyFill="1" applyBorder="1" applyAlignment="1">
      <alignment horizontal="right"/>
    </xf>
    <xf numFmtId="164" fontId="6" fillId="0" borderId="0" xfId="0" applyNumberFormat="1" applyFont="1" applyFill="1" applyBorder="1" applyAlignment="1">
      <alignment horizontal="right"/>
    </xf>
    <xf numFmtId="164" fontId="28" fillId="0" borderId="0" xfId="0" applyNumberFormat="1" applyFont="1" applyFill="1" applyBorder="1" applyAlignment="1">
      <alignment horizontal="right"/>
    </xf>
    <xf numFmtId="164" fontId="20" fillId="0" borderId="0" xfId="3" applyNumberFormat="1" applyFont="1" applyFill="1" applyBorder="1" applyAlignment="1">
      <alignment horizontal="right" wrapText="1"/>
    </xf>
    <xf numFmtId="164" fontId="13" fillId="9" borderId="0" xfId="0" applyNumberFormat="1" applyFont="1" applyFill="1" applyBorder="1" applyAlignment="1">
      <alignment horizontal="right" wrapText="1"/>
    </xf>
    <xf numFmtId="164" fontId="10" fillId="9" borderId="0" xfId="0" applyNumberFormat="1" applyFont="1" applyFill="1" applyBorder="1" applyAlignment="1">
      <alignment horizontal="right"/>
    </xf>
    <xf numFmtId="164" fontId="13" fillId="0" borderId="0" xfId="0" applyNumberFormat="1" applyFont="1" applyFill="1" applyBorder="1" applyAlignment="1">
      <alignment horizontal="right" wrapText="1"/>
    </xf>
    <xf numFmtId="164" fontId="13" fillId="4" borderId="0" xfId="0" applyNumberFormat="1" applyFont="1" applyFill="1" applyBorder="1" applyAlignment="1">
      <alignment horizontal="right" wrapText="1"/>
    </xf>
    <xf numFmtId="0" fontId="0" fillId="2"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center"/>
    </xf>
    <xf numFmtId="0" fontId="0" fillId="0" borderId="0" xfId="0"/>
    <xf numFmtId="0" fontId="0" fillId="0" borderId="0" xfId="0" applyBorder="1"/>
    <xf numFmtId="1" fontId="6" fillId="0" borderId="0" xfId="0" applyNumberFormat="1" applyFont="1" applyFill="1" applyBorder="1" applyAlignment="1">
      <alignment horizontal="right"/>
    </xf>
    <xf numFmtId="0" fontId="30" fillId="9" borderId="0" xfId="0" applyFont="1" applyFill="1" applyBorder="1"/>
    <xf numFmtId="164" fontId="21" fillId="9" borderId="0" xfId="0" applyNumberFormat="1" applyFont="1" applyFill="1" applyBorder="1" applyAlignment="1">
      <alignment horizontal="right" wrapText="1"/>
    </xf>
    <xf numFmtId="0" fontId="21" fillId="9" borderId="0" xfId="0" applyFont="1" applyFill="1" applyBorder="1" applyAlignment="1">
      <alignment horizontal="center" wrapText="1"/>
    </xf>
    <xf numFmtId="0" fontId="30" fillId="9" borderId="0" xfId="0" applyFont="1" applyFill="1" applyBorder="1" applyAlignment="1">
      <alignment horizontal="center"/>
    </xf>
    <xf numFmtId="2" fontId="22" fillId="9" borderId="0" xfId="0" applyNumberFormat="1" applyFont="1" applyFill="1" applyBorder="1" applyAlignment="1">
      <alignment horizontal="center"/>
    </xf>
    <xf numFmtId="2" fontId="30" fillId="9" borderId="0" xfId="0" applyNumberFormat="1" applyFont="1" applyFill="1" applyBorder="1" applyAlignment="1">
      <alignment horizontal="center"/>
    </xf>
    <xf numFmtId="0" fontId="21" fillId="9" borderId="0" xfId="0" applyFont="1" applyFill="1" applyBorder="1" applyAlignment="1">
      <alignment horizontal="right" wrapText="1"/>
    </xf>
    <xf numFmtId="0" fontId="30" fillId="3" borderId="0" xfId="0" applyFont="1" applyFill="1" applyBorder="1"/>
    <xf numFmtId="0" fontId="30" fillId="3" borderId="0" xfId="0" applyFont="1" applyFill="1" applyBorder="1" applyAlignment="1">
      <alignment horizontal="left"/>
    </xf>
    <xf numFmtId="1" fontId="30" fillId="3" borderId="0" xfId="0" applyNumberFormat="1" applyFont="1" applyFill="1" applyBorder="1"/>
    <xf numFmtId="164" fontId="30" fillId="3" borderId="0" xfId="0" applyNumberFormat="1" applyFont="1" applyFill="1" applyBorder="1" applyAlignment="1">
      <alignment horizontal="right"/>
    </xf>
    <xf numFmtId="2" fontId="30" fillId="3" borderId="0" xfId="0" applyNumberFormat="1" applyFont="1" applyFill="1" applyBorder="1"/>
    <xf numFmtId="164" fontId="30" fillId="3" borderId="0" xfId="0" applyNumberFormat="1" applyFont="1" applyFill="1" applyBorder="1"/>
    <xf numFmtId="0" fontId="30" fillId="3" borderId="0" xfId="0" applyFont="1" applyFill="1" applyBorder="1" applyAlignment="1">
      <alignment horizontal="right"/>
    </xf>
    <xf numFmtId="0" fontId="45" fillId="0" borderId="0" xfId="0" applyFont="1"/>
    <xf numFmtId="164" fontId="30" fillId="9" borderId="0" xfId="0" applyNumberFormat="1" applyFont="1" applyFill="1" applyBorder="1" applyAlignment="1">
      <alignment horizontal="right"/>
    </xf>
    <xf numFmtId="0" fontId="30" fillId="0" borderId="0" xfId="0" applyFont="1" applyBorder="1" applyAlignment="1">
      <alignment horizontal="center"/>
    </xf>
    <xf numFmtId="164" fontId="27" fillId="0" borderId="0" xfId="0" applyNumberFormat="1" applyFont="1" applyBorder="1" applyAlignment="1">
      <alignment horizontal="center"/>
    </xf>
    <xf numFmtId="164" fontId="30" fillId="0" borderId="0" xfId="0" applyNumberFormat="1" applyFont="1" applyFill="1" applyBorder="1" applyAlignment="1">
      <alignment horizontal="center"/>
    </xf>
    <xf numFmtId="2" fontId="30" fillId="10" borderId="0" xfId="0" applyNumberFormat="1" applyFont="1" applyFill="1" applyBorder="1" applyAlignment="1">
      <alignment horizontal="center"/>
    </xf>
    <xf numFmtId="2" fontId="30" fillId="0" borderId="0" xfId="0" applyNumberFormat="1" applyFont="1" applyBorder="1" applyAlignment="1">
      <alignment horizontal="center"/>
    </xf>
    <xf numFmtId="0" fontId="21" fillId="0" borderId="0" xfId="0" applyFont="1" applyFill="1" applyBorder="1" applyAlignment="1">
      <alignment horizontal="center" wrapText="1"/>
    </xf>
    <xf numFmtId="0" fontId="21" fillId="0" borderId="0" xfId="0" applyFont="1" applyFill="1" applyBorder="1" applyAlignment="1">
      <alignment horizontal="right" wrapText="1"/>
    </xf>
    <xf numFmtId="0" fontId="30" fillId="0" borderId="0" xfId="0" applyFont="1" applyFill="1" applyBorder="1"/>
    <xf numFmtId="0" fontId="30" fillId="10" borderId="0" xfId="0" applyFont="1" applyFill="1" applyBorder="1"/>
    <xf numFmtId="0" fontId="0" fillId="0" borderId="0" xfId="0" applyAlignment="1">
      <alignment horizontal="left" vertical="center" indent="2"/>
    </xf>
    <xf numFmtId="0" fontId="30" fillId="0" borderId="0" xfId="0" applyFont="1" applyAlignment="1">
      <alignment horizontal="left" vertical="center" indent="2"/>
    </xf>
    <xf numFmtId="0" fontId="0" fillId="0" borderId="0" xfId="0" applyAlignment="1">
      <alignment horizontal="left" vertical="center" indent="1"/>
    </xf>
    <xf numFmtId="0" fontId="46" fillId="0" borderId="0" xfId="0" applyFont="1" applyAlignment="1">
      <alignment horizontal="left" vertical="center" indent="1"/>
    </xf>
    <xf numFmtId="0" fontId="49" fillId="0" borderId="0" xfId="0" applyFont="1"/>
    <xf numFmtId="0" fontId="48" fillId="0" borderId="0" xfId="0" applyFont="1" applyAlignment="1">
      <alignment horizontal="left" vertical="center" indent="1"/>
    </xf>
    <xf numFmtId="0" fontId="30" fillId="0" borderId="0" xfId="0" applyFont="1" applyAlignment="1">
      <alignment horizontal="left" vertical="center" indent="1"/>
    </xf>
    <xf numFmtId="0" fontId="30" fillId="0" borderId="0" xfId="0" applyFont="1"/>
    <xf numFmtId="0" fontId="6" fillId="7" borderId="0" xfId="0" applyFont="1" applyFill="1" applyBorder="1"/>
    <xf numFmtId="164" fontId="21" fillId="7" borderId="0" xfId="0" applyNumberFormat="1" applyFont="1" applyFill="1" applyBorder="1" applyAlignment="1">
      <alignment horizontal="right" wrapText="1"/>
    </xf>
    <xf numFmtId="0" fontId="21" fillId="7" borderId="0" xfId="0" applyFont="1" applyFill="1" applyBorder="1" applyAlignment="1">
      <alignment horizontal="center" wrapText="1"/>
    </xf>
    <xf numFmtId="0" fontId="21" fillId="7" borderId="0" xfId="0" applyFont="1" applyFill="1" applyBorder="1" applyAlignment="1">
      <alignment horizontal="right" wrapText="1"/>
    </xf>
    <xf numFmtId="0" fontId="30" fillId="7" borderId="0" xfId="0" applyFont="1" applyFill="1" applyBorder="1" applyAlignment="1">
      <alignment horizontal="center"/>
    </xf>
    <xf numFmtId="172" fontId="7" fillId="5" borderId="0" xfId="0" applyNumberFormat="1" applyFont="1" applyFill="1" applyBorder="1" applyAlignment="1">
      <alignment horizontal="left"/>
    </xf>
    <xf numFmtId="0" fontId="50" fillId="0" borderId="0" xfId="0" applyFont="1"/>
    <xf numFmtId="0" fontId="10" fillId="17" borderId="0" xfId="0" applyFont="1" applyFill="1" applyBorder="1" applyAlignment="1">
      <alignment horizontal="left"/>
    </xf>
    <xf numFmtId="14" fontId="7" fillId="0" borderId="0" xfId="0" applyNumberFormat="1" applyFont="1" applyFill="1" applyBorder="1" applyAlignment="1">
      <alignment horizontal="left"/>
    </xf>
    <xf numFmtId="0" fontId="3" fillId="0" borderId="0" xfId="0" applyFont="1" applyBorder="1" applyAlignment="1">
      <alignment horizontal="left" wrapText="1"/>
    </xf>
    <xf numFmtId="0" fontId="27" fillId="17" borderId="0" xfId="0" applyFont="1" applyFill="1" applyBorder="1" applyAlignment="1">
      <alignment horizontal="left"/>
    </xf>
    <xf numFmtId="0" fontId="27" fillId="20" borderId="0" xfId="0" applyFont="1" applyFill="1" applyBorder="1" applyAlignment="1">
      <alignment horizontal="left"/>
    </xf>
    <xf numFmtId="0" fontId="30" fillId="2" borderId="0" xfId="0" applyFont="1" applyFill="1" applyBorder="1" applyAlignment="1">
      <alignment horizontal="left"/>
    </xf>
    <xf numFmtId="0" fontId="27" fillId="2" borderId="0" xfId="0" applyFont="1" applyFill="1" applyBorder="1" applyAlignment="1">
      <alignment horizontal="left"/>
    </xf>
    <xf numFmtId="0" fontId="7" fillId="5" borderId="0" xfId="0" applyFont="1" applyFill="1" applyBorder="1" applyAlignment="1">
      <alignment horizontal="left"/>
    </xf>
    <xf numFmtId="0" fontId="27" fillId="5" borderId="0" xfId="0" applyFont="1" applyFill="1" applyBorder="1" applyAlignment="1">
      <alignment horizontal="left"/>
    </xf>
    <xf numFmtId="0" fontId="30" fillId="14" borderId="0" xfId="0" applyFont="1" applyFill="1" applyBorder="1" applyAlignment="1">
      <alignment horizontal="left"/>
    </xf>
    <xf numFmtId="0" fontId="30" fillId="20" borderId="0" xfId="0" applyFont="1" applyFill="1" applyBorder="1" applyAlignment="1">
      <alignment horizontal="left"/>
    </xf>
    <xf numFmtId="0" fontId="30" fillId="19" borderId="0" xfId="0" applyFont="1" applyFill="1" applyBorder="1" applyAlignment="1">
      <alignment horizontal="left"/>
    </xf>
    <xf numFmtId="0" fontId="10" fillId="2" borderId="0" xfId="0" applyFont="1" applyFill="1" applyBorder="1" applyAlignment="1">
      <alignment horizontal="left"/>
    </xf>
    <xf numFmtId="14" fontId="10" fillId="0" borderId="0" xfId="0" applyNumberFormat="1" applyFont="1" applyFill="1" applyBorder="1" applyAlignment="1">
      <alignment horizontal="left"/>
    </xf>
    <xf numFmtId="0" fontId="0" fillId="0" borderId="0" xfId="0" applyFont="1" applyBorder="1" applyAlignment="1">
      <alignment horizontal="left"/>
    </xf>
    <xf numFmtId="0" fontId="34" fillId="7" borderId="0" xfId="0" applyFont="1" applyFill="1" applyBorder="1" applyAlignment="1">
      <alignment horizontal="left"/>
    </xf>
    <xf numFmtId="0" fontId="0" fillId="13" borderId="0" xfId="0" applyFill="1" applyBorder="1" applyAlignment="1">
      <alignment horizontal="left"/>
    </xf>
    <xf numFmtId="164" fontId="27" fillId="0" borderId="0" xfId="0" applyNumberFormat="1" applyFont="1" applyFill="1" applyBorder="1" applyAlignment="1">
      <alignment horizontal="center"/>
    </xf>
    <xf numFmtId="1" fontId="30" fillId="0" borderId="0" xfId="0" applyNumberFormat="1" applyFont="1" applyFill="1" applyBorder="1" applyAlignment="1">
      <alignment horizontal="left"/>
    </xf>
    <xf numFmtId="0" fontId="30" fillId="0" borderId="0" xfId="0" applyFont="1" applyFill="1" applyBorder="1" applyAlignment="1">
      <alignment horizontal="left"/>
    </xf>
    <xf numFmtId="164" fontId="27" fillId="0" borderId="0" xfId="0" applyNumberFormat="1" applyFont="1" applyFill="1" applyBorder="1" applyAlignment="1">
      <alignment horizontal="right"/>
    </xf>
    <xf numFmtId="2" fontId="30" fillId="0" borderId="0" xfId="0" applyNumberFormat="1" applyFont="1" applyFill="1" applyBorder="1" applyAlignment="1">
      <alignment horizontal="center"/>
    </xf>
    <xf numFmtId="2" fontId="38" fillId="0" borderId="0" xfId="0" applyNumberFormat="1" applyFont="1" applyFill="1" applyBorder="1" applyAlignment="1">
      <alignment horizontal="center"/>
    </xf>
    <xf numFmtId="1" fontId="30" fillId="0" borderId="0" xfId="0" applyNumberFormat="1" applyFont="1" applyFill="1" applyBorder="1" applyAlignment="1">
      <alignment horizontal="right"/>
    </xf>
    <xf numFmtId="164" fontId="30" fillId="0" borderId="0" xfId="0" applyNumberFormat="1" applyFont="1" applyFill="1" applyBorder="1" applyAlignment="1">
      <alignment horizontal="right"/>
    </xf>
    <xf numFmtId="2" fontId="30"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2" fontId="30" fillId="3" borderId="0" xfId="0" applyNumberFormat="1" applyFont="1" applyFill="1" applyBorder="1" applyAlignment="1">
      <alignment horizontal="center"/>
    </xf>
    <xf numFmtId="0" fontId="38" fillId="3" borderId="0" xfId="0" applyFont="1" applyFill="1" applyBorder="1" applyAlignment="1">
      <alignment horizontal="center"/>
    </xf>
    <xf numFmtId="164" fontId="39" fillId="0" borderId="0" xfId="0" applyNumberFormat="1" applyFont="1" applyFill="1" applyBorder="1" applyAlignment="1">
      <alignment horizontal="right"/>
    </xf>
    <xf numFmtId="164" fontId="39" fillId="0" borderId="0" xfId="3" applyNumberFormat="1" applyFont="1" applyFill="1" applyBorder="1" applyAlignment="1">
      <alignment horizontal="right" wrapText="1"/>
    </xf>
    <xf numFmtId="164" fontId="7" fillId="9" borderId="0" xfId="0" applyNumberFormat="1" applyFont="1" applyFill="1" applyBorder="1" applyAlignment="1">
      <alignment horizontal="right"/>
    </xf>
    <xf numFmtId="2" fontId="7" fillId="0" borderId="0" xfId="0" applyNumberFormat="1" applyFont="1" applyBorder="1" applyAlignment="1">
      <alignment horizontal="center"/>
    </xf>
    <xf numFmtId="0" fontId="7" fillId="0" borderId="0" xfId="0" applyFont="1" applyBorder="1" applyAlignment="1">
      <alignment horizontal="center"/>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3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0" fontId="0" fillId="13" borderId="0" xfId="0"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6" fillId="0" borderId="0" xfId="0" applyFont="1" applyBorder="1"/>
    <xf numFmtId="0" fontId="6" fillId="0" borderId="0" xfId="0" applyFont="1" applyBorder="1" applyAlignment="1">
      <alignment horizontal="left"/>
    </xf>
    <xf numFmtId="1" fontId="54" fillId="0" borderId="0" xfId="3" applyNumberFormat="1" applyFont="1" applyFill="1" applyBorder="1" applyAlignment="1">
      <alignment horizontal="right" wrapText="1"/>
    </xf>
    <xf numFmtId="0" fontId="6" fillId="0" borderId="0" xfId="0" applyFont="1" applyFill="1" applyBorder="1"/>
    <xf numFmtId="164" fontId="6" fillId="0" borderId="0" xfId="0" applyNumberFormat="1" applyFont="1" applyBorder="1" applyAlignment="1">
      <alignment horizontal="right"/>
    </xf>
    <xf numFmtId="2" fontId="6" fillId="0" borderId="0" xfId="0" applyNumberFormat="1" applyFont="1" applyFill="1" applyBorder="1"/>
    <xf numFmtId="0" fontId="6" fillId="9" borderId="0" xfId="0" applyFont="1" applyFill="1" applyBorder="1" applyAlignment="1">
      <alignment horizontal="center"/>
    </xf>
    <xf numFmtId="0" fontId="30" fillId="0" borderId="0" xfId="0" applyFont="1" applyBorder="1"/>
    <xf numFmtId="0" fontId="30" fillId="0" borderId="0" xfId="0" applyFont="1" applyBorder="1" applyAlignment="1">
      <alignment horizontal="left"/>
    </xf>
    <xf numFmtId="1" fontId="27" fillId="0" borderId="0" xfId="0" applyNumberFormat="1" applyFont="1" applyFill="1" applyBorder="1"/>
    <xf numFmtId="1" fontId="30" fillId="0" borderId="0" xfId="0" applyNumberFormat="1" applyFont="1" applyFill="1" applyBorder="1"/>
    <xf numFmtId="164" fontId="27" fillId="0" borderId="0" xfId="0" applyNumberFormat="1" applyFont="1" applyBorder="1" applyAlignment="1">
      <alignment horizontal="right"/>
    </xf>
    <xf numFmtId="2" fontId="30" fillId="0" borderId="0" xfId="0" applyNumberFormat="1" applyFont="1" applyFill="1" applyBorder="1"/>
    <xf numFmtId="164" fontId="30" fillId="0" borderId="0" xfId="0" applyNumberFormat="1" applyFont="1" applyFill="1" applyBorder="1"/>
    <xf numFmtId="164" fontId="30" fillId="9" borderId="0" xfId="0" applyNumberFormat="1" applyFont="1" applyFill="1" applyBorder="1" applyAlignment="1">
      <alignment horizontal="center"/>
    </xf>
    <xf numFmtId="2" fontId="30" fillId="0" borderId="0" xfId="0" applyNumberFormat="1" applyFont="1" applyBorder="1"/>
    <xf numFmtId="2" fontId="30" fillId="5" borderId="0" xfId="0" applyNumberFormat="1" applyFont="1" applyFill="1" applyBorder="1"/>
    <xf numFmtId="164" fontId="30" fillId="0" borderId="0" xfId="0" applyNumberFormat="1" applyFont="1" applyBorder="1"/>
    <xf numFmtId="0" fontId="30" fillId="0" borderId="0" xfId="0" applyFont="1" applyBorder="1" applyAlignment="1">
      <alignment horizontal="right"/>
    </xf>
    <xf numFmtId="0" fontId="30" fillId="0" borderId="0" xfId="0" applyFont="1" applyFill="1" applyBorder="1" applyAlignment="1">
      <alignment horizontal="right"/>
    </xf>
    <xf numFmtId="0" fontId="6" fillId="9" borderId="0" xfId="0" applyFont="1" applyFill="1" applyBorder="1"/>
    <xf numFmtId="164" fontId="30" fillId="0" borderId="0" xfId="0" applyNumberFormat="1" applyFont="1" applyBorder="1" applyAlignment="1">
      <alignment horizontal="right"/>
    </xf>
    <xf numFmtId="1" fontId="6" fillId="0" borderId="0" xfId="0" applyNumberFormat="1" applyFont="1" applyBorder="1" applyAlignment="1">
      <alignment horizontal="right"/>
    </xf>
    <xf numFmtId="2" fontId="27" fillId="3" borderId="0" xfId="0" applyNumberFormat="1" applyFont="1" applyFill="1" applyBorder="1"/>
    <xf numFmtId="164" fontId="27" fillId="3" borderId="0" xfId="0" applyNumberFormat="1" applyFont="1" applyFill="1" applyBorder="1" applyAlignment="1">
      <alignment horizontal="right"/>
    </xf>
    <xf numFmtId="164" fontId="27" fillId="3" borderId="0" xfId="0" applyNumberFormat="1" applyFont="1" applyFill="1" applyBorder="1"/>
    <xf numFmtId="1" fontId="30" fillId="0" borderId="0" xfId="0" applyNumberFormat="1" applyFont="1" applyFill="1" applyBorder="1" applyAlignment="1"/>
    <xf numFmtId="0" fontId="0" fillId="9" borderId="0" xfId="0" applyFont="1" applyFill="1" applyBorder="1"/>
    <xf numFmtId="0" fontId="27" fillId="9" borderId="0" xfId="0" applyFont="1" applyFill="1" applyBorder="1" applyAlignment="1">
      <alignment horizontal="center"/>
    </xf>
    <xf numFmtId="164" fontId="27" fillId="9" borderId="0" xfId="0" applyNumberFormat="1" applyFont="1" applyFill="1" applyBorder="1" applyAlignment="1">
      <alignment horizontal="center"/>
    </xf>
    <xf numFmtId="164" fontId="30" fillId="7" borderId="0" xfId="0" applyNumberFormat="1" applyFont="1" applyFill="1" applyBorder="1" applyAlignment="1">
      <alignment horizontal="center"/>
    </xf>
    <xf numFmtId="164" fontId="21" fillId="0" borderId="0" xfId="0" applyNumberFormat="1" applyFont="1" applyFill="1" applyBorder="1" applyAlignment="1">
      <alignment horizontal="right" wrapText="1"/>
    </xf>
    <xf numFmtId="2" fontId="27" fillId="9" borderId="0" xfId="0" applyNumberFormat="1" applyFont="1" applyFill="1" applyBorder="1" applyAlignment="1">
      <alignment horizontal="center"/>
    </xf>
    <xf numFmtId="2" fontId="27" fillId="10" borderId="0" xfId="0" applyNumberFormat="1" applyFont="1" applyFill="1" applyBorder="1" applyAlignment="1">
      <alignment horizontal="center"/>
    </xf>
    <xf numFmtId="1" fontId="27" fillId="7" borderId="0" xfId="0" applyNumberFormat="1" applyFont="1" applyFill="1" applyBorder="1"/>
    <xf numFmtId="2" fontId="27" fillId="3" borderId="0" xfId="0" applyNumberFormat="1" applyFont="1" applyFill="1" applyBorder="1" applyAlignment="1">
      <alignment horizontal="left"/>
    </xf>
    <xf numFmtId="1" fontId="30" fillId="0" borderId="0" xfId="0" applyNumberFormat="1" applyFont="1" applyBorder="1" applyAlignment="1">
      <alignment horizontal="right"/>
    </xf>
    <xf numFmtId="164" fontId="38" fillId="0" borderId="0" xfId="0" applyNumberFormat="1" applyFont="1" applyFill="1" applyBorder="1" applyAlignment="1">
      <alignment horizontal="right"/>
    </xf>
    <xf numFmtId="164" fontId="51" fillId="0" borderId="0" xfId="3" applyNumberFormat="1" applyFont="1" applyFill="1" applyBorder="1" applyAlignment="1">
      <alignment horizontal="right" wrapText="1"/>
    </xf>
    <xf numFmtId="0" fontId="30" fillId="0" borderId="0" xfId="0" applyFont="1" applyFill="1" applyBorder="1" applyAlignment="1"/>
    <xf numFmtId="14" fontId="27" fillId="0" borderId="0" xfId="0" applyNumberFormat="1" applyFont="1" applyFill="1" applyBorder="1" applyAlignment="1">
      <alignment horizontal="left"/>
    </xf>
    <xf numFmtId="2" fontId="0" fillId="9" borderId="0" xfId="0" applyNumberFormat="1" applyFont="1" applyFill="1" applyBorder="1" applyAlignment="1">
      <alignment horizontal="center"/>
    </xf>
    <xf numFmtId="0" fontId="26" fillId="0" borderId="0" xfId="0" applyFont="1" applyFill="1" applyBorder="1" applyAlignment="1"/>
    <xf numFmtId="0" fontId="10" fillId="9" borderId="0" xfId="0" applyFont="1" applyFill="1" applyBorder="1" applyAlignment="1">
      <alignment horizontal="left"/>
    </xf>
    <xf numFmtId="0" fontId="10" fillId="18" borderId="0" xfId="0" applyFont="1" applyFill="1" applyBorder="1" applyAlignment="1">
      <alignment horizontal="left"/>
    </xf>
    <xf numFmtId="167" fontId="27" fillId="2" borderId="0" xfId="0" applyNumberFormat="1" applyFont="1" applyFill="1" applyBorder="1" applyAlignment="1">
      <alignment horizontal="left"/>
    </xf>
    <xf numFmtId="167" fontId="27" fillId="19" borderId="0" xfId="0" applyNumberFormat="1" applyFont="1" applyFill="1" applyBorder="1" applyAlignment="1">
      <alignment horizontal="left"/>
    </xf>
    <xf numFmtId="167" fontId="27" fillId="20" borderId="0" xfId="0" applyNumberFormat="1" applyFont="1" applyFill="1" applyBorder="1" applyAlignment="1">
      <alignment horizontal="left"/>
    </xf>
    <xf numFmtId="0" fontId="27" fillId="19" borderId="0" xfId="0" applyFont="1" applyFill="1" applyBorder="1" applyAlignment="1">
      <alignment horizontal="left"/>
    </xf>
    <xf numFmtId="0" fontId="27" fillId="18" borderId="0" xfId="0" applyFont="1" applyFill="1" applyBorder="1" applyAlignment="1">
      <alignment horizontal="left"/>
    </xf>
    <xf numFmtId="0" fontId="10" fillId="16" borderId="0" xfId="0" applyFont="1" applyFill="1" applyBorder="1" applyAlignment="1">
      <alignment horizontal="left"/>
    </xf>
    <xf numFmtId="0" fontId="27" fillId="16" borderId="0" xfId="0" applyFont="1" applyFill="1" applyBorder="1" applyAlignment="1">
      <alignment horizontal="left"/>
    </xf>
    <xf numFmtId="0" fontId="10" fillId="0" borderId="0" xfId="0" applyFont="1" applyBorder="1" applyAlignment="1">
      <alignment horizontal="left"/>
    </xf>
    <xf numFmtId="0" fontId="10" fillId="21" borderId="0" xfId="0" applyFont="1" applyFill="1" applyBorder="1" applyAlignment="1">
      <alignment horizontal="left"/>
    </xf>
    <xf numFmtId="0" fontId="27" fillId="9" borderId="0" xfId="0" applyFont="1" applyFill="1" applyBorder="1" applyAlignment="1">
      <alignment horizontal="left"/>
    </xf>
    <xf numFmtId="0" fontId="27" fillId="21" borderId="0" xfId="0" applyFont="1" applyFill="1" applyBorder="1" applyAlignment="1">
      <alignment horizontal="left"/>
    </xf>
    <xf numFmtId="0" fontId="10" fillId="5" borderId="0" xfId="0" applyFont="1" applyFill="1" applyBorder="1" applyAlignment="1">
      <alignment horizontal="left"/>
    </xf>
    <xf numFmtId="0" fontId="7" fillId="9" borderId="0" xfId="0" applyFont="1" applyFill="1" applyBorder="1" applyAlignment="1">
      <alignment horizontal="left"/>
    </xf>
    <xf numFmtId="0" fontId="6" fillId="2" borderId="0" xfId="0" applyFont="1" applyFill="1" applyBorder="1" applyAlignment="1">
      <alignment horizontal="left"/>
    </xf>
    <xf numFmtId="0" fontId="10" fillId="22" borderId="0" xfId="0" applyFont="1" applyFill="1" applyBorder="1" applyAlignment="1">
      <alignment horizontal="left"/>
    </xf>
    <xf numFmtId="0" fontId="27" fillId="22" borderId="0" xfId="0" applyFont="1" applyFill="1" applyBorder="1" applyAlignment="1">
      <alignment horizontal="left"/>
    </xf>
    <xf numFmtId="0" fontId="27" fillId="0" borderId="0" xfId="0" applyFont="1" applyBorder="1" applyAlignment="1">
      <alignment horizontal="left"/>
    </xf>
    <xf numFmtId="0" fontId="10" fillId="24" borderId="0" xfId="0" applyFont="1" applyFill="1" applyBorder="1" applyAlignment="1">
      <alignment horizontal="left"/>
    </xf>
    <xf numFmtId="0" fontId="27" fillId="24" borderId="0" xfId="0" applyFont="1" applyFill="1" applyBorder="1" applyAlignment="1">
      <alignment horizontal="left"/>
    </xf>
    <xf numFmtId="0" fontId="27" fillId="23" borderId="0" xfId="0" applyFont="1" applyFill="1" applyBorder="1" applyAlignment="1">
      <alignment horizontal="left"/>
    </xf>
    <xf numFmtId="0" fontId="0" fillId="27" borderId="0" xfId="0" applyFill="1" applyBorder="1"/>
    <xf numFmtId="0" fontId="27" fillId="25" borderId="0" xfId="0" applyFont="1" applyFill="1" applyBorder="1" applyAlignment="1">
      <alignment horizontal="left"/>
    </xf>
    <xf numFmtId="0" fontId="27" fillId="11" borderId="0" xfId="0" applyFont="1" applyFill="1" applyBorder="1" applyAlignment="1">
      <alignment horizontal="left"/>
    </xf>
    <xf numFmtId="0" fontId="27" fillId="26" borderId="0" xfId="0" applyFont="1" applyFill="1" applyBorder="1" applyAlignment="1">
      <alignment horizontal="left"/>
    </xf>
    <xf numFmtId="14" fontId="30" fillId="0" borderId="0" xfId="0" applyNumberFormat="1" applyFont="1" applyFill="1" applyBorder="1" applyAlignment="1">
      <alignment horizontal="left"/>
    </xf>
    <xf numFmtId="0" fontId="3" fillId="0" borderId="0" xfId="0" applyFont="1" applyFill="1" applyBorder="1" applyAlignment="1">
      <alignment horizontal="center" wrapText="1"/>
    </xf>
    <xf numFmtId="0" fontId="53" fillId="0" borderId="0" xfId="0" applyFont="1" applyFill="1" applyBorder="1" applyAlignment="1">
      <alignment horizontal="left" wrapText="1"/>
    </xf>
    <xf numFmtId="0" fontId="27" fillId="0" borderId="0" xfId="0" applyFont="1" applyFill="1" applyBorder="1" applyAlignment="1">
      <alignment horizontal="left"/>
    </xf>
    <xf numFmtId="14" fontId="30" fillId="0" borderId="0" xfId="0" applyNumberFormat="1" applyFont="1" applyFill="1" applyBorder="1" applyAlignment="1" applyProtection="1">
      <alignment horizontal="left" vertical="center"/>
    </xf>
    <xf numFmtId="166" fontId="30" fillId="0" borderId="0" xfId="0" applyNumberFormat="1" applyFont="1" applyFill="1" applyBorder="1" applyAlignment="1" applyProtection="1">
      <alignment horizontal="left" vertical="center"/>
    </xf>
    <xf numFmtId="20" fontId="10" fillId="0" borderId="0" xfId="0" applyNumberFormat="1" applyFont="1" applyFill="1" applyBorder="1" applyAlignment="1">
      <alignment horizontal="left"/>
    </xf>
    <xf numFmtId="0" fontId="1" fillId="27" borderId="0" xfId="0" applyFont="1" applyFill="1" applyBorder="1"/>
    <xf numFmtId="0" fontId="2" fillId="27" borderId="0" xfId="0" applyFont="1" applyFill="1" applyBorder="1"/>
    <xf numFmtId="0" fontId="11" fillId="27" borderId="0" xfId="0" applyFont="1" applyFill="1" applyBorder="1"/>
    <xf numFmtId="0" fontId="3" fillId="27" borderId="0" xfId="0" applyFont="1" applyFill="1" applyBorder="1" applyAlignment="1">
      <alignment horizontal="center" wrapText="1"/>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0" fontId="0" fillId="27" borderId="0" xfId="0" applyFill="1" applyBorder="1" applyAlignment="1">
      <alignment horizontal="left"/>
    </xf>
    <xf numFmtId="172" fontId="27" fillId="5" borderId="0" xfId="0" applyNumberFormat="1" applyFont="1" applyFill="1" applyBorder="1" applyAlignment="1">
      <alignment horizontal="left"/>
    </xf>
    <xf numFmtId="0" fontId="10" fillId="27" borderId="0" xfId="0" applyFont="1" applyFill="1" applyBorder="1" applyAlignment="1">
      <alignment horizontal="left"/>
    </xf>
    <xf numFmtId="1" fontId="0" fillId="0" borderId="0" xfId="0" applyNumberFormat="1" applyFont="1" applyFill="1" applyBorder="1" applyAlignment="1">
      <alignment horizontal="left"/>
    </xf>
    <xf numFmtId="172" fontId="27" fillId="2" borderId="0" xfId="0" applyNumberFormat="1" applyFont="1" applyFill="1" applyBorder="1" applyAlignment="1">
      <alignment horizontal="left"/>
    </xf>
    <xf numFmtId="0" fontId="30" fillId="9" borderId="0" xfId="0" applyFont="1" applyFill="1" applyBorder="1" applyAlignment="1">
      <alignment horizontal="left"/>
    </xf>
    <xf numFmtId="172" fontId="27" fillId="19" borderId="0" xfId="0" applyNumberFormat="1" applyFont="1" applyFill="1" applyBorder="1" applyAlignment="1">
      <alignment horizontal="left"/>
    </xf>
    <xf numFmtId="1" fontId="27" fillId="0" borderId="0" xfId="0" applyNumberFormat="1" applyFont="1" applyFill="1" applyBorder="1" applyAlignment="1">
      <alignment horizontal="left" vertical="center"/>
    </xf>
    <xf numFmtId="172" fontId="27" fillId="20" borderId="0" xfId="0" applyNumberFormat="1" applyFont="1" applyFill="1" applyBorder="1" applyAlignment="1">
      <alignment horizontal="left"/>
    </xf>
    <xf numFmtId="0" fontId="0" fillId="9" borderId="0" xfId="0" applyFont="1" applyFill="1" applyBorder="1" applyAlignment="1">
      <alignment horizontal="left"/>
    </xf>
    <xf numFmtId="172" fontId="10" fillId="17" borderId="0" xfId="0" applyNumberFormat="1" applyFont="1" applyFill="1" applyBorder="1" applyAlignment="1">
      <alignment horizontal="left"/>
    </xf>
    <xf numFmtId="172" fontId="10" fillId="27" borderId="0" xfId="0" applyNumberFormat="1" applyFont="1" applyFill="1" applyBorder="1" applyAlignment="1">
      <alignment horizontal="left"/>
    </xf>
    <xf numFmtId="172" fontId="10" fillId="21" borderId="0" xfId="0" applyNumberFormat="1" applyFont="1" applyFill="1" applyBorder="1" applyAlignment="1">
      <alignment horizontal="left"/>
    </xf>
    <xf numFmtId="0" fontId="30" fillId="7" borderId="0" xfId="0" applyFont="1" applyFill="1" applyBorder="1" applyAlignment="1">
      <alignment horizontal="left"/>
    </xf>
    <xf numFmtId="172" fontId="27" fillId="17" borderId="0" xfId="0" applyNumberFormat="1" applyFont="1" applyFill="1" applyBorder="1" applyAlignment="1">
      <alignment horizontal="left"/>
    </xf>
    <xf numFmtId="172" fontId="27" fillId="27" borderId="0" xfId="0" applyNumberFormat="1" applyFont="1" applyFill="1" applyBorder="1" applyAlignment="1">
      <alignment horizontal="left"/>
    </xf>
    <xf numFmtId="0" fontId="30" fillId="27" borderId="0" xfId="0" applyFont="1" applyFill="1" applyBorder="1" applyAlignment="1">
      <alignment horizontal="left"/>
    </xf>
    <xf numFmtId="1" fontId="30" fillId="7" borderId="0" xfId="0" applyNumberFormat="1" applyFont="1" applyFill="1" applyBorder="1" applyAlignment="1">
      <alignment horizontal="left"/>
    </xf>
    <xf numFmtId="172" fontId="27" fillId="21" borderId="0" xfId="0" applyNumberFormat="1" applyFont="1" applyFill="1" applyBorder="1" applyAlignment="1">
      <alignment horizontal="left"/>
    </xf>
    <xf numFmtId="0" fontId="6" fillId="0" borderId="0" xfId="0" applyFont="1" applyFill="1" applyBorder="1" applyAlignment="1">
      <alignment horizontal="left"/>
    </xf>
    <xf numFmtId="1" fontId="6" fillId="0" borderId="0" xfId="0" applyNumberFormat="1" applyFont="1" applyFill="1" applyBorder="1" applyAlignment="1">
      <alignment horizontal="left"/>
    </xf>
    <xf numFmtId="172" fontId="6" fillId="2" borderId="0" xfId="0" applyNumberFormat="1" applyFont="1" applyFill="1" applyBorder="1" applyAlignment="1">
      <alignment horizontal="left"/>
    </xf>
    <xf numFmtId="172" fontId="27" fillId="9" borderId="0" xfId="0" applyNumberFormat="1" applyFont="1" applyFill="1" applyBorder="1" applyAlignment="1">
      <alignment horizontal="left"/>
    </xf>
    <xf numFmtId="1" fontId="10" fillId="0" borderId="0" xfId="0" applyNumberFormat="1" applyFont="1" applyFill="1" applyBorder="1" applyAlignment="1">
      <alignment horizontal="left" vertical="center"/>
    </xf>
    <xf numFmtId="172" fontId="27" fillId="23" borderId="0" xfId="0" applyNumberFormat="1" applyFont="1" applyFill="1" applyBorder="1" applyAlignment="1">
      <alignment horizontal="left"/>
    </xf>
    <xf numFmtId="172" fontId="27" fillId="25" borderId="0" xfId="0" applyNumberFormat="1" applyFont="1" applyFill="1" applyBorder="1" applyAlignment="1">
      <alignment horizontal="left"/>
    </xf>
    <xf numFmtId="172" fontId="27" fillId="11" borderId="0" xfId="0" applyNumberFormat="1" applyFont="1" applyFill="1" applyBorder="1" applyAlignment="1">
      <alignment horizontal="left"/>
    </xf>
    <xf numFmtId="172" fontId="27" fillId="26" borderId="0" xfId="0" applyNumberFormat="1" applyFont="1" applyFill="1" applyBorder="1" applyAlignment="1">
      <alignment horizontal="left"/>
    </xf>
    <xf numFmtId="0" fontId="27" fillId="27" borderId="0" xfId="0" applyFont="1" applyFill="1" applyBorder="1" applyAlignment="1">
      <alignment horizontal="left"/>
    </xf>
    <xf numFmtId="172" fontId="30" fillId="20" borderId="0" xfId="0" applyNumberFormat="1" applyFont="1" applyFill="1" applyBorder="1" applyAlignment="1">
      <alignment horizontal="left"/>
    </xf>
    <xf numFmtId="172" fontId="30" fillId="2" borderId="0" xfId="0" applyNumberFormat="1" applyFont="1" applyFill="1" applyBorder="1" applyAlignment="1">
      <alignment horizontal="left"/>
    </xf>
    <xf numFmtId="172" fontId="30" fillId="5" borderId="0" xfId="0" applyNumberFormat="1" applyFont="1" applyFill="1" applyBorder="1" applyAlignment="1">
      <alignment horizontal="left"/>
    </xf>
    <xf numFmtId="172" fontId="30" fillId="14" borderId="0" xfId="0" applyNumberFormat="1" applyFont="1" applyFill="1" applyBorder="1" applyAlignment="1">
      <alignment horizontal="left"/>
    </xf>
    <xf numFmtId="172" fontId="30" fillId="19" borderId="0" xfId="0" applyNumberFormat="1" applyFont="1" applyFill="1" applyBorder="1" applyAlignment="1">
      <alignment horizontal="left"/>
    </xf>
    <xf numFmtId="14" fontId="7" fillId="0" borderId="0" xfId="0" applyNumberFormat="1" applyFont="1" applyFill="1" applyBorder="1" applyAlignment="1" applyProtection="1">
      <alignment horizontal="left" vertical="center"/>
    </xf>
    <xf numFmtId="1" fontId="10" fillId="0" borderId="0" xfId="0" applyNumberFormat="1" applyFont="1" applyFill="1" applyBorder="1" applyAlignment="1">
      <alignment horizontal="left"/>
    </xf>
    <xf numFmtId="0" fontId="7" fillId="27" borderId="0" xfId="0" applyFont="1" applyFill="1" applyBorder="1" applyAlignment="1">
      <alignment horizontal="left"/>
    </xf>
    <xf numFmtId="1" fontId="0" fillId="0" borderId="0" xfId="0" applyNumberFormat="1" applyBorder="1" applyAlignment="1">
      <alignment horizontal="left"/>
    </xf>
    <xf numFmtId="0" fontId="34" fillId="27" borderId="0" xfId="0" applyFont="1" applyFill="1" applyBorder="1" applyAlignment="1">
      <alignment horizontal="left"/>
    </xf>
    <xf numFmtId="0" fontId="34" fillId="0" borderId="0" xfId="0" applyFont="1" applyFill="1" applyBorder="1" applyAlignment="1">
      <alignment horizontal="left"/>
    </xf>
    <xf numFmtId="1" fontId="34" fillId="7" borderId="0" xfId="0" applyNumberFormat="1" applyFont="1" applyFill="1" applyBorder="1" applyAlignment="1">
      <alignment horizontal="left"/>
    </xf>
    <xf numFmtId="1" fontId="0" fillId="2" borderId="0" xfId="0" applyNumberFormat="1" applyFont="1" applyFill="1" applyBorder="1" applyAlignment="1">
      <alignment horizontal="left"/>
    </xf>
    <xf numFmtId="1" fontId="0" fillId="13" borderId="0" xfId="0" applyNumberFormat="1" applyFont="1" applyFill="1" applyBorder="1" applyAlignment="1">
      <alignment horizontal="left"/>
    </xf>
    <xf numFmtId="20" fontId="7"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7" fillId="0" borderId="0" xfId="0" applyNumberFormat="1" applyFont="1" applyFill="1" applyBorder="1" applyAlignment="1" applyProtection="1">
      <alignment horizontal="left" vertical="center"/>
    </xf>
    <xf numFmtId="14"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30" fillId="27" borderId="0" xfId="0" quotePrefix="1" applyNumberFormat="1" applyFont="1" applyFill="1" applyBorder="1" applyAlignment="1">
      <alignment horizontal="left"/>
    </xf>
    <xf numFmtId="49" fontId="30" fillId="27" borderId="0" xfId="0" applyNumberFormat="1" applyFont="1" applyFill="1" applyBorder="1" applyAlignment="1">
      <alignment horizontal="left" wrapText="1"/>
    </xf>
    <xf numFmtId="2" fontId="43" fillId="3" borderId="0" xfId="0" applyNumberFormat="1" applyFont="1" applyFill="1" applyBorder="1"/>
    <xf numFmtId="172" fontId="1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1" fontId="7" fillId="3" borderId="0" xfId="0" applyNumberFormat="1" applyFont="1" applyFill="1" applyBorder="1" applyAlignment="1">
      <alignment horizontal="left"/>
    </xf>
    <xf numFmtId="172" fontId="27" fillId="3" borderId="0" xfId="0" applyNumberFormat="1" applyFont="1" applyFill="1" applyBorder="1" applyAlignment="1">
      <alignment horizontal="left"/>
    </xf>
    <xf numFmtId="20" fontId="6" fillId="0" borderId="0" xfId="0" applyNumberFormat="1" applyFont="1" applyFill="1" applyBorder="1" applyAlignment="1">
      <alignment horizontal="left"/>
    </xf>
    <xf numFmtId="0" fontId="27" fillId="11" borderId="0" xfId="0" applyFont="1" applyFill="1" applyBorder="1" applyAlignment="1">
      <alignment horizontal="center" wrapText="1"/>
    </xf>
    <xf numFmtId="1" fontId="27" fillId="11" borderId="0" xfId="0" applyNumberFormat="1" applyFont="1" applyFill="1" applyBorder="1" applyAlignment="1">
      <alignment horizontal="center" wrapText="1"/>
    </xf>
    <xf numFmtId="172" fontId="27" fillId="0" borderId="0" xfId="0" applyNumberFormat="1" applyFont="1" applyFill="1" applyBorder="1" applyAlignment="1">
      <alignment horizontal="left"/>
    </xf>
    <xf numFmtId="165" fontId="38" fillId="0" borderId="0" xfId="0" applyNumberFormat="1" applyFont="1" applyFill="1" applyBorder="1" applyAlignment="1">
      <alignment horizontal="center"/>
    </xf>
    <xf numFmtId="0" fontId="38" fillId="0" borderId="0" xfId="0" quotePrefix="1" applyFont="1" applyFill="1" applyBorder="1" applyAlignment="1">
      <alignment horizontal="center"/>
    </xf>
    <xf numFmtId="0" fontId="37" fillId="0" borderId="0" xfId="0" applyFont="1" applyFill="1" applyBorder="1"/>
    <xf numFmtId="0" fontId="37" fillId="11" borderId="0" xfId="0" applyFont="1" applyFill="1" applyBorder="1"/>
    <xf numFmtId="0" fontId="55" fillId="11" borderId="0" xfId="0" applyFont="1" applyFill="1" applyBorder="1" applyAlignment="1"/>
    <xf numFmtId="0" fontId="55" fillId="11" borderId="0" xfId="0" applyFont="1" applyFill="1" applyBorder="1" applyAlignment="1">
      <alignment wrapText="1"/>
    </xf>
    <xf numFmtId="1" fontId="55" fillId="11" borderId="0" xfId="0" applyNumberFormat="1" applyFont="1" applyFill="1" applyBorder="1"/>
    <xf numFmtId="1" fontId="55" fillId="11" borderId="0" xfId="0" applyNumberFormat="1" applyFont="1" applyFill="1" applyBorder="1" applyAlignment="1">
      <alignment wrapText="1"/>
    </xf>
    <xf numFmtId="0" fontId="3" fillId="0" borderId="0" xfId="0" applyFont="1" applyFill="1" applyBorder="1" applyAlignment="1">
      <alignment horizontal="left" wrapText="1"/>
    </xf>
    <xf numFmtId="0" fontId="20" fillId="15" borderId="0" xfId="2" applyFont="1" applyFill="1" applyBorder="1" applyAlignment="1">
      <alignment horizontal="right" wrapText="1"/>
    </xf>
    <xf numFmtId="164" fontId="20" fillId="15" borderId="0" xfId="2" applyNumberFormat="1" applyFont="1" applyFill="1" applyBorder="1" applyAlignment="1">
      <alignment horizontal="right" wrapText="1"/>
    </xf>
    <xf numFmtId="0" fontId="28" fillId="2" borderId="0" xfId="2" applyFont="1" applyFill="1" applyBorder="1" applyAlignment="1">
      <alignment horizontal="right" wrapText="1"/>
    </xf>
    <xf numFmtId="0" fontId="10" fillId="2" borderId="0" xfId="0" applyFont="1" applyFill="1" applyBorder="1" applyAlignment="1">
      <alignment horizontal="right"/>
    </xf>
    <xf numFmtId="0" fontId="20" fillId="0" borderId="0" xfId="3" applyFont="1" applyFill="1" applyBorder="1" applyAlignment="1">
      <alignment horizontal="right" wrapText="1"/>
    </xf>
    <xf numFmtId="164" fontId="20" fillId="15" borderId="0" xfId="3" applyNumberFormat="1" applyFont="1" applyFill="1" applyBorder="1" applyAlignment="1">
      <alignment horizontal="right" wrapText="1"/>
    </xf>
    <xf numFmtId="0" fontId="51" fillId="0" borderId="0" xfId="3" applyFont="1" applyFill="1" applyBorder="1" applyAlignment="1">
      <alignment horizontal="right" wrapText="1"/>
    </xf>
    <xf numFmtId="0" fontId="27" fillId="0" borderId="0" xfId="0" applyFont="1" applyBorder="1" applyAlignment="1">
      <alignment horizontal="right"/>
    </xf>
    <xf numFmtId="0" fontId="20" fillId="7" borderId="0" xfId="3" applyFont="1" applyFill="1" applyBorder="1" applyAlignment="1">
      <alignment horizontal="right" wrapText="1"/>
    </xf>
    <xf numFmtId="164" fontId="10" fillId="7" borderId="0" xfId="0" applyNumberFormat="1" applyFont="1" applyFill="1" applyBorder="1" applyAlignment="1">
      <alignment horizontal="right"/>
    </xf>
    <xf numFmtId="0" fontId="10" fillId="7" borderId="0" xfId="0" applyFont="1" applyFill="1" applyBorder="1" applyAlignment="1">
      <alignment horizontal="right"/>
    </xf>
    <xf numFmtId="2" fontId="10" fillId="3" borderId="0" xfId="0" applyNumberFormat="1" applyFont="1" applyFill="1" applyBorder="1"/>
    <xf numFmtId="164" fontId="10" fillId="3" borderId="0" xfId="0" applyNumberFormat="1" applyFont="1" applyFill="1" applyBorder="1" applyAlignment="1">
      <alignment horizontal="right"/>
    </xf>
    <xf numFmtId="0" fontId="40" fillId="5" borderId="0" xfId="0" applyFont="1" applyFill="1" applyBorder="1"/>
    <xf numFmtId="0" fontId="7" fillId="0" borderId="0" xfId="0" applyFont="1" applyFill="1" applyBorder="1" applyAlignment="1">
      <alignment horizontal="right"/>
    </xf>
    <xf numFmtId="164" fontId="42" fillId="0" borderId="0" xfId="0" applyNumberFormat="1" applyFont="1" applyFill="1" applyBorder="1" applyAlignment="1"/>
    <xf numFmtId="2" fontId="0" fillId="0" borderId="0" xfId="0" applyNumberFormat="1" applyFont="1" applyFill="1" applyBorder="1" applyAlignment="1">
      <alignment horizontal="right"/>
    </xf>
    <xf numFmtId="1" fontId="30" fillId="3" borderId="0" xfId="0" applyNumberFormat="1" applyFont="1" applyFill="1" applyBorder="1" applyAlignment="1">
      <alignment horizontal="right"/>
    </xf>
    <xf numFmtId="0" fontId="6" fillId="0" borderId="0" xfId="0" applyFont="1" applyBorder="1" applyAlignment="1">
      <alignment horizontal="right"/>
    </xf>
    <xf numFmtId="164" fontId="43" fillId="2" borderId="0" xfId="0" applyNumberFormat="1" applyFont="1" applyFill="1" applyBorder="1"/>
    <xf numFmtId="0" fontId="20" fillId="15" borderId="0" xfId="3" applyFont="1" applyFill="1" applyBorder="1" applyAlignment="1">
      <alignment horizontal="right" wrapText="1"/>
    </xf>
    <xf numFmtId="164" fontId="0" fillId="10" borderId="0" xfId="0" applyNumberFormat="1" applyFont="1" applyFill="1" applyBorder="1"/>
    <xf numFmtId="164" fontId="42" fillId="7" borderId="0" xfId="0" applyNumberFormat="1" applyFont="1" applyFill="1" applyBorder="1"/>
    <xf numFmtId="164" fontId="0" fillId="7" borderId="0" xfId="0" applyNumberFormat="1" applyFont="1" applyFill="1" applyBorder="1"/>
    <xf numFmtId="0" fontId="0" fillId="5" borderId="0" xfId="0" applyFill="1" applyBorder="1" applyAlignment="1">
      <alignment horizontal="left"/>
    </xf>
    <xf numFmtId="1" fontId="0" fillId="5" borderId="0" xfId="0" applyNumberFormat="1" applyFill="1" applyBorder="1" applyAlignment="1">
      <alignment horizontal="left"/>
    </xf>
    <xf numFmtId="0" fontId="0" fillId="12" borderId="0" xfId="0" applyFill="1" applyBorder="1" applyAlignment="1">
      <alignment horizontal="left"/>
    </xf>
    <xf numFmtId="1" fontId="0" fillId="12" borderId="0" xfId="0" applyNumberFormat="1" applyFill="1" applyBorder="1" applyAlignment="1">
      <alignment horizontal="left"/>
    </xf>
    <xf numFmtId="0" fontId="0" fillId="11" borderId="0" xfId="0" applyFill="1" applyBorder="1" applyAlignment="1">
      <alignment horizontal="left"/>
    </xf>
    <xf numFmtId="1" fontId="0" fillId="11" borderId="0" xfId="0" applyNumberFormat="1" applyFill="1" applyBorder="1" applyAlignment="1">
      <alignment horizontal="left"/>
    </xf>
    <xf numFmtId="0" fontId="0" fillId="5" borderId="0" xfId="0" applyFill="1" applyBorder="1" applyAlignment="1">
      <alignment horizontal="center"/>
    </xf>
    <xf numFmtId="168" fontId="40" fillId="5" borderId="0" xfId="0" applyNumberFormat="1" applyFont="1" applyFill="1" applyBorder="1" applyAlignment="1">
      <alignment horizontal="center"/>
    </xf>
    <xf numFmtId="0" fontId="0" fillId="12" borderId="0" xfId="0" applyFill="1" applyBorder="1" applyAlignment="1">
      <alignment horizontal="center"/>
    </xf>
    <xf numFmtId="168" fontId="40" fillId="12" borderId="0" xfId="0" applyNumberFormat="1" applyFont="1" applyFill="1" applyBorder="1" applyAlignment="1">
      <alignment horizontal="center"/>
    </xf>
    <xf numFmtId="1" fontId="0" fillId="11" borderId="0" xfId="0" applyNumberFormat="1" applyFill="1" applyBorder="1" applyAlignment="1">
      <alignment horizontal="center"/>
    </xf>
    <xf numFmtId="168" fontId="0" fillId="11" borderId="0" xfId="0" applyNumberFormat="1" applyFill="1" applyBorder="1" applyAlignment="1">
      <alignment horizontal="center"/>
    </xf>
    <xf numFmtId="0" fontId="40" fillId="11" borderId="0" xfId="0" applyFont="1" applyFill="1" applyBorder="1" applyAlignment="1">
      <alignment horizontal="center"/>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6" fillId="0" borderId="0" xfId="0" applyFont="1" applyFill="1" applyBorder="1" applyAlignment="1">
      <alignment horizontal="right"/>
    </xf>
    <xf numFmtId="0" fontId="0" fillId="9" borderId="0" xfId="0" applyFill="1" applyBorder="1" applyAlignment="1">
      <alignment horizontal="right"/>
    </xf>
    <xf numFmtId="0" fontId="30" fillId="9" borderId="0" xfId="0" applyFont="1" applyFill="1" applyBorder="1" applyAlignment="1">
      <alignment horizontal="right"/>
    </xf>
    <xf numFmtId="1" fontId="12" fillId="9" borderId="0" xfId="0" applyNumberFormat="1" applyFont="1" applyFill="1" applyBorder="1" applyAlignment="1">
      <alignment horizontal="right" wrapText="1"/>
    </xf>
    <xf numFmtId="1" fontId="12" fillId="0" borderId="0" xfId="0" applyNumberFormat="1" applyFont="1" applyFill="1" applyBorder="1" applyAlignment="1">
      <alignment horizontal="right" wrapText="1"/>
    </xf>
    <xf numFmtId="0" fontId="0" fillId="9" borderId="0" xfId="0" applyFont="1" applyFill="1" applyBorder="1" applyAlignment="1">
      <alignment horizontal="right"/>
    </xf>
    <xf numFmtId="0" fontId="7" fillId="9" borderId="0" xfId="0" applyFont="1" applyFill="1" applyBorder="1" applyAlignment="1">
      <alignment horizontal="right"/>
    </xf>
    <xf numFmtId="0" fontId="6" fillId="9" borderId="0" xfId="0" applyFont="1" applyFill="1" applyBorder="1" applyAlignment="1">
      <alignment horizontal="right"/>
    </xf>
    <xf numFmtId="0" fontId="10" fillId="0" borderId="0" xfId="0" applyFont="1" applyFill="1" applyBorder="1" applyAlignment="1">
      <alignment horizontal="right"/>
    </xf>
    <xf numFmtId="0" fontId="27" fillId="0" borderId="0" xfId="0" applyFont="1" applyFill="1" applyBorder="1" applyAlignment="1">
      <alignment horizontal="right"/>
    </xf>
    <xf numFmtId="1" fontId="6" fillId="7" borderId="0" xfId="0" applyNumberFormat="1" applyFont="1" applyFill="1" applyBorder="1" applyAlignment="1">
      <alignment horizontal="right"/>
    </xf>
    <xf numFmtId="1" fontId="12" fillId="0" borderId="0" xfId="0" applyNumberFormat="1" applyFont="1" applyFill="1" applyBorder="1" applyAlignment="1">
      <alignment horizontal="right"/>
    </xf>
    <xf numFmtId="1" fontId="10" fillId="3" borderId="0" xfId="0" applyNumberFormat="1" applyFont="1" applyFill="1" applyBorder="1" applyAlignment="1">
      <alignment horizontal="right"/>
    </xf>
    <xf numFmtId="0" fontId="7" fillId="3" borderId="0" xfId="0" applyFont="1" applyFill="1" applyBorder="1" applyAlignment="1">
      <alignment horizontal="right"/>
    </xf>
    <xf numFmtId="0" fontId="6" fillId="3" borderId="0" xfId="0" applyFont="1" applyFill="1" applyBorder="1" applyAlignment="1">
      <alignment horizontal="right"/>
    </xf>
    <xf numFmtId="166" fontId="7" fillId="0" borderId="0" xfId="0" applyNumberFormat="1" applyFont="1" applyBorder="1" applyAlignment="1" applyProtection="1">
      <alignment horizontal="right" vertical="center"/>
    </xf>
    <xf numFmtId="1" fontId="7"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27" fillId="0" borderId="0" xfId="0" applyNumberFormat="1" applyFont="1" applyBorder="1" applyAlignment="1">
      <alignment horizontal="right"/>
    </xf>
    <xf numFmtId="1" fontId="10" fillId="0" borderId="0" xfId="0" applyNumberFormat="1" applyFont="1" applyBorder="1" applyAlignment="1">
      <alignment horizontal="right"/>
    </xf>
    <xf numFmtId="1" fontId="10" fillId="2" borderId="0" xfId="0" applyNumberFormat="1" applyFont="1" applyFill="1" applyBorder="1" applyAlignment="1">
      <alignment horizontal="right"/>
    </xf>
    <xf numFmtId="0" fontId="28" fillId="15" borderId="0" xfId="0" applyFont="1" applyFill="1" applyBorder="1" applyAlignment="1">
      <alignment horizontal="right"/>
    </xf>
    <xf numFmtId="164" fontId="28" fillId="15" borderId="0" xfId="0" applyNumberFormat="1" applyFont="1" applyFill="1" applyBorder="1" applyAlignment="1">
      <alignment horizontal="right"/>
    </xf>
    <xf numFmtId="0" fontId="38" fillId="15" borderId="0" xfId="0" applyFont="1" applyFill="1" applyBorder="1" applyAlignment="1">
      <alignment horizontal="right"/>
    </xf>
    <xf numFmtId="164" fontId="38" fillId="15" borderId="0" xfId="0" applyNumberFormat="1" applyFont="1" applyFill="1" applyBorder="1" applyAlignment="1">
      <alignment horizontal="right"/>
    </xf>
    <xf numFmtId="164" fontId="28" fillId="7" borderId="0" xfId="0" applyNumberFormat="1" applyFont="1" applyFill="1" applyBorder="1" applyAlignment="1">
      <alignment horizontal="right"/>
    </xf>
    <xf numFmtId="0" fontId="0" fillId="7" borderId="0" xfId="0" applyFill="1" applyBorder="1" applyAlignment="1">
      <alignment horizontal="right"/>
    </xf>
    <xf numFmtId="1" fontId="10" fillId="7" borderId="0" xfId="0" applyNumberFormat="1" applyFont="1" applyFill="1" applyBorder="1" applyAlignment="1">
      <alignment horizontal="right"/>
    </xf>
    <xf numFmtId="164" fontId="0" fillId="7" borderId="0" xfId="0" applyNumberFormat="1" applyFill="1" applyBorder="1" applyAlignment="1">
      <alignment horizontal="right"/>
    </xf>
    <xf numFmtId="0" fontId="28" fillId="0" borderId="0" xfId="0" applyFont="1" applyFill="1" applyBorder="1" applyAlignment="1">
      <alignment horizontal="right"/>
    </xf>
    <xf numFmtId="0" fontId="38" fillId="0" borderId="0" xfId="0" applyFont="1" applyFill="1" applyBorder="1" applyAlignment="1">
      <alignment horizontal="right"/>
    </xf>
    <xf numFmtId="164" fontId="44" fillId="0" borderId="0" xfId="3" applyNumberFormat="1" applyFont="1" applyFill="1" applyBorder="1" applyAlignment="1">
      <alignment horizontal="right" wrapText="1"/>
    </xf>
    <xf numFmtId="0" fontId="44" fillId="0" borderId="0" xfId="3" applyFont="1" applyFill="1" applyBorder="1" applyAlignment="1">
      <alignment horizontal="right" wrapText="1"/>
    </xf>
    <xf numFmtId="164" fontId="44" fillId="0" borderId="0" xfId="2" applyNumberFormat="1" applyFont="1" applyFill="1" applyBorder="1" applyAlignment="1">
      <alignment horizontal="right" wrapText="1"/>
    </xf>
    <xf numFmtId="0" fontId="44" fillId="0" borderId="0" xfId="2" applyFont="1" applyFill="1" applyBorder="1" applyAlignment="1">
      <alignment horizontal="right" wrapText="1"/>
    </xf>
    <xf numFmtId="0" fontId="52" fillId="0" borderId="0" xfId="3" applyFont="1" applyFill="1" applyBorder="1" applyAlignment="1">
      <alignment horizontal="right" wrapText="1"/>
    </xf>
    <xf numFmtId="0" fontId="39" fillId="0" borderId="0" xfId="3" applyFont="1" applyFill="1" applyBorder="1" applyAlignment="1">
      <alignment horizontal="right" wrapText="1"/>
    </xf>
    <xf numFmtId="0" fontId="39" fillId="0" borderId="0" xfId="0" applyFont="1" applyFill="1" applyBorder="1" applyAlignment="1">
      <alignment horizontal="right"/>
    </xf>
    <xf numFmtId="0" fontId="7" fillId="0" borderId="0" xfId="3" applyFont="1" applyFill="1" applyBorder="1" applyAlignment="1">
      <alignment horizontal="right" wrapText="1"/>
    </xf>
    <xf numFmtId="0" fontId="34" fillId="7" borderId="0" xfId="0" applyFont="1" applyFill="1" applyBorder="1" applyAlignment="1">
      <alignment horizontal="right"/>
    </xf>
    <xf numFmtId="0" fontId="0" fillId="5" borderId="0" xfId="0" applyFill="1" applyBorder="1" applyAlignment="1">
      <alignment horizontal="right"/>
    </xf>
    <xf numFmtId="0" fontId="0" fillId="12" borderId="0" xfId="0" applyFill="1" applyBorder="1" applyAlignment="1">
      <alignment horizontal="right"/>
    </xf>
    <xf numFmtId="0" fontId="0" fillId="11" borderId="0" xfId="0" applyFill="1" applyBorder="1" applyAlignment="1">
      <alignment horizontal="right"/>
    </xf>
    <xf numFmtId="1" fontId="0" fillId="11" borderId="0" xfId="0" applyNumberFormat="1" applyFill="1" applyBorder="1" applyAlignment="1">
      <alignment horizontal="right"/>
    </xf>
    <xf numFmtId="10" fontId="0" fillId="11" borderId="0" xfId="0" applyNumberFormat="1" applyFill="1" applyBorder="1" applyAlignment="1">
      <alignment horizontal="right"/>
    </xf>
    <xf numFmtId="0" fontId="0" fillId="14" borderId="0" xfId="0" applyFill="1" applyBorder="1" applyAlignment="1">
      <alignment horizontal="right"/>
    </xf>
    <xf numFmtId="0" fontId="33" fillId="14" borderId="0" xfId="0" applyFont="1" applyFill="1" applyBorder="1" applyAlignment="1">
      <alignment horizontal="right"/>
    </xf>
    <xf numFmtId="168" fontId="33" fillId="14" borderId="0" xfId="0" applyNumberFormat="1" applyFont="1" applyFill="1" applyBorder="1" applyAlignment="1">
      <alignment horizontal="right"/>
    </xf>
    <xf numFmtId="0" fontId="0" fillId="2" borderId="0" xfId="0" applyFill="1" applyBorder="1" applyAlignment="1">
      <alignment horizontal="right"/>
    </xf>
    <xf numFmtId="0" fontId="0" fillId="13" borderId="0" xfId="0" applyFill="1" applyBorder="1" applyAlignment="1">
      <alignment horizontal="right"/>
    </xf>
    <xf numFmtId="0" fontId="33" fillId="3" borderId="0" xfId="0" applyFont="1" applyFill="1" applyBorder="1" applyAlignment="1">
      <alignment horizontal="right"/>
    </xf>
    <xf numFmtId="168" fontId="33" fillId="3" borderId="0" xfId="0" applyNumberFormat="1" applyFont="1" applyFill="1" applyBorder="1" applyAlignment="1">
      <alignment horizontal="right"/>
    </xf>
    <xf numFmtId="1" fontId="6" fillId="7" borderId="0" xfId="0" applyNumberFormat="1" applyFont="1" applyFill="1" applyBorder="1" applyAlignment="1"/>
    <xf numFmtId="0" fontId="7" fillId="7" borderId="0" xfId="0" applyFont="1" applyFill="1" applyBorder="1" applyAlignment="1">
      <alignment horizontal="right"/>
    </xf>
    <xf numFmtId="0" fontId="28" fillId="2" borderId="0" xfId="0" applyFont="1" applyFill="1" applyBorder="1" applyAlignment="1">
      <alignment horizontal="right"/>
    </xf>
    <xf numFmtId="0" fontId="38" fillId="9" borderId="0" xfId="0" applyFont="1" applyFill="1" applyBorder="1" applyAlignment="1">
      <alignment horizontal="right"/>
    </xf>
    <xf numFmtId="0" fontId="38" fillId="7" borderId="0" xfId="0" applyFont="1" applyFill="1" applyBorder="1" applyAlignment="1">
      <alignment horizontal="right"/>
    </xf>
    <xf numFmtId="0" fontId="14" fillId="0" borderId="0" xfId="0" applyFont="1" applyBorder="1" applyAlignment="1">
      <alignment horizontal="center"/>
    </xf>
    <xf numFmtId="0" fontId="14" fillId="2" borderId="0" xfId="0" applyFont="1" applyFill="1" applyBorder="1" applyAlignment="1">
      <alignment horizontal="center"/>
    </xf>
    <xf numFmtId="0" fontId="14" fillId="13" borderId="0" xfId="0" applyFont="1" applyFill="1" applyBorder="1" applyAlignment="1">
      <alignment horizontal="center"/>
    </xf>
    <xf numFmtId="2" fontId="0" fillId="0" borderId="0" xfId="0" applyNumberFormat="1" applyBorder="1" applyAlignment="1"/>
    <xf numFmtId="0" fontId="12" fillId="9" borderId="0" xfId="0" applyNumberFormat="1" applyFont="1" applyFill="1" applyBorder="1"/>
    <xf numFmtId="0" fontId="12" fillId="2" borderId="0" xfId="0" applyNumberFormat="1" applyFont="1" applyFill="1" applyBorder="1"/>
    <xf numFmtId="165" fontId="0" fillId="0" borderId="0" xfId="0" applyNumberFormat="1" applyBorder="1"/>
    <xf numFmtId="165" fontId="30" fillId="0" borderId="0" xfId="0" applyNumberFormat="1" applyFont="1" applyBorder="1"/>
    <xf numFmtId="0" fontId="22" fillId="7" borderId="0" xfId="0" applyFont="1" applyFill="1" applyBorder="1"/>
    <xf numFmtId="2" fontId="24" fillId="7" borderId="0" xfId="0" applyNumberFormat="1" applyFont="1" applyFill="1" applyBorder="1" applyAlignment="1">
      <alignment horizontal="right"/>
    </xf>
    <xf numFmtId="2" fontId="21" fillId="7" borderId="0" xfId="0" applyNumberFormat="1" applyFont="1" applyFill="1" applyBorder="1"/>
    <xf numFmtId="1" fontId="10" fillId="10" borderId="0" xfId="0" applyNumberFormat="1" applyFont="1" applyFill="1" applyBorder="1"/>
    <xf numFmtId="164" fontId="25" fillId="0" borderId="0" xfId="0" applyNumberFormat="1" applyFont="1" applyFill="1" applyBorder="1"/>
    <xf numFmtId="1" fontId="30" fillId="0" borderId="0" xfId="0" quotePrefix="1" applyNumberFormat="1" applyFont="1" applyFill="1" applyBorder="1" applyAlignment="1">
      <alignment horizontal="left"/>
    </xf>
    <xf numFmtId="1" fontId="20" fillId="0" borderId="0" xfId="3" applyNumberFormat="1" applyFont="1" applyFill="1" applyBorder="1" applyAlignment="1">
      <alignment horizontal="right" wrapText="1"/>
    </xf>
    <xf numFmtId="1" fontId="51" fillId="0" borderId="0" xfId="3" applyNumberFormat="1" applyFont="1" applyFill="1" applyBorder="1" applyAlignment="1">
      <alignment horizontal="right" wrapText="1"/>
    </xf>
    <xf numFmtId="1" fontId="44" fillId="0" borderId="0" xfId="3" applyNumberFormat="1" applyFont="1" applyFill="1" applyBorder="1" applyAlignment="1">
      <alignment horizontal="right" wrapText="1"/>
    </xf>
    <xf numFmtId="1" fontId="52" fillId="0" borderId="0" xfId="3" applyNumberFormat="1" applyFont="1" applyFill="1" applyBorder="1" applyAlignment="1">
      <alignment horizontal="right" wrapText="1"/>
    </xf>
    <xf numFmtId="1" fontId="28" fillId="0" borderId="0" xfId="0" applyNumberFormat="1" applyFont="1" applyFill="1" applyBorder="1" applyAlignment="1">
      <alignment horizontal="right"/>
    </xf>
    <xf numFmtId="0" fontId="27" fillId="7" borderId="0" xfId="0" applyFont="1" applyFill="1" applyBorder="1" applyAlignment="1">
      <alignment horizontal="left"/>
    </xf>
    <xf numFmtId="1" fontId="0" fillId="0" borderId="0" xfId="0" applyNumberFormat="1" applyFont="1" applyFill="1" applyBorder="1" applyAlignment="1">
      <alignment horizontal="center"/>
    </xf>
    <xf numFmtId="165" fontId="0" fillId="0" borderId="0" xfId="0" applyNumberFormat="1" applyFill="1" applyBorder="1" applyAlignment="1">
      <alignment horizontal="center"/>
    </xf>
    <xf numFmtId="2" fontId="6" fillId="7" borderId="0" xfId="0" applyNumberFormat="1" applyFont="1" applyFill="1" applyBorder="1" applyAlignment="1">
      <alignment horizontal="center"/>
    </xf>
    <xf numFmtId="172" fontId="10"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27" fillId="7" borderId="0" xfId="0" applyNumberFormat="1" applyFont="1" applyFill="1" applyBorder="1" applyAlignment="1">
      <alignment horizontal="center" wrapText="1"/>
    </xf>
    <xf numFmtId="1" fontId="55" fillId="7" borderId="0" xfId="0" applyNumberFormat="1" applyFont="1" applyFill="1" applyBorder="1" applyAlignment="1">
      <alignment wrapText="1"/>
    </xf>
    <xf numFmtId="165" fontId="0" fillId="0" borderId="0" xfId="0" applyNumberFormat="1" applyFont="1" applyFill="1" applyBorder="1" applyAlignment="1">
      <alignment horizontal="center"/>
    </xf>
    <xf numFmtId="0" fontId="7" fillId="7" borderId="0" xfId="0" applyFont="1" applyFill="1" applyBorder="1" applyAlignment="1">
      <alignment horizontal="center"/>
    </xf>
    <xf numFmtId="164" fontId="22" fillId="0" borderId="0" xfId="0" applyNumberFormat="1" applyFont="1" applyBorder="1"/>
    <xf numFmtId="164" fontId="40" fillId="0" borderId="0" xfId="0" applyNumberFormat="1" applyFont="1" applyBorder="1"/>
    <xf numFmtId="164" fontId="32" fillId="0" borderId="0" xfId="0" applyNumberFormat="1" applyFont="1" applyBorder="1" applyAlignment="1">
      <alignment horizontal="center"/>
    </xf>
    <xf numFmtId="164" fontId="28" fillId="0" borderId="0" xfId="3" applyNumberFormat="1" applyFont="1" applyFill="1" applyBorder="1" applyAlignment="1">
      <alignment horizontal="right" wrapText="1"/>
    </xf>
    <xf numFmtId="0" fontId="6" fillId="7" borderId="0" xfId="0" applyFont="1" applyFill="1" applyBorder="1" applyAlignment="1">
      <alignment horizontal="center"/>
    </xf>
    <xf numFmtId="164" fontId="54" fillId="7" borderId="0" xfId="3" applyNumberFormat="1" applyFont="1" applyFill="1" applyBorder="1" applyAlignment="1">
      <alignment horizontal="right" wrapText="1"/>
    </xf>
    <xf numFmtId="2" fontId="0" fillId="7" borderId="0" xfId="0" applyNumberFormat="1" applyFont="1" applyFill="1" applyBorder="1" applyAlignment="1">
      <alignment horizontal="center"/>
    </xf>
    <xf numFmtId="0" fontId="0" fillId="7" borderId="0" xfId="0" applyFont="1" applyFill="1" applyBorder="1" applyAlignment="1">
      <alignment horizontal="center"/>
    </xf>
    <xf numFmtId="49" fontId="0" fillId="0" borderId="0" xfId="0" applyNumberFormat="1" applyFont="1" applyFill="1" applyBorder="1" applyAlignment="1">
      <alignment horizontal="left" wrapText="1"/>
    </xf>
    <xf numFmtId="164" fontId="40" fillId="0" borderId="0" xfId="0" applyNumberFormat="1" applyFont="1" applyFill="1" applyBorder="1"/>
    <xf numFmtId="1" fontId="0" fillId="0" borderId="0" xfId="0" applyNumberFormat="1" applyFont="1" applyFill="1" applyBorder="1" applyAlignment="1">
      <alignment horizontal="right"/>
    </xf>
    <xf numFmtId="0" fontId="14" fillId="7" borderId="0" xfId="0" applyFont="1" applyFill="1" applyBorder="1" applyAlignment="1">
      <alignment horizontal="center"/>
    </xf>
    <xf numFmtId="0" fontId="29" fillId="7" borderId="0" xfId="0" applyFont="1" applyFill="1" applyBorder="1" applyAlignment="1">
      <alignment horizontal="center"/>
    </xf>
    <xf numFmtId="0" fontId="0" fillId="7" borderId="0" xfId="0" applyFill="1" applyBorder="1" applyAlignment="1">
      <alignment horizontal="left"/>
    </xf>
    <xf numFmtId="0" fontId="26" fillId="7" borderId="0" xfId="0" applyFont="1" applyFill="1" applyBorder="1" applyAlignment="1">
      <alignment horizontal="left"/>
    </xf>
    <xf numFmtId="0" fontId="0" fillId="7" borderId="0" xfId="0" applyFill="1" applyBorder="1" applyAlignment="1">
      <alignment horizontal="center"/>
    </xf>
    <xf numFmtId="0" fontId="22" fillId="7" borderId="0" xfId="0" applyFont="1" applyFill="1" applyBorder="1" applyAlignment="1">
      <alignment horizontal="center"/>
    </xf>
    <xf numFmtId="173" fontId="0" fillId="0" borderId="0" xfId="0" applyNumberFormat="1" applyFill="1" applyBorder="1" applyAlignment="1">
      <alignment horizontal="center"/>
    </xf>
    <xf numFmtId="2" fontId="70" fillId="59" borderId="0" xfId="0" applyNumberFormat="1" applyFont="1" applyFill="1" applyBorder="1" applyAlignment="1">
      <alignment horizontal="right"/>
    </xf>
    <xf numFmtId="1" fontId="27" fillId="3" borderId="0" xfId="0" applyNumberFormat="1" applyFont="1" applyFill="1" applyBorder="1" applyAlignment="1">
      <alignment horizontal="right"/>
    </xf>
    <xf numFmtId="1" fontId="7" fillId="3" borderId="0" xfId="0" applyNumberFormat="1" applyFont="1" applyFill="1" applyBorder="1" applyAlignment="1">
      <alignment horizontal="right"/>
    </xf>
    <xf numFmtId="0" fontId="3" fillId="0" borderId="0" xfId="0" applyFont="1" applyBorder="1" applyAlignment="1">
      <alignment horizontal="center" wrapText="1"/>
    </xf>
    <xf numFmtId="0" fontId="3" fillId="60" borderId="1" xfId="0" applyFont="1" applyFill="1" applyBorder="1" applyAlignment="1">
      <alignment horizontal="center" wrapText="1"/>
    </xf>
    <xf numFmtId="173" fontId="0" fillId="0" borderId="0" xfId="0" applyNumberFormat="1" applyBorder="1"/>
    <xf numFmtId="2" fontId="0" fillId="61" borderId="0" xfId="0" applyNumberFormat="1" applyFill="1" applyBorder="1" applyAlignment="1">
      <alignment horizontal="right"/>
    </xf>
    <xf numFmtId="2" fontId="0" fillId="61" borderId="0" xfId="0" applyNumberFormat="1" applyFill="1" applyBorder="1"/>
    <xf numFmtId="164" fontId="28" fillId="0" borderId="0" xfId="3" applyNumberFormat="1" applyFont="1" applyFill="1" applyBorder="1" applyAlignment="1">
      <alignment horizontal="center" wrapText="1"/>
    </xf>
    <xf numFmtId="0" fontId="0" fillId="8" borderId="0" xfId="0" applyFill="1" applyBorder="1" applyAlignment="1">
      <alignment wrapText="1"/>
    </xf>
    <xf numFmtId="1" fontId="0" fillId="60" borderId="1" xfId="0" applyNumberFormat="1" applyFill="1" applyBorder="1" applyAlignment="1">
      <alignment horizontal="right"/>
    </xf>
    <xf numFmtId="164" fontId="6" fillId="60" borderId="1" xfId="0" applyNumberFormat="1" applyFont="1" applyFill="1" applyBorder="1"/>
    <xf numFmtId="0" fontId="0" fillId="60" borderId="0" xfId="0" applyFont="1" applyFill="1" applyBorder="1" applyAlignment="1">
      <alignment horizontal="center"/>
    </xf>
    <xf numFmtId="0" fontId="11" fillId="0" borderId="0" xfId="0" applyFont="1" applyBorder="1" applyAlignment="1">
      <alignment horizontal="right" wrapText="1"/>
    </xf>
    <xf numFmtId="0" fontId="15" fillId="0" borderId="0" xfId="0" applyFont="1" applyBorder="1" applyAlignment="1">
      <alignment horizontal="center" wrapText="1"/>
    </xf>
    <xf numFmtId="164" fontId="21" fillId="0" borderId="0" xfId="0" applyNumberFormat="1" applyFont="1" applyBorder="1" applyAlignment="1">
      <alignment horizontal="center" wrapText="1"/>
    </xf>
    <xf numFmtId="165" fontId="21" fillId="0" borderId="0" xfId="0" applyNumberFormat="1" applyFont="1" applyBorder="1" applyAlignment="1">
      <alignment horizontal="center" wrapText="1"/>
    </xf>
    <xf numFmtId="1" fontId="21" fillId="0" borderId="0" xfId="0" applyNumberFormat="1" applyFont="1" applyBorder="1" applyAlignment="1">
      <alignment horizontal="center" wrapText="1"/>
    </xf>
    <xf numFmtId="0" fontId="21" fillId="0" borderId="0" xfId="0" applyFont="1" applyBorder="1" applyAlignment="1">
      <alignment horizontal="center" wrapText="1"/>
    </xf>
    <xf numFmtId="0" fontId="3" fillId="0" borderId="0" xfId="0" applyFont="1" applyBorder="1" applyAlignment="1">
      <alignment horizontal="right" wrapText="1"/>
    </xf>
    <xf numFmtId="0" fontId="37" fillId="0" borderId="0" xfId="0" applyFont="1" applyFill="1" applyBorder="1" applyAlignment="1">
      <alignment horizontal="right"/>
    </xf>
    <xf numFmtId="0" fontId="15" fillId="0" borderId="0" xfId="0" applyFont="1" applyFill="1" applyBorder="1" applyAlignment="1">
      <alignment horizontal="center" wrapText="1"/>
    </xf>
    <xf numFmtId="0" fontId="37" fillId="0" borderId="0" xfId="0" applyFont="1" applyFill="1" applyBorder="1" applyAlignment="1">
      <alignment horizontal="center" wrapText="1"/>
    </xf>
    <xf numFmtId="0" fontId="71" fillId="0" borderId="0" xfId="0" applyFont="1" applyBorder="1" applyAlignment="1">
      <alignment vertical="center"/>
    </xf>
    <xf numFmtId="1" fontId="3" fillId="9" borderId="0" xfId="0" applyNumberFormat="1" applyFont="1" applyFill="1" applyBorder="1" applyAlignment="1">
      <alignment horizontal="right" wrapText="1"/>
    </xf>
    <xf numFmtId="164" fontId="7" fillId="9" borderId="0" xfId="0" applyNumberFormat="1" applyFont="1" applyFill="1" applyBorder="1"/>
    <xf numFmtId="1" fontId="13" fillId="9" borderId="0" xfId="0" applyNumberFormat="1" applyFont="1" applyFill="1" applyBorder="1" applyAlignment="1">
      <alignment horizontal="right" wrapText="1"/>
    </xf>
    <xf numFmtId="0" fontId="6" fillId="7" borderId="0" xfId="0" applyFont="1" applyFill="1" applyBorder="1" applyAlignment="1">
      <alignment horizontal="right"/>
    </xf>
    <xf numFmtId="166" fontId="12" fillId="3" borderId="0" xfId="0" applyNumberFormat="1" applyFont="1" applyFill="1" applyBorder="1" applyAlignment="1">
      <alignment horizontal="right"/>
    </xf>
    <xf numFmtId="164" fontId="0" fillId="3" borderId="0" xfId="0" applyNumberFormat="1" applyFill="1" applyBorder="1" applyAlignment="1">
      <alignment horizontal="center"/>
    </xf>
    <xf numFmtId="166" fontId="3" fillId="3" borderId="0" xfId="0" applyNumberFormat="1" applyFont="1" applyFill="1" applyBorder="1" applyAlignment="1">
      <alignment horizontal="right"/>
    </xf>
    <xf numFmtId="164" fontId="30" fillId="3" borderId="0" xfId="0" applyNumberFormat="1" applyFont="1" applyFill="1" applyBorder="1" applyAlignment="1">
      <alignment horizontal="center"/>
    </xf>
    <xf numFmtId="166" fontId="0" fillId="0" borderId="0" xfId="0" applyNumberFormat="1" applyBorder="1" applyAlignment="1" applyProtection="1">
      <alignment horizontal="right" vertical="center"/>
    </xf>
    <xf numFmtId="166" fontId="30" fillId="0" borderId="0" xfId="0" applyNumberFormat="1" applyFont="1" applyBorder="1" applyAlignment="1" applyProtection="1">
      <alignment horizontal="right" vertical="center"/>
    </xf>
    <xf numFmtId="164" fontId="10" fillId="2" borderId="0" xfId="0" applyNumberFormat="1" applyFont="1" applyFill="1" applyBorder="1" applyAlignment="1">
      <alignment horizontal="center"/>
    </xf>
    <xf numFmtId="164" fontId="0" fillId="10" borderId="0" xfId="0" applyNumberFormat="1" applyFill="1" applyBorder="1" applyAlignment="1">
      <alignment horizontal="center"/>
    </xf>
    <xf numFmtId="0" fontId="0" fillId="2" borderId="0" xfId="0" applyFill="1" applyBorder="1"/>
    <xf numFmtId="2" fontId="13" fillId="0" borderId="0" xfId="0" applyNumberFormat="1" applyFont="1" applyFill="1" applyBorder="1" applyAlignment="1">
      <alignment horizontal="center"/>
    </xf>
    <xf numFmtId="20" fontId="27" fillId="0" borderId="0" xfId="0" applyNumberFormat="1" applyFont="1" applyFill="1" applyBorder="1" applyAlignment="1">
      <alignment horizontal="right"/>
    </xf>
    <xf numFmtId="164" fontId="6" fillId="0" borderId="0" xfId="0" applyNumberFormat="1" applyFont="1" applyFill="1" applyBorder="1" applyAlignment="1">
      <alignment horizontal="left"/>
    </xf>
    <xf numFmtId="2" fontId="0" fillId="0" borderId="0" xfId="0" applyNumberFormat="1" applyFill="1" applyBorder="1" applyAlignment="1">
      <alignment horizontal="left"/>
    </xf>
    <xf numFmtId="1" fontId="3" fillId="0" borderId="0" xfId="0" applyNumberFormat="1" applyFont="1" applyFill="1" applyBorder="1" applyAlignment="1">
      <alignment horizontal="right"/>
    </xf>
    <xf numFmtId="2" fontId="12" fillId="0" borderId="0" xfId="0" applyNumberFormat="1" applyFont="1" applyFill="1" applyBorder="1"/>
    <xf numFmtId="171" fontId="13" fillId="0" borderId="0" xfId="0" applyNumberFormat="1" applyFont="1" applyBorder="1"/>
    <xf numFmtId="2" fontId="13" fillId="0" borderId="0" xfId="0" applyNumberFormat="1" applyFont="1" applyFill="1" applyBorder="1"/>
    <xf numFmtId="170" fontId="13" fillId="0" borderId="0" xfId="0" applyNumberFormat="1" applyFont="1" applyBorder="1" applyAlignment="1">
      <alignment horizontal="left"/>
    </xf>
    <xf numFmtId="0" fontId="7" fillId="27" borderId="0" xfId="0" applyFont="1" applyFill="1" applyBorder="1" applyAlignment="1">
      <alignment horizontal="right"/>
    </xf>
    <xf numFmtId="2" fontId="12" fillId="0" borderId="0" xfId="0" applyNumberFormat="1" applyFont="1" applyFill="1" applyBorder="1" applyAlignment="1">
      <alignment horizontal="center"/>
    </xf>
    <xf numFmtId="0" fontId="0" fillId="7" borderId="0" xfId="0" applyFont="1" applyFill="1" applyBorder="1" applyAlignment="1">
      <alignment horizontal="right"/>
    </xf>
    <xf numFmtId="0" fontId="24" fillId="7" borderId="0" xfId="0" applyFont="1" applyFill="1" applyBorder="1" applyAlignment="1">
      <alignment horizontal="center"/>
    </xf>
    <xf numFmtId="0" fontId="41" fillId="7" borderId="0" xfId="0" applyFont="1" applyFill="1" applyBorder="1" applyAlignment="1">
      <alignment horizontal="center"/>
    </xf>
    <xf numFmtId="168" fontId="6" fillId="5" borderId="0" xfId="0" applyNumberFormat="1" applyFont="1" applyFill="1" applyBorder="1" applyAlignment="1">
      <alignment horizontal="center"/>
    </xf>
    <xf numFmtId="168" fontId="6" fillId="12" borderId="0" xfId="0" applyNumberFormat="1" applyFont="1" applyFill="1" applyBorder="1" applyAlignment="1">
      <alignment horizontal="center"/>
    </xf>
    <xf numFmtId="0" fontId="6" fillId="11" borderId="0" xfId="0" applyFont="1" applyFill="1" applyBorder="1" applyAlignment="1">
      <alignment horizontal="center"/>
    </xf>
    <xf numFmtId="0" fontId="6" fillId="0" borderId="0" xfId="0" applyFont="1" applyBorder="1" applyAlignment="1">
      <alignment horizontal="center"/>
    </xf>
    <xf numFmtId="0" fontId="24" fillId="2" borderId="0" xfId="0" applyFont="1" applyFill="1" applyBorder="1" applyAlignment="1">
      <alignment horizontal="center"/>
    </xf>
    <xf numFmtId="0" fontId="24" fillId="13" borderId="0" xfId="0" applyFont="1" applyFill="1" applyBorder="1" applyAlignment="1">
      <alignment horizontal="center"/>
    </xf>
    <xf numFmtId="0" fontId="24"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2" fontId="27"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10" fillId="9" borderId="2" xfId="0" applyFont="1" applyFill="1" applyBorder="1" applyAlignment="1">
      <alignment horizontal="left"/>
    </xf>
    <xf numFmtId="0" fontId="10" fillId="27" borderId="2" xfId="0" applyFont="1" applyFill="1" applyBorder="1" applyAlignment="1">
      <alignment horizontal="left"/>
    </xf>
    <xf numFmtId="0" fontId="10" fillId="0" borderId="2" xfId="0" applyFont="1" applyFill="1" applyBorder="1" applyAlignment="1">
      <alignment horizontal="left"/>
    </xf>
    <xf numFmtId="0" fontId="71" fillId="0" borderId="2" xfId="0" applyFont="1" applyBorder="1" applyAlignment="1">
      <alignment vertical="center"/>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27" fillId="14" borderId="2" xfId="0" applyNumberFormat="1" applyFont="1" applyFill="1" applyBorder="1" applyAlignment="1">
      <alignment horizontal="left"/>
    </xf>
    <xf numFmtId="0" fontId="0" fillId="9" borderId="2" xfId="0" applyFill="1" applyBorder="1" applyAlignment="1">
      <alignment horizontal="right"/>
    </xf>
    <xf numFmtId="0" fontId="26" fillId="9" borderId="2" xfId="0" applyFont="1" applyFill="1" applyBorder="1" applyAlignment="1">
      <alignment horizontal="right"/>
    </xf>
    <xf numFmtId="0" fontId="13" fillId="9" borderId="2" xfId="0" applyFont="1" applyFill="1" applyBorder="1" applyAlignment="1">
      <alignment horizontal="center" wrapText="1"/>
    </xf>
    <xf numFmtId="164" fontId="6" fillId="9" borderId="2" xfId="0" applyNumberFormat="1" applyFont="1" applyFill="1" applyBorder="1"/>
    <xf numFmtId="0" fontId="12" fillId="9" borderId="2" xfId="0" applyFont="1" applyFill="1" applyBorder="1" applyAlignment="1">
      <alignment horizontal="center"/>
    </xf>
    <xf numFmtId="2" fontId="0" fillId="9" borderId="2" xfId="0" applyNumberFormat="1" applyFill="1" applyBorder="1" applyAlignment="1">
      <alignment horizontal="center"/>
    </xf>
    <xf numFmtId="0" fontId="22" fillId="9" borderId="2" xfId="0" applyFont="1" applyFill="1" applyBorder="1" applyAlignment="1">
      <alignment horizontal="center"/>
    </xf>
    <xf numFmtId="0" fontId="0" fillId="9" borderId="2" xfId="0" applyFill="1" applyBorder="1" applyAlignment="1">
      <alignment horizontal="center"/>
    </xf>
    <xf numFmtId="165" fontId="0" fillId="9" borderId="2" xfId="0" applyNumberFormat="1" applyFill="1" applyBorder="1" applyAlignment="1">
      <alignment horizontal="center"/>
    </xf>
    <xf numFmtId="0" fontId="29" fillId="9" borderId="2" xfId="0" applyFont="1" applyFill="1" applyBorder="1" applyAlignment="1">
      <alignment horizontal="center"/>
    </xf>
    <xf numFmtId="164" fontId="6" fillId="0" borderId="2" xfId="0" applyNumberFormat="1" applyFont="1" applyFill="1" applyBorder="1"/>
    <xf numFmtId="164" fontId="0" fillId="9" borderId="2" xfId="0" applyNumberFormat="1" applyFont="1" applyFill="1" applyBorder="1" applyAlignment="1">
      <alignment horizontal="right"/>
    </xf>
    <xf numFmtId="0" fontId="0" fillId="9" borderId="2" xfId="0" applyFont="1" applyFill="1" applyBorder="1" applyAlignment="1">
      <alignment horizontal="center"/>
    </xf>
    <xf numFmtId="164" fontId="0" fillId="9" borderId="2" xfId="0" applyNumberFormat="1" applyFont="1" applyFill="1" applyBorder="1" applyAlignment="1">
      <alignment horizontal="center"/>
    </xf>
    <xf numFmtId="164" fontId="42" fillId="0" borderId="2" xfId="0" applyNumberFormat="1" applyFont="1" applyFill="1" applyBorder="1"/>
    <xf numFmtId="0" fontId="40" fillId="3" borderId="2" xfId="0" applyFont="1" applyFill="1" applyBorder="1" applyAlignment="1">
      <alignment horizontal="center"/>
    </xf>
    <xf numFmtId="0" fontId="0" fillId="9" borderId="2" xfId="0" applyFill="1" applyBorder="1"/>
    <xf numFmtId="0" fontId="0" fillId="0" borderId="2" xfId="0" applyBorder="1"/>
    <xf numFmtId="0" fontId="0" fillId="60" borderId="1" xfId="0" applyFill="1" applyBorder="1"/>
    <xf numFmtId="0" fontId="0" fillId="60" borderId="1" xfId="0" applyFill="1" applyBorder="1" applyAlignment="1">
      <alignment horizontal="right"/>
    </xf>
    <xf numFmtId="164" fontId="28" fillId="60" borderId="1" xfId="3" applyNumberFormat="1" applyFont="1" applyFill="1" applyBorder="1" applyAlignment="1">
      <alignment horizontal="right" wrapText="1"/>
    </xf>
    <xf numFmtId="1" fontId="0" fillId="60" borderId="1" xfId="0" applyNumberFormat="1" applyFont="1" applyFill="1" applyBorder="1" applyAlignment="1">
      <alignment horizontal="right"/>
    </xf>
    <xf numFmtId="0" fontId="0" fillId="60" borderId="1" xfId="0" applyFont="1" applyFill="1" applyBorder="1" applyAlignment="1">
      <alignment horizontal="center"/>
    </xf>
    <xf numFmtId="0" fontId="34" fillId="60" borderId="1" xfId="0" applyFont="1" applyFill="1" applyBorder="1" applyAlignment="1">
      <alignment horizontal="right"/>
    </xf>
    <xf numFmtId="10" fontId="0" fillId="60" borderId="1" xfId="0" applyNumberFormat="1" applyFill="1" applyBorder="1" applyAlignment="1">
      <alignment horizontal="right"/>
    </xf>
    <xf numFmtId="0" fontId="0" fillId="60" borderId="1" xfId="0" applyFill="1" applyBorder="1" applyAlignment="1">
      <alignment horizontal="center"/>
    </xf>
    <xf numFmtId="0" fontId="0" fillId="60" borderId="1" xfId="0" applyFont="1" applyFill="1" applyBorder="1" applyAlignment="1">
      <alignment horizontal="left"/>
    </xf>
    <xf numFmtId="164" fontId="10" fillId="60" borderId="1" xfId="0" applyNumberFormat="1" applyFont="1" applyFill="1" applyBorder="1" applyAlignment="1">
      <alignment horizontal="right"/>
    </xf>
    <xf numFmtId="0" fontId="0" fillId="60" borderId="0" xfId="0" applyFill="1" applyBorder="1" applyAlignment="1">
      <alignment horizontal="right"/>
    </xf>
    <xf numFmtId="164" fontId="28" fillId="60" borderId="0" xfId="3" applyNumberFormat="1" applyFont="1" applyFill="1" applyBorder="1" applyAlignment="1">
      <alignment horizontal="right" wrapText="1"/>
    </xf>
    <xf numFmtId="0" fontId="34" fillId="60" borderId="0" xfId="0" applyFont="1" applyFill="1" applyBorder="1" applyAlignment="1">
      <alignment horizontal="right"/>
    </xf>
    <xf numFmtId="0" fontId="0" fillId="60" borderId="0" xfId="0" applyFill="1" applyBorder="1" applyAlignment="1">
      <alignment horizontal="center"/>
    </xf>
    <xf numFmtId="166" fontId="7" fillId="0" borderId="0" xfId="0" applyNumberFormat="1" applyFont="1" applyFill="1" applyBorder="1" applyAlignment="1" applyProtection="1">
      <alignment horizontal="right" vertical="center"/>
    </xf>
    <xf numFmtId="1" fontId="7" fillId="0" borderId="0" xfId="0" applyNumberFormat="1" applyFont="1" applyFill="1" applyBorder="1" applyAlignment="1" applyProtection="1">
      <alignment horizontal="right" vertical="center"/>
    </xf>
    <xf numFmtId="0" fontId="0" fillId="60" borderId="0" xfId="0" applyFill="1" applyBorder="1"/>
    <xf numFmtId="0" fontId="27" fillId="60" borderId="0" xfId="0" applyFont="1" applyFill="1" applyBorder="1"/>
    <xf numFmtId="0" fontId="27" fillId="60" borderId="0" xfId="0" applyFont="1" applyFill="1" applyBorder="1" applyAlignment="1">
      <alignment horizontal="right"/>
    </xf>
    <xf numFmtId="0" fontId="27" fillId="60" borderId="1" xfId="0" applyFont="1" applyFill="1" applyBorder="1"/>
    <xf numFmtId="0" fontId="10" fillId="0" borderId="13" xfId="0" applyFont="1" applyFill="1" applyBorder="1" applyAlignment="1">
      <alignment horizontal="left"/>
    </xf>
    <xf numFmtId="0" fontId="0" fillId="0" borderId="13" xfId="0" applyFont="1" applyFill="1" applyBorder="1" applyAlignment="1">
      <alignment horizontal="left"/>
    </xf>
    <xf numFmtId="172" fontId="10"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10" fillId="0" borderId="13" xfId="0" applyFont="1" applyFill="1" applyBorder="1" applyAlignment="1">
      <alignment horizontal="right"/>
    </xf>
    <xf numFmtId="164" fontId="28" fillId="0" borderId="13" xfId="0" applyNumberFormat="1" applyFont="1" applyFill="1" applyBorder="1" applyAlignment="1">
      <alignment horizontal="right"/>
    </xf>
    <xf numFmtId="0" fontId="20" fillId="0" borderId="13" xfId="3" applyFont="1" applyFill="1" applyBorder="1" applyAlignment="1">
      <alignment horizontal="right" wrapText="1"/>
    </xf>
    <xf numFmtId="164" fontId="10" fillId="0" borderId="13" xfId="0" applyNumberFormat="1" applyFont="1" applyFill="1" applyBorder="1" applyAlignment="1">
      <alignment horizontal="right"/>
    </xf>
    <xf numFmtId="0" fontId="0" fillId="0" borderId="13" xfId="0" applyFill="1" applyBorder="1" applyAlignment="1">
      <alignment horizontal="right"/>
    </xf>
    <xf numFmtId="164" fontId="0" fillId="0" borderId="13" xfId="0" applyNumberFormat="1" applyFill="1" applyBorder="1" applyAlignment="1">
      <alignment horizontal="right"/>
    </xf>
    <xf numFmtId="1" fontId="0" fillId="0" borderId="13" xfId="0" applyNumberFormat="1" applyFill="1" applyBorder="1" applyAlignment="1">
      <alignment horizontal="right"/>
    </xf>
    <xf numFmtId="1" fontId="10" fillId="0" borderId="13" xfId="0" applyNumberFormat="1" applyFont="1" applyFill="1" applyBorder="1" applyAlignment="1">
      <alignment horizontal="right"/>
    </xf>
    <xf numFmtId="1" fontId="44" fillId="0" borderId="13" xfId="3" applyNumberFormat="1" applyFont="1" applyFill="1" applyBorder="1" applyAlignment="1">
      <alignment horizontal="right" wrapText="1"/>
    </xf>
    <xf numFmtId="0" fontId="13" fillId="0" borderId="13" xfId="0" applyFont="1" applyFill="1" applyBorder="1" applyAlignment="1">
      <alignment horizontal="center" wrapText="1"/>
    </xf>
    <xf numFmtId="164" fontId="6" fillId="0" borderId="13" xfId="0" applyNumberFormat="1" applyFont="1" applyFill="1" applyBorder="1" applyAlignment="1">
      <alignment horizontal="center"/>
    </xf>
    <xf numFmtId="0" fontId="0" fillId="0" borderId="13" xfId="0" applyFont="1" applyFill="1" applyBorder="1" applyAlignment="1">
      <alignment horizontal="center"/>
    </xf>
    <xf numFmtId="2" fontId="0" fillId="0" borderId="13" xfId="0" applyNumberFormat="1" applyFont="1" applyFill="1" applyBorder="1" applyAlignment="1">
      <alignment horizontal="center"/>
    </xf>
    <xf numFmtId="2" fontId="28" fillId="0" borderId="13" xfId="0" applyNumberFormat="1" applyFont="1" applyFill="1" applyBorder="1" applyAlignment="1">
      <alignment horizontal="center"/>
    </xf>
    <xf numFmtId="0" fontId="0" fillId="0" borderId="13" xfId="0" applyFill="1" applyBorder="1" applyAlignment="1">
      <alignment horizontal="center"/>
    </xf>
    <xf numFmtId="164" fontId="0" fillId="0" borderId="13" xfId="0" applyNumberFormat="1" applyFill="1" applyBorder="1" applyAlignment="1">
      <alignment horizontal="center"/>
    </xf>
    <xf numFmtId="1" fontId="0" fillId="0" borderId="13" xfId="0" applyNumberFormat="1" applyFont="1" applyFill="1" applyBorder="1" applyAlignment="1">
      <alignment horizontal="center"/>
    </xf>
    <xf numFmtId="2" fontId="0" fillId="0" borderId="13" xfId="0" applyNumberFormat="1" applyFill="1" applyBorder="1" applyAlignment="1">
      <alignment horizontal="center"/>
    </xf>
    <xf numFmtId="0" fontId="28" fillId="0" borderId="13" xfId="0" applyFont="1" applyFill="1" applyBorder="1" applyAlignment="1">
      <alignment horizontal="center"/>
    </xf>
    <xf numFmtId="164" fontId="0" fillId="0" borderId="13" xfId="0" applyNumberFormat="1" applyFont="1" applyFill="1" applyBorder="1" applyAlignment="1">
      <alignment horizontal="center"/>
    </xf>
    <xf numFmtId="0" fontId="0" fillId="0" borderId="13" xfId="0" applyBorder="1"/>
    <xf numFmtId="0" fontId="37" fillId="0" borderId="0" xfId="0" applyFont="1" applyFill="1" applyBorder="1" applyAlignment="1">
      <alignment horizontal="left"/>
    </xf>
    <xf numFmtId="1" fontId="0" fillId="3" borderId="1" xfId="0" applyNumberFormat="1" applyFill="1" applyBorder="1" applyAlignment="1">
      <alignment horizontal="right"/>
    </xf>
    <xf numFmtId="164" fontId="27" fillId="60" borderId="1" xfId="0" applyNumberFormat="1" applyFont="1" applyFill="1" applyBorder="1"/>
    <xf numFmtId="2" fontId="27" fillId="60" borderId="1" xfId="0" applyNumberFormat="1" applyFont="1" applyFill="1" applyBorder="1"/>
    <xf numFmtId="0" fontId="0" fillId="0" borderId="1" xfId="0" applyFill="1" applyBorder="1"/>
    <xf numFmtId="0" fontId="10" fillId="6" borderId="1" xfId="0" applyFont="1" applyFill="1" applyBorder="1"/>
    <xf numFmtId="0" fontId="3" fillId="0" borderId="1" xfId="0" applyFont="1" applyFill="1" applyBorder="1" applyAlignment="1">
      <alignment horizontal="center" wrapText="1"/>
    </xf>
    <xf numFmtId="0" fontId="13" fillId="9" borderId="3" xfId="0" applyFont="1" applyFill="1" applyBorder="1" applyAlignment="1">
      <alignment horizontal="center" wrapText="1"/>
    </xf>
    <xf numFmtId="2" fontId="0" fillId="10" borderId="1" xfId="0" applyNumberFormat="1" applyFill="1" applyBorder="1" applyAlignment="1">
      <alignment horizontal="center"/>
    </xf>
    <xf numFmtId="2" fontId="0" fillId="9" borderId="1" xfId="0" applyNumberFormat="1" applyFill="1" applyBorder="1" applyAlignment="1">
      <alignment horizontal="center"/>
    </xf>
    <xf numFmtId="2" fontId="30" fillId="10" borderId="1" xfId="0" applyNumberFormat="1" applyFont="1" applyFill="1" applyBorder="1" applyAlignment="1">
      <alignment horizontal="center"/>
    </xf>
    <xf numFmtId="2" fontId="0" fillId="0" borderId="1" xfId="0" applyNumberFormat="1" applyBorder="1" applyAlignment="1">
      <alignment horizontal="center"/>
    </xf>
    <xf numFmtId="2" fontId="0" fillId="0" borderId="1" xfId="0" applyNumberFormat="1" applyFill="1" applyBorder="1" applyAlignment="1">
      <alignment horizontal="center"/>
    </xf>
    <xf numFmtId="0" fontId="13" fillId="9" borderId="1" xfId="0" applyFont="1" applyFill="1" applyBorder="1" applyAlignment="1">
      <alignment horizontal="center" wrapText="1"/>
    </xf>
    <xf numFmtId="0" fontId="21" fillId="7" borderId="1" xfId="0" applyFont="1" applyFill="1" applyBorder="1" applyAlignment="1">
      <alignment horizontal="center" wrapText="1"/>
    </xf>
    <xf numFmtId="0" fontId="21" fillId="9" borderId="1" xfId="0" applyFont="1" applyFill="1" applyBorder="1" applyAlignment="1">
      <alignment horizontal="center" wrapText="1"/>
    </xf>
    <xf numFmtId="0" fontId="0" fillId="9" borderId="1" xfId="0" applyFill="1" applyBorder="1" applyAlignment="1">
      <alignment horizontal="center"/>
    </xf>
    <xf numFmtId="0" fontId="7" fillId="9" borderId="1" xfId="0" applyFont="1" applyFill="1" applyBorder="1" applyAlignment="1">
      <alignment horizontal="center"/>
    </xf>
    <xf numFmtId="0" fontId="30" fillId="9" borderId="1" xfId="0" applyFont="1" applyFill="1" applyBorder="1" applyAlignment="1">
      <alignment horizontal="center"/>
    </xf>
    <xf numFmtId="2" fontId="7" fillId="0" borderId="1" xfId="0" applyNumberFormat="1" applyFont="1" applyFill="1" applyBorder="1" applyAlignment="1">
      <alignment horizontal="center"/>
    </xf>
    <xf numFmtId="2" fontId="30" fillId="0" borderId="1" xfId="0" applyNumberFormat="1" applyFont="1" applyFill="1" applyBorder="1" applyAlignment="1">
      <alignment horizontal="center"/>
    </xf>
    <xf numFmtId="0" fontId="6" fillId="0" borderId="1" xfId="0" applyFont="1" applyFill="1" applyBorder="1" applyAlignment="1">
      <alignment horizontal="center"/>
    </xf>
    <xf numFmtId="2" fontId="10" fillId="10" borderId="1" xfId="0" applyNumberFormat="1" applyFont="1" applyFill="1" applyBorder="1" applyAlignment="1">
      <alignment horizontal="center"/>
    </xf>
    <xf numFmtId="2" fontId="27" fillId="10" borderId="1" xfId="0" applyNumberFormat="1" applyFont="1" applyFill="1" applyBorder="1" applyAlignment="1">
      <alignment horizontal="center"/>
    </xf>
    <xf numFmtId="164" fontId="0" fillId="0" borderId="1" xfId="0" applyNumberFormat="1" applyFill="1" applyBorder="1"/>
    <xf numFmtId="0" fontId="13" fillId="4" borderId="1" xfId="0" applyFont="1" applyFill="1" applyBorder="1" applyAlignment="1">
      <alignment horizontal="right" wrapText="1"/>
    </xf>
    <xf numFmtId="0" fontId="21" fillId="4" borderId="1" xfId="0" applyFont="1" applyFill="1" applyBorder="1" applyAlignment="1">
      <alignment horizontal="right" wrapText="1"/>
    </xf>
    <xf numFmtId="164" fontId="0" fillId="3" borderId="1" xfId="0" applyNumberFormat="1" applyFill="1" applyBorder="1"/>
    <xf numFmtId="164" fontId="30" fillId="3" borderId="1" xfId="0" applyNumberFormat="1" applyFont="1" applyFill="1" applyBorder="1"/>
    <xf numFmtId="164" fontId="7" fillId="0" borderId="1" xfId="0" applyNumberFormat="1" applyFont="1" applyFill="1" applyBorder="1"/>
    <xf numFmtId="0" fontId="12" fillId="2" borderId="1" xfId="0" applyFont="1" applyFill="1" applyBorder="1" applyAlignment="1">
      <alignment horizontal="right" wrapText="1"/>
    </xf>
    <xf numFmtId="0" fontId="13" fillId="7" borderId="1" xfId="0" applyFont="1" applyFill="1" applyBorder="1" applyAlignment="1">
      <alignment horizontal="right" wrapText="1"/>
    </xf>
    <xf numFmtId="0" fontId="13" fillId="0" borderId="1" xfId="0" applyFont="1" applyFill="1" applyBorder="1" applyAlignment="1">
      <alignment horizontal="center" wrapText="1"/>
    </xf>
    <xf numFmtId="0" fontId="21" fillId="0" borderId="1" xfId="0" applyFont="1" applyFill="1" applyBorder="1" applyAlignment="1">
      <alignment horizontal="center" wrapText="1"/>
    </xf>
    <xf numFmtId="0" fontId="13" fillId="0" borderId="14" xfId="0" applyFont="1" applyFill="1" applyBorder="1" applyAlignment="1">
      <alignment horizontal="center" wrapText="1"/>
    </xf>
    <xf numFmtId="0" fontId="0" fillId="7" borderId="1" xfId="0" applyFont="1" applyFill="1" applyBorder="1" applyAlignment="1">
      <alignment horizontal="center"/>
    </xf>
    <xf numFmtId="0" fontId="0" fillId="7" borderId="1" xfId="0" applyFill="1" applyBorder="1" applyAlignment="1">
      <alignment horizontal="center"/>
    </xf>
    <xf numFmtId="0" fontId="34" fillId="7" borderId="1" xfId="0" applyFont="1" applyFill="1" applyBorder="1" applyAlignment="1">
      <alignment horizontal="center"/>
    </xf>
    <xf numFmtId="168" fontId="0" fillId="5" borderId="1" xfId="0" applyNumberFormat="1" applyFill="1" applyBorder="1" applyAlignment="1">
      <alignment horizontal="center"/>
    </xf>
    <xf numFmtId="168" fontId="0" fillId="12" borderId="1" xfId="0" applyNumberFormat="1" applyFill="1" applyBorder="1" applyAlignment="1">
      <alignment horizontal="center"/>
    </xf>
    <xf numFmtId="0" fontId="0" fillId="11"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13" borderId="1" xfId="0" applyFill="1" applyBorder="1" applyAlignment="1">
      <alignment horizontal="center"/>
    </xf>
    <xf numFmtId="0" fontId="0" fillId="0" borderId="1" xfId="0" applyFill="1" applyBorder="1" applyAlignment="1">
      <alignment horizontal="center"/>
    </xf>
    <xf numFmtId="165" fontId="27" fillId="60" borderId="1" xfId="0" applyNumberFormat="1" applyFont="1" applyFill="1" applyBorder="1"/>
    <xf numFmtId="0" fontId="0" fillId="60" borderId="0" xfId="0" applyFont="1" applyFill="1" applyBorder="1" applyAlignment="1">
      <alignment horizontal="left"/>
    </xf>
    <xf numFmtId="0" fontId="3" fillId="60" borderId="0" xfId="0" applyFont="1" applyFill="1" applyBorder="1" applyAlignment="1">
      <alignment horizontal="center" wrapText="1"/>
    </xf>
    <xf numFmtId="165" fontId="27" fillId="60" borderId="0" xfId="0" applyNumberFormat="1" applyFont="1" applyFill="1" applyBorder="1"/>
    <xf numFmtId="164" fontId="6" fillId="60" borderId="0" xfId="0" applyNumberFormat="1" applyFont="1" applyFill="1" applyBorder="1"/>
    <xf numFmtId="164" fontId="10" fillId="60" borderId="0" xfId="0" applyNumberFormat="1" applyFont="1" applyFill="1" applyBorder="1" applyAlignment="1">
      <alignment horizontal="right"/>
    </xf>
    <xf numFmtId="0" fontId="3" fillId="0" borderId="1" xfId="0" applyFont="1" applyBorder="1" applyAlignment="1">
      <alignment horizontal="center" wrapText="1"/>
    </xf>
    <xf numFmtId="2" fontId="0" fillId="9" borderId="3" xfId="0" applyNumberFormat="1" applyFill="1" applyBorder="1" applyAlignment="1">
      <alignment horizontal="center"/>
    </xf>
    <xf numFmtId="2" fontId="0" fillId="9" borderId="1" xfId="0" applyNumberFormat="1" applyFont="1" applyFill="1" applyBorder="1" applyAlignment="1">
      <alignment horizontal="center"/>
    </xf>
    <xf numFmtId="2" fontId="7" fillId="9" borderId="1" xfId="0" applyNumberFormat="1" applyFont="1" applyFill="1" applyBorder="1" applyAlignment="1">
      <alignment horizontal="center"/>
    </xf>
    <xf numFmtId="2" fontId="30" fillId="9" borderId="1" xfId="0" applyNumberFormat="1" applyFont="1" applyFill="1" applyBorder="1" applyAlignment="1">
      <alignment horizontal="center"/>
    </xf>
    <xf numFmtId="164" fontId="0" fillId="0" borderId="1" xfId="0" applyNumberFormat="1" applyFill="1" applyBorder="1" applyAlignment="1">
      <alignment horizontal="center"/>
    </xf>
    <xf numFmtId="164" fontId="0" fillId="0" borderId="1" xfId="0" applyNumberFormat="1" applyBorder="1"/>
    <xf numFmtId="164" fontId="30" fillId="0" borderId="1" xfId="0" applyNumberFormat="1" applyFont="1" applyBorder="1"/>
    <xf numFmtId="164" fontId="7" fillId="0" borderId="1" xfId="0" applyNumberFormat="1" applyFont="1" applyFill="1" applyBorder="1" applyAlignment="1">
      <alignment horizontal="right"/>
    </xf>
    <xf numFmtId="164" fontId="0" fillId="0" borderId="1" xfId="0" applyNumberFormat="1" applyFill="1" applyBorder="1" applyAlignment="1">
      <alignment horizontal="right"/>
    </xf>
    <xf numFmtId="164" fontId="7" fillId="0" borderId="1" xfId="0" applyNumberFormat="1" applyFont="1" applyBorder="1"/>
    <xf numFmtId="0" fontId="0" fillId="3" borderId="1" xfId="0" applyFill="1" applyBorder="1"/>
    <xf numFmtId="164" fontId="0" fillId="0" borderId="1" xfId="0" applyNumberFormat="1" applyBorder="1" applyAlignment="1"/>
    <xf numFmtId="2" fontId="0" fillId="0" borderId="1" xfId="0" applyNumberFormat="1" applyFont="1" applyFill="1" applyBorder="1" applyAlignment="1">
      <alignment horizontal="right"/>
    </xf>
    <xf numFmtId="2" fontId="27" fillId="3" borderId="1" xfId="0" applyNumberFormat="1" applyFont="1" applyFill="1" applyBorder="1"/>
    <xf numFmtId="164" fontId="30" fillId="0" borderId="1" xfId="0" applyNumberFormat="1" applyFont="1" applyFill="1" applyBorder="1"/>
    <xf numFmtId="2" fontId="7" fillId="0" borderId="1" xfId="0" applyNumberFormat="1" applyFont="1" applyFill="1" applyBorder="1" applyAlignment="1">
      <alignment horizontal="right"/>
    </xf>
    <xf numFmtId="164" fontId="27" fillId="3" borderId="1" xfId="0" applyNumberFormat="1" applyFont="1" applyFill="1" applyBorder="1"/>
    <xf numFmtId="164" fontId="6" fillId="0" borderId="1" xfId="0" applyNumberFormat="1" applyFont="1" applyFill="1" applyBorder="1"/>
    <xf numFmtId="2" fontId="10" fillId="0" borderId="1" xfId="0" applyNumberFormat="1" applyFont="1" applyBorder="1"/>
    <xf numFmtId="2" fontId="10" fillId="0" borderId="1" xfId="0" applyNumberFormat="1" applyFont="1" applyFill="1" applyBorder="1" applyAlignment="1">
      <alignment horizontal="right"/>
    </xf>
    <xf numFmtId="2" fontId="10" fillId="2" borderId="1" xfId="0" applyNumberFormat="1" applyFont="1" applyFill="1" applyBorder="1"/>
    <xf numFmtId="164" fontId="10" fillId="0" borderId="1" xfId="0" applyNumberFormat="1" applyFont="1" applyFill="1" applyBorder="1" applyAlignment="1">
      <alignment horizontal="right"/>
    </xf>
    <xf numFmtId="164" fontId="0" fillId="0" borderId="1" xfId="0" applyNumberFormat="1" applyBorder="1" applyAlignment="1">
      <alignment horizontal="right"/>
    </xf>
    <xf numFmtId="164" fontId="0" fillId="7" borderId="1" xfId="0" applyNumberFormat="1" applyFill="1" applyBorder="1"/>
    <xf numFmtId="0" fontId="0" fillId="2" borderId="1" xfId="0" applyFill="1" applyBorder="1"/>
    <xf numFmtId="164" fontId="30" fillId="0" borderId="1" xfId="0" applyNumberFormat="1" applyFont="1" applyFill="1" applyBorder="1" applyAlignment="1">
      <alignment horizontal="center"/>
    </xf>
    <xf numFmtId="0" fontId="10" fillId="0" borderId="1" xfId="0" applyFont="1" applyFill="1" applyBorder="1" applyAlignment="1">
      <alignment horizontal="center"/>
    </xf>
    <xf numFmtId="164" fontId="7" fillId="0" borderId="1" xfId="0" applyNumberFormat="1" applyFont="1" applyFill="1" applyBorder="1" applyAlignment="1">
      <alignment horizontal="center"/>
    </xf>
    <xf numFmtId="164" fontId="0" fillId="0" borderId="14" xfId="0" applyNumberFormat="1" applyFill="1" applyBorder="1" applyAlignment="1">
      <alignment horizontal="center"/>
    </xf>
    <xf numFmtId="0" fontId="38" fillId="0" borderId="1" xfId="0" applyFont="1" applyFill="1" applyBorder="1" applyAlignment="1">
      <alignment horizontal="center"/>
    </xf>
    <xf numFmtId="169" fontId="0" fillId="13" borderId="1" xfId="4" applyNumberFormat="1" applyFont="1" applyFill="1" applyBorder="1" applyAlignment="1">
      <alignment horizontal="center"/>
    </xf>
    <xf numFmtId="0" fontId="0" fillId="0" borderId="1" xfId="0" applyBorder="1"/>
    <xf numFmtId="164" fontId="27" fillId="60" borderId="0" xfId="0" applyNumberFormat="1" applyFont="1" applyFill="1" applyBorder="1"/>
    <xf numFmtId="2" fontId="10" fillId="7" borderId="0" xfId="0" applyNumberFormat="1" applyFont="1" applyFill="1" applyBorder="1" applyAlignment="1">
      <alignment horizontal="center"/>
    </xf>
    <xf numFmtId="165" fontId="0" fillId="4" borderId="0" xfId="0" applyNumberFormat="1" applyFill="1"/>
    <xf numFmtId="2" fontId="0" fillId="0" borderId="0" xfId="0" applyNumberFormat="1"/>
    <xf numFmtId="0" fontId="10" fillId="7" borderId="0" xfId="0" applyFont="1" applyFill="1" applyBorder="1" applyAlignment="1">
      <alignment horizontal="left"/>
    </xf>
    <xf numFmtId="165" fontId="10" fillId="7" borderId="0" xfId="0" applyNumberFormat="1" applyFont="1" applyFill="1" applyBorder="1" applyAlignment="1">
      <alignment horizontal="center"/>
    </xf>
    <xf numFmtId="0" fontId="0" fillId="0" borderId="13" xfId="0" applyFill="1" applyBorder="1"/>
    <xf numFmtId="0" fontId="30" fillId="60" borderId="0" xfId="0" applyFont="1" applyFill="1"/>
    <xf numFmtId="0" fontId="3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7" fillId="0" borderId="0" xfId="0" applyNumberFormat="1" applyFont="1" applyAlignment="1">
      <alignment horizontal="left"/>
    </xf>
    <xf numFmtId="0" fontId="7" fillId="0" borderId="0" xfId="0" applyFont="1"/>
    <xf numFmtId="2" fontId="27" fillId="60" borderId="0" xfId="0" applyNumberFormat="1" applyFont="1" applyFill="1" applyBorder="1"/>
    <xf numFmtId="0" fontId="24" fillId="60" borderId="0" xfId="0" applyFont="1" applyFill="1" applyBorder="1"/>
    <xf numFmtId="0" fontId="26" fillId="60" borderId="0" xfId="0" applyFont="1" applyFill="1" applyBorder="1" applyAlignment="1"/>
    <xf numFmtId="1" fontId="0" fillId="60" borderId="0" xfId="0" applyNumberFormat="1" applyFont="1" applyFill="1" applyBorder="1"/>
    <xf numFmtId="2" fontId="27" fillId="7" borderId="15" xfId="0" applyNumberFormat="1" applyFont="1" applyFill="1" applyBorder="1"/>
    <xf numFmtId="0" fontId="0" fillId="7" borderId="16" xfId="0" applyFill="1" applyBorder="1"/>
    <xf numFmtId="2" fontId="27" fillId="7" borderId="17" xfId="0" applyNumberFormat="1" applyFont="1" applyFill="1" applyBorder="1"/>
    <xf numFmtId="2" fontId="27" fillId="7" borderId="18" xfId="0" applyNumberFormat="1" applyFont="1" applyFill="1" applyBorder="1"/>
    <xf numFmtId="0" fontId="0" fillId="7" borderId="19" xfId="0" applyFill="1" applyBorder="1"/>
    <xf numFmtId="164" fontId="27" fillId="7" borderId="20" xfId="0" applyNumberFormat="1" applyFont="1" applyFill="1" applyBorder="1"/>
    <xf numFmtId="0" fontId="27" fillId="7" borderId="21" xfId="0" applyFont="1" applyFill="1" applyBorder="1" applyAlignment="1">
      <alignment horizontal="left"/>
    </xf>
    <xf numFmtId="0" fontId="0" fillId="7" borderId="22" xfId="0" applyFill="1" applyBorder="1"/>
    <xf numFmtId="164" fontId="27" fillId="7" borderId="18" xfId="0" applyNumberFormat="1" applyFont="1" applyFill="1" applyBorder="1"/>
    <xf numFmtId="2" fontId="10" fillId="7" borderId="0" xfId="0" applyNumberFormat="1" applyFont="1" applyFill="1" applyBorder="1" applyAlignment="1">
      <alignment horizontal="right"/>
    </xf>
    <xf numFmtId="164" fontId="7" fillId="7" borderId="0" xfId="0" applyNumberFormat="1" applyFont="1" applyFill="1" applyBorder="1" applyAlignment="1">
      <alignment horizontal="right"/>
    </xf>
    <xf numFmtId="2" fontId="7" fillId="7" borderId="0" xfId="0" applyNumberFormat="1" applyFont="1" applyFill="1" applyBorder="1" applyAlignment="1">
      <alignment horizontal="right"/>
    </xf>
    <xf numFmtId="164" fontId="10" fillId="3" borderId="1" xfId="0" applyNumberFormat="1" applyFont="1" applyFill="1" applyBorder="1"/>
    <xf numFmtId="0" fontId="30" fillId="3" borderId="1" xfId="0" applyFont="1" applyFill="1" applyBorder="1"/>
    <xf numFmtId="0" fontId="38" fillId="3" borderId="1" xfId="0" applyFont="1" applyFill="1" applyBorder="1" applyAlignment="1">
      <alignment horizontal="center"/>
    </xf>
    <xf numFmtId="0" fontId="0" fillId="5" borderId="1" xfId="0" applyFill="1" applyBorder="1"/>
    <xf numFmtId="0" fontId="29" fillId="9" borderId="3" xfId="0" applyFont="1" applyFill="1" applyBorder="1" applyAlignment="1">
      <alignment horizontal="center"/>
    </xf>
    <xf numFmtId="164" fontId="0" fillId="9" borderId="1" xfId="0" applyNumberFormat="1" applyFill="1" applyBorder="1" applyAlignment="1">
      <alignment horizontal="center"/>
    </xf>
    <xf numFmtId="164" fontId="7" fillId="9" borderId="1" xfId="0" applyNumberFormat="1" applyFont="1" applyFill="1" applyBorder="1" applyAlignment="1">
      <alignment horizontal="center"/>
    </xf>
    <xf numFmtId="164" fontId="30" fillId="9" borderId="1" xfId="0" applyNumberFormat="1" applyFont="1" applyFill="1" applyBorder="1" applyAlignment="1">
      <alignment horizontal="center"/>
    </xf>
    <xf numFmtId="164" fontId="0" fillId="0" borderId="1" xfId="0" applyNumberFormat="1" applyFill="1" applyBorder="1" applyAlignment="1"/>
    <xf numFmtId="1" fontId="0" fillId="3" borderId="1" xfId="0" applyNumberFormat="1" applyFill="1" applyBorder="1"/>
    <xf numFmtId="164" fontId="6" fillId="0" borderId="1" xfId="0" applyNumberFormat="1" applyFont="1" applyFill="1" applyBorder="1" applyAlignment="1">
      <alignment horizontal="right"/>
    </xf>
    <xf numFmtId="164" fontId="30" fillId="0" borderId="1" xfId="0" applyNumberFormat="1" applyFont="1" applyFill="1" applyBorder="1" applyAlignment="1">
      <alignment horizontal="right"/>
    </xf>
    <xf numFmtId="164" fontId="10" fillId="2" borderId="1" xfId="0" applyNumberFormat="1" applyFont="1" applyFill="1" applyBorder="1" applyAlignment="1">
      <alignment horizontal="right"/>
    </xf>
    <xf numFmtId="0" fontId="0" fillId="0" borderId="1" xfId="0" applyBorder="1" applyAlignment="1">
      <alignment horizontal="right"/>
    </xf>
    <xf numFmtId="164" fontId="0" fillId="7" borderId="1" xfId="0" applyNumberFormat="1" applyFill="1" applyBorder="1" applyAlignment="1">
      <alignment horizontal="right"/>
    </xf>
    <xf numFmtId="164" fontId="6" fillId="0" borderId="1" xfId="0" applyNumberFormat="1" applyFont="1" applyFill="1" applyBorder="1" applyAlignment="1">
      <alignment horizontal="center"/>
    </xf>
    <xf numFmtId="2" fontId="0" fillId="0" borderId="14" xfId="0" applyNumberFormat="1" applyFill="1" applyBorder="1" applyAlignment="1">
      <alignment horizontal="center"/>
    </xf>
    <xf numFmtId="164" fontId="6" fillId="3" borderId="1" xfId="0" applyNumberFormat="1" applyFont="1" applyFill="1" applyBorder="1"/>
    <xf numFmtId="2" fontId="0" fillId="3" borderId="0" xfId="0" applyNumberFormat="1" applyFont="1" applyFill="1" applyBorder="1" applyAlignment="1">
      <alignment horizontal="center"/>
    </xf>
    <xf numFmtId="0" fontId="0" fillId="3" borderId="0" xfId="0" applyFill="1" applyBorder="1" applyAlignment="1">
      <alignment horizontal="center"/>
    </xf>
    <xf numFmtId="2" fontId="0" fillId="3" borderId="0" xfId="0" applyNumberFormat="1" applyFill="1" applyBorder="1" applyAlignment="1">
      <alignment horizontal="center"/>
    </xf>
    <xf numFmtId="0" fontId="0" fillId="3" borderId="0" xfId="0" applyFont="1" applyFill="1" applyBorder="1" applyAlignment="1">
      <alignment horizontal="center"/>
    </xf>
    <xf numFmtId="2" fontId="13" fillId="0" borderId="0" xfId="0" applyNumberFormat="1" applyFont="1" applyBorder="1" applyAlignment="1">
      <alignment horizontal="center"/>
    </xf>
    <xf numFmtId="0" fontId="0" fillId="0" borderId="0" xfId="0" quotePrefix="1" applyBorder="1"/>
    <xf numFmtId="2" fontId="0" fillId="0" borderId="1" xfId="0" quotePrefix="1" applyNumberFormat="1" applyFill="1" applyBorder="1" applyAlignment="1">
      <alignment horizontal="center"/>
    </xf>
    <xf numFmtId="0" fontId="77" fillId="27" borderId="0" xfId="0" applyFont="1" applyFill="1" applyBorder="1" applyAlignment="1">
      <alignment horizontal="left" wrapText="1"/>
    </xf>
    <xf numFmtId="0" fontId="78" fillId="27" borderId="0" xfId="0" applyFont="1" applyFill="1" applyBorder="1" applyAlignment="1">
      <alignment horizontal="left"/>
    </xf>
    <xf numFmtId="0" fontId="72" fillId="27" borderId="0" xfId="0" applyFont="1" applyFill="1" applyBorder="1" applyAlignment="1">
      <alignment horizontal="left"/>
    </xf>
    <xf numFmtId="0" fontId="74" fillId="27" borderId="0" xfId="0" applyFont="1" applyFill="1" applyBorder="1" applyAlignment="1">
      <alignment horizontal="left"/>
    </xf>
    <xf numFmtId="172" fontId="72" fillId="27" borderId="0" xfId="0" applyNumberFormat="1" applyFont="1" applyFill="1" applyBorder="1" applyAlignment="1">
      <alignment horizontal="left"/>
    </xf>
    <xf numFmtId="0" fontId="74" fillId="0" borderId="0" xfId="0" applyFont="1" applyFill="1" applyBorder="1" applyAlignment="1">
      <alignment horizontal="left" wrapText="1"/>
    </xf>
    <xf numFmtId="0" fontId="73" fillId="27" borderId="0" xfId="0" applyFont="1" applyFill="1" applyBorder="1"/>
    <xf numFmtId="0" fontId="74" fillId="7" borderId="0" xfId="0" applyFont="1" applyFill="1" applyBorder="1" applyAlignment="1">
      <alignment horizontal="left"/>
    </xf>
    <xf numFmtId="0" fontId="75" fillId="27" borderId="0" xfId="0" applyFont="1" applyFill="1" applyBorder="1"/>
    <xf numFmtId="0" fontId="74" fillId="7" borderId="0" xfId="0" applyFont="1" applyFill="1" applyBorder="1" applyAlignment="1">
      <alignment horizontal="center"/>
    </xf>
    <xf numFmtId="0" fontId="73" fillId="27" borderId="0" xfId="0" applyFont="1" applyFill="1" applyBorder="1" applyAlignment="1">
      <alignment horizontal="center" wrapText="1"/>
    </xf>
    <xf numFmtId="0" fontId="77" fillId="27" borderId="0" xfId="0" applyFont="1" applyFill="1" applyBorder="1" applyAlignment="1">
      <alignment horizontal="left"/>
    </xf>
    <xf numFmtId="0" fontId="72" fillId="27" borderId="2" xfId="0" applyFont="1" applyFill="1" applyBorder="1" applyAlignment="1">
      <alignment horizontal="left"/>
    </xf>
    <xf numFmtId="0" fontId="72" fillId="0" borderId="0" xfId="0" applyFont="1" applyFill="1" applyBorder="1" applyAlignment="1">
      <alignment horizontal="left"/>
    </xf>
    <xf numFmtId="172" fontId="76" fillId="3" borderId="0" xfId="0" applyNumberFormat="1" applyFont="1" applyFill="1" applyBorder="1" applyAlignment="1">
      <alignment horizontal="left"/>
    </xf>
    <xf numFmtId="0" fontId="74" fillId="0" borderId="0" xfId="0" applyFont="1" applyFill="1" applyBorder="1" applyAlignment="1">
      <alignment horizontal="left"/>
    </xf>
    <xf numFmtId="0" fontId="76" fillId="27" borderId="0" xfId="0" applyFont="1" applyFill="1" applyBorder="1" applyAlignment="1">
      <alignment horizontal="left"/>
    </xf>
    <xf numFmtId="0" fontId="74" fillId="27" borderId="0" xfId="0" applyFont="1" applyFill="1" applyBorder="1"/>
    <xf numFmtId="0" fontId="74" fillId="27" borderId="0" xfId="0" applyFont="1" applyFill="1" applyBorder="1" applyAlignment="1">
      <alignment horizontal="left" wrapText="1"/>
    </xf>
    <xf numFmtId="172" fontId="76" fillId="27" borderId="0" xfId="0" applyNumberFormat="1" applyFont="1" applyFill="1" applyBorder="1" applyAlignment="1">
      <alignment horizontal="left"/>
    </xf>
    <xf numFmtId="0" fontId="0" fillId="0" borderId="13" xfId="0" quotePrefix="1" applyBorder="1"/>
    <xf numFmtId="0" fontId="74" fillId="27" borderId="13" xfId="0" applyFont="1" applyFill="1" applyBorder="1" applyAlignment="1">
      <alignment horizontal="left" wrapText="1"/>
    </xf>
    <xf numFmtId="164" fontId="20" fillId="0" borderId="13" xfId="3" applyNumberFormat="1" applyFont="1" applyFill="1" applyBorder="1" applyAlignment="1">
      <alignment horizontal="right" wrapText="1"/>
    </xf>
    <xf numFmtId="164" fontId="6" fillId="60" borderId="14" xfId="0" applyNumberFormat="1" applyFont="1" applyFill="1" applyBorder="1"/>
    <xf numFmtId="1" fontId="0" fillId="0" borderId="13" xfId="0" applyNumberFormat="1" applyFont="1" applyBorder="1" applyAlignment="1">
      <alignment horizontal="right"/>
    </xf>
    <xf numFmtId="165" fontId="0" fillId="0" borderId="13" xfId="0" applyNumberFormat="1" applyFont="1" applyFill="1" applyBorder="1" applyAlignment="1">
      <alignment horizontal="center"/>
    </xf>
    <xf numFmtId="164" fontId="6" fillId="60" borderId="13" xfId="0" applyNumberFormat="1" applyFont="1" applyFill="1" applyBorder="1"/>
    <xf numFmtId="164" fontId="22" fillId="0" borderId="13" xfId="0" applyNumberFormat="1" applyFont="1" applyBorder="1"/>
    <xf numFmtId="164" fontId="40" fillId="0" borderId="13" xfId="0" applyNumberFormat="1" applyFont="1" applyBorder="1"/>
    <xf numFmtId="0" fontId="0" fillId="60" borderId="2" xfId="0" applyFill="1" applyBorder="1"/>
    <xf numFmtId="0" fontId="10" fillId="62" borderId="0" xfId="0" applyFont="1" applyFill="1" applyBorder="1" applyAlignment="1">
      <alignment horizontal="left"/>
    </xf>
    <xf numFmtId="0" fontId="10" fillId="62" borderId="0" xfId="0" applyFont="1" applyFill="1" applyBorder="1"/>
    <xf numFmtId="0" fontId="3" fillId="62" borderId="0" xfId="0" applyFont="1" applyFill="1" applyBorder="1" applyAlignment="1">
      <alignment horizontal="center" wrapText="1"/>
    </xf>
    <xf numFmtId="165" fontId="27" fillId="62" borderId="0" xfId="0" applyNumberFormat="1" applyFont="1" applyFill="1" applyBorder="1"/>
    <xf numFmtId="164" fontId="27" fillId="62" borderId="0" xfId="0" applyNumberFormat="1" applyFont="1" applyFill="1" applyBorder="1"/>
    <xf numFmtId="164" fontId="27" fillId="62" borderId="13" xfId="0" applyNumberFormat="1" applyFont="1" applyFill="1" applyBorder="1"/>
    <xf numFmtId="164" fontId="28" fillId="62" borderId="0" xfId="3" applyNumberFormat="1" applyFont="1" applyFill="1" applyBorder="1" applyAlignment="1">
      <alignment horizontal="right" wrapText="1"/>
    </xf>
    <xf numFmtId="164" fontId="10" fillId="62" borderId="0" xfId="0" applyNumberFormat="1" applyFont="1" applyFill="1" applyBorder="1" applyAlignment="1">
      <alignment horizontal="right"/>
    </xf>
    <xf numFmtId="0" fontId="10" fillId="62" borderId="0" xfId="0" applyFont="1" applyFill="1" applyBorder="1" applyAlignment="1">
      <alignment horizontal="center"/>
    </xf>
    <xf numFmtId="0" fontId="10" fillId="62" borderId="0" xfId="0" applyFont="1" applyFill="1" applyBorder="1" applyAlignment="1">
      <alignment horizontal="right"/>
    </xf>
    <xf numFmtId="0" fontId="34" fillId="62" borderId="0" xfId="0" applyFont="1" applyFill="1" applyBorder="1" applyAlignment="1">
      <alignment horizontal="right"/>
    </xf>
    <xf numFmtId="0" fontId="79" fillId="0" borderId="0" xfId="0" applyFont="1" applyFill="1" applyBorder="1"/>
    <xf numFmtId="0" fontId="25" fillId="0" borderId="0" xfId="0" applyFont="1" applyFill="1" applyBorder="1"/>
    <xf numFmtId="0" fontId="25" fillId="0" borderId="0" xfId="0" applyFont="1" applyBorder="1"/>
    <xf numFmtId="0" fontId="79" fillId="0" borderId="0" xfId="0" applyFont="1" applyBorder="1"/>
    <xf numFmtId="0" fontId="70" fillId="0" borderId="0" xfId="0" applyFont="1" applyBorder="1"/>
    <xf numFmtId="0" fontId="70" fillId="0" borderId="0" xfId="0" applyFont="1" applyFill="1" applyBorder="1"/>
    <xf numFmtId="1" fontId="79" fillId="0" borderId="0" xfId="0" quotePrefix="1" applyNumberFormat="1" applyFont="1" applyFill="1" applyBorder="1" applyAlignment="1">
      <alignment horizontal="left"/>
    </xf>
    <xf numFmtId="1" fontId="70" fillId="0" borderId="0" xfId="0" applyNumberFormat="1" applyFont="1" applyFill="1" applyBorder="1" applyAlignment="1">
      <alignment horizontal="left" vertical="center"/>
    </xf>
    <xf numFmtId="0" fontId="79" fillId="0" borderId="0" xfId="0" applyFont="1" applyFill="1" applyBorder="1" applyAlignment="1">
      <alignment horizontal="left"/>
    </xf>
    <xf numFmtId="1" fontId="25" fillId="0" borderId="0" xfId="0" quotePrefix="1" applyNumberFormat="1" applyFont="1" applyFill="1" applyBorder="1" applyAlignment="1">
      <alignment horizontal="left"/>
    </xf>
    <xf numFmtId="14" fontId="79" fillId="0" borderId="0" xfId="0" applyNumberFormat="1" applyFont="1" applyFill="1" applyBorder="1" applyAlignment="1" applyProtection="1">
      <alignment horizontal="left" vertical="center"/>
    </xf>
    <xf numFmtId="20" fontId="79" fillId="0" borderId="0" xfId="0" applyNumberFormat="1" applyFont="1" applyFill="1" applyBorder="1" applyAlignment="1">
      <alignment horizontal="left"/>
    </xf>
    <xf numFmtId="0" fontId="10" fillId="0" borderId="0" xfId="0" applyFont="1" applyFill="1" applyAlignment="1">
      <alignment horizontal="center"/>
    </xf>
    <xf numFmtId="14" fontId="70" fillId="0" borderId="0" xfId="0" applyNumberFormat="1" applyFont="1" applyFill="1" applyBorder="1" applyAlignment="1" applyProtection="1">
      <alignment horizontal="left" vertical="center"/>
    </xf>
    <xf numFmtId="1" fontId="70" fillId="0" borderId="0" xfId="0" applyNumberFormat="1" applyFont="1" applyBorder="1"/>
    <xf numFmtId="1" fontId="79" fillId="0" borderId="0" xfId="0" applyNumberFormat="1" applyFont="1" applyBorder="1"/>
    <xf numFmtId="0" fontId="10" fillId="0" borderId="0" xfId="0" applyFont="1" applyAlignment="1">
      <alignment horizontal="center"/>
    </xf>
    <xf numFmtId="20" fontId="25" fillId="7" borderId="0" xfId="0" applyNumberFormat="1" applyFont="1" applyFill="1" applyBorder="1" applyAlignment="1">
      <alignment horizontal="left"/>
    </xf>
    <xf numFmtId="0" fontId="43" fillId="0" borderId="0" xfId="0" applyFont="1" applyFill="1" applyBorder="1"/>
    <xf numFmtId="0" fontId="81" fillId="0" borderId="0" xfId="0" applyFont="1"/>
    <xf numFmtId="0" fontId="70" fillId="0" borderId="0" xfId="0" applyFont="1" applyFill="1" applyBorder="1" applyAlignment="1">
      <alignment horizontal="left" wrapText="1"/>
    </xf>
    <xf numFmtId="20" fontId="25" fillId="0" borderId="0" xfId="0" applyNumberFormat="1" applyFont="1" applyFill="1" applyBorder="1" applyAlignment="1">
      <alignment horizontal="left"/>
    </xf>
    <xf numFmtId="0" fontId="10" fillId="0" borderId="0" xfId="0" applyFont="1" applyFill="1"/>
    <xf numFmtId="0" fontId="70" fillId="0" borderId="0" xfId="0" applyFont="1" applyFill="1" applyBorder="1" applyAlignment="1">
      <alignment wrapText="1"/>
    </xf>
    <xf numFmtId="1" fontId="79" fillId="0" borderId="13" xfId="0" quotePrefix="1" applyNumberFormat="1" applyFont="1" applyFill="1" applyBorder="1" applyAlignment="1">
      <alignment horizontal="left"/>
    </xf>
    <xf numFmtId="1" fontId="70" fillId="0" borderId="13" xfId="0" applyNumberFormat="1" applyFont="1" applyFill="1" applyBorder="1" applyAlignment="1">
      <alignment horizontal="left" vertical="center"/>
    </xf>
    <xf numFmtId="0" fontId="79" fillId="0" borderId="13" xfId="0" applyFont="1" applyFill="1" applyBorder="1" applyAlignment="1">
      <alignment horizontal="left"/>
    </xf>
    <xf numFmtId="0" fontId="25" fillId="0" borderId="13" xfId="0" applyFont="1" applyBorder="1"/>
    <xf numFmtId="1" fontId="25" fillId="0" borderId="13" xfId="0" quotePrefix="1" applyNumberFormat="1" applyFont="1" applyFill="1" applyBorder="1" applyAlignment="1">
      <alignment horizontal="left"/>
    </xf>
    <xf numFmtId="14" fontId="79" fillId="0" borderId="13" xfId="0" applyNumberFormat="1" applyFont="1" applyFill="1" applyBorder="1" applyAlignment="1" applyProtection="1">
      <alignment horizontal="left" vertical="center"/>
    </xf>
    <xf numFmtId="20" fontId="79" fillId="0" borderId="13" xfId="0" applyNumberFormat="1" applyFont="1" applyFill="1" applyBorder="1" applyAlignment="1">
      <alignment horizontal="left"/>
    </xf>
    <xf numFmtId="0" fontId="10" fillId="0" borderId="13" xfId="0" applyFont="1" applyBorder="1" applyAlignment="1">
      <alignment horizontal="center"/>
    </xf>
    <xf numFmtId="20" fontId="25" fillId="7" borderId="13" xfId="0" applyNumberFormat="1" applyFont="1" applyFill="1" applyBorder="1" applyAlignment="1">
      <alignment horizontal="left"/>
    </xf>
    <xf numFmtId="0" fontId="70" fillId="0" borderId="13" xfId="0" applyFont="1" applyBorder="1"/>
    <xf numFmtId="1" fontId="79" fillId="0" borderId="13" xfId="0" applyNumberFormat="1" applyFont="1" applyBorder="1"/>
    <xf numFmtId="2" fontId="70" fillId="0" borderId="0" xfId="0" applyNumberFormat="1" applyFont="1" applyFill="1"/>
    <xf numFmtId="2" fontId="70" fillId="0" borderId="13" xfId="0" applyNumberFormat="1" applyFont="1" applyFill="1" applyBorder="1"/>
    <xf numFmtId="2" fontId="25" fillId="60" borderId="0" xfId="0" applyNumberFormat="1" applyFont="1" applyFill="1"/>
    <xf numFmtId="0" fontId="10" fillId="0" borderId="0" xfId="0" applyFont="1"/>
    <xf numFmtId="0" fontId="70" fillId="0" borderId="0" xfId="0" applyFont="1" applyFill="1"/>
    <xf numFmtId="0" fontId="70" fillId="0" borderId="13" xfId="0" applyFont="1" applyFill="1" applyBorder="1"/>
    <xf numFmtId="0" fontId="10" fillId="0" borderId="13" xfId="0" applyFont="1" applyBorder="1"/>
    <xf numFmtId="0" fontId="0" fillId="0" borderId="13" xfId="0" applyBorder="1" applyAlignment="1">
      <alignment horizontal="left"/>
    </xf>
    <xf numFmtId="0" fontId="30" fillId="0" borderId="13" xfId="0" applyFont="1" applyFill="1" applyBorder="1" applyAlignment="1">
      <alignment horizontal="left"/>
    </xf>
    <xf numFmtId="0" fontId="30" fillId="0" borderId="0" xfId="0" quotePrefix="1" applyFont="1" applyBorder="1"/>
    <xf numFmtId="0" fontId="77" fillId="0" borderId="0" xfId="0" applyFont="1" applyFill="1" applyBorder="1" applyAlignment="1">
      <alignment horizontal="left" wrapText="1"/>
    </xf>
    <xf numFmtId="20" fontId="27" fillId="0" borderId="0" xfId="0" applyNumberFormat="1" applyFont="1" applyFill="1" applyBorder="1" applyAlignment="1">
      <alignment horizontal="left"/>
    </xf>
    <xf numFmtId="164" fontId="38" fillId="0" borderId="0" xfId="3" applyNumberFormat="1" applyFont="1" applyFill="1" applyBorder="1" applyAlignment="1">
      <alignment horizontal="right" wrapText="1"/>
    </xf>
    <xf numFmtId="164" fontId="38" fillId="0" borderId="0" xfId="3" applyNumberFormat="1" applyFont="1" applyFill="1" applyBorder="1" applyAlignment="1">
      <alignment horizontal="center" wrapText="1"/>
    </xf>
    <xf numFmtId="165" fontId="30" fillId="0" borderId="0" xfId="0" applyNumberFormat="1" applyFont="1" applyFill="1" applyBorder="1" applyAlignment="1">
      <alignment horizontal="center"/>
    </xf>
    <xf numFmtId="0" fontId="7" fillId="0" borderId="0" xfId="0" quotePrefix="1" applyFont="1" applyBorder="1"/>
    <xf numFmtId="1" fontId="39" fillId="0" borderId="0" xfId="6" applyNumberFormat="1" applyFont="1" applyBorder="1" applyAlignment="1">
      <alignment horizontal="left"/>
    </xf>
    <xf numFmtId="49" fontId="7" fillId="0" borderId="0" xfId="0" applyNumberFormat="1" applyFont="1" applyFill="1" applyBorder="1" applyAlignment="1">
      <alignment horizontal="left"/>
    </xf>
    <xf numFmtId="165" fontId="7" fillId="0" borderId="0" xfId="0" applyNumberFormat="1" applyFont="1" applyFill="1" applyBorder="1" applyAlignment="1">
      <alignment horizontal="center"/>
    </xf>
    <xf numFmtId="164" fontId="6" fillId="62" borderId="0" xfId="0" applyNumberFormat="1" applyFont="1" applyFill="1" applyBorder="1"/>
    <xf numFmtId="0" fontId="30" fillId="0" borderId="13" xfId="0" quotePrefix="1" applyFont="1" applyBorder="1"/>
    <xf numFmtId="1" fontId="30" fillId="0" borderId="13" xfId="0" applyNumberFormat="1" applyFont="1" applyFill="1" applyBorder="1" applyAlignment="1">
      <alignment horizontal="left"/>
    </xf>
    <xf numFmtId="0" fontId="77" fillId="0" borderId="13" xfId="0" applyFont="1" applyFill="1" applyBorder="1" applyAlignment="1">
      <alignment horizontal="left" wrapText="1"/>
    </xf>
    <xf numFmtId="14" fontId="27" fillId="0" borderId="13" xfId="0" applyNumberFormat="1" applyFont="1" applyFill="1" applyBorder="1" applyAlignment="1">
      <alignment horizontal="left"/>
    </xf>
    <xf numFmtId="20" fontId="27" fillId="0" borderId="13" xfId="0" applyNumberFormat="1" applyFont="1" applyFill="1" applyBorder="1" applyAlignment="1">
      <alignment horizontal="left"/>
    </xf>
    <xf numFmtId="1" fontId="30" fillId="0" borderId="13" xfId="0" quotePrefix="1" applyNumberFormat="1" applyFont="1" applyFill="1" applyBorder="1" applyAlignment="1">
      <alignment horizontal="left"/>
    </xf>
    <xf numFmtId="0" fontId="3" fillId="0" borderId="13" xfId="0" applyFont="1" applyFill="1" applyBorder="1" applyAlignment="1">
      <alignment horizontal="center" wrapText="1"/>
    </xf>
    <xf numFmtId="164" fontId="27" fillId="0" borderId="13" xfId="0" applyNumberFormat="1" applyFont="1" applyFill="1" applyBorder="1" applyAlignment="1">
      <alignment horizontal="center"/>
    </xf>
    <xf numFmtId="0" fontId="30" fillId="0" borderId="13" xfId="0" applyFont="1" applyFill="1" applyBorder="1" applyAlignment="1">
      <alignment horizontal="center"/>
    </xf>
    <xf numFmtId="0" fontId="30" fillId="0" borderId="13" xfId="0" applyFont="1" applyFill="1" applyBorder="1"/>
    <xf numFmtId="2" fontId="28" fillId="0" borderId="0" xfId="3" applyNumberFormat="1" applyFont="1" applyFill="1" applyBorder="1" applyAlignment="1">
      <alignment horizontal="right" wrapText="1"/>
    </xf>
    <xf numFmtId="2" fontId="30" fillId="3" borderId="13" xfId="0" applyNumberFormat="1" applyFont="1" applyFill="1" applyBorder="1" applyAlignment="1">
      <alignment horizontal="center"/>
    </xf>
    <xf numFmtId="164" fontId="38" fillId="3" borderId="13" xfId="3" applyNumberFormat="1" applyFont="1" applyFill="1" applyBorder="1" applyAlignment="1">
      <alignment horizontal="right" wrapText="1"/>
    </xf>
    <xf numFmtId="164" fontId="6" fillId="3" borderId="13" xfId="0" applyNumberFormat="1" applyFont="1" applyFill="1" applyBorder="1"/>
    <xf numFmtId="165" fontId="0" fillId="3" borderId="13" xfId="0" applyNumberFormat="1" applyFont="1" applyFill="1" applyBorder="1" applyAlignment="1">
      <alignment horizontal="left"/>
    </xf>
    <xf numFmtId="0" fontId="30" fillId="3" borderId="13" xfId="0" applyFont="1" applyFill="1" applyBorder="1"/>
    <xf numFmtId="165" fontId="30" fillId="3" borderId="13" xfId="0" applyNumberFormat="1" applyFont="1" applyFill="1" applyBorder="1" applyAlignment="1">
      <alignment horizontal="center"/>
    </xf>
    <xf numFmtId="164" fontId="6" fillId="3" borderId="13" xfId="0" applyNumberFormat="1" applyFont="1" applyFill="1" applyBorder="1" applyAlignment="1">
      <alignment horizontal="center"/>
    </xf>
    <xf numFmtId="164" fontId="24" fillId="3" borderId="13" xfId="0" applyNumberFormat="1" applyFont="1" applyFill="1" applyBorder="1"/>
    <xf numFmtId="0" fontId="6" fillId="3" borderId="13" xfId="0" applyFont="1" applyFill="1" applyBorder="1" applyAlignment="1">
      <alignment horizontal="center"/>
    </xf>
    <xf numFmtId="164" fontId="54" fillId="3" borderId="13" xfId="3" applyNumberFormat="1" applyFont="1" applyFill="1" applyBorder="1" applyAlignment="1">
      <alignment horizontal="right" wrapText="1"/>
    </xf>
    <xf numFmtId="164" fontId="6" fillId="3" borderId="14" xfId="0" applyNumberFormat="1" applyFont="1" applyFill="1" applyBorder="1"/>
    <xf numFmtId="2" fontId="6" fillId="3" borderId="14" xfId="0" applyNumberFormat="1" applyFont="1" applyFill="1" applyBorder="1" applyAlignment="1">
      <alignment horizontal="center"/>
    </xf>
    <xf numFmtId="0" fontId="21" fillId="0" borderId="14" xfId="0" applyFont="1" applyFill="1" applyBorder="1" applyAlignment="1">
      <alignment horizontal="center" wrapText="1"/>
    </xf>
    <xf numFmtId="164" fontId="30" fillId="0" borderId="14" xfId="0" applyNumberFormat="1" applyFont="1" applyFill="1" applyBorder="1" applyAlignment="1">
      <alignment horizontal="center"/>
    </xf>
    <xf numFmtId="164" fontId="6" fillId="3" borderId="0" xfId="0" applyNumberFormat="1" applyFont="1" applyFill="1" applyBorder="1" applyAlignment="1">
      <alignment horizontal="center"/>
    </xf>
    <xf numFmtId="164" fontId="24" fillId="3" borderId="0" xfId="0" applyNumberFormat="1" applyFont="1" applyFill="1" applyBorder="1"/>
    <xf numFmtId="164" fontId="6" fillId="3" borderId="0" xfId="0" applyNumberFormat="1" applyFont="1" applyFill="1" applyBorder="1"/>
    <xf numFmtId="0" fontId="6" fillId="3" borderId="0" xfId="0" applyFont="1" applyFill="1" applyBorder="1" applyAlignment="1">
      <alignment horizontal="center"/>
    </xf>
    <xf numFmtId="164" fontId="54" fillId="3" borderId="0" xfId="3" applyNumberFormat="1" applyFont="1" applyFill="1" applyBorder="1" applyAlignment="1">
      <alignment horizontal="right" wrapText="1"/>
    </xf>
    <xf numFmtId="2" fontId="6" fillId="3" borderId="0" xfId="0" applyNumberFormat="1" applyFont="1" applyFill="1" applyBorder="1" applyAlignment="1">
      <alignment horizontal="center"/>
    </xf>
    <xf numFmtId="164" fontId="28" fillId="0" borderId="0" xfId="3" applyNumberFormat="1" applyFont="1" applyFill="1" applyBorder="1" applyAlignment="1">
      <alignment horizontal="left" wrapText="1"/>
    </xf>
    <xf numFmtId="1" fontId="28" fillId="0" borderId="0" xfId="3" applyNumberFormat="1" applyFont="1" applyFill="1" applyBorder="1" applyAlignment="1">
      <alignment horizontal="right" wrapText="1"/>
    </xf>
    <xf numFmtId="164" fontId="39" fillId="3" borderId="0" xfId="3" applyNumberFormat="1" applyFont="1" applyFill="1" applyBorder="1" applyAlignment="1">
      <alignment horizontal="right" wrapText="1"/>
    </xf>
    <xf numFmtId="164" fontId="39" fillId="3" borderId="0" xfId="3" applyNumberFormat="1" applyFont="1" applyFill="1" applyBorder="1" applyAlignment="1">
      <alignment horizontal="center" wrapText="1"/>
    </xf>
    <xf numFmtId="164" fontId="38" fillId="3" borderId="13" xfId="3" applyNumberFormat="1" applyFont="1" applyFill="1" applyBorder="1" applyAlignment="1">
      <alignment horizontal="center" wrapText="1"/>
    </xf>
    <xf numFmtId="2" fontId="30" fillId="0" borderId="13" xfId="0" applyNumberFormat="1" applyFont="1" applyFill="1" applyBorder="1" applyAlignment="1">
      <alignment horizontal="center"/>
    </xf>
    <xf numFmtId="14" fontId="0" fillId="0" borderId="23" xfId="0" applyNumberFormat="1" applyBorder="1" applyAlignment="1">
      <alignment horizontal="left"/>
    </xf>
    <xf numFmtId="0" fontId="0" fillId="0" borderId="23" xfId="0" applyFill="1" applyBorder="1"/>
    <xf numFmtId="0" fontId="0" fillId="0" borderId="23" xfId="0" applyBorder="1"/>
    <xf numFmtId="2" fontId="28" fillId="0" borderId="0" xfId="3" applyNumberFormat="1" applyFont="1" applyFill="1" applyBorder="1" applyAlignment="1">
      <alignment horizontal="left" wrapText="1"/>
    </xf>
    <xf numFmtId="1" fontId="28" fillId="0" borderId="0" xfId="3" applyNumberFormat="1" applyFont="1" applyFill="1" applyBorder="1" applyAlignment="1">
      <alignment horizontal="left" wrapText="1"/>
    </xf>
    <xf numFmtId="0" fontId="0" fillId="8" borderId="0" xfId="0" applyFill="1" applyBorder="1" applyAlignment="1">
      <alignment wrapText="1"/>
    </xf>
    <xf numFmtId="0" fontId="0" fillId="0" borderId="13" xfId="0" applyFill="1" applyBorder="1" applyAlignment="1">
      <alignment horizontal="left"/>
    </xf>
    <xf numFmtId="0" fontId="74" fillId="0" borderId="13" xfId="0" applyFont="1" applyFill="1" applyBorder="1" applyAlignment="1">
      <alignment horizontal="left" wrapText="1"/>
    </xf>
    <xf numFmtId="14" fontId="10" fillId="0" borderId="13" xfId="0" applyNumberFormat="1" applyFont="1" applyFill="1" applyBorder="1" applyAlignment="1">
      <alignment horizontal="left"/>
    </xf>
    <xf numFmtId="20" fontId="10" fillId="0" borderId="13" xfId="0" applyNumberFormat="1" applyFont="1" applyFill="1" applyBorder="1" applyAlignment="1">
      <alignment horizontal="left"/>
    </xf>
    <xf numFmtId="164" fontId="28" fillId="0" borderId="13" xfId="3" applyNumberFormat="1" applyFont="1" applyFill="1" applyBorder="1" applyAlignment="1">
      <alignment horizontal="right" wrapText="1"/>
    </xf>
    <xf numFmtId="164" fontId="28" fillId="0" borderId="13" xfId="3" applyNumberFormat="1" applyFont="1" applyFill="1" applyBorder="1" applyAlignment="1">
      <alignment horizontal="center" wrapText="1"/>
    </xf>
    <xf numFmtId="1" fontId="28" fillId="0" borderId="13" xfId="3" applyNumberFormat="1" applyFont="1" applyFill="1" applyBorder="1" applyAlignment="1">
      <alignment horizontal="right" wrapText="1"/>
    </xf>
    <xf numFmtId="1" fontId="28" fillId="0" borderId="13" xfId="3" applyNumberFormat="1" applyFont="1" applyFill="1" applyBorder="1" applyAlignment="1">
      <alignment horizontal="left" wrapText="1"/>
    </xf>
    <xf numFmtId="164" fontId="28" fillId="0" borderId="13" xfId="3" applyNumberFormat="1" applyFont="1" applyFill="1" applyBorder="1" applyAlignment="1">
      <alignment horizontal="left" wrapText="1"/>
    </xf>
    <xf numFmtId="164" fontId="32" fillId="0" borderId="13" xfId="0" applyNumberFormat="1" applyFont="1" applyFill="1" applyBorder="1"/>
    <xf numFmtId="2" fontId="28" fillId="0" borderId="13" xfId="3" applyNumberFormat="1" applyFont="1" applyFill="1" applyBorder="1" applyAlignment="1">
      <alignment horizontal="left" wrapText="1"/>
    </xf>
    <xf numFmtId="2" fontId="28" fillId="0" borderId="13" xfId="3" applyNumberFormat="1" applyFont="1" applyFill="1" applyBorder="1" applyAlignment="1">
      <alignment horizontal="right" wrapText="1"/>
    </xf>
    <xf numFmtId="0" fontId="3" fillId="63" borderId="1" xfId="0" applyFont="1" applyFill="1" applyBorder="1" applyAlignment="1">
      <alignment horizontal="center" wrapText="1"/>
    </xf>
    <xf numFmtId="0" fontId="3" fillId="64" borderId="1" xfId="0" applyFont="1" applyFill="1" applyBorder="1" applyAlignment="1">
      <alignment horizontal="center" wrapText="1"/>
    </xf>
    <xf numFmtId="0" fontId="3" fillId="64" borderId="0" xfId="0" applyFont="1" applyFill="1" applyBorder="1" applyAlignment="1">
      <alignment horizontal="center" wrapText="1"/>
    </xf>
    <xf numFmtId="0" fontId="0" fillId="0" borderId="0" xfId="0" applyFont="1" applyFill="1" applyBorder="1" applyAlignment="1">
      <alignment horizontal="right"/>
    </xf>
    <xf numFmtId="164" fontId="0" fillId="0" borderId="0" xfId="0" applyNumberFormat="1" applyFont="1" applyFill="1" applyBorder="1" applyAlignment="1">
      <alignment horizontal="right"/>
    </xf>
    <xf numFmtId="164" fontId="7" fillId="60" borderId="1" xfId="0" applyNumberFormat="1" applyFont="1" applyFill="1" applyBorder="1"/>
    <xf numFmtId="164" fontId="7" fillId="60" borderId="0" xfId="0" applyNumberFormat="1" applyFont="1" applyFill="1" applyBorder="1"/>
    <xf numFmtId="164" fontId="10" fillId="62" borderId="0" xfId="0" applyNumberFormat="1" applyFont="1" applyFill="1" applyBorder="1"/>
    <xf numFmtId="164" fontId="0" fillId="0" borderId="1" xfId="0" applyNumberFormat="1" applyFont="1" applyFill="1" applyBorder="1" applyAlignment="1">
      <alignment horizontal="center"/>
    </xf>
    <xf numFmtId="2" fontId="0" fillId="0" borderId="1" xfId="0" applyNumberFormat="1" applyFont="1" applyFill="1" applyBorder="1" applyAlignment="1">
      <alignment horizontal="center"/>
    </xf>
    <xf numFmtId="0" fontId="0" fillId="0" borderId="0" xfId="0" applyFont="1" applyBorder="1"/>
    <xf numFmtId="164" fontId="29" fillId="0" borderId="0" xfId="0" applyNumberFormat="1" applyFont="1" applyBorder="1"/>
    <xf numFmtId="49" fontId="0" fillId="63" borderId="0" xfId="0" applyNumberFormat="1" applyFont="1" applyFill="1" applyBorder="1" applyAlignment="1">
      <alignment horizontal="left" wrapText="1"/>
    </xf>
    <xf numFmtId="0" fontId="82" fillId="0" borderId="0" xfId="0" applyFont="1" applyFill="1" applyBorder="1" applyAlignment="1">
      <alignment horizontal="right"/>
    </xf>
    <xf numFmtId="0" fontId="0" fillId="64" borderId="0" xfId="0" applyFont="1" applyFill="1" applyBorder="1" applyAlignment="1">
      <alignment horizontal="left"/>
    </xf>
    <xf numFmtId="0" fontId="12" fillId="65" borderId="0" xfId="0" applyFont="1" applyFill="1" applyBorder="1" applyAlignment="1">
      <alignment horizontal="center" vertical="center" wrapText="1"/>
    </xf>
    <xf numFmtId="14" fontId="0" fillId="65" borderId="0" xfId="0" applyNumberFormat="1" applyFont="1" applyFill="1" applyBorder="1" applyAlignment="1">
      <alignment horizontal="left"/>
    </xf>
    <xf numFmtId="20" fontId="0" fillId="65" borderId="0" xfId="0" applyNumberFormat="1" applyFont="1" applyFill="1" applyBorder="1" applyAlignment="1">
      <alignment horizontal="left"/>
    </xf>
    <xf numFmtId="0" fontId="0" fillId="64" borderId="0" xfId="0" applyFill="1" applyBorder="1"/>
    <xf numFmtId="2" fontId="0" fillId="64" borderId="0" xfId="0" applyNumberFormat="1" applyFont="1" applyFill="1" applyBorder="1" applyAlignment="1">
      <alignment horizontal="center"/>
    </xf>
    <xf numFmtId="2" fontId="0" fillId="64" borderId="0" xfId="0" applyNumberFormat="1" applyFill="1" applyBorder="1" applyAlignment="1">
      <alignment horizontal="center"/>
    </xf>
    <xf numFmtId="2" fontId="28" fillId="64" borderId="0" xfId="0" applyNumberFormat="1" applyFont="1" applyFill="1" applyBorder="1" applyAlignment="1">
      <alignment horizontal="center"/>
    </xf>
    <xf numFmtId="2" fontId="28" fillId="63" borderId="0" xfId="0" applyNumberFormat="1" applyFont="1" applyFill="1" applyBorder="1" applyAlignment="1">
      <alignment horizontal="center"/>
    </xf>
    <xf numFmtId="165" fontId="0" fillId="64" borderId="0" xfId="0" applyNumberFormat="1" applyFont="1" applyFill="1" applyBorder="1" applyAlignment="1">
      <alignment horizontal="center"/>
    </xf>
    <xf numFmtId="2" fontId="10" fillId="63" borderId="0" xfId="0" applyNumberFormat="1" applyFont="1" applyFill="1" applyBorder="1" applyAlignment="1">
      <alignment horizontal="center"/>
    </xf>
    <xf numFmtId="2" fontId="10" fillId="64" borderId="0" xfId="0" applyNumberFormat="1" applyFont="1" applyFill="1" applyBorder="1" applyAlignment="1">
      <alignment horizontal="center"/>
    </xf>
    <xf numFmtId="1" fontId="0" fillId="64" borderId="0" xfId="0" applyNumberFormat="1" applyFont="1" applyFill="1" applyBorder="1" applyAlignment="1">
      <alignment horizontal="center"/>
    </xf>
    <xf numFmtId="164" fontId="10" fillId="64" borderId="0" xfId="0" applyNumberFormat="1" applyFont="1" applyFill="1" applyBorder="1" applyAlignment="1">
      <alignment horizontal="center"/>
    </xf>
    <xf numFmtId="164" fontId="0" fillId="64" borderId="0" xfId="0" applyNumberFormat="1" applyFont="1" applyFill="1" applyBorder="1" applyAlignment="1">
      <alignment horizontal="center"/>
    </xf>
    <xf numFmtId="0" fontId="0" fillId="8" borderId="0" xfId="0" applyFill="1" applyBorder="1" applyAlignment="1">
      <alignment wrapText="1"/>
    </xf>
    <xf numFmtId="164" fontId="70" fillId="66" borderId="0" xfId="0" applyNumberFormat="1" applyFont="1" applyFill="1" applyBorder="1" applyAlignment="1">
      <alignment horizontal="left"/>
    </xf>
    <xf numFmtId="0" fontId="70" fillId="66" borderId="0" xfId="0" applyFont="1" applyFill="1" applyBorder="1" applyAlignment="1">
      <alignment horizontal="left"/>
    </xf>
    <xf numFmtId="164" fontId="80" fillId="66" borderId="0" xfId="3" applyNumberFormat="1" applyFont="1" applyFill="1" applyBorder="1" applyAlignment="1">
      <alignment horizontal="left" wrapText="1"/>
    </xf>
    <xf numFmtId="164" fontId="10" fillId="66" borderId="0" xfId="0" applyNumberFormat="1" applyFont="1" applyFill="1" applyBorder="1" applyAlignment="1">
      <alignment horizontal="left"/>
    </xf>
  </cellXfs>
  <cellStyles count="16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urrency" xfId="4" builtinId="4"/>
    <cellStyle name="Explanatory Text" xfId="22"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26000000}"/>
    <cellStyle name="Normal 10 2" xfId="79" xr:uid="{00000000-0005-0000-0000-000027000000}"/>
    <cellStyle name="Normal 10 2 2" xfId="124" xr:uid="{00000000-0005-0000-0000-000028000000}"/>
    <cellStyle name="Normal 10 3" xfId="102" xr:uid="{00000000-0005-0000-0000-000029000000}"/>
    <cellStyle name="Normal 10 4" xfId="146" xr:uid="{00000000-0005-0000-0000-00002A000000}"/>
    <cellStyle name="Normal 11" xfId="58" xr:uid="{00000000-0005-0000-0000-00002B000000}"/>
    <cellStyle name="Normal 11 2" xfId="80" xr:uid="{00000000-0005-0000-0000-00002C000000}"/>
    <cellStyle name="Normal 11 2 2" xfId="125" xr:uid="{00000000-0005-0000-0000-00002D000000}"/>
    <cellStyle name="Normal 11 3" xfId="103" xr:uid="{00000000-0005-0000-0000-00002E000000}"/>
    <cellStyle name="Normal 11 4" xfId="147" xr:uid="{00000000-0005-0000-0000-00002F000000}"/>
    <cellStyle name="Normal 12" xfId="59" xr:uid="{00000000-0005-0000-0000-000030000000}"/>
    <cellStyle name="Normal 12 2" xfId="81" xr:uid="{00000000-0005-0000-0000-000031000000}"/>
    <cellStyle name="Normal 12 2 2" xfId="126" xr:uid="{00000000-0005-0000-0000-000032000000}"/>
    <cellStyle name="Normal 12 3" xfId="104" xr:uid="{00000000-0005-0000-0000-000033000000}"/>
    <cellStyle name="Normal 12 4" xfId="148" xr:uid="{00000000-0005-0000-0000-000034000000}"/>
    <cellStyle name="Normal 13" xfId="60" xr:uid="{00000000-0005-0000-0000-000035000000}"/>
    <cellStyle name="Normal 13 2" xfId="82" xr:uid="{00000000-0005-0000-0000-000036000000}"/>
    <cellStyle name="Normal 13 2 2" xfId="127" xr:uid="{00000000-0005-0000-0000-000037000000}"/>
    <cellStyle name="Normal 13 3" xfId="105" xr:uid="{00000000-0005-0000-0000-000038000000}"/>
    <cellStyle name="Normal 13 4" xfId="149" xr:uid="{00000000-0005-0000-0000-000039000000}"/>
    <cellStyle name="Normal 14" xfId="61" xr:uid="{00000000-0005-0000-0000-00003A000000}"/>
    <cellStyle name="Normal 14 2" xfId="83" xr:uid="{00000000-0005-0000-0000-00003B000000}"/>
    <cellStyle name="Normal 14 2 2" xfId="128" xr:uid="{00000000-0005-0000-0000-00003C000000}"/>
    <cellStyle name="Normal 14 3" xfId="106" xr:uid="{00000000-0005-0000-0000-00003D000000}"/>
    <cellStyle name="Normal 14 4" xfId="150" xr:uid="{00000000-0005-0000-0000-00003E000000}"/>
    <cellStyle name="Normal 15" xfId="62" xr:uid="{00000000-0005-0000-0000-00003F000000}"/>
    <cellStyle name="Normal 15 2" xfId="84" xr:uid="{00000000-0005-0000-0000-000040000000}"/>
    <cellStyle name="Normal 15 2 2" xfId="129" xr:uid="{00000000-0005-0000-0000-000041000000}"/>
    <cellStyle name="Normal 15 3" xfId="107" xr:uid="{00000000-0005-0000-0000-000042000000}"/>
    <cellStyle name="Normal 15 4" xfId="151" xr:uid="{00000000-0005-0000-0000-000043000000}"/>
    <cellStyle name="Normal 16" xfId="63" xr:uid="{00000000-0005-0000-0000-000044000000}"/>
    <cellStyle name="Normal 16 2" xfId="85" xr:uid="{00000000-0005-0000-0000-000045000000}"/>
    <cellStyle name="Normal 16 2 2" xfId="130" xr:uid="{00000000-0005-0000-0000-000046000000}"/>
    <cellStyle name="Normal 16 3" xfId="108" xr:uid="{00000000-0005-0000-0000-000047000000}"/>
    <cellStyle name="Normal 16 4" xfId="152" xr:uid="{00000000-0005-0000-0000-000048000000}"/>
    <cellStyle name="Normal 17" xfId="64" xr:uid="{00000000-0005-0000-0000-000049000000}"/>
    <cellStyle name="Normal 17 2" xfId="86" xr:uid="{00000000-0005-0000-0000-00004A000000}"/>
    <cellStyle name="Normal 17 2 2" xfId="131" xr:uid="{00000000-0005-0000-0000-00004B000000}"/>
    <cellStyle name="Normal 17 3" xfId="109" xr:uid="{00000000-0005-0000-0000-00004C000000}"/>
    <cellStyle name="Normal 17 4" xfId="153" xr:uid="{00000000-0005-0000-0000-00004D000000}"/>
    <cellStyle name="Normal 18" xfId="65" xr:uid="{00000000-0005-0000-0000-00004E000000}"/>
    <cellStyle name="Normal 18 2" xfId="87" xr:uid="{00000000-0005-0000-0000-00004F000000}"/>
    <cellStyle name="Normal 18 2 2" xfId="132" xr:uid="{00000000-0005-0000-0000-000050000000}"/>
    <cellStyle name="Normal 18 3" xfId="110" xr:uid="{00000000-0005-0000-0000-000051000000}"/>
    <cellStyle name="Normal 18 4" xfId="154" xr:uid="{00000000-0005-0000-0000-000052000000}"/>
    <cellStyle name="Normal 19" xfId="66" xr:uid="{00000000-0005-0000-0000-000053000000}"/>
    <cellStyle name="Normal 19 2" xfId="88" xr:uid="{00000000-0005-0000-0000-000054000000}"/>
    <cellStyle name="Normal 19 2 2" xfId="133" xr:uid="{00000000-0005-0000-0000-000055000000}"/>
    <cellStyle name="Normal 19 3" xfId="111" xr:uid="{00000000-0005-0000-0000-000056000000}"/>
    <cellStyle name="Normal 19 4" xfId="155" xr:uid="{00000000-0005-0000-0000-000057000000}"/>
    <cellStyle name="Normal 2" xfId="1" xr:uid="{00000000-0005-0000-0000-000058000000}"/>
    <cellStyle name="Normal 2 2" xfId="6" xr:uid="{00000000-0005-0000-0000-000059000000}"/>
    <cellStyle name="Normal 2 2 2" xfId="166" xr:uid="{00000000-0005-0000-0000-00005A000000}"/>
    <cellStyle name="Normal 2 2 3" xfId="162" xr:uid="{00000000-0005-0000-0000-00005B000000}"/>
    <cellStyle name="Normal 2 2 4" xfId="161" xr:uid="{00000000-0005-0000-0000-00005C000000}"/>
    <cellStyle name="Normal 2 3" xfId="71" xr:uid="{00000000-0005-0000-0000-00005D000000}"/>
    <cellStyle name="Normal 2 3 2" xfId="116" xr:uid="{00000000-0005-0000-0000-00005E000000}"/>
    <cellStyle name="Normal 2 3 3" xfId="165" xr:uid="{00000000-0005-0000-0000-00005F000000}"/>
    <cellStyle name="Normal 2 3 4" xfId="168" xr:uid="{00000000-0005-0000-0000-000060000000}"/>
    <cellStyle name="Normal 2 4" xfId="94" xr:uid="{00000000-0005-0000-0000-000061000000}"/>
    <cellStyle name="Normal 2 4 2" xfId="164" xr:uid="{00000000-0005-0000-0000-000062000000}"/>
    <cellStyle name="Normal 2 5" xfId="160" xr:uid="{00000000-0005-0000-0000-000063000000}"/>
    <cellStyle name="Normal 2 6" xfId="138" xr:uid="{00000000-0005-0000-0000-000064000000}"/>
    <cellStyle name="Normal 2 7" xfId="49" xr:uid="{00000000-0005-0000-0000-000065000000}"/>
    <cellStyle name="Normal 20" xfId="67" xr:uid="{00000000-0005-0000-0000-000066000000}"/>
    <cellStyle name="Normal 20 2" xfId="89" xr:uid="{00000000-0005-0000-0000-000067000000}"/>
    <cellStyle name="Normal 20 2 2" xfId="134" xr:uid="{00000000-0005-0000-0000-000068000000}"/>
    <cellStyle name="Normal 20 3" xfId="112" xr:uid="{00000000-0005-0000-0000-000069000000}"/>
    <cellStyle name="Normal 20 4" xfId="156" xr:uid="{00000000-0005-0000-0000-00006A000000}"/>
    <cellStyle name="Normal 21" xfId="68" xr:uid="{00000000-0005-0000-0000-00006B000000}"/>
    <cellStyle name="Normal 21 2" xfId="90" xr:uid="{00000000-0005-0000-0000-00006C000000}"/>
    <cellStyle name="Normal 21 2 2" xfId="135" xr:uid="{00000000-0005-0000-0000-00006D000000}"/>
    <cellStyle name="Normal 21 3" xfId="113" xr:uid="{00000000-0005-0000-0000-00006E000000}"/>
    <cellStyle name="Normal 21 4" xfId="157" xr:uid="{00000000-0005-0000-0000-00006F000000}"/>
    <cellStyle name="Normal 22" xfId="69" xr:uid="{00000000-0005-0000-0000-000070000000}"/>
    <cellStyle name="Normal 22 2" xfId="91" xr:uid="{00000000-0005-0000-0000-000071000000}"/>
    <cellStyle name="Normal 22 2 2" xfId="136" xr:uid="{00000000-0005-0000-0000-000072000000}"/>
    <cellStyle name="Normal 22 3" xfId="114" xr:uid="{00000000-0005-0000-0000-000073000000}"/>
    <cellStyle name="Normal 22 4" xfId="158" xr:uid="{00000000-0005-0000-0000-000074000000}"/>
    <cellStyle name="Normal 23" xfId="48" xr:uid="{00000000-0005-0000-0000-000075000000}"/>
    <cellStyle name="Normal 23 2" xfId="93" xr:uid="{00000000-0005-0000-0000-000076000000}"/>
    <cellStyle name="Normal 23 3" xfId="163" xr:uid="{00000000-0005-0000-0000-000077000000}"/>
    <cellStyle name="Normal 24" xfId="7" xr:uid="{00000000-0005-0000-0000-000078000000}"/>
    <cellStyle name="Normal 25" xfId="70" xr:uid="{00000000-0005-0000-0000-000079000000}"/>
    <cellStyle name="Normal 25 2" xfId="115" xr:uid="{00000000-0005-0000-0000-00007A000000}"/>
    <cellStyle name="Normal 26" xfId="92" xr:uid="{00000000-0005-0000-0000-00007B000000}"/>
    <cellStyle name="Normal 27" xfId="137" xr:uid="{00000000-0005-0000-0000-00007C000000}"/>
    <cellStyle name="Normal 28" xfId="5" xr:uid="{00000000-0005-0000-0000-00007D000000}"/>
    <cellStyle name="Normal 3" xfId="50" xr:uid="{00000000-0005-0000-0000-00007E000000}"/>
    <cellStyle name="Normal 3 2" xfId="72" xr:uid="{00000000-0005-0000-0000-00007F000000}"/>
    <cellStyle name="Normal 3 2 2" xfId="117" xr:uid="{00000000-0005-0000-0000-000080000000}"/>
    <cellStyle name="Normal 3 3" xfId="95" xr:uid="{00000000-0005-0000-0000-000081000000}"/>
    <cellStyle name="Normal 3 4" xfId="139" xr:uid="{00000000-0005-0000-0000-000082000000}"/>
    <cellStyle name="Normal 4" xfId="51" xr:uid="{00000000-0005-0000-0000-000083000000}"/>
    <cellStyle name="Normal 4 2" xfId="73" xr:uid="{00000000-0005-0000-0000-000084000000}"/>
    <cellStyle name="Normal 4 2 2" xfId="118" xr:uid="{00000000-0005-0000-0000-000085000000}"/>
    <cellStyle name="Normal 4 3" xfId="96" xr:uid="{00000000-0005-0000-0000-000086000000}"/>
    <cellStyle name="Normal 4 4" xfId="140" xr:uid="{00000000-0005-0000-0000-000087000000}"/>
    <cellStyle name="Normal 5" xfId="52" xr:uid="{00000000-0005-0000-0000-000088000000}"/>
    <cellStyle name="Normal 5 2" xfId="74" xr:uid="{00000000-0005-0000-0000-000089000000}"/>
    <cellStyle name="Normal 5 2 2" xfId="119" xr:uid="{00000000-0005-0000-0000-00008A000000}"/>
    <cellStyle name="Normal 5 3" xfId="97" xr:uid="{00000000-0005-0000-0000-00008B000000}"/>
    <cellStyle name="Normal 5 4" xfId="141" xr:uid="{00000000-0005-0000-0000-00008C000000}"/>
    <cellStyle name="Normal 6" xfId="53" xr:uid="{00000000-0005-0000-0000-00008D000000}"/>
    <cellStyle name="Normal 6 2" xfId="75" xr:uid="{00000000-0005-0000-0000-00008E000000}"/>
    <cellStyle name="Normal 6 2 2" xfId="120" xr:uid="{00000000-0005-0000-0000-00008F000000}"/>
    <cellStyle name="Normal 6 3" xfId="98" xr:uid="{00000000-0005-0000-0000-000090000000}"/>
    <cellStyle name="Normal 6 4" xfId="142" xr:uid="{00000000-0005-0000-0000-000091000000}"/>
    <cellStyle name="Normal 7" xfId="54" xr:uid="{00000000-0005-0000-0000-000092000000}"/>
    <cellStyle name="Normal 7 2" xfId="76" xr:uid="{00000000-0005-0000-0000-000093000000}"/>
    <cellStyle name="Normal 7 2 2" xfId="121" xr:uid="{00000000-0005-0000-0000-000094000000}"/>
    <cellStyle name="Normal 7 3" xfId="99" xr:uid="{00000000-0005-0000-0000-000095000000}"/>
    <cellStyle name="Normal 7 4" xfId="143" xr:uid="{00000000-0005-0000-0000-000096000000}"/>
    <cellStyle name="Normal 8" xfId="55" xr:uid="{00000000-0005-0000-0000-000097000000}"/>
    <cellStyle name="Normal 8 2" xfId="77" xr:uid="{00000000-0005-0000-0000-000098000000}"/>
    <cellStyle name="Normal 8 2 2" xfId="122" xr:uid="{00000000-0005-0000-0000-000099000000}"/>
    <cellStyle name="Normal 8 3" xfId="100" xr:uid="{00000000-0005-0000-0000-00009A000000}"/>
    <cellStyle name="Normal 8 4" xfId="144" xr:uid="{00000000-0005-0000-0000-00009B000000}"/>
    <cellStyle name="Normal 9" xfId="56" xr:uid="{00000000-0005-0000-0000-00009C000000}"/>
    <cellStyle name="Normal 9 2" xfId="78" xr:uid="{00000000-0005-0000-0000-00009D000000}"/>
    <cellStyle name="Normal 9 2 2" xfId="123" xr:uid="{00000000-0005-0000-0000-00009E000000}"/>
    <cellStyle name="Normal 9 3" xfId="101" xr:uid="{00000000-0005-0000-0000-00009F000000}"/>
    <cellStyle name="Normal 9 4" xfId="145" xr:uid="{00000000-0005-0000-0000-0000A0000000}"/>
    <cellStyle name="Normal_Sheet1_1" xfId="2" xr:uid="{00000000-0005-0000-0000-0000A1000000}"/>
    <cellStyle name="Normal_water&amp;filters" xfId="3" xr:uid="{00000000-0005-0000-0000-0000A2000000}"/>
    <cellStyle name="Note" xfId="167" builtinId="10" customBuiltin="1"/>
    <cellStyle name="Note 2" xfId="159" xr:uid="{00000000-0005-0000-0000-0000A4000000}"/>
    <cellStyle name="Output" xfId="17" builtinId="21" customBuiltin="1"/>
    <cellStyle name="Title" xfId="8" builtinId="15" customBuiltin="1"/>
    <cellStyle name="Total" xfId="23" builtinId="25" customBuiltin="1"/>
    <cellStyle name="Warning Text" xfId="21" builtinId="11" customBuiltin="1"/>
  </cellStyles>
  <dxfs count="1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AC1FF"/>
      <color rgb="FFFF6600"/>
      <color rgb="FFFFFF99"/>
      <color rgb="FF66FF33"/>
      <color rgb="FFA3FFE0"/>
      <color rgb="FF00FFFF"/>
      <color rgb="FFFF99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3" workbookViewId="0">
      <selection activeCell="B35" sqref="B35"/>
    </sheetView>
  </sheetViews>
  <sheetFormatPr defaultRowHeight="14.4" x14ac:dyDescent="0.3"/>
  <cols>
    <col min="1" max="1" width="15.6640625" style="864" customWidth="1"/>
    <col min="2" max="2" width="72.88671875" customWidth="1"/>
  </cols>
  <sheetData>
    <row r="1" spans="1:6" x14ac:dyDescent="0.3">
      <c r="A1" s="861" t="s">
        <v>22</v>
      </c>
      <c r="B1" s="860" t="s">
        <v>1017</v>
      </c>
      <c r="C1" s="860" t="s">
        <v>1020</v>
      </c>
    </row>
    <row r="2" spans="1:6" x14ac:dyDescent="0.3">
      <c r="A2" s="862">
        <v>42186</v>
      </c>
      <c r="B2" t="s">
        <v>1016</v>
      </c>
      <c r="C2" t="s">
        <v>673</v>
      </c>
    </row>
    <row r="3" spans="1:6" x14ac:dyDescent="0.3">
      <c r="A3" s="862">
        <v>42193</v>
      </c>
      <c r="B3" t="s">
        <v>1019</v>
      </c>
      <c r="C3" t="s">
        <v>672</v>
      </c>
    </row>
    <row r="4" spans="1:6" x14ac:dyDescent="0.3">
      <c r="A4" s="862"/>
      <c r="B4" s="144" t="s">
        <v>1021</v>
      </c>
      <c r="C4" s="144" t="s">
        <v>672</v>
      </c>
    </row>
    <row r="6" spans="1:6" x14ac:dyDescent="0.3">
      <c r="A6" s="862">
        <v>42198</v>
      </c>
      <c r="B6" t="s">
        <v>1023</v>
      </c>
      <c r="C6" t="s">
        <v>672</v>
      </c>
    </row>
    <row r="7" spans="1:6" x14ac:dyDescent="0.3">
      <c r="A7" s="862">
        <v>42199</v>
      </c>
      <c r="B7" s="144" t="s">
        <v>1026</v>
      </c>
      <c r="C7" s="144" t="s">
        <v>672</v>
      </c>
    </row>
    <row r="8" spans="1:6" ht="115.5" customHeight="1" x14ac:dyDescent="0.3">
      <c r="A8" s="862">
        <v>42215</v>
      </c>
      <c r="B8" s="186" t="s">
        <v>1035</v>
      </c>
      <c r="C8" t="s">
        <v>672</v>
      </c>
    </row>
    <row r="9" spans="1:6" x14ac:dyDescent="0.3">
      <c r="A9" s="862">
        <v>42439</v>
      </c>
      <c r="B9" s="147" t="s">
        <v>1074</v>
      </c>
    </row>
    <row r="10" spans="1:6" s="768" customFormat="1" x14ac:dyDescent="0.3">
      <c r="A10" s="863">
        <v>42772</v>
      </c>
      <c r="B10" s="859" t="s">
        <v>1851</v>
      </c>
    </row>
    <row r="11" spans="1:6" x14ac:dyDescent="0.3">
      <c r="A11" s="862">
        <v>43026</v>
      </c>
      <c r="B11" s="246" t="s">
        <v>2046</v>
      </c>
      <c r="C11" s="246" t="s">
        <v>672</v>
      </c>
    </row>
    <row r="12" spans="1:6" s="866" customFormat="1" x14ac:dyDescent="0.3">
      <c r="A12" s="865">
        <v>43026</v>
      </c>
      <c r="B12" s="140" t="s">
        <v>2064</v>
      </c>
      <c r="C12" s="140" t="s">
        <v>672</v>
      </c>
      <c r="D12" s="866" t="s">
        <v>2066</v>
      </c>
      <c r="F12" s="866" t="s">
        <v>2620</v>
      </c>
    </row>
    <row r="13" spans="1:6" x14ac:dyDescent="0.3">
      <c r="A13" s="862">
        <v>43026</v>
      </c>
      <c r="B13" s="246" t="s">
        <v>2065</v>
      </c>
      <c r="C13" s="246" t="s">
        <v>672</v>
      </c>
    </row>
    <row r="14" spans="1:6" s="768" customFormat="1" x14ac:dyDescent="0.3">
      <c r="A14" s="863">
        <v>43026</v>
      </c>
      <c r="B14" s="859" t="s">
        <v>2063</v>
      </c>
      <c r="C14" s="859" t="s">
        <v>672</v>
      </c>
    </row>
    <row r="15" spans="1:6" x14ac:dyDescent="0.3">
      <c r="A15" s="862">
        <v>43026</v>
      </c>
      <c r="B15" s="246" t="s">
        <v>2072</v>
      </c>
      <c r="C15" s="246" t="s">
        <v>672</v>
      </c>
    </row>
    <row r="16" spans="1:6" s="768" customFormat="1" x14ac:dyDescent="0.3">
      <c r="A16" s="863">
        <v>43027</v>
      </c>
      <c r="B16" s="859" t="s">
        <v>2073</v>
      </c>
      <c r="C16" s="859" t="s">
        <v>672</v>
      </c>
    </row>
    <row r="17" spans="1:4" x14ac:dyDescent="0.3">
      <c r="A17" s="862">
        <v>43033</v>
      </c>
      <c r="B17" s="246" t="s">
        <v>2619</v>
      </c>
      <c r="C17" s="246" t="s">
        <v>672</v>
      </c>
    </row>
    <row r="18" spans="1:4" s="768" customFormat="1" x14ac:dyDescent="0.3">
      <c r="A18" s="863">
        <v>43040</v>
      </c>
      <c r="B18" s="859" t="s">
        <v>2621</v>
      </c>
      <c r="C18" s="859" t="s">
        <v>672</v>
      </c>
    </row>
    <row r="19" spans="1:4" x14ac:dyDescent="0.3">
      <c r="A19" s="862">
        <v>43047</v>
      </c>
      <c r="B19" s="246" t="s">
        <v>2622</v>
      </c>
      <c r="C19" s="246" t="s">
        <v>672</v>
      </c>
      <c r="D19" t="s">
        <v>2623</v>
      </c>
    </row>
    <row r="20" spans="1:4" s="768" customFormat="1" x14ac:dyDescent="0.3">
      <c r="A20" s="863">
        <v>43047</v>
      </c>
      <c r="B20" s="859" t="s">
        <v>2661</v>
      </c>
      <c r="C20" s="859" t="s">
        <v>672</v>
      </c>
      <c r="D20" s="768" t="s">
        <v>2623</v>
      </c>
    </row>
    <row r="21" spans="1:4" x14ac:dyDescent="0.3">
      <c r="A21" s="862">
        <v>43073</v>
      </c>
      <c r="B21" s="246" t="s">
        <v>2673</v>
      </c>
      <c r="C21" s="246" t="s">
        <v>672</v>
      </c>
      <c r="D21" t="s">
        <v>2674</v>
      </c>
    </row>
    <row r="22" spans="1:4" s="768" customFormat="1" x14ac:dyDescent="0.3">
      <c r="A22" s="991"/>
    </row>
    <row r="23" spans="1:4" x14ac:dyDescent="0.3">
      <c r="A23" s="862">
        <v>43166</v>
      </c>
      <c r="B23" s="246" t="s">
        <v>2720</v>
      </c>
    </row>
    <row r="24" spans="1:4" s="768" customFormat="1" x14ac:dyDescent="0.3">
      <c r="A24" s="863">
        <v>43166</v>
      </c>
      <c r="B24" s="859" t="s">
        <v>2721</v>
      </c>
    </row>
    <row r="25" spans="1:4" s="1043" customFormat="1" x14ac:dyDescent="0.3">
      <c r="A25" s="1041">
        <v>43179</v>
      </c>
      <c r="B25" s="1042" t="s">
        <v>2723</v>
      </c>
    </row>
    <row r="26" spans="1:4" s="1043" customFormat="1" x14ac:dyDescent="0.3">
      <c r="A26" s="1041">
        <v>43180</v>
      </c>
      <c r="B26" s="1042" t="s">
        <v>2724</v>
      </c>
    </row>
    <row r="27" spans="1:4" s="1043" customFormat="1" x14ac:dyDescent="0.3">
      <c r="A27" s="1041">
        <v>43186</v>
      </c>
      <c r="B27" s="1042" t="s">
        <v>2725</v>
      </c>
    </row>
    <row r="28" spans="1:4" s="1043" customFormat="1" x14ac:dyDescent="0.3">
      <c r="A28" s="1041">
        <v>43209</v>
      </c>
      <c r="B28" s="1042" t="s">
        <v>2727</v>
      </c>
    </row>
    <row r="29" spans="1:4" s="1043" customFormat="1" x14ac:dyDescent="0.3">
      <c r="A29" s="1041">
        <v>43224</v>
      </c>
      <c r="B29" s="1042" t="s">
        <v>2738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651"/>
  <sheetViews>
    <sheetView topLeftCell="B241" zoomScale="80" zoomScaleNormal="80" workbookViewId="0">
      <selection activeCell="B241" sqref="A1:XFD1048576"/>
    </sheetView>
  </sheetViews>
  <sheetFormatPr defaultColWidth="9.109375" defaultRowHeight="15.6" x14ac:dyDescent="0.3"/>
  <cols>
    <col min="1" max="1" width="9.109375" style="249" customWidth="1"/>
    <col min="2" max="2" width="15.33203125" style="246" customWidth="1"/>
    <col min="3" max="4" width="9.109375" style="375" customWidth="1"/>
    <col min="5" max="5" width="15" style="249" customWidth="1"/>
    <col min="6" max="6" width="11" style="249" customWidth="1"/>
    <col min="7" max="7" width="19.88671875" style="49" customWidth="1"/>
    <col min="8" max="9" width="21.33203125" style="35" customWidth="1"/>
    <col min="10" max="10" width="9.5546875" style="249" customWidth="1"/>
    <col min="11" max="11" width="20.33203125" style="925" customWidth="1"/>
    <col min="12" max="12" width="18.44140625" style="398" customWidth="1"/>
    <col min="13" max="13" width="18.109375" style="246" customWidth="1"/>
    <col min="14" max="14" width="20.44140625" style="246" customWidth="1"/>
    <col min="15" max="15" width="11.33203125" style="246" customWidth="1"/>
    <col min="16" max="16" width="17.6640625" style="219" customWidth="1"/>
    <col min="17" max="17" width="12.109375" style="219" customWidth="1"/>
    <col min="18" max="18" width="17.88671875" style="19" customWidth="1"/>
    <col min="19" max="19" width="12.88671875" style="249" customWidth="1"/>
    <col min="20" max="20" width="10.5546875" style="249" customWidth="1"/>
    <col min="21" max="21" width="9.88671875" style="249" customWidth="1"/>
    <col min="22" max="22" width="8.33203125" style="249" customWidth="1"/>
    <col min="23" max="24" width="9.109375" style="249" customWidth="1"/>
    <col min="25" max="25" width="9.6640625" style="720" customWidth="1"/>
    <col min="26" max="26" width="11" style="249" customWidth="1"/>
    <col min="27" max="30" width="9.109375" style="249" customWidth="1"/>
    <col min="31" max="31" width="9.6640625" style="249" customWidth="1"/>
    <col min="32" max="32" width="9.6640625" style="720" customWidth="1"/>
    <col min="33" max="34" width="10.6640625" style="249" customWidth="1"/>
    <col min="35" max="36" width="9.6640625" style="249" customWidth="1"/>
    <col min="37" max="37" width="9.109375" style="249" customWidth="1"/>
    <col min="38" max="38" width="10" style="249" customWidth="1"/>
    <col min="39" max="39" width="9.6640625" style="720" customWidth="1"/>
    <col min="40" max="40" width="9.44140625" style="1" customWidth="1"/>
    <col min="41" max="41" width="9" style="1" customWidth="1"/>
    <col min="42" max="42" width="9.33203125" style="1" customWidth="1"/>
    <col min="43" max="43" width="13" style="1" customWidth="1"/>
    <col min="44" max="44" width="9.109375" style="720" customWidth="1"/>
    <col min="45" max="45" width="13" style="1" customWidth="1"/>
    <col min="46" max="46" width="12.44140625" style="59" customWidth="1"/>
    <col min="47" max="47" width="11.5546875" style="48" customWidth="1"/>
    <col min="48" max="48" width="9.109375" style="48" customWidth="1"/>
    <col min="49" max="49" width="10.6640625" style="160" customWidth="1"/>
    <col min="50" max="50" width="12.5546875" style="720" customWidth="1"/>
    <col min="51" max="51" width="11.109375" style="59" customWidth="1"/>
    <col min="52" max="53" width="9.109375" style="249" customWidth="1"/>
    <col min="54" max="54" width="11.33203125" style="249" customWidth="1"/>
    <col min="55" max="55" width="12.5546875" style="720" customWidth="1"/>
    <col min="56" max="56" width="9.109375" style="773" customWidth="1"/>
    <col min="57" max="57" width="16" style="246" customWidth="1"/>
    <col min="58" max="58" width="10.88671875" style="48" customWidth="1"/>
    <col min="59" max="60" width="10.6640625" style="48" customWidth="1"/>
    <col min="61" max="61" width="12.5546875" style="720" customWidth="1"/>
    <col min="62" max="62" width="17.33203125" style="249" customWidth="1"/>
    <col min="63" max="63" width="12.88671875" style="249" customWidth="1"/>
    <col min="64" max="64" width="10.5546875" style="249" customWidth="1"/>
    <col min="65" max="65" width="11.33203125" style="249" customWidth="1"/>
    <col min="66" max="66" width="12.5546875" style="736" customWidth="1"/>
    <col min="67" max="67" width="12.5546875" style="939" customWidth="1"/>
    <col min="68" max="68" width="10" style="852" customWidth="1"/>
    <col min="69" max="69" width="12.6640625" style="48" customWidth="1"/>
    <col min="70" max="70" width="9.109375" style="48" customWidth="1"/>
    <col min="71" max="71" width="14.33203125" style="159" customWidth="1"/>
    <col min="72" max="72" width="12.5546875" style="736" customWidth="1"/>
    <col min="73" max="73" width="10.33203125" style="249" customWidth="1"/>
    <col min="74" max="75" width="11.44140625" style="249" customWidth="1"/>
    <col min="76" max="76" width="12.5546875" style="720" customWidth="1"/>
    <col min="77" max="77" width="12.6640625" style="249" customWidth="1"/>
    <col min="78" max="78" width="9.109375" style="249" customWidth="1"/>
    <col min="79" max="79" width="14.88671875" style="249" customWidth="1"/>
    <col min="80" max="80" width="9.109375" style="249" customWidth="1"/>
    <col min="81" max="81" width="12.5546875" style="720" customWidth="1"/>
    <col min="82" max="82" width="10.44140625" style="249" customWidth="1"/>
    <col min="83" max="83" width="9.109375" style="246" customWidth="1"/>
    <col min="84" max="84" width="11.6640625" style="249" customWidth="1"/>
    <col min="85" max="85" width="12.5546875" style="736" customWidth="1"/>
    <col min="86" max="86" width="9.5546875" style="773" customWidth="1"/>
    <col min="87" max="87" width="10" style="246" customWidth="1"/>
    <col min="88" max="89" width="9.109375" style="246" customWidth="1"/>
    <col min="90" max="90" width="12.5546875" style="720" customWidth="1"/>
    <col min="91" max="91" width="11.33203125" style="246" customWidth="1"/>
    <col min="92" max="93" width="9.109375" style="246" customWidth="1"/>
    <col min="94" max="94" width="12.5546875" style="736" customWidth="1"/>
    <col min="95" max="95" width="9.109375" style="246" customWidth="1"/>
    <col min="96" max="96" width="11.6640625" style="246" customWidth="1"/>
    <col min="97" max="97" width="109.88671875" style="246" customWidth="1"/>
    <col min="98" max="16384" width="9.109375" style="249"/>
  </cols>
  <sheetData>
    <row r="1" spans="1:97" ht="18" thickBot="1" x14ac:dyDescent="0.35">
      <c r="B1" s="50" t="s">
        <v>1853</v>
      </c>
      <c r="E1" s="50"/>
      <c r="F1" s="50"/>
      <c r="G1" s="50"/>
      <c r="H1" s="50"/>
      <c r="I1" s="50"/>
      <c r="K1" s="914"/>
      <c r="L1" s="409"/>
      <c r="N1" s="71" t="s">
        <v>1131</v>
      </c>
      <c r="R1" s="219"/>
      <c r="S1" s="219"/>
      <c r="T1" s="219"/>
      <c r="U1" s="219"/>
      <c r="V1" s="219"/>
      <c r="W1" s="219"/>
      <c r="X1" s="219"/>
      <c r="Y1" s="728"/>
      <c r="Z1" s="219"/>
      <c r="AA1" s="219"/>
      <c r="AB1" s="219"/>
      <c r="AC1" s="219"/>
      <c r="AD1" s="219"/>
      <c r="AE1" s="219"/>
      <c r="AF1" s="728"/>
      <c r="AG1" s="246"/>
      <c r="AH1" s="246"/>
      <c r="AI1" s="246"/>
      <c r="AJ1" s="246"/>
      <c r="AK1" s="246"/>
      <c r="AL1" s="246"/>
      <c r="AN1" s="9"/>
      <c r="AO1" s="9"/>
      <c r="AP1" s="9"/>
      <c r="AQ1" s="9"/>
      <c r="AR1" s="728"/>
      <c r="AS1" s="9"/>
      <c r="AT1" s="54"/>
      <c r="AU1" s="71"/>
      <c r="AV1" s="71"/>
      <c r="AW1" s="156"/>
      <c r="AX1" s="728"/>
      <c r="AY1" s="54"/>
      <c r="AZ1" s="246"/>
      <c r="BA1" s="246"/>
      <c r="BB1" s="246"/>
      <c r="BC1" s="728"/>
      <c r="BF1" s="71"/>
      <c r="BG1" s="71"/>
      <c r="BH1" s="71"/>
      <c r="BI1" s="728"/>
      <c r="BJ1" s="246"/>
      <c r="BK1" s="246"/>
      <c r="BL1" s="246"/>
      <c r="BM1" s="246"/>
      <c r="BN1" s="815"/>
      <c r="BO1" s="938"/>
      <c r="BP1" s="773"/>
      <c r="BQ1" s="592" t="s">
        <v>1018</v>
      </c>
      <c r="BR1" s="71"/>
      <c r="BS1" s="140" t="s">
        <v>1588</v>
      </c>
      <c r="BT1" s="815"/>
      <c r="BU1" s="246"/>
      <c r="BV1" s="246"/>
      <c r="BW1" s="246"/>
      <c r="BX1" s="728"/>
      <c r="BY1" s="140" t="s">
        <v>1588</v>
      </c>
      <c r="BZ1" s="246"/>
      <c r="CA1" s="246"/>
      <c r="CB1" s="246"/>
      <c r="CC1" s="728"/>
      <c r="CD1" s="246"/>
      <c r="CF1" s="246"/>
      <c r="CG1" s="815"/>
      <c r="CI1" s="140" t="s">
        <v>1588</v>
      </c>
      <c r="CL1" s="728"/>
      <c r="CP1" s="815"/>
    </row>
    <row r="2" spans="1:97" ht="26.25" customHeight="1" x14ac:dyDescent="0.3">
      <c r="B2" s="52" t="s">
        <v>739</v>
      </c>
      <c r="E2" s="52"/>
      <c r="F2" s="52"/>
      <c r="K2" s="914"/>
      <c r="L2" s="410"/>
      <c r="U2" s="246"/>
      <c r="V2" s="246"/>
      <c r="W2" s="30"/>
      <c r="X2" s="246"/>
      <c r="Z2" s="246"/>
      <c r="AA2" s="246"/>
      <c r="AB2" s="246"/>
      <c r="AC2" s="246"/>
      <c r="AD2" s="246"/>
      <c r="AE2" s="246"/>
      <c r="AG2" s="246"/>
      <c r="AH2" s="246"/>
      <c r="AI2" s="246"/>
      <c r="AJ2" s="246"/>
      <c r="AK2" s="246"/>
      <c r="AL2" s="246"/>
      <c r="AN2" s="9"/>
      <c r="AO2" s="9"/>
      <c r="AP2" s="9"/>
      <c r="AQ2" s="9"/>
      <c r="AS2" s="9"/>
      <c r="AT2" s="54"/>
      <c r="AU2" s="72" t="s">
        <v>192</v>
      </c>
      <c r="AV2" s="71"/>
      <c r="AW2" s="156"/>
      <c r="AY2" s="54"/>
      <c r="AZ2" s="246"/>
      <c r="BA2" s="246"/>
      <c r="BB2" s="246"/>
      <c r="BE2" s="1088" t="s">
        <v>820</v>
      </c>
      <c r="BF2" s="1088"/>
      <c r="BG2" s="1088"/>
      <c r="BH2" s="641"/>
      <c r="BJ2" s="246"/>
      <c r="BK2" s="246"/>
      <c r="BL2" s="246"/>
      <c r="BM2" s="9"/>
      <c r="BP2" s="773"/>
      <c r="BQ2" s="71" t="s">
        <v>597</v>
      </c>
      <c r="BR2" s="71"/>
      <c r="BS2" s="158"/>
      <c r="BU2" s="871" t="s">
        <v>2053</v>
      </c>
      <c r="BV2" s="872"/>
      <c r="BW2" s="873"/>
      <c r="BZ2" s="871" t="s">
        <v>2067</v>
      </c>
      <c r="CA2" s="872"/>
      <c r="CB2" s="873"/>
      <c r="CD2" s="246"/>
      <c r="CF2" s="246"/>
    </row>
    <row r="3" spans="1:97" ht="26.25" customHeight="1" x14ac:dyDescent="0.3">
      <c r="B3" s="868" t="s">
        <v>1075</v>
      </c>
      <c r="D3" s="869"/>
      <c r="E3" s="52"/>
      <c r="F3" s="52"/>
      <c r="I3" s="870"/>
      <c r="K3" s="914"/>
      <c r="L3" s="410"/>
      <c r="N3" s="736"/>
      <c r="U3" s="246"/>
      <c r="V3" s="246"/>
      <c r="W3" s="30"/>
      <c r="X3" s="246"/>
      <c r="Z3" s="246"/>
      <c r="AA3" s="246"/>
      <c r="AB3" s="246"/>
      <c r="AC3" s="246"/>
      <c r="AD3" s="246"/>
      <c r="AE3" s="246"/>
      <c r="AG3" s="246"/>
      <c r="AH3" s="246"/>
      <c r="AI3" s="246"/>
      <c r="AJ3" s="246"/>
      <c r="AK3" s="246"/>
      <c r="AL3" s="246"/>
      <c r="AN3" s="9"/>
      <c r="AO3" s="9"/>
      <c r="AP3" s="9"/>
      <c r="AQ3" s="9"/>
      <c r="AS3" s="9"/>
      <c r="AT3" s="54"/>
      <c r="AU3" s="72"/>
      <c r="AV3" s="71"/>
      <c r="AW3" s="156"/>
      <c r="AY3" s="54"/>
      <c r="AZ3" s="246"/>
      <c r="BA3" s="246"/>
      <c r="BB3" s="246"/>
      <c r="BE3" s="641"/>
      <c r="BF3" s="641"/>
      <c r="BG3" s="641"/>
      <c r="BH3" s="641"/>
      <c r="BJ3" s="246"/>
      <c r="BK3" s="246"/>
      <c r="BL3" s="246"/>
      <c r="BM3" s="9"/>
      <c r="BP3" s="773"/>
      <c r="BQ3" s="71"/>
      <c r="BR3" s="71"/>
      <c r="BS3" s="158"/>
      <c r="BU3" s="874">
        <v>0.04</v>
      </c>
      <c r="BV3" s="603" t="s">
        <v>2056</v>
      </c>
      <c r="BW3" s="875"/>
      <c r="BZ3" s="879">
        <v>15</v>
      </c>
      <c r="CA3" s="603" t="s">
        <v>2068</v>
      </c>
      <c r="CB3" s="875"/>
      <c r="CD3" s="246"/>
      <c r="CF3" s="246"/>
    </row>
    <row r="4" spans="1:97" ht="64.5" customHeight="1" thickBot="1" x14ac:dyDescent="0.35">
      <c r="U4" s="246"/>
      <c r="V4" s="246"/>
      <c r="W4" s="30"/>
      <c r="X4" s="246"/>
      <c r="Y4" s="636" t="s">
        <v>2045</v>
      </c>
      <c r="Z4" s="246"/>
      <c r="AA4" s="246"/>
      <c r="AB4" s="246"/>
      <c r="AC4" s="246"/>
      <c r="AD4" s="246"/>
      <c r="AE4" s="246"/>
      <c r="AF4" s="636" t="s">
        <v>2045</v>
      </c>
      <c r="AG4" s="246"/>
      <c r="AH4" s="246"/>
      <c r="AI4" s="246"/>
      <c r="AJ4" s="246"/>
      <c r="AK4" s="246"/>
      <c r="AL4" s="246"/>
      <c r="AM4" s="636" t="s">
        <v>2045</v>
      </c>
      <c r="AN4" s="9"/>
      <c r="AO4" s="9"/>
      <c r="AP4" s="9"/>
      <c r="AQ4" s="9"/>
      <c r="AR4" s="636" t="s">
        <v>2047</v>
      </c>
      <c r="AS4" s="9"/>
      <c r="AT4" s="73" t="s">
        <v>531</v>
      </c>
      <c r="AU4" s="73" t="s">
        <v>531</v>
      </c>
      <c r="AV4" s="73" t="s">
        <v>531</v>
      </c>
      <c r="AW4" s="73" t="s">
        <v>531</v>
      </c>
      <c r="AX4" s="636" t="s">
        <v>2050</v>
      </c>
      <c r="AY4" s="73" t="s">
        <v>531</v>
      </c>
      <c r="AZ4" s="73" t="s">
        <v>531</v>
      </c>
      <c r="BA4" s="73" t="s">
        <v>531</v>
      </c>
      <c r="BB4" s="73" t="s">
        <v>531</v>
      </c>
      <c r="BC4" s="636" t="s">
        <v>2050</v>
      </c>
      <c r="BD4" s="774" t="s">
        <v>531</v>
      </c>
      <c r="BE4" s="57" t="s">
        <v>531</v>
      </c>
      <c r="BF4" s="73" t="s">
        <v>531</v>
      </c>
      <c r="BG4" s="57" t="s">
        <v>531</v>
      </c>
      <c r="BH4" s="220" t="s">
        <v>531</v>
      </c>
      <c r="BI4" s="636" t="s">
        <v>2050</v>
      </c>
      <c r="BJ4" s="57" t="s">
        <v>531</v>
      </c>
      <c r="BK4" s="57" t="s">
        <v>531</v>
      </c>
      <c r="BL4" s="57" t="s">
        <v>531</v>
      </c>
      <c r="BM4" s="57" t="s">
        <v>531</v>
      </c>
      <c r="BN4" s="816" t="s">
        <v>2050</v>
      </c>
      <c r="BO4" s="940" t="s">
        <v>2050</v>
      </c>
      <c r="BP4" s="774" t="s">
        <v>531</v>
      </c>
      <c r="BQ4" s="74" t="s">
        <v>1022</v>
      </c>
      <c r="BR4" s="74" t="s">
        <v>530</v>
      </c>
      <c r="BS4" s="74" t="s">
        <v>530</v>
      </c>
      <c r="BT4" s="816" t="s">
        <v>2061</v>
      </c>
      <c r="BU4" s="876">
        <v>0.3</v>
      </c>
      <c r="BV4" s="877" t="s">
        <v>2057</v>
      </c>
      <c r="BW4" s="878"/>
      <c r="BX4" s="636" t="s">
        <v>2050</v>
      </c>
      <c r="BZ4" s="876">
        <v>20</v>
      </c>
      <c r="CA4" s="877" t="s">
        <v>2069</v>
      </c>
      <c r="CB4" s="878"/>
      <c r="CC4" s="636" t="s">
        <v>2061</v>
      </c>
      <c r="CD4" s="51" t="s">
        <v>530</v>
      </c>
      <c r="CE4" s="51" t="s">
        <v>530</v>
      </c>
      <c r="CF4" s="501" t="s">
        <v>530</v>
      </c>
      <c r="CG4" s="816" t="s">
        <v>2050</v>
      </c>
      <c r="CH4" s="886" t="s">
        <v>530</v>
      </c>
      <c r="CI4" s="51" t="s">
        <v>530</v>
      </c>
      <c r="CJ4" s="51" t="s">
        <v>530</v>
      </c>
      <c r="CK4" s="51"/>
      <c r="CL4" s="636" t="s">
        <v>2061</v>
      </c>
      <c r="CM4" s="51" t="s">
        <v>530</v>
      </c>
      <c r="CN4" s="51" t="s">
        <v>530</v>
      </c>
      <c r="CO4" s="51"/>
      <c r="CP4" s="816" t="s">
        <v>2050</v>
      </c>
      <c r="CQ4" s="51" t="s">
        <v>530</v>
      </c>
      <c r="CR4" s="51" t="s">
        <v>530</v>
      </c>
    </row>
    <row r="5" spans="1:97" ht="23.25" customHeight="1" x14ac:dyDescent="0.3">
      <c r="V5" s="737"/>
      <c r="W5" s="737"/>
      <c r="X5" s="738" t="s">
        <v>2059</v>
      </c>
      <c r="Y5" s="739">
        <v>0.3</v>
      </c>
      <c r="Z5" s="246"/>
      <c r="AA5" s="246"/>
      <c r="AC5" s="737"/>
      <c r="AD5" s="737"/>
      <c r="AE5" s="738" t="s">
        <v>2059</v>
      </c>
      <c r="AF5" s="739">
        <v>0.3</v>
      </c>
      <c r="AH5" s="246"/>
      <c r="AI5" s="246"/>
      <c r="AJ5" s="737"/>
      <c r="AK5" s="737"/>
      <c r="AL5" s="738" t="s">
        <v>2059</v>
      </c>
      <c r="AM5" s="739">
        <v>0.3</v>
      </c>
      <c r="AN5" s="9"/>
      <c r="AO5" s="737"/>
      <c r="AP5" s="737"/>
      <c r="AQ5" s="738" t="s">
        <v>2048</v>
      </c>
      <c r="AR5" s="739">
        <v>0.28000000000000003</v>
      </c>
      <c r="AS5" s="9"/>
      <c r="AT5" s="57"/>
      <c r="AU5" s="737"/>
      <c r="AV5" s="737"/>
      <c r="AW5" s="738" t="s">
        <v>2041</v>
      </c>
      <c r="AX5" s="772">
        <v>0.1</v>
      </c>
      <c r="AY5" s="57"/>
      <c r="AZ5" s="737"/>
      <c r="BA5" s="737"/>
      <c r="BB5" s="738" t="s">
        <v>2041</v>
      </c>
      <c r="BC5" s="814">
        <v>6.0000000000000001E-3</v>
      </c>
      <c r="BD5" s="774"/>
      <c r="BE5" s="57"/>
      <c r="BF5" s="737"/>
      <c r="BG5" s="737"/>
      <c r="BH5" s="738" t="s">
        <v>2041</v>
      </c>
      <c r="BI5" s="772">
        <v>0.1</v>
      </c>
      <c r="BJ5" s="57"/>
      <c r="BK5" s="737"/>
      <c r="BL5" s="737"/>
      <c r="BM5" s="738" t="s">
        <v>2041</v>
      </c>
      <c r="BN5" s="817">
        <v>6.0000000000000001E-3</v>
      </c>
      <c r="BO5" s="941">
        <v>0.01</v>
      </c>
      <c r="BP5" s="774"/>
      <c r="BQ5" s="737"/>
      <c r="BR5" s="737"/>
      <c r="BS5" s="738" t="s">
        <v>2054</v>
      </c>
      <c r="BT5" s="853">
        <v>2</v>
      </c>
      <c r="BU5" s="736"/>
      <c r="BV5" s="736"/>
      <c r="BW5" s="738" t="s">
        <v>2041</v>
      </c>
      <c r="BX5" s="771">
        <v>0.5</v>
      </c>
      <c r="BY5" s="51"/>
      <c r="BZ5" s="736"/>
      <c r="CA5" s="736"/>
      <c r="CB5" s="738" t="s">
        <v>2054</v>
      </c>
      <c r="CC5" s="772">
        <v>0.6</v>
      </c>
      <c r="CD5" s="736"/>
      <c r="CE5" s="736"/>
      <c r="CF5" s="738" t="s">
        <v>2041</v>
      </c>
      <c r="CG5" s="867">
        <v>0.1</v>
      </c>
      <c r="CH5" s="886"/>
      <c r="CI5" s="736"/>
      <c r="CJ5" s="736"/>
      <c r="CK5" s="738" t="s">
        <v>2054</v>
      </c>
      <c r="CL5" s="772">
        <v>0.7</v>
      </c>
      <c r="CM5" s="736"/>
      <c r="CN5" s="736"/>
      <c r="CO5" s="738" t="s">
        <v>2041</v>
      </c>
      <c r="CP5" s="772">
        <v>0.12</v>
      </c>
      <c r="CQ5" s="51"/>
      <c r="CR5" s="51"/>
    </row>
    <row r="6" spans="1:97" ht="23.25" customHeight="1" x14ac:dyDescent="0.3">
      <c r="V6" s="737"/>
      <c r="W6" s="737"/>
      <c r="X6" s="738" t="s">
        <v>2060</v>
      </c>
      <c r="Y6" s="739">
        <v>1.2</v>
      </c>
      <c r="Z6" s="246"/>
      <c r="AA6" s="246"/>
      <c r="AC6" s="737"/>
      <c r="AD6" s="737"/>
      <c r="AE6" s="738" t="s">
        <v>2060</v>
      </c>
      <c r="AF6" s="739">
        <v>1.2</v>
      </c>
      <c r="AH6" s="246"/>
      <c r="AI6" s="246"/>
      <c r="AJ6" s="737"/>
      <c r="AK6" s="737"/>
      <c r="AL6" s="738" t="s">
        <v>2060</v>
      </c>
      <c r="AM6" s="739">
        <v>1.2</v>
      </c>
      <c r="AN6" s="9"/>
      <c r="AO6" s="737"/>
      <c r="AP6" s="737"/>
      <c r="AQ6" s="738" t="s">
        <v>2049</v>
      </c>
      <c r="AR6" s="739">
        <v>1.1000000000000001</v>
      </c>
      <c r="AS6" s="9"/>
      <c r="AT6" s="57"/>
      <c r="AU6" s="737"/>
      <c r="AV6" s="737"/>
      <c r="AW6" s="738" t="s">
        <v>2058</v>
      </c>
      <c r="AX6" s="771">
        <v>1</v>
      </c>
      <c r="AY6" s="57"/>
      <c r="AZ6" s="737"/>
      <c r="BA6" s="737"/>
      <c r="BB6" s="738" t="s">
        <v>2058</v>
      </c>
      <c r="BC6" s="814">
        <v>0.01</v>
      </c>
      <c r="BD6" s="774"/>
      <c r="BE6" s="57"/>
      <c r="BF6" s="737"/>
      <c r="BG6" s="737"/>
      <c r="BH6" s="738" t="s">
        <v>2058</v>
      </c>
      <c r="BI6" s="771">
        <v>1</v>
      </c>
      <c r="BJ6" s="57"/>
      <c r="BK6" s="737"/>
      <c r="BL6" s="737"/>
      <c r="BM6" s="738" t="s">
        <v>2058</v>
      </c>
      <c r="BN6" s="817">
        <v>0.01</v>
      </c>
      <c r="BO6" s="941">
        <v>0.03</v>
      </c>
      <c r="BP6" s="774"/>
      <c r="BQ6" s="737"/>
      <c r="BR6" s="737"/>
      <c r="BS6" s="738" t="s">
        <v>2055</v>
      </c>
      <c r="BT6" s="853">
        <v>13</v>
      </c>
      <c r="BU6" s="736"/>
      <c r="BV6" s="736"/>
      <c r="BW6" s="738" t="s">
        <v>2058</v>
      </c>
      <c r="BX6" s="771">
        <v>3</v>
      </c>
      <c r="BY6" s="51"/>
      <c r="BZ6" s="736"/>
      <c r="CA6" s="736"/>
      <c r="CB6" s="738" t="s">
        <v>2055</v>
      </c>
      <c r="CC6" s="772">
        <v>0.8</v>
      </c>
      <c r="CD6" s="736"/>
      <c r="CE6" s="736"/>
      <c r="CF6" s="738" t="s">
        <v>2058</v>
      </c>
      <c r="CG6" s="867">
        <v>0.13</v>
      </c>
      <c r="CH6" s="886"/>
      <c r="CI6" s="736"/>
      <c r="CJ6" s="736"/>
      <c r="CK6" s="738" t="s">
        <v>2055</v>
      </c>
      <c r="CL6" s="772">
        <v>1.2</v>
      </c>
      <c r="CM6" s="736"/>
      <c r="CN6" s="736"/>
      <c r="CO6" s="738" t="s">
        <v>2058</v>
      </c>
      <c r="CP6" s="772">
        <v>0.2</v>
      </c>
      <c r="CQ6" s="51"/>
      <c r="CR6" s="51"/>
    </row>
    <row r="7" spans="1:97" ht="61.5" customHeight="1" x14ac:dyDescent="0.3">
      <c r="B7" s="13"/>
      <c r="C7" s="476" t="s">
        <v>1031</v>
      </c>
      <c r="D7" s="476"/>
      <c r="E7" s="476" t="s">
        <v>1031</v>
      </c>
      <c r="F7" s="476" t="s">
        <v>1031</v>
      </c>
      <c r="G7" s="476" t="s">
        <v>1031</v>
      </c>
      <c r="H7" s="477" t="s">
        <v>1031</v>
      </c>
      <c r="I7" s="610"/>
      <c r="J7" s="13"/>
      <c r="K7" s="916"/>
      <c r="L7" s="411"/>
      <c r="M7" s="403"/>
      <c r="N7" s="403"/>
      <c r="O7" s="403" t="s">
        <v>1122</v>
      </c>
      <c r="P7" s="404"/>
      <c r="Q7" s="404"/>
      <c r="R7" s="293"/>
      <c r="S7" s="635" t="s">
        <v>0</v>
      </c>
      <c r="T7" s="635" t="s">
        <v>0</v>
      </c>
      <c r="U7" s="635" t="s">
        <v>0</v>
      </c>
      <c r="V7" s="635" t="s">
        <v>0</v>
      </c>
      <c r="W7" s="635" t="s">
        <v>0</v>
      </c>
      <c r="X7" s="635" t="s">
        <v>0</v>
      </c>
      <c r="Y7" s="636">
        <v>1.2</v>
      </c>
      <c r="Z7" s="13"/>
      <c r="AA7" s="635" t="s">
        <v>1</v>
      </c>
      <c r="AB7" s="635" t="s">
        <v>1</v>
      </c>
      <c r="AC7" s="635" t="s">
        <v>1</v>
      </c>
      <c r="AD7" s="635" t="s">
        <v>1</v>
      </c>
      <c r="AE7" s="635" t="s">
        <v>1</v>
      </c>
      <c r="AF7" s="636">
        <v>1.2</v>
      </c>
      <c r="AG7" s="635"/>
      <c r="AH7" s="635" t="s">
        <v>2</v>
      </c>
      <c r="AI7" s="635" t="s">
        <v>2</v>
      </c>
      <c r="AJ7" s="635" t="s">
        <v>2</v>
      </c>
      <c r="AK7" s="635" t="s">
        <v>2</v>
      </c>
      <c r="AL7" s="635" t="s">
        <v>2</v>
      </c>
      <c r="AM7" s="636"/>
      <c r="AN7" s="645" t="s">
        <v>3</v>
      </c>
      <c r="AO7" s="645" t="s">
        <v>4</v>
      </c>
      <c r="AP7" s="645" t="s">
        <v>5</v>
      </c>
      <c r="AQ7" s="645" t="s">
        <v>6</v>
      </c>
      <c r="AS7" s="645"/>
      <c r="AT7" s="646" t="s">
        <v>90</v>
      </c>
      <c r="AU7" s="635" t="s">
        <v>58</v>
      </c>
      <c r="AV7" s="635" t="s">
        <v>59</v>
      </c>
      <c r="AW7" s="647">
        <v>1</v>
      </c>
      <c r="AY7" s="646" t="s">
        <v>91</v>
      </c>
      <c r="AZ7" s="635" t="s">
        <v>60</v>
      </c>
      <c r="BA7" s="635" t="s">
        <v>61</v>
      </c>
      <c r="BB7" s="648">
        <v>0.01</v>
      </c>
      <c r="BD7" s="775" t="s">
        <v>961</v>
      </c>
      <c r="BE7" s="646" t="s">
        <v>92</v>
      </c>
      <c r="BF7" s="635" t="s">
        <v>7</v>
      </c>
      <c r="BG7" s="635" t="s">
        <v>8</v>
      </c>
      <c r="BH7" s="647">
        <v>1</v>
      </c>
      <c r="BJ7" s="635" t="s">
        <v>93</v>
      </c>
      <c r="BK7" s="635" t="s">
        <v>9</v>
      </c>
      <c r="BL7" s="635" t="s">
        <v>10</v>
      </c>
      <c r="BM7" s="648">
        <v>0.01</v>
      </c>
      <c r="BP7" s="820" t="s">
        <v>11</v>
      </c>
      <c r="BQ7" s="635" t="s">
        <v>12</v>
      </c>
      <c r="BR7" s="635" t="s">
        <v>13</v>
      </c>
      <c r="BS7" s="649">
        <v>60</v>
      </c>
      <c r="BU7" s="635" t="s">
        <v>12</v>
      </c>
      <c r="BV7" s="635" t="s">
        <v>13</v>
      </c>
      <c r="BW7" s="649">
        <v>3</v>
      </c>
      <c r="BY7" s="635" t="s">
        <v>14</v>
      </c>
      <c r="BZ7" s="635" t="s">
        <v>15</v>
      </c>
      <c r="CA7" s="635"/>
      <c r="CB7" s="647">
        <v>1</v>
      </c>
      <c r="CD7" s="635" t="s">
        <v>14</v>
      </c>
      <c r="CE7" s="635" t="s">
        <v>15</v>
      </c>
      <c r="CF7" s="223">
        <v>0.06</v>
      </c>
      <c r="CH7" s="820" t="s">
        <v>16</v>
      </c>
      <c r="CI7" s="635" t="s">
        <v>17</v>
      </c>
      <c r="CJ7" s="635" t="s">
        <v>18</v>
      </c>
      <c r="CK7" s="647">
        <v>3</v>
      </c>
      <c r="CM7" s="635" t="s">
        <v>17</v>
      </c>
      <c r="CN7" s="635" t="s">
        <v>18</v>
      </c>
      <c r="CO7" s="650">
        <v>0.2</v>
      </c>
      <c r="CQ7" s="635" t="s">
        <v>19</v>
      </c>
      <c r="CR7" s="635" t="s">
        <v>19</v>
      </c>
      <c r="CS7" s="13"/>
    </row>
    <row r="8" spans="1:97" ht="111.75" customHeight="1" x14ac:dyDescent="0.3">
      <c r="A8" s="249" t="s">
        <v>2074</v>
      </c>
      <c r="B8" s="481" t="s">
        <v>1180</v>
      </c>
      <c r="C8" s="483" t="s">
        <v>598</v>
      </c>
      <c r="D8" s="484" t="s">
        <v>1852</v>
      </c>
      <c r="E8" s="482" t="s">
        <v>1862</v>
      </c>
      <c r="F8" s="482" t="s">
        <v>1680</v>
      </c>
      <c r="G8" s="485" t="s">
        <v>1029</v>
      </c>
      <c r="H8" s="486" t="s">
        <v>1030</v>
      </c>
      <c r="I8" s="611" t="s">
        <v>1984</v>
      </c>
      <c r="J8" s="481" t="s">
        <v>1178</v>
      </c>
      <c r="K8" s="918" t="s">
        <v>1689</v>
      </c>
      <c r="L8" s="412" t="s">
        <v>1695</v>
      </c>
      <c r="M8" s="403" t="s">
        <v>20</v>
      </c>
      <c r="N8" s="403" t="s">
        <v>971</v>
      </c>
      <c r="O8" s="403" t="s">
        <v>21</v>
      </c>
      <c r="P8" s="487" t="s">
        <v>22</v>
      </c>
      <c r="Q8" s="487" t="s">
        <v>23</v>
      </c>
      <c r="R8" s="293" t="s">
        <v>24</v>
      </c>
      <c r="S8" s="635" t="s">
        <v>62</v>
      </c>
      <c r="T8" s="403" t="s">
        <v>25</v>
      </c>
      <c r="U8" s="403" t="s">
        <v>1854</v>
      </c>
      <c r="V8" s="403" t="s">
        <v>26</v>
      </c>
      <c r="W8" s="403" t="s">
        <v>27</v>
      </c>
      <c r="X8" s="403" t="s">
        <v>28</v>
      </c>
      <c r="Y8" s="636" t="s">
        <v>2042</v>
      </c>
      <c r="Z8" s="635" t="s">
        <v>67</v>
      </c>
      <c r="AA8" s="403" t="s">
        <v>29</v>
      </c>
      <c r="AB8" s="403" t="s">
        <v>30</v>
      </c>
      <c r="AC8" s="403" t="s">
        <v>31</v>
      </c>
      <c r="AD8" s="403" t="s">
        <v>32</v>
      </c>
      <c r="AE8" s="403" t="s">
        <v>28</v>
      </c>
      <c r="AF8" s="636" t="s">
        <v>2042</v>
      </c>
      <c r="AG8" s="635" t="s">
        <v>72</v>
      </c>
      <c r="AH8" s="403" t="s">
        <v>33</v>
      </c>
      <c r="AI8" s="403" t="s">
        <v>34</v>
      </c>
      <c r="AJ8" s="403" t="s">
        <v>35</v>
      </c>
      <c r="AK8" s="403" t="s">
        <v>36</v>
      </c>
      <c r="AL8" s="403" t="s">
        <v>28</v>
      </c>
      <c r="AM8" s="636" t="s">
        <v>2043</v>
      </c>
      <c r="AN8" s="651" t="s">
        <v>38</v>
      </c>
      <c r="AO8" s="651" t="s">
        <v>39</v>
      </c>
      <c r="AP8" s="652"/>
      <c r="AQ8" s="652"/>
      <c r="AR8" s="636" t="s">
        <v>2062</v>
      </c>
      <c r="AS8" s="769" t="s">
        <v>1066</v>
      </c>
      <c r="AT8" s="653" t="s">
        <v>37</v>
      </c>
      <c r="AU8" s="635" t="s">
        <v>40</v>
      </c>
      <c r="AV8" s="635" t="s">
        <v>40</v>
      </c>
      <c r="AW8" s="650" t="s">
        <v>2044</v>
      </c>
      <c r="AX8" s="636" t="s">
        <v>2050</v>
      </c>
      <c r="AY8" s="653" t="s">
        <v>37</v>
      </c>
      <c r="AZ8" s="635" t="s">
        <v>40</v>
      </c>
      <c r="BA8" s="635" t="s">
        <v>40</v>
      </c>
      <c r="BB8" s="650" t="s">
        <v>1024</v>
      </c>
      <c r="BC8" s="636" t="s">
        <v>2050</v>
      </c>
      <c r="BD8" s="775" t="s">
        <v>41</v>
      </c>
      <c r="BE8" s="653" t="s">
        <v>37</v>
      </c>
      <c r="BF8" s="635" t="s">
        <v>40</v>
      </c>
      <c r="BG8" s="635" t="s">
        <v>40</v>
      </c>
      <c r="BH8" s="650" t="s">
        <v>2044</v>
      </c>
      <c r="BI8" s="636" t="s">
        <v>2050</v>
      </c>
      <c r="BJ8" s="653" t="s">
        <v>37</v>
      </c>
      <c r="BK8" s="635" t="s">
        <v>40</v>
      </c>
      <c r="BL8" s="635" t="s">
        <v>40</v>
      </c>
      <c r="BM8" s="650" t="s">
        <v>2051</v>
      </c>
      <c r="BN8" s="816" t="s">
        <v>2050</v>
      </c>
      <c r="BO8" s="940"/>
      <c r="BP8" s="820" t="s">
        <v>41</v>
      </c>
      <c r="BQ8" s="635" t="s">
        <v>42</v>
      </c>
      <c r="BR8" s="635" t="s">
        <v>42</v>
      </c>
      <c r="BS8" s="650" t="s">
        <v>2052</v>
      </c>
      <c r="BT8" s="816" t="s">
        <v>2061</v>
      </c>
      <c r="BU8" s="635" t="s">
        <v>40</v>
      </c>
      <c r="BV8" s="635" t="s">
        <v>40</v>
      </c>
      <c r="BW8" s="650" t="s">
        <v>2070</v>
      </c>
      <c r="BX8" s="636" t="s">
        <v>2050</v>
      </c>
      <c r="BY8" s="635" t="s">
        <v>42</v>
      </c>
      <c r="BZ8" s="635" t="s">
        <v>42</v>
      </c>
      <c r="CA8" s="635" t="s">
        <v>1034</v>
      </c>
      <c r="CB8" s="650" t="s">
        <v>2071</v>
      </c>
      <c r="CC8" s="636" t="s">
        <v>2061</v>
      </c>
      <c r="CD8" s="635" t="s">
        <v>40</v>
      </c>
      <c r="CE8" s="635" t="s">
        <v>40</v>
      </c>
      <c r="CF8" s="650" t="s">
        <v>1025</v>
      </c>
      <c r="CG8" s="816" t="s">
        <v>2050</v>
      </c>
      <c r="CH8" s="820" t="s">
        <v>41</v>
      </c>
      <c r="CI8" s="635" t="s">
        <v>42</v>
      </c>
      <c r="CJ8" s="635" t="s">
        <v>42</v>
      </c>
      <c r="CK8" s="650" t="s">
        <v>1027</v>
      </c>
      <c r="CL8" s="636" t="s">
        <v>2061</v>
      </c>
      <c r="CM8" s="635" t="s">
        <v>40</v>
      </c>
      <c r="CN8" s="635" t="s">
        <v>40</v>
      </c>
      <c r="CO8" s="650" t="s">
        <v>1028</v>
      </c>
      <c r="CP8" s="816" t="s">
        <v>2050</v>
      </c>
      <c r="CQ8" s="635" t="s">
        <v>41</v>
      </c>
      <c r="CR8" s="654" t="s">
        <v>964</v>
      </c>
      <c r="CS8" s="481" t="s">
        <v>963</v>
      </c>
    </row>
    <row r="9" spans="1:97" s="719" customFormat="1" x14ac:dyDescent="0.3">
      <c r="A9" s="906" t="s">
        <v>2075</v>
      </c>
      <c r="B9" s="690" t="s">
        <v>1181</v>
      </c>
      <c r="C9" s="691" t="s">
        <v>599</v>
      </c>
      <c r="D9" s="691">
        <v>9</v>
      </c>
      <c r="E9" s="692">
        <v>1003747</v>
      </c>
      <c r="F9" s="693">
        <v>1</v>
      </c>
      <c r="G9" s="694">
        <v>384043121402301</v>
      </c>
      <c r="H9" s="694">
        <v>200912291210</v>
      </c>
      <c r="I9" s="694"/>
      <c r="J9" s="695" t="s">
        <v>676</v>
      </c>
      <c r="K9" s="920" t="s">
        <v>115</v>
      </c>
      <c r="L9" s="696"/>
      <c r="M9" s="697" t="s">
        <v>115</v>
      </c>
      <c r="N9" s="698"/>
      <c r="O9" s="691"/>
      <c r="P9" s="699">
        <v>40176</v>
      </c>
      <c r="Q9" s="700">
        <v>0.50694444444444442</v>
      </c>
      <c r="R9" s="701" t="s">
        <v>1612</v>
      </c>
      <c r="S9" s="702"/>
      <c r="T9" s="702"/>
      <c r="U9" s="702"/>
      <c r="V9" s="702"/>
      <c r="W9" s="702"/>
      <c r="X9" s="702"/>
      <c r="Y9" s="643"/>
      <c r="Z9" s="702"/>
      <c r="AA9" s="702"/>
      <c r="AB9" s="702"/>
      <c r="AC9" s="702"/>
      <c r="AD9" s="702"/>
      <c r="AE9" s="702"/>
      <c r="AF9" s="643"/>
      <c r="AG9" s="702"/>
      <c r="AH9" s="702"/>
      <c r="AI9" s="702"/>
      <c r="AJ9" s="702"/>
      <c r="AK9" s="702"/>
      <c r="AL9" s="702"/>
      <c r="AM9" s="643"/>
      <c r="AN9" s="703" t="s">
        <v>817</v>
      </c>
      <c r="AO9" s="703" t="s">
        <v>817</v>
      </c>
      <c r="AP9" s="703" t="s">
        <v>817</v>
      </c>
      <c r="AQ9" s="703" t="s">
        <v>817</v>
      </c>
      <c r="AR9" s="643" t="str">
        <f>IF(AN9&lt;AR$5,"&lt;MDL",IF(AN9&lt;AR$6,"E, &lt;RL",IF(AN9&gt;AR$6,"  ",)))</f>
        <v xml:space="preserve">  </v>
      </c>
      <c r="AS9" s="703"/>
      <c r="AT9" s="704" t="s">
        <v>191</v>
      </c>
      <c r="AU9" s="704" t="s">
        <v>191</v>
      </c>
      <c r="AV9" s="704" t="s">
        <v>191</v>
      </c>
      <c r="AW9" s="705" t="str">
        <f>IF(AU9&lt;AW$7,"E, &lt;PRL",IF(AU9&gt;AW$7,"  ",))</f>
        <v xml:space="preserve">  </v>
      </c>
      <c r="AX9" s="643" t="str">
        <f>IF(AU9&lt;AX$5,"&lt;MDL",IF(AU9&lt;AX$6,"E, &lt;RL",IF(AU9&gt;AX$6,"  ",)))</f>
        <v xml:space="preserve">  </v>
      </c>
      <c r="AY9" s="704" t="s">
        <v>191</v>
      </c>
      <c r="AZ9" s="704" t="s">
        <v>191</v>
      </c>
      <c r="BA9" s="704" t="s">
        <v>191</v>
      </c>
      <c r="BB9" s="705" t="str">
        <f>IF(AZ9&lt;BB$7,"E, &lt;PRL",IF(AZ9&gt;BB$7,"  ",))</f>
        <v xml:space="preserve">  </v>
      </c>
      <c r="BC9" s="643" t="str">
        <f>IF(AZ9&lt;BC$5,"&lt;MDL",IF(AZ9&lt;BC$6,"E, &lt;RL",IF(AZ9&gt;BC$6,"  ",)))</f>
        <v xml:space="preserve">  </v>
      </c>
      <c r="BD9" s="776" t="s">
        <v>191</v>
      </c>
      <c r="BE9" s="706" t="s">
        <v>798</v>
      </c>
      <c r="BF9" s="707">
        <v>0.91124517337226674</v>
      </c>
      <c r="BG9" s="708"/>
      <c r="BH9" s="705" t="str">
        <f>IF(BF9&lt;BH$7,"E, &lt;PRL",IF(BF9&gt;BH$7,"  ",))</f>
        <v>E, &lt;PRL</v>
      </c>
      <c r="BI9" s="643" t="str">
        <f>IF(BF9&lt;BI$5,"&lt;MDL",IF(BF9&lt;BI$6,"E, &lt;RL",IF(BF9&gt;BI$6,"  ",)))</f>
        <v>E, &lt;RL</v>
      </c>
      <c r="BJ9" s="709" t="s">
        <v>241</v>
      </c>
      <c r="BK9" s="710">
        <v>2.845292302546484E-2</v>
      </c>
      <c r="BL9" s="710">
        <v>9.5607271024564129E-3</v>
      </c>
      <c r="BM9" s="705" t="str">
        <f>IF(BK9&lt;BM$7,"E, &lt;PRL",IF(BK9&gt;BM$7,"  ",))</f>
        <v xml:space="preserve">  </v>
      </c>
      <c r="BN9" s="937"/>
      <c r="BO9" s="942" t="str">
        <f>IF(BK9&lt;BO$5,"&lt;MDL",IF(BK9&lt;BO$6,"E, &lt;RL",IF(BK9&gt;BO$6,"  ",)))</f>
        <v>E, &lt;RL</v>
      </c>
      <c r="BP9" s="821">
        <f>BK9/BF9*100</f>
        <v>3.1224223575493331</v>
      </c>
      <c r="BQ9" s="711" t="s">
        <v>817</v>
      </c>
      <c r="BR9" s="711" t="s">
        <v>817</v>
      </c>
      <c r="BS9" s="712" t="str">
        <f>IF(BQ9&lt;BS$7,"E, &lt;PRL",IF(BQ9&gt;BS$7,"  ",))</f>
        <v xml:space="preserve">  </v>
      </c>
      <c r="BT9" s="818" t="str">
        <f>IF(BQ9&lt;BT$5,"&lt;MDL",IF(BQ9&lt;BT$6,"E, &lt;RL",IF(BQ9&gt;BT$6,"  ",)))</f>
        <v xml:space="preserve">  </v>
      </c>
      <c r="BU9" s="711" t="s">
        <v>817</v>
      </c>
      <c r="BV9" s="711" t="s">
        <v>817</v>
      </c>
      <c r="BW9" s="712" t="str">
        <f>IF(BU9&lt;BW$7,"E, &lt;PRL",IF(BU9&gt;BW$7,"  ",))</f>
        <v xml:space="preserve">  </v>
      </c>
      <c r="BX9" s="643" t="str">
        <f>IF(BU9&lt;BX$5,"&lt;MDL",IF(BU9&lt;BX$6,"E, &lt;RL",IF(BU9&gt;BX$6,"  ",)))</f>
        <v xml:space="preserve">  </v>
      </c>
      <c r="BY9" s="713">
        <v>7.7192313291364538</v>
      </c>
      <c r="BZ9" s="714"/>
      <c r="CA9" s="714">
        <v>1</v>
      </c>
      <c r="CB9" s="712" t="str">
        <f>IF(BY9&lt;CB$7,"E, &lt;PRL",IF(BY9&gt;CB$7,"  ",))</f>
        <v xml:space="preserve">  </v>
      </c>
      <c r="CC9" s="643" t="str">
        <f>IF(BY9&lt;CC$5,"&lt;MDL",IF(BY9&lt;CC$6,"E, &lt;RL",IF(BY9&gt;CC$6,"  ",)))</f>
        <v xml:space="preserve">  </v>
      </c>
      <c r="CD9" s="715">
        <v>0.15637767538667718</v>
      </c>
      <c r="CE9" s="714"/>
      <c r="CF9" s="716" t="str">
        <f t="shared" ref="CF9:CF40" si="0">IF(CD9&lt;CF$7,"E, &lt;PRL",IF(CD9&gt;CF$7,"  ",))</f>
        <v xml:space="preserve">  </v>
      </c>
      <c r="CG9" s="818" t="str">
        <f>IF(CD9&lt;CG$5,"&lt;MDL",IF(CD9&lt;CG$6,"E, &lt;RL",IF(CD9&gt;CG$6,"  ",)))</f>
        <v xml:space="preserve">  </v>
      </c>
      <c r="CH9" s="887" t="s">
        <v>817</v>
      </c>
      <c r="CI9" s="717"/>
      <c r="CJ9" s="717"/>
      <c r="CK9" s="717"/>
      <c r="CL9" s="717"/>
      <c r="CM9" s="711" t="s">
        <v>817</v>
      </c>
      <c r="CN9" s="711" t="s">
        <v>817</v>
      </c>
      <c r="CO9" s="716" t="str">
        <f>IF(CM9&lt;CO$7,"E, &lt;PRL",IF(CM9&gt;CO$7,"  ",))</f>
        <v xml:space="preserve">  </v>
      </c>
      <c r="CP9" s="818" t="str">
        <f>IF(CM9&lt;CP$5,"&lt;MDL",IF(CM9&lt;CP$6,"E, &lt;RL",IF(CM9&gt;CP$6,"  ",)))</f>
        <v xml:space="preserve">  </v>
      </c>
      <c r="CQ9" s="711" t="s">
        <v>817</v>
      </c>
      <c r="CR9" s="718"/>
      <c r="CS9" s="718"/>
    </row>
    <row r="10" spans="1:97" ht="21.6" x14ac:dyDescent="0.3">
      <c r="A10" s="906" t="s">
        <v>2076</v>
      </c>
      <c r="B10" s="425" t="s">
        <v>1182</v>
      </c>
      <c r="C10" s="219" t="s">
        <v>599</v>
      </c>
      <c r="D10" s="219">
        <v>9</v>
      </c>
      <c r="E10" s="420">
        <v>1004174</v>
      </c>
      <c r="F10" s="472">
        <v>1</v>
      </c>
      <c r="G10" s="419">
        <v>11452600</v>
      </c>
      <c r="H10" s="419">
        <v>201001211100</v>
      </c>
      <c r="I10" s="419"/>
      <c r="J10" s="377" t="s">
        <v>677</v>
      </c>
      <c r="K10" s="926" t="s">
        <v>2614</v>
      </c>
      <c r="L10" s="413" t="s">
        <v>1694</v>
      </c>
      <c r="M10" s="31" t="s">
        <v>43</v>
      </c>
      <c r="N10" s="655"/>
      <c r="O10" s="219"/>
      <c r="P10" s="332">
        <v>40199</v>
      </c>
      <c r="Q10" s="326">
        <v>0.45833333333333331</v>
      </c>
      <c r="R10" s="378" t="s">
        <v>1613</v>
      </c>
      <c r="S10" s="528"/>
      <c r="T10" s="528"/>
      <c r="U10" s="528"/>
      <c r="V10" s="528"/>
      <c r="W10" s="528"/>
      <c r="X10" s="528"/>
      <c r="Y10" s="643"/>
      <c r="Z10" s="528"/>
      <c r="AA10" s="528"/>
      <c r="AB10" s="528"/>
      <c r="AC10" s="528"/>
      <c r="AD10" s="528"/>
      <c r="AE10" s="528"/>
      <c r="AF10" s="643"/>
      <c r="AG10" s="528"/>
      <c r="AH10" s="528"/>
      <c r="AI10" s="528"/>
      <c r="AJ10" s="528"/>
      <c r="AK10" s="528"/>
      <c r="AL10" s="528"/>
      <c r="AM10" s="643"/>
      <c r="AN10" s="241">
        <v>1239.2307692307691</v>
      </c>
      <c r="AO10" s="241">
        <v>23.076923076923094</v>
      </c>
      <c r="AP10" s="241">
        <f>AO10/AN10*100</f>
        <v>1.8621973929236515</v>
      </c>
      <c r="AQ10" s="235">
        <v>2</v>
      </c>
      <c r="AR10" s="643" t="str">
        <f t="shared" ref="AR10:AR73" si="1">IF(AN10&lt;AR$5,"&lt;MDL",IF(AN10&lt;AR$6,"E, &lt;RL",IF(AN10&gt;AR$6,"  ",)))</f>
        <v xml:space="preserve">  </v>
      </c>
      <c r="AS10" s="235"/>
      <c r="AT10" s="64"/>
      <c r="AU10" s="65">
        <v>276.10914097972125</v>
      </c>
      <c r="AV10" s="79"/>
      <c r="AW10" s="162" t="str">
        <f t="shared" ref="AW10:AW40" si="2">IF(AU10&lt;AW$7,"E, &lt;PRL",IF(AU10&gt;AW$7,"  ",))</f>
        <v xml:space="preserve">  </v>
      </c>
      <c r="AX10" s="643" t="str">
        <f t="shared" ref="AX10:AX73" si="3">IF(AU10&lt;AX$5,"&lt;MDL",IF(AU10&lt;AX$6,"E, &lt;RL",IF(AU10&gt;AX$6,"  ",)))</f>
        <v xml:space="preserve">  </v>
      </c>
      <c r="AY10" s="64" t="s">
        <v>802</v>
      </c>
      <c r="AZ10" s="128">
        <v>1.6730299541669404E-2</v>
      </c>
      <c r="BA10" s="82"/>
      <c r="BB10" s="162" t="str">
        <f t="shared" ref="BB10:BB73" si="4">IF(AZ10&lt;BB$7,"E, &lt;PRL",IF(AZ10&gt;BB$7,"  ",))</f>
        <v xml:space="preserve">  </v>
      </c>
      <c r="BC10" s="643" t="str">
        <f t="shared" ref="BC10:BC73" si="5">IF(AZ10&lt;BC$5,"&lt;MDL",IF(AZ10&lt;BC$6,"E, &lt;RL",IF(AZ10&gt;BC$6,"  ",)))</f>
        <v xml:space="preserve">  </v>
      </c>
      <c r="BD10" s="777">
        <f>AZ10/AU10*100</f>
        <v>6.0593066503720552E-3</v>
      </c>
      <c r="BE10" s="63" t="s">
        <v>801</v>
      </c>
      <c r="BF10" s="63">
        <v>5.7787015943591751</v>
      </c>
      <c r="BG10" s="63"/>
      <c r="BH10" s="63" t="str">
        <f>IF(BF10&lt;BH$7,"E, &lt;PRL",IF(BF10&gt;BH$7,"  ",))</f>
        <v xml:space="preserve">  </v>
      </c>
      <c r="BI10" s="643" t="str">
        <f t="shared" ref="BI10:BI73" si="6">IF(BF10&lt;BI$5,"&lt;MDL",IF(BF10&lt;BI$6,"E, &lt;RL",IF(BF10&gt;BI$6,"  ",)))</f>
        <v xml:space="preserve">  </v>
      </c>
      <c r="BJ10" s="63" t="s">
        <v>799</v>
      </c>
      <c r="BK10" s="63">
        <v>8.4017083284675026E-2</v>
      </c>
      <c r="BL10" s="63"/>
      <c r="BM10" s="162" t="str">
        <f t="shared" ref="BM10:BM29" si="7">IF(BK10&lt;BM$7,"E, &lt;PRL",IF(BK10&gt;BM$7,"  ",))</f>
        <v xml:space="preserve">  </v>
      </c>
      <c r="BN10" s="818" t="str">
        <f t="shared" ref="BN10:BN73" si="8">IF(BK10&lt;BN$5,"&lt;MDL",IF(BK10&lt;BN$6,"E, &lt;RL",IF(BK10&gt;BN$6,"  ",)))</f>
        <v xml:space="preserve">  </v>
      </c>
      <c r="BO10" s="942" t="str">
        <f t="shared" ref="BO10:BO73" si="9">IF(BK10&lt;BO$5,"&lt;MDL",IF(BK10&lt;BO$6,"E, &lt;RL",IF(BK10&gt;BO$6,"  ",)))</f>
        <v xml:space="preserve">  </v>
      </c>
      <c r="BP10" s="782">
        <f>BK10/BF10*100</f>
        <v>1.4539093585778422</v>
      </c>
      <c r="BQ10" s="63">
        <v>200.51465072576346</v>
      </c>
      <c r="BR10" s="63"/>
      <c r="BS10" s="163" t="str">
        <f t="shared" ref="BS10:BS73" si="10">IF(BQ10&lt;BS$7,"E, &lt;PRL",IF(BQ10&gt;BS$7,"  ",))</f>
        <v xml:space="preserve">  </v>
      </c>
      <c r="BT10" s="818" t="str">
        <f t="shared" ref="BT10:BT73" si="11">IF(BQ10&lt;BT$5,"&lt;MDL",IF(BQ10&lt;BT$6,"E, &lt;RL",IF(BQ10&gt;BT$6,"  ",)))</f>
        <v xml:space="preserve">  </v>
      </c>
      <c r="BU10" s="63">
        <v>241.15190972972846</v>
      </c>
      <c r="BV10" s="63"/>
      <c r="BW10" s="163" t="str">
        <f t="shared" ref="BW10:BW73" si="12">IF(BU10&lt;BW$7,"E, &lt;PRL",IF(BU10&gt;BW$7,"  ",))</f>
        <v xml:space="preserve">  </v>
      </c>
      <c r="BX10" s="643" t="str">
        <f t="shared" ref="BX10:BX73" si="13">IF(BU10&lt;BX$5,"&lt;MDL",IF(BU10&lt;BX$6,"E, &lt;RL",IF(BU10&gt;BX$6,"  ",)))</f>
        <v xml:space="preserve">  </v>
      </c>
      <c r="BY10" s="235">
        <v>1.2728592507108774</v>
      </c>
      <c r="BZ10" s="63"/>
      <c r="CA10" s="80">
        <v>1</v>
      </c>
      <c r="CB10" s="163" t="str">
        <f t="shared" ref="CB10:CB73" si="14">IF(BY10&lt;CB$7,"E, &lt;PRL",IF(BY10&gt;CB$7,"  ",))</f>
        <v xml:space="preserve">  </v>
      </c>
      <c r="CC10" s="643" t="str">
        <f t="shared" ref="CC10:CC73" si="15">IF(BY10&lt;CC$5,"&lt;MDL",IF(BY10&lt;CC$6,"E, &lt;RL",IF(BY10&gt;CC$6,"  ",)))</f>
        <v xml:space="preserve">  </v>
      </c>
      <c r="CD10" s="63">
        <v>1.744796295974449</v>
      </c>
      <c r="CE10" s="63"/>
      <c r="CF10" s="174" t="str">
        <f t="shared" si="0"/>
        <v xml:space="preserve">  </v>
      </c>
      <c r="CG10" s="818" t="str">
        <f t="shared" ref="CG10:CG73" si="16">IF(CD10&lt;CG$5,"&lt;MDL",IF(CD10&lt;CG$6,"E, &lt;RL",IF(CD10&gt;CG$6,"  ",)))</f>
        <v xml:space="preserve">  </v>
      </c>
      <c r="CH10" s="782">
        <f>BY10/BQ10*100</f>
        <v>0.63479613390032053</v>
      </c>
      <c r="CI10" s="63">
        <v>4.622700938788201</v>
      </c>
      <c r="CJ10" s="63"/>
      <c r="CK10" s="63" t="str">
        <f t="shared" ref="CK10:CK73" si="17">IF(CI10&lt;CK$7,"E, &lt;PRL",IF(CI10&gt;CK$7,"  ",))</f>
        <v xml:space="preserve">  </v>
      </c>
      <c r="CL10" s="63" t="str">
        <f t="shared" ref="CL10:CL73" si="18">IF(CI10&lt;CL$5,"&lt;MDL",IF(CI10&lt;CL$6,"E, &lt;RL",IF(CI10&gt;CL$6,"  ",)))</f>
        <v xml:space="preserve">  </v>
      </c>
      <c r="CM10" s="63">
        <v>5.835270954270336</v>
      </c>
      <c r="CN10" s="63"/>
      <c r="CO10" s="174" t="str">
        <f t="shared" ref="CO10:CO29" si="19">IF(CM10&lt;CO$7,"E, &lt;PRL",IF(CM10&gt;CO$7,"  ",))</f>
        <v xml:space="preserve">  </v>
      </c>
      <c r="CP10" s="818" t="str">
        <f t="shared" ref="CP10:CP73" si="20">IF(CM10&lt;CP$5,"&lt;MDL",IF(CM10&lt;CP$6,"E, &lt;RL",IF(CM10&gt;CP$6,"  ",)))</f>
        <v xml:space="preserve">  </v>
      </c>
      <c r="CQ10" s="63">
        <f>CI10/BQ10*100</f>
        <v>2.3054180440463172</v>
      </c>
      <c r="CR10" s="55">
        <f>100*CM10/BU10</f>
        <v>2.4197490124835541</v>
      </c>
      <c r="CS10" s="126" t="s">
        <v>969</v>
      </c>
    </row>
    <row r="11" spans="1:97" ht="14.4" x14ac:dyDescent="0.3">
      <c r="A11" s="906" t="s">
        <v>2077</v>
      </c>
      <c r="B11" s="425" t="s">
        <v>1183</v>
      </c>
      <c r="C11" s="219" t="s">
        <v>599</v>
      </c>
      <c r="D11" s="219">
        <v>9</v>
      </c>
      <c r="E11" s="422">
        <v>1000979</v>
      </c>
      <c r="F11" s="472">
        <v>1</v>
      </c>
      <c r="G11" s="439">
        <v>11452800</v>
      </c>
      <c r="H11" s="419">
        <v>201001211430</v>
      </c>
      <c r="I11" s="419"/>
      <c r="J11" s="377" t="s">
        <v>678</v>
      </c>
      <c r="K11" s="911" t="s">
        <v>2615</v>
      </c>
      <c r="L11" s="415" t="s">
        <v>1696</v>
      </c>
      <c r="M11" s="31" t="s">
        <v>128</v>
      </c>
      <c r="N11" s="655"/>
      <c r="O11" s="331"/>
      <c r="P11" s="331">
        <v>40199</v>
      </c>
      <c r="Q11" s="326">
        <v>0.60416666666666663</v>
      </c>
      <c r="R11" s="379" t="s">
        <v>1614</v>
      </c>
      <c r="S11" s="528"/>
      <c r="T11" s="528"/>
      <c r="U11" s="528"/>
      <c r="V11" s="528"/>
      <c r="W11" s="528"/>
      <c r="X11" s="528"/>
      <c r="Y11" s="643"/>
      <c r="Z11" s="528"/>
      <c r="AA11" s="528"/>
      <c r="AB11" s="528"/>
      <c r="AC11" s="528"/>
      <c r="AD11" s="528"/>
      <c r="AE11" s="528"/>
      <c r="AF11" s="643"/>
      <c r="AG11" s="528"/>
      <c r="AH11" s="528"/>
      <c r="AI11" s="528"/>
      <c r="AJ11" s="528"/>
      <c r="AK11" s="528"/>
      <c r="AL11" s="528"/>
      <c r="AM11" s="643"/>
      <c r="AN11" s="241" t="s">
        <v>191</v>
      </c>
      <c r="AO11" s="241" t="s">
        <v>191</v>
      </c>
      <c r="AP11" s="241" t="s">
        <v>191</v>
      </c>
      <c r="AQ11" s="235" t="s">
        <v>191</v>
      </c>
      <c r="AR11" s="643" t="str">
        <f t="shared" si="1"/>
        <v xml:space="preserve">  </v>
      </c>
      <c r="AS11" s="235"/>
      <c r="AT11" s="64"/>
      <c r="AU11" s="65">
        <v>269.05912581478276</v>
      </c>
      <c r="AV11" s="79"/>
      <c r="AW11" s="162" t="str">
        <f t="shared" si="2"/>
        <v xml:space="preserve">  </v>
      </c>
      <c r="AX11" s="643" t="str">
        <f t="shared" si="3"/>
        <v xml:space="preserve">  </v>
      </c>
      <c r="AY11" s="64" t="s">
        <v>803</v>
      </c>
      <c r="AZ11" s="127">
        <v>9.611544695647363E-2</v>
      </c>
      <c r="BA11" s="62"/>
      <c r="BB11" s="162" t="str">
        <f t="shared" si="4"/>
        <v xml:space="preserve">  </v>
      </c>
      <c r="BC11" s="643" t="str">
        <f t="shared" si="5"/>
        <v xml:space="preserve">  </v>
      </c>
      <c r="BD11" s="777">
        <f t="shared" ref="BD11:BD23" si="21">AZ11/AU11*100</f>
        <v>3.5722797606440752E-2</v>
      </c>
      <c r="BE11" s="63" t="s">
        <v>191</v>
      </c>
      <c r="BF11" s="63" t="s">
        <v>191</v>
      </c>
      <c r="BG11" s="63" t="s">
        <v>191</v>
      </c>
      <c r="BH11" s="63"/>
      <c r="BI11" s="643" t="str">
        <f t="shared" si="6"/>
        <v xml:space="preserve">  </v>
      </c>
      <c r="BJ11" s="63" t="s">
        <v>191</v>
      </c>
      <c r="BK11" s="23" t="s">
        <v>960</v>
      </c>
      <c r="BL11" s="63" t="s">
        <v>191</v>
      </c>
      <c r="BM11" s="162" t="str">
        <f t="shared" si="7"/>
        <v xml:space="preserve">  </v>
      </c>
      <c r="BN11" s="818" t="str">
        <f t="shared" si="8"/>
        <v xml:space="preserve">  </v>
      </c>
      <c r="BO11" s="942" t="str">
        <f t="shared" si="9"/>
        <v xml:space="preserve">  </v>
      </c>
      <c r="BP11" s="782" t="s">
        <v>191</v>
      </c>
      <c r="BQ11" s="63"/>
      <c r="BR11" s="63" t="s">
        <v>191</v>
      </c>
      <c r="BS11" s="163"/>
      <c r="BT11" s="818"/>
      <c r="BU11" s="63" t="s">
        <v>191</v>
      </c>
      <c r="BV11" s="63" t="s">
        <v>191</v>
      </c>
      <c r="BW11" s="163" t="str">
        <f t="shared" si="12"/>
        <v xml:space="preserve">  </v>
      </c>
      <c r="BX11" s="643" t="str">
        <f t="shared" si="13"/>
        <v xml:space="preserve">  </v>
      </c>
      <c r="BY11" s="235"/>
      <c r="BZ11" s="63" t="s">
        <v>191</v>
      </c>
      <c r="CA11" s="80">
        <v>1</v>
      </c>
      <c r="CB11" s="163"/>
      <c r="CC11" s="643"/>
      <c r="CD11" s="63" t="s">
        <v>191</v>
      </c>
      <c r="CE11" s="63" t="s">
        <v>191</v>
      </c>
      <c r="CF11" s="174" t="str">
        <f t="shared" si="0"/>
        <v xml:space="preserve">  </v>
      </c>
      <c r="CG11" s="818" t="str">
        <f t="shared" si="16"/>
        <v xml:space="preserve">  </v>
      </c>
      <c r="CH11" s="782" t="s">
        <v>191</v>
      </c>
      <c r="CI11" s="63"/>
      <c r="CJ11" s="63"/>
      <c r="CK11" s="63"/>
      <c r="CL11" s="63"/>
      <c r="CM11" s="63" t="s">
        <v>191</v>
      </c>
      <c r="CN11" s="63" t="s">
        <v>191</v>
      </c>
      <c r="CO11" s="174" t="str">
        <f t="shared" si="19"/>
        <v xml:space="preserve">  </v>
      </c>
      <c r="CP11" s="818" t="str">
        <f t="shared" si="20"/>
        <v xml:space="preserve">  </v>
      </c>
      <c r="CQ11" s="63" t="s">
        <v>191</v>
      </c>
      <c r="CR11" s="55"/>
      <c r="CS11" s="126" t="s">
        <v>962</v>
      </c>
    </row>
    <row r="12" spans="1:97" ht="31.8" x14ac:dyDescent="0.3">
      <c r="A12" s="906" t="s">
        <v>2078</v>
      </c>
      <c r="B12" s="425" t="s">
        <v>1184</v>
      </c>
      <c r="C12" s="219" t="s">
        <v>599</v>
      </c>
      <c r="D12" s="219">
        <v>9</v>
      </c>
      <c r="E12" s="424">
        <v>1004175</v>
      </c>
      <c r="F12" s="472">
        <v>1</v>
      </c>
      <c r="G12" s="419">
        <v>11452900</v>
      </c>
      <c r="H12" s="419">
        <v>201001211550</v>
      </c>
      <c r="I12" s="419"/>
      <c r="J12" s="377" t="s">
        <v>679</v>
      </c>
      <c r="K12" s="926" t="s">
        <v>2616</v>
      </c>
      <c r="L12" s="415" t="s">
        <v>746</v>
      </c>
      <c r="M12" s="31" t="s">
        <v>44</v>
      </c>
      <c r="N12" s="624"/>
      <c r="O12" s="219"/>
      <c r="P12" s="332">
        <v>40199</v>
      </c>
      <c r="Q12" s="326">
        <v>0.65972222222222221</v>
      </c>
      <c r="R12" s="380" t="s">
        <v>1615</v>
      </c>
      <c r="S12" s="528"/>
      <c r="T12" s="528"/>
      <c r="U12" s="528"/>
      <c r="V12" s="528"/>
      <c r="W12" s="528"/>
      <c r="X12" s="528"/>
      <c r="Y12" s="643"/>
      <c r="Z12" s="528"/>
      <c r="AA12" s="528"/>
      <c r="AB12" s="528"/>
      <c r="AC12" s="528"/>
      <c r="AD12" s="528"/>
      <c r="AE12" s="528"/>
      <c r="AF12" s="643"/>
      <c r="AG12" s="528"/>
      <c r="AH12" s="528"/>
      <c r="AI12" s="528"/>
      <c r="AJ12" s="528"/>
      <c r="AK12" s="528"/>
      <c r="AL12" s="528"/>
      <c r="AM12" s="643"/>
      <c r="AN12" s="234">
        <v>1077.6923076923076</v>
      </c>
      <c r="AO12" s="234">
        <v>26.457513110645692</v>
      </c>
      <c r="AP12" s="234">
        <f>AO12/AN12*100</f>
        <v>2.4550154920656246</v>
      </c>
      <c r="AQ12" s="528">
        <v>3</v>
      </c>
      <c r="AR12" s="643" t="str">
        <f t="shared" si="1"/>
        <v xml:space="preserve">  </v>
      </c>
      <c r="AS12" s="528"/>
      <c r="AT12" s="64"/>
      <c r="AU12" s="65">
        <v>266.37373610001072</v>
      </c>
      <c r="AV12" s="79"/>
      <c r="AW12" s="162" t="str">
        <f t="shared" si="2"/>
        <v xml:space="preserve">  </v>
      </c>
      <c r="AX12" s="643" t="str">
        <f t="shared" si="3"/>
        <v xml:space="preserve">  </v>
      </c>
      <c r="AY12" s="64" t="s">
        <v>804</v>
      </c>
      <c r="AZ12" s="77">
        <v>0.12900284208673501</v>
      </c>
      <c r="BA12" s="62"/>
      <c r="BB12" s="162" t="str">
        <f t="shared" si="4"/>
        <v xml:space="preserve">  </v>
      </c>
      <c r="BC12" s="643" t="str">
        <f t="shared" si="5"/>
        <v xml:space="preserve">  </v>
      </c>
      <c r="BD12" s="777">
        <f t="shared" si="21"/>
        <v>4.8429264827483054E-2</v>
      </c>
      <c r="BE12" s="56" t="s">
        <v>177</v>
      </c>
      <c r="BF12" s="62">
        <v>7.0072365181508154</v>
      </c>
      <c r="BG12" s="75"/>
      <c r="BH12" s="162" t="str">
        <f>IF(BF12&lt;BH$7,"E, &lt;PRL",IF(BF12&gt;BH$7,"  ",))</f>
        <v xml:space="preserve">  </v>
      </c>
      <c r="BI12" s="643" t="str">
        <f t="shared" si="6"/>
        <v xml:space="preserve">  </v>
      </c>
      <c r="BJ12" s="76" t="s">
        <v>800</v>
      </c>
      <c r="BK12" s="77">
        <v>0.12456503452292637</v>
      </c>
      <c r="BL12" s="77"/>
      <c r="BM12" s="162" t="str">
        <f t="shared" si="7"/>
        <v xml:space="preserve">  </v>
      </c>
      <c r="BN12" s="818" t="str">
        <f t="shared" si="8"/>
        <v xml:space="preserve">  </v>
      </c>
      <c r="BO12" s="942" t="str">
        <f t="shared" si="9"/>
        <v xml:space="preserve">  </v>
      </c>
      <c r="BP12" s="778">
        <f>BK12/BF12*100</f>
        <v>1.7776627662027118</v>
      </c>
      <c r="BQ12" s="150">
        <v>230.67863281941985</v>
      </c>
      <c r="BR12" s="75"/>
      <c r="BS12" s="163" t="str">
        <f t="shared" si="10"/>
        <v xml:space="preserve">  </v>
      </c>
      <c r="BT12" s="818" t="str">
        <f t="shared" si="11"/>
        <v xml:space="preserve">  </v>
      </c>
      <c r="BU12" s="61">
        <v>240.5109978952176</v>
      </c>
      <c r="BV12" s="76"/>
      <c r="BW12" s="163" t="str">
        <f t="shared" si="12"/>
        <v xml:space="preserve">  </v>
      </c>
      <c r="BX12" s="643" t="str">
        <f t="shared" si="13"/>
        <v xml:space="preserve">  </v>
      </c>
      <c r="BY12" s="234">
        <v>1.297921040732958</v>
      </c>
      <c r="BZ12" s="76"/>
      <c r="CA12" s="80">
        <v>1</v>
      </c>
      <c r="CB12" s="163" t="str">
        <f t="shared" si="14"/>
        <v xml:space="preserve">  </v>
      </c>
      <c r="CC12" s="643" t="str">
        <f t="shared" si="15"/>
        <v xml:space="preserve">  </v>
      </c>
      <c r="CD12" s="61">
        <v>1.2769546239211176</v>
      </c>
      <c r="CE12" s="76"/>
      <c r="CF12" s="174" t="str">
        <f t="shared" si="0"/>
        <v xml:space="preserve">  </v>
      </c>
      <c r="CG12" s="818" t="str">
        <f t="shared" si="16"/>
        <v xml:space="preserve">  </v>
      </c>
      <c r="CH12" s="778">
        <f>BY12/BQ12*100</f>
        <v>0.56265334368831554</v>
      </c>
      <c r="CI12" s="61">
        <v>3.8555371388073851</v>
      </c>
      <c r="CJ12" s="62">
        <v>0.38716452859673356</v>
      </c>
      <c r="CK12" s="163" t="str">
        <f t="shared" si="17"/>
        <v xml:space="preserve">  </v>
      </c>
      <c r="CL12" s="643" t="str">
        <f t="shared" si="18"/>
        <v xml:space="preserve">  </v>
      </c>
      <c r="CM12" s="62">
        <v>4.207455688065763</v>
      </c>
      <c r="CN12" s="76"/>
      <c r="CO12" s="174" t="str">
        <f t="shared" si="19"/>
        <v xml:space="preserve">  </v>
      </c>
      <c r="CP12" s="818" t="str">
        <f t="shared" si="20"/>
        <v xml:space="preserve">  </v>
      </c>
      <c r="CQ12" s="61">
        <f>CI12/BQ12*100</f>
        <v>1.6713889325959297</v>
      </c>
      <c r="CR12" s="61">
        <f>100*CM12/BU12</f>
        <v>1.7493818265636265</v>
      </c>
      <c r="CS12" s="126" t="s">
        <v>962</v>
      </c>
    </row>
    <row r="13" spans="1:97" ht="21.6" x14ac:dyDescent="0.3">
      <c r="A13" s="906" t="s">
        <v>2079</v>
      </c>
      <c r="B13" s="425" t="s">
        <v>1185</v>
      </c>
      <c r="C13" s="219" t="s">
        <v>599</v>
      </c>
      <c r="D13" s="219">
        <v>9</v>
      </c>
      <c r="E13" s="420">
        <v>1004177</v>
      </c>
      <c r="F13" s="472">
        <v>1</v>
      </c>
      <c r="G13" s="419">
        <v>11452600</v>
      </c>
      <c r="H13" s="419">
        <v>201001221230</v>
      </c>
      <c r="I13" s="419"/>
      <c r="J13" s="377" t="s">
        <v>680</v>
      </c>
      <c r="K13" s="926" t="s">
        <v>2614</v>
      </c>
      <c r="L13" s="413" t="s">
        <v>1694</v>
      </c>
      <c r="M13" s="31" t="s">
        <v>43</v>
      </c>
      <c r="N13" s="655"/>
      <c r="O13" s="219"/>
      <c r="P13" s="332">
        <v>40200</v>
      </c>
      <c r="Q13" s="326">
        <v>0.52083333333333337</v>
      </c>
      <c r="R13" s="378" t="s">
        <v>1616</v>
      </c>
      <c r="S13" s="528"/>
      <c r="T13" s="528"/>
      <c r="U13" s="528"/>
      <c r="V13" s="528"/>
      <c r="W13" s="528"/>
      <c r="X13" s="528"/>
      <c r="Y13" s="643"/>
      <c r="Z13" s="528"/>
      <c r="AA13" s="528"/>
      <c r="AB13" s="528"/>
      <c r="AC13" s="528"/>
      <c r="AD13" s="528"/>
      <c r="AE13" s="528"/>
      <c r="AF13" s="643"/>
      <c r="AG13" s="528"/>
      <c r="AH13" s="528"/>
      <c r="AI13" s="528"/>
      <c r="AJ13" s="528"/>
      <c r="AK13" s="528"/>
      <c r="AL13" s="528"/>
      <c r="AM13" s="643"/>
      <c r="AN13" s="241" t="s">
        <v>191</v>
      </c>
      <c r="AO13" s="241" t="s">
        <v>191</v>
      </c>
      <c r="AP13" s="241" t="s">
        <v>191</v>
      </c>
      <c r="AQ13" s="235" t="s">
        <v>191</v>
      </c>
      <c r="AR13" s="643" t="str">
        <f t="shared" si="1"/>
        <v xml:space="preserve">  </v>
      </c>
      <c r="AS13" s="235"/>
      <c r="AT13" s="64"/>
      <c r="AU13" s="65">
        <v>194.67457842716405</v>
      </c>
      <c r="AV13" s="79"/>
      <c r="AW13" s="162" t="str">
        <f t="shared" si="2"/>
        <v xml:space="preserve">  </v>
      </c>
      <c r="AX13" s="643" t="str">
        <f t="shared" si="3"/>
        <v xml:space="preserve">  </v>
      </c>
      <c r="AY13" s="64" t="s">
        <v>591</v>
      </c>
      <c r="AZ13" s="128">
        <v>9.5771726560298575E-4</v>
      </c>
      <c r="BA13" s="82" t="s">
        <v>88</v>
      </c>
      <c r="BB13" s="162" t="str">
        <f t="shared" si="4"/>
        <v>E, &lt;PRL</v>
      </c>
      <c r="BC13" s="643" t="str">
        <f t="shared" si="5"/>
        <v>&lt;MDL</v>
      </c>
      <c r="BD13" s="777"/>
      <c r="BE13" s="63" t="s">
        <v>191</v>
      </c>
      <c r="BF13" s="63" t="s">
        <v>191</v>
      </c>
      <c r="BG13" s="63" t="s">
        <v>191</v>
      </c>
      <c r="BH13" s="63"/>
      <c r="BI13" s="643" t="str">
        <f t="shared" si="6"/>
        <v xml:space="preserve">  </v>
      </c>
      <c r="BJ13" s="63" t="s">
        <v>191</v>
      </c>
      <c r="BK13" s="63" t="s">
        <v>191</v>
      </c>
      <c r="BL13" s="63" t="s">
        <v>191</v>
      </c>
      <c r="BM13" s="162" t="str">
        <f t="shared" si="7"/>
        <v xml:space="preserve">  </v>
      </c>
      <c r="BN13" s="818" t="str">
        <f t="shared" si="8"/>
        <v xml:space="preserve">  </v>
      </c>
      <c r="BO13" s="942" t="str">
        <f t="shared" si="9"/>
        <v xml:space="preserve">  </v>
      </c>
      <c r="BP13" s="782" t="s">
        <v>191</v>
      </c>
      <c r="BQ13" s="63"/>
      <c r="BR13" s="63" t="s">
        <v>191</v>
      </c>
      <c r="BS13" s="163"/>
      <c r="BT13" s="818"/>
      <c r="BU13" s="63" t="s">
        <v>191</v>
      </c>
      <c r="BV13" s="63" t="s">
        <v>191</v>
      </c>
      <c r="BW13" s="163" t="str">
        <f t="shared" si="12"/>
        <v xml:space="preserve">  </v>
      </c>
      <c r="BX13" s="643" t="str">
        <f t="shared" si="13"/>
        <v xml:space="preserve">  </v>
      </c>
      <c r="BY13" s="235"/>
      <c r="BZ13" s="63" t="s">
        <v>191</v>
      </c>
      <c r="CA13" s="80">
        <v>1</v>
      </c>
      <c r="CB13" s="163"/>
      <c r="CC13" s="643"/>
      <c r="CD13" s="63" t="s">
        <v>191</v>
      </c>
      <c r="CE13" s="63" t="s">
        <v>191</v>
      </c>
      <c r="CF13" s="174" t="str">
        <f t="shared" si="0"/>
        <v xml:space="preserve">  </v>
      </c>
      <c r="CG13" s="818" t="str">
        <f t="shared" si="16"/>
        <v xml:space="preserve">  </v>
      </c>
      <c r="CH13" s="782" t="s">
        <v>191</v>
      </c>
      <c r="CI13" s="63"/>
      <c r="CJ13" s="63"/>
      <c r="CK13" s="63"/>
      <c r="CL13" s="63"/>
      <c r="CM13" s="63" t="s">
        <v>191</v>
      </c>
      <c r="CN13" s="63" t="s">
        <v>191</v>
      </c>
      <c r="CO13" s="174" t="str">
        <f t="shared" si="19"/>
        <v xml:space="preserve">  </v>
      </c>
      <c r="CP13" s="818" t="str">
        <f t="shared" si="20"/>
        <v xml:space="preserve">  </v>
      </c>
      <c r="CQ13" s="63" t="s">
        <v>191</v>
      </c>
      <c r="CR13" s="55"/>
      <c r="CS13" s="126" t="s">
        <v>962</v>
      </c>
    </row>
    <row r="14" spans="1:97" ht="14.4" x14ac:dyDescent="0.3">
      <c r="A14" s="906" t="s">
        <v>2080</v>
      </c>
      <c r="B14" s="425" t="s">
        <v>1186</v>
      </c>
      <c r="C14" s="219" t="s">
        <v>599</v>
      </c>
      <c r="D14" s="219">
        <v>9</v>
      </c>
      <c r="E14" s="422">
        <v>1000980</v>
      </c>
      <c r="F14" s="472">
        <v>1</v>
      </c>
      <c r="G14" s="439">
        <v>11452800</v>
      </c>
      <c r="H14" s="419">
        <v>201001220910</v>
      </c>
      <c r="I14" s="419"/>
      <c r="J14" s="377" t="s">
        <v>681</v>
      </c>
      <c r="K14" s="911" t="s">
        <v>2615</v>
      </c>
      <c r="L14" s="415" t="s">
        <v>1696</v>
      </c>
      <c r="M14" s="31" t="s">
        <v>128</v>
      </c>
      <c r="N14" s="655"/>
      <c r="O14" s="331"/>
      <c r="P14" s="331">
        <v>40200</v>
      </c>
      <c r="Q14" s="326">
        <v>0.38194444444444442</v>
      </c>
      <c r="R14" s="379" t="s">
        <v>1617</v>
      </c>
      <c r="S14" s="528"/>
      <c r="T14" s="528"/>
      <c r="U14" s="528"/>
      <c r="V14" s="528"/>
      <c r="W14" s="528"/>
      <c r="X14" s="528"/>
      <c r="Y14" s="643"/>
      <c r="Z14" s="528"/>
      <c r="AA14" s="528"/>
      <c r="AB14" s="528"/>
      <c r="AC14" s="528"/>
      <c r="AD14" s="528"/>
      <c r="AE14" s="528"/>
      <c r="AF14" s="643"/>
      <c r="AG14" s="528"/>
      <c r="AH14" s="528"/>
      <c r="AI14" s="528"/>
      <c r="AJ14" s="528"/>
      <c r="AK14" s="528"/>
      <c r="AL14" s="528"/>
      <c r="AM14" s="643"/>
      <c r="AN14" s="241" t="s">
        <v>191</v>
      </c>
      <c r="AO14" s="241" t="s">
        <v>191</v>
      </c>
      <c r="AP14" s="241" t="s">
        <v>191</v>
      </c>
      <c r="AQ14" s="235" t="s">
        <v>191</v>
      </c>
      <c r="AR14" s="643" t="str">
        <f t="shared" si="1"/>
        <v xml:space="preserve">  </v>
      </c>
      <c r="AS14" s="235"/>
      <c r="AT14" s="64"/>
      <c r="AU14" s="65">
        <v>105.11206520471183</v>
      </c>
      <c r="AV14" s="79">
        <v>4.2026836827486562</v>
      </c>
      <c r="AW14" s="162" t="str">
        <f t="shared" si="2"/>
        <v xml:space="preserve">  </v>
      </c>
      <c r="AX14" s="643" t="str">
        <f t="shared" si="3"/>
        <v xml:space="preserve">  </v>
      </c>
      <c r="AY14" s="64" t="s">
        <v>805</v>
      </c>
      <c r="AZ14" s="128">
        <v>-2.138440168712898E-3</v>
      </c>
      <c r="BA14" s="82" t="s">
        <v>88</v>
      </c>
      <c r="BB14" s="162" t="str">
        <f t="shared" si="4"/>
        <v>E, &lt;PRL</v>
      </c>
      <c r="BC14" s="643" t="str">
        <f t="shared" si="5"/>
        <v>&lt;MDL</v>
      </c>
      <c r="BD14" s="777"/>
      <c r="BE14" s="63" t="s">
        <v>191</v>
      </c>
      <c r="BF14" s="63" t="s">
        <v>191</v>
      </c>
      <c r="BG14" s="63" t="s">
        <v>191</v>
      </c>
      <c r="BH14" s="63"/>
      <c r="BI14" s="643" t="str">
        <f t="shared" si="6"/>
        <v xml:space="preserve">  </v>
      </c>
      <c r="BJ14" s="63" t="s">
        <v>191</v>
      </c>
      <c r="BK14" s="63" t="s">
        <v>191</v>
      </c>
      <c r="BL14" s="63" t="s">
        <v>191</v>
      </c>
      <c r="BM14" s="162" t="str">
        <f t="shared" si="7"/>
        <v xml:space="preserve">  </v>
      </c>
      <c r="BN14" s="818" t="str">
        <f t="shared" si="8"/>
        <v xml:space="preserve">  </v>
      </c>
      <c r="BO14" s="942" t="str">
        <f t="shared" si="9"/>
        <v xml:space="preserve">  </v>
      </c>
      <c r="BP14" s="782" t="s">
        <v>191</v>
      </c>
      <c r="BQ14" s="63"/>
      <c r="BR14" s="63" t="s">
        <v>191</v>
      </c>
      <c r="BS14" s="163"/>
      <c r="BT14" s="818"/>
      <c r="BU14" s="63" t="s">
        <v>191</v>
      </c>
      <c r="BV14" s="63" t="s">
        <v>191</v>
      </c>
      <c r="BW14" s="163" t="str">
        <f t="shared" si="12"/>
        <v xml:space="preserve">  </v>
      </c>
      <c r="BX14" s="643" t="str">
        <f t="shared" si="13"/>
        <v xml:space="preserve">  </v>
      </c>
      <c r="BY14" s="235"/>
      <c r="BZ14" s="63" t="s">
        <v>191</v>
      </c>
      <c r="CA14" s="80">
        <v>1</v>
      </c>
      <c r="CB14" s="163"/>
      <c r="CC14" s="643"/>
      <c r="CD14" s="63" t="s">
        <v>191</v>
      </c>
      <c r="CE14" s="63" t="s">
        <v>191</v>
      </c>
      <c r="CF14" s="174" t="str">
        <f t="shared" si="0"/>
        <v xml:space="preserve">  </v>
      </c>
      <c r="CG14" s="818" t="str">
        <f t="shared" si="16"/>
        <v xml:space="preserve">  </v>
      </c>
      <c r="CH14" s="782" t="s">
        <v>191</v>
      </c>
      <c r="CI14" s="63"/>
      <c r="CJ14" s="63"/>
      <c r="CK14" s="63"/>
      <c r="CL14" s="63"/>
      <c r="CM14" s="63" t="s">
        <v>191</v>
      </c>
      <c r="CN14" s="63" t="s">
        <v>191</v>
      </c>
      <c r="CO14" s="174" t="str">
        <f t="shared" si="19"/>
        <v xml:space="preserve">  </v>
      </c>
      <c r="CP14" s="818" t="str">
        <f t="shared" si="20"/>
        <v xml:space="preserve">  </v>
      </c>
      <c r="CQ14" s="63" t="s">
        <v>191</v>
      </c>
      <c r="CR14" s="55"/>
      <c r="CS14" s="126" t="s">
        <v>962</v>
      </c>
    </row>
    <row r="15" spans="1:97" ht="31.8" x14ac:dyDescent="0.3">
      <c r="A15" s="906" t="s">
        <v>2081</v>
      </c>
      <c r="B15" s="425" t="s">
        <v>1187</v>
      </c>
      <c r="C15" s="219" t="s">
        <v>599</v>
      </c>
      <c r="D15" s="219">
        <v>9</v>
      </c>
      <c r="E15" s="424">
        <v>1004176</v>
      </c>
      <c r="F15" s="472">
        <v>1</v>
      </c>
      <c r="G15" s="419">
        <v>11452900</v>
      </c>
      <c r="H15" s="419">
        <v>201001220940</v>
      </c>
      <c r="I15" s="419"/>
      <c r="J15" s="377" t="s">
        <v>682</v>
      </c>
      <c r="K15" s="926" t="s">
        <v>2616</v>
      </c>
      <c r="L15" s="415" t="s">
        <v>746</v>
      </c>
      <c r="M15" s="31" t="s">
        <v>44</v>
      </c>
      <c r="N15" s="31"/>
      <c r="O15" s="219"/>
      <c r="P15" s="332">
        <v>40200</v>
      </c>
      <c r="Q15" s="326">
        <v>0.40277777777777773</v>
      </c>
      <c r="R15" s="380" t="s">
        <v>1618</v>
      </c>
      <c r="S15" s="528"/>
      <c r="T15" s="528"/>
      <c r="U15" s="528"/>
      <c r="V15" s="528"/>
      <c r="W15" s="528"/>
      <c r="X15" s="528"/>
      <c r="Y15" s="643"/>
      <c r="Z15" s="528"/>
      <c r="AA15" s="528"/>
      <c r="AB15" s="528"/>
      <c r="AC15" s="528"/>
      <c r="AD15" s="528"/>
      <c r="AE15" s="528"/>
      <c r="AF15" s="643"/>
      <c r="AG15" s="528"/>
      <c r="AH15" s="528"/>
      <c r="AI15" s="528"/>
      <c r="AJ15" s="528"/>
      <c r="AK15" s="528"/>
      <c r="AL15" s="528"/>
      <c r="AM15" s="643"/>
      <c r="AN15" s="241" t="s">
        <v>191</v>
      </c>
      <c r="AO15" s="241" t="s">
        <v>191</v>
      </c>
      <c r="AP15" s="241" t="s">
        <v>191</v>
      </c>
      <c r="AQ15" s="235" t="s">
        <v>191</v>
      </c>
      <c r="AR15" s="643" t="str">
        <f t="shared" si="1"/>
        <v xml:space="preserve">  </v>
      </c>
      <c r="AS15" s="235"/>
      <c r="AT15" s="64"/>
      <c r="AU15" s="65">
        <v>140.89176409489824</v>
      </c>
      <c r="AV15" s="79">
        <v>6.4808428384428964</v>
      </c>
      <c r="AW15" s="162" t="str">
        <f t="shared" si="2"/>
        <v xml:space="preserve">  </v>
      </c>
      <c r="AX15" s="643" t="str">
        <f t="shared" si="3"/>
        <v xml:space="preserve">  </v>
      </c>
      <c r="AY15" s="64" t="s">
        <v>179</v>
      </c>
      <c r="AZ15" s="128">
        <v>2.9262648833598788E-3</v>
      </c>
      <c r="BA15" s="82" t="s">
        <v>88</v>
      </c>
      <c r="BB15" s="162" t="str">
        <f t="shared" si="4"/>
        <v>E, &lt;PRL</v>
      </c>
      <c r="BC15" s="643" t="str">
        <f t="shared" si="5"/>
        <v>&lt;MDL</v>
      </c>
      <c r="BD15" s="777"/>
      <c r="BE15" s="63" t="s">
        <v>191</v>
      </c>
      <c r="BF15" s="63" t="s">
        <v>191</v>
      </c>
      <c r="BG15" s="63" t="s">
        <v>191</v>
      </c>
      <c r="BH15" s="63"/>
      <c r="BI15" s="643" t="str">
        <f t="shared" si="6"/>
        <v xml:space="preserve">  </v>
      </c>
      <c r="BJ15" s="63" t="s">
        <v>191</v>
      </c>
      <c r="BK15" s="63" t="s">
        <v>191</v>
      </c>
      <c r="BL15" s="63" t="s">
        <v>191</v>
      </c>
      <c r="BM15" s="162" t="str">
        <f t="shared" si="7"/>
        <v xml:space="preserve">  </v>
      </c>
      <c r="BN15" s="818" t="str">
        <f t="shared" si="8"/>
        <v xml:space="preserve">  </v>
      </c>
      <c r="BO15" s="942" t="str">
        <f t="shared" si="9"/>
        <v xml:space="preserve">  </v>
      </c>
      <c r="BP15" s="782" t="s">
        <v>191</v>
      </c>
      <c r="BQ15" s="63"/>
      <c r="BR15" s="63" t="s">
        <v>191</v>
      </c>
      <c r="BS15" s="163"/>
      <c r="BT15" s="818"/>
      <c r="BU15" s="63" t="s">
        <v>191</v>
      </c>
      <c r="BV15" s="63" t="s">
        <v>191</v>
      </c>
      <c r="BW15" s="163" t="str">
        <f t="shared" si="12"/>
        <v xml:space="preserve">  </v>
      </c>
      <c r="BX15" s="643" t="str">
        <f t="shared" si="13"/>
        <v xml:space="preserve">  </v>
      </c>
      <c r="BY15" s="235"/>
      <c r="BZ15" s="63" t="s">
        <v>191</v>
      </c>
      <c r="CA15" s="80">
        <v>1</v>
      </c>
      <c r="CB15" s="163"/>
      <c r="CC15" s="643"/>
      <c r="CD15" s="63" t="s">
        <v>191</v>
      </c>
      <c r="CE15" s="63" t="s">
        <v>191</v>
      </c>
      <c r="CF15" s="174" t="str">
        <f t="shared" si="0"/>
        <v xml:space="preserve">  </v>
      </c>
      <c r="CG15" s="818" t="str">
        <f t="shared" si="16"/>
        <v xml:space="preserve">  </v>
      </c>
      <c r="CH15" s="782" t="s">
        <v>191</v>
      </c>
      <c r="CI15" s="63"/>
      <c r="CJ15" s="63"/>
      <c r="CK15" s="63"/>
      <c r="CL15" s="63"/>
      <c r="CM15" s="63" t="s">
        <v>191</v>
      </c>
      <c r="CN15" s="63" t="s">
        <v>191</v>
      </c>
      <c r="CO15" s="174" t="str">
        <f t="shared" si="19"/>
        <v xml:space="preserve">  </v>
      </c>
      <c r="CP15" s="818" t="str">
        <f t="shared" si="20"/>
        <v xml:space="preserve">  </v>
      </c>
      <c r="CQ15" s="63" t="s">
        <v>191</v>
      </c>
      <c r="CR15" s="55"/>
      <c r="CS15" s="126" t="s">
        <v>962</v>
      </c>
    </row>
    <row r="16" spans="1:97" ht="21.6" x14ac:dyDescent="0.3">
      <c r="A16" s="906" t="s">
        <v>2082</v>
      </c>
      <c r="B16" s="425" t="s">
        <v>1188</v>
      </c>
      <c r="C16" s="219" t="s">
        <v>599</v>
      </c>
      <c r="D16" s="219">
        <v>9</v>
      </c>
      <c r="E16" s="420">
        <v>1004178</v>
      </c>
      <c r="F16" s="472">
        <v>1</v>
      </c>
      <c r="G16" s="419">
        <v>11452600</v>
      </c>
      <c r="H16" s="419">
        <v>201001251640</v>
      </c>
      <c r="I16" s="419"/>
      <c r="J16" s="377" t="s">
        <v>683</v>
      </c>
      <c r="K16" s="926" t="s">
        <v>2614</v>
      </c>
      <c r="L16" s="413" t="s">
        <v>1694</v>
      </c>
      <c r="M16" s="31" t="s">
        <v>43</v>
      </c>
      <c r="N16" s="31"/>
      <c r="O16" s="219"/>
      <c r="P16" s="332">
        <v>40203</v>
      </c>
      <c r="Q16" s="326">
        <v>0.69444444444444453</v>
      </c>
      <c r="R16" s="378" t="s">
        <v>1619</v>
      </c>
      <c r="S16" s="528"/>
      <c r="T16" s="528"/>
      <c r="U16" s="528"/>
      <c r="V16" s="528"/>
      <c r="W16" s="528"/>
      <c r="X16" s="528"/>
      <c r="Y16" s="643"/>
      <c r="Z16" s="528"/>
      <c r="AA16" s="528"/>
      <c r="AB16" s="528"/>
      <c r="AC16" s="528"/>
      <c r="AD16" s="528"/>
      <c r="AE16" s="528"/>
      <c r="AF16" s="643"/>
      <c r="AG16" s="528"/>
      <c r="AH16" s="528"/>
      <c r="AI16" s="528"/>
      <c r="AJ16" s="528"/>
      <c r="AK16" s="528"/>
      <c r="AL16" s="528"/>
      <c r="AM16" s="643"/>
      <c r="AN16" s="241" t="s">
        <v>191</v>
      </c>
      <c r="AO16" s="241" t="s">
        <v>191</v>
      </c>
      <c r="AP16" s="241" t="s">
        <v>191</v>
      </c>
      <c r="AQ16" s="235" t="s">
        <v>191</v>
      </c>
      <c r="AR16" s="643" t="str">
        <f t="shared" si="1"/>
        <v xml:space="preserve">  </v>
      </c>
      <c r="AS16" s="235"/>
      <c r="AT16" s="64"/>
      <c r="AU16" s="65">
        <v>21.178595822448216</v>
      </c>
      <c r="AV16" s="79">
        <v>3.5102685728040584</v>
      </c>
      <c r="AW16" s="162" t="str">
        <f t="shared" si="2"/>
        <v xml:space="preserve">  </v>
      </c>
      <c r="AX16" s="643" t="str">
        <f t="shared" si="3"/>
        <v xml:space="preserve">  </v>
      </c>
      <c r="AY16" s="64" t="s">
        <v>806</v>
      </c>
      <c r="AZ16" s="77">
        <v>0.25913773914717736</v>
      </c>
      <c r="BA16" s="62"/>
      <c r="BB16" s="162" t="str">
        <f t="shared" si="4"/>
        <v xml:space="preserve">  </v>
      </c>
      <c r="BC16" s="643" t="str">
        <f t="shared" si="5"/>
        <v xml:space="preserve">  </v>
      </c>
      <c r="BD16" s="778">
        <f t="shared" si="21"/>
        <v>1.2235831937096828</v>
      </c>
      <c r="BE16" s="63" t="s">
        <v>191</v>
      </c>
      <c r="BF16" s="63" t="s">
        <v>191</v>
      </c>
      <c r="BG16" s="63" t="s">
        <v>191</v>
      </c>
      <c r="BH16" s="63"/>
      <c r="BI16" s="643" t="str">
        <f t="shared" si="6"/>
        <v xml:space="preserve">  </v>
      </c>
      <c r="BJ16" s="63" t="s">
        <v>191</v>
      </c>
      <c r="BK16" s="63" t="s">
        <v>191</v>
      </c>
      <c r="BL16" s="63" t="s">
        <v>191</v>
      </c>
      <c r="BM16" s="162" t="str">
        <f t="shared" si="7"/>
        <v xml:space="preserve">  </v>
      </c>
      <c r="BN16" s="818" t="str">
        <f t="shared" si="8"/>
        <v xml:space="preserve">  </v>
      </c>
      <c r="BO16" s="942" t="str">
        <f t="shared" si="9"/>
        <v xml:space="preserve">  </v>
      </c>
      <c r="BP16" s="782" t="s">
        <v>191</v>
      </c>
      <c r="BQ16" s="63"/>
      <c r="BR16" s="63" t="s">
        <v>191</v>
      </c>
      <c r="BS16" s="163"/>
      <c r="BT16" s="818"/>
      <c r="BU16" s="63" t="s">
        <v>191</v>
      </c>
      <c r="BV16" s="63" t="s">
        <v>191</v>
      </c>
      <c r="BW16" s="163" t="str">
        <f t="shared" si="12"/>
        <v xml:space="preserve">  </v>
      </c>
      <c r="BX16" s="643" t="str">
        <f t="shared" si="13"/>
        <v xml:space="preserve">  </v>
      </c>
      <c r="BY16" s="235"/>
      <c r="BZ16" s="63" t="s">
        <v>191</v>
      </c>
      <c r="CA16" s="80">
        <v>1</v>
      </c>
      <c r="CB16" s="163"/>
      <c r="CC16" s="643"/>
      <c r="CD16" s="63" t="s">
        <v>191</v>
      </c>
      <c r="CE16" s="63" t="s">
        <v>191</v>
      </c>
      <c r="CF16" s="174" t="str">
        <f t="shared" si="0"/>
        <v xml:space="preserve">  </v>
      </c>
      <c r="CG16" s="818" t="str">
        <f t="shared" si="16"/>
        <v xml:space="preserve">  </v>
      </c>
      <c r="CH16" s="782" t="s">
        <v>191</v>
      </c>
      <c r="CI16" s="63"/>
      <c r="CJ16" s="63"/>
      <c r="CK16" s="63"/>
      <c r="CL16" s="63"/>
      <c r="CM16" s="63" t="s">
        <v>191</v>
      </c>
      <c r="CN16" s="63" t="s">
        <v>191</v>
      </c>
      <c r="CO16" s="174" t="str">
        <f t="shared" si="19"/>
        <v xml:space="preserve">  </v>
      </c>
      <c r="CP16" s="818" t="str">
        <f t="shared" si="20"/>
        <v xml:space="preserve">  </v>
      </c>
      <c r="CQ16" s="63" t="s">
        <v>191</v>
      </c>
      <c r="CR16" s="55"/>
      <c r="CS16" s="126" t="s">
        <v>962</v>
      </c>
    </row>
    <row r="17" spans="1:97" ht="21.6" x14ac:dyDescent="0.3">
      <c r="A17" s="906" t="s">
        <v>2083</v>
      </c>
      <c r="B17" s="425" t="s">
        <v>1189</v>
      </c>
      <c r="C17" s="219" t="s">
        <v>599</v>
      </c>
      <c r="D17" s="219">
        <v>9</v>
      </c>
      <c r="E17" s="420">
        <v>1004179</v>
      </c>
      <c r="F17" s="472">
        <v>1</v>
      </c>
      <c r="G17" s="419">
        <v>11452600</v>
      </c>
      <c r="H17" s="419">
        <v>201001260800</v>
      </c>
      <c r="I17" s="419"/>
      <c r="J17" s="377" t="s">
        <v>684</v>
      </c>
      <c r="K17" s="926" t="s">
        <v>2614</v>
      </c>
      <c r="L17" s="413" t="s">
        <v>1694</v>
      </c>
      <c r="M17" s="31" t="s">
        <v>43</v>
      </c>
      <c r="N17" s="31"/>
      <c r="O17" s="219"/>
      <c r="P17" s="332">
        <v>40204</v>
      </c>
      <c r="Q17" s="326">
        <v>0.33333333333333331</v>
      </c>
      <c r="R17" s="378" t="s">
        <v>1620</v>
      </c>
      <c r="S17" s="528"/>
      <c r="T17" s="528"/>
      <c r="U17" s="528"/>
      <c r="V17" s="528"/>
      <c r="W17" s="528"/>
      <c r="X17" s="528"/>
      <c r="Y17" s="643"/>
      <c r="Z17" s="528"/>
      <c r="AA17" s="528"/>
      <c r="AB17" s="528"/>
      <c r="AC17" s="528"/>
      <c r="AD17" s="528"/>
      <c r="AE17" s="528"/>
      <c r="AF17" s="643"/>
      <c r="AG17" s="528"/>
      <c r="AH17" s="528"/>
      <c r="AI17" s="528"/>
      <c r="AJ17" s="528"/>
      <c r="AK17" s="528"/>
      <c r="AL17" s="528"/>
      <c r="AM17" s="643"/>
      <c r="AN17" s="234">
        <v>2142.3076923076924</v>
      </c>
      <c r="AO17" s="242"/>
      <c r="AP17" s="242"/>
      <c r="AQ17" s="530">
        <v>1</v>
      </c>
      <c r="AR17" s="643" t="str">
        <f t="shared" si="1"/>
        <v xml:space="preserve">  </v>
      </c>
      <c r="AS17" s="530"/>
      <c r="AT17" s="64"/>
      <c r="AU17" s="65">
        <v>500.7261806264442</v>
      </c>
      <c r="AV17" s="79"/>
      <c r="AW17" s="162" t="str">
        <f t="shared" si="2"/>
        <v xml:space="preserve">  </v>
      </c>
      <c r="AX17" s="643" t="str">
        <f t="shared" si="3"/>
        <v xml:space="preserve">  </v>
      </c>
      <c r="AY17" s="64" t="s">
        <v>807</v>
      </c>
      <c r="AZ17" s="127">
        <v>0.14617943718042975</v>
      </c>
      <c r="BA17" s="62"/>
      <c r="BB17" s="162" t="str">
        <f t="shared" si="4"/>
        <v xml:space="preserve">  </v>
      </c>
      <c r="BC17" s="643" t="str">
        <f t="shared" si="5"/>
        <v xml:space="preserve">  </v>
      </c>
      <c r="BD17" s="777">
        <f t="shared" si="21"/>
        <v>2.9193487945357446E-2</v>
      </c>
      <c r="BE17" s="63" t="s">
        <v>191</v>
      </c>
      <c r="BF17" s="63" t="s">
        <v>191</v>
      </c>
      <c r="BG17" s="63" t="s">
        <v>191</v>
      </c>
      <c r="BH17" s="63"/>
      <c r="BI17" s="643" t="str">
        <f t="shared" si="6"/>
        <v xml:space="preserve">  </v>
      </c>
      <c r="BJ17" s="63" t="s">
        <v>191</v>
      </c>
      <c r="BK17" s="63" t="s">
        <v>191</v>
      </c>
      <c r="BL17" s="63" t="s">
        <v>191</v>
      </c>
      <c r="BM17" s="162" t="str">
        <f t="shared" si="7"/>
        <v xml:space="preserve">  </v>
      </c>
      <c r="BN17" s="818" t="str">
        <f t="shared" si="8"/>
        <v xml:space="preserve">  </v>
      </c>
      <c r="BO17" s="942" t="str">
        <f t="shared" si="9"/>
        <v xml:space="preserve">  </v>
      </c>
      <c r="BP17" s="782" t="s">
        <v>191</v>
      </c>
      <c r="BQ17" s="63"/>
      <c r="BR17" s="63" t="s">
        <v>191</v>
      </c>
      <c r="BS17" s="163"/>
      <c r="BT17" s="818"/>
      <c r="BU17" s="63" t="s">
        <v>191</v>
      </c>
      <c r="BV17" s="63" t="s">
        <v>191</v>
      </c>
      <c r="BW17" s="163" t="str">
        <f t="shared" si="12"/>
        <v xml:space="preserve">  </v>
      </c>
      <c r="BX17" s="643" t="str">
        <f t="shared" si="13"/>
        <v xml:space="preserve">  </v>
      </c>
      <c r="BY17" s="235"/>
      <c r="BZ17" s="63" t="s">
        <v>191</v>
      </c>
      <c r="CA17" s="80">
        <v>1</v>
      </c>
      <c r="CB17" s="163"/>
      <c r="CC17" s="643"/>
      <c r="CD17" s="63" t="s">
        <v>191</v>
      </c>
      <c r="CE17" s="63" t="s">
        <v>191</v>
      </c>
      <c r="CF17" s="174" t="str">
        <f t="shared" si="0"/>
        <v xml:space="preserve">  </v>
      </c>
      <c r="CG17" s="818" t="str">
        <f t="shared" si="16"/>
        <v xml:space="preserve">  </v>
      </c>
      <c r="CH17" s="782" t="s">
        <v>191</v>
      </c>
      <c r="CI17" s="61">
        <v>4.5119016355193624</v>
      </c>
      <c r="CJ17" s="76"/>
      <c r="CK17" s="163" t="str">
        <f t="shared" si="17"/>
        <v xml:space="preserve">  </v>
      </c>
      <c r="CL17" s="643" t="str">
        <f t="shared" si="18"/>
        <v xml:space="preserve">  </v>
      </c>
      <c r="CM17" s="61">
        <v>9.6658815807087883</v>
      </c>
      <c r="CN17" s="76"/>
      <c r="CO17" s="174" t="str">
        <f t="shared" si="19"/>
        <v xml:space="preserve">  </v>
      </c>
      <c r="CP17" s="818" t="str">
        <f t="shared" si="20"/>
        <v xml:space="preserve">  </v>
      </c>
      <c r="CQ17" s="78" t="s">
        <v>817</v>
      </c>
      <c r="CR17" s="55"/>
      <c r="CS17" s="126" t="s">
        <v>962</v>
      </c>
    </row>
    <row r="18" spans="1:97" x14ac:dyDescent="0.3">
      <c r="A18" s="906" t="s">
        <v>2084</v>
      </c>
      <c r="B18" s="425" t="s">
        <v>1190</v>
      </c>
      <c r="C18" s="219" t="s">
        <v>599</v>
      </c>
      <c r="D18" s="219">
        <v>9</v>
      </c>
      <c r="E18" s="422">
        <v>1000963</v>
      </c>
      <c r="F18" s="472">
        <v>1</v>
      </c>
      <c r="G18" s="439">
        <v>11452800</v>
      </c>
      <c r="H18" s="419">
        <v>201001260900</v>
      </c>
      <c r="I18" s="419"/>
      <c r="J18" s="377" t="s">
        <v>685</v>
      </c>
      <c r="K18" s="911" t="s">
        <v>2615</v>
      </c>
      <c r="L18" s="415" t="s">
        <v>1696</v>
      </c>
      <c r="M18" s="31" t="s">
        <v>128</v>
      </c>
      <c r="N18" s="31"/>
      <c r="O18" s="331"/>
      <c r="P18" s="331">
        <v>40204</v>
      </c>
      <c r="Q18" s="326">
        <v>0.375</v>
      </c>
      <c r="R18" s="379" t="s">
        <v>1621</v>
      </c>
      <c r="S18" s="528"/>
      <c r="T18" s="528"/>
      <c r="U18" s="528"/>
      <c r="V18" s="528"/>
      <c r="W18" s="528"/>
      <c r="X18" s="528"/>
      <c r="Y18" s="643"/>
      <c r="Z18" s="528"/>
      <c r="AA18" s="528"/>
      <c r="AB18" s="528"/>
      <c r="AC18" s="528"/>
      <c r="AD18" s="528"/>
      <c r="AE18" s="528"/>
      <c r="AF18" s="643"/>
      <c r="AG18" s="528"/>
      <c r="AH18" s="528"/>
      <c r="AI18" s="528"/>
      <c r="AJ18" s="528"/>
      <c r="AK18" s="528"/>
      <c r="AL18" s="528"/>
      <c r="AM18" s="643"/>
      <c r="AN18" s="234">
        <v>256.92307692307696</v>
      </c>
      <c r="AO18" s="242"/>
      <c r="AP18" s="242"/>
      <c r="AQ18" s="530">
        <v>1</v>
      </c>
      <c r="AR18" s="643" t="str">
        <f t="shared" si="1"/>
        <v xml:space="preserve">  </v>
      </c>
      <c r="AS18" s="530"/>
      <c r="AT18" s="64"/>
      <c r="AU18" s="65">
        <v>51.819735475704803</v>
      </c>
      <c r="AV18" s="79">
        <v>2.2312667119190444</v>
      </c>
      <c r="AW18" s="162" t="str">
        <f t="shared" si="2"/>
        <v xml:space="preserve">  </v>
      </c>
      <c r="AX18" s="643" t="str">
        <f t="shared" si="3"/>
        <v xml:space="preserve">  </v>
      </c>
      <c r="AY18" s="129" t="s">
        <v>808</v>
      </c>
      <c r="AZ18" s="127">
        <v>4.8105489611487126E-2</v>
      </c>
      <c r="BA18" s="62"/>
      <c r="BB18" s="162" t="str">
        <f t="shared" si="4"/>
        <v xml:space="preserve">  </v>
      </c>
      <c r="BC18" s="643" t="str">
        <f t="shared" si="5"/>
        <v xml:space="preserve">  </v>
      </c>
      <c r="BD18" s="777">
        <f t="shared" si="21"/>
        <v>9.283237201015998E-2</v>
      </c>
      <c r="BE18" s="63" t="s">
        <v>191</v>
      </c>
      <c r="BF18" s="63" t="s">
        <v>191</v>
      </c>
      <c r="BG18" s="63" t="s">
        <v>191</v>
      </c>
      <c r="BH18" s="63"/>
      <c r="BI18" s="643" t="str">
        <f t="shared" si="6"/>
        <v xml:space="preserve">  </v>
      </c>
      <c r="BJ18" s="63" t="s">
        <v>191</v>
      </c>
      <c r="BK18" s="63" t="s">
        <v>191</v>
      </c>
      <c r="BL18" s="63" t="s">
        <v>191</v>
      </c>
      <c r="BM18" s="162" t="str">
        <f t="shared" si="7"/>
        <v xml:space="preserve">  </v>
      </c>
      <c r="BN18" s="818" t="str">
        <f t="shared" si="8"/>
        <v xml:space="preserve">  </v>
      </c>
      <c r="BO18" s="942" t="str">
        <f t="shared" si="9"/>
        <v xml:space="preserve">  </v>
      </c>
      <c r="BP18" s="782" t="s">
        <v>191</v>
      </c>
      <c r="BQ18" s="63"/>
      <c r="BR18" s="63" t="s">
        <v>191</v>
      </c>
      <c r="BS18" s="163"/>
      <c r="BT18" s="818"/>
      <c r="BU18" s="63" t="s">
        <v>191</v>
      </c>
      <c r="BV18" s="63" t="s">
        <v>191</v>
      </c>
      <c r="BW18" s="163" t="str">
        <f t="shared" si="12"/>
        <v xml:space="preserve">  </v>
      </c>
      <c r="BX18" s="643" t="str">
        <f t="shared" si="13"/>
        <v xml:space="preserve">  </v>
      </c>
      <c r="BY18" s="235"/>
      <c r="BZ18" s="63" t="s">
        <v>191</v>
      </c>
      <c r="CA18" s="80">
        <v>1</v>
      </c>
      <c r="CB18" s="163"/>
      <c r="CC18" s="643"/>
      <c r="CD18" s="63" t="s">
        <v>191</v>
      </c>
      <c r="CE18" s="63" t="s">
        <v>191</v>
      </c>
      <c r="CF18" s="174" t="str">
        <f t="shared" si="0"/>
        <v xml:space="preserve">  </v>
      </c>
      <c r="CG18" s="818" t="str">
        <f t="shared" si="16"/>
        <v xml:space="preserve">  </v>
      </c>
      <c r="CH18" s="782" t="s">
        <v>191</v>
      </c>
      <c r="CI18" s="61">
        <v>4.6875905869438483</v>
      </c>
      <c r="CJ18" s="76"/>
      <c r="CK18" s="163" t="str">
        <f t="shared" si="17"/>
        <v xml:space="preserve">  </v>
      </c>
      <c r="CL18" s="643" t="str">
        <f t="shared" si="18"/>
        <v xml:space="preserve">  </v>
      </c>
      <c r="CM18" s="61">
        <v>1.204350196953266</v>
      </c>
      <c r="CN18" s="76"/>
      <c r="CO18" s="174" t="str">
        <f t="shared" si="19"/>
        <v xml:space="preserve">  </v>
      </c>
      <c r="CP18" s="818" t="str">
        <f t="shared" si="20"/>
        <v xml:space="preserve">  </v>
      </c>
      <c r="CQ18" s="78" t="s">
        <v>817</v>
      </c>
      <c r="CR18" s="55"/>
      <c r="CS18" s="126" t="s">
        <v>962</v>
      </c>
    </row>
    <row r="19" spans="1:97" ht="31.8" x14ac:dyDescent="0.3">
      <c r="A19" s="906" t="s">
        <v>2085</v>
      </c>
      <c r="B19" s="425" t="s">
        <v>1191</v>
      </c>
      <c r="C19" s="219" t="s">
        <v>599</v>
      </c>
      <c r="D19" s="219">
        <v>9</v>
      </c>
      <c r="E19" s="424">
        <v>1004180</v>
      </c>
      <c r="F19" s="472">
        <v>1</v>
      </c>
      <c r="G19" s="419">
        <v>11452900</v>
      </c>
      <c r="H19" s="419">
        <v>201001260930</v>
      </c>
      <c r="I19" s="419"/>
      <c r="J19" s="377" t="s">
        <v>686</v>
      </c>
      <c r="K19" s="926" t="s">
        <v>2616</v>
      </c>
      <c r="L19" s="415" t="s">
        <v>746</v>
      </c>
      <c r="M19" s="31" t="s">
        <v>44</v>
      </c>
      <c r="N19" s="31"/>
      <c r="O19" s="219"/>
      <c r="P19" s="332">
        <v>40204</v>
      </c>
      <c r="Q19" s="326">
        <v>0.39583333333333331</v>
      </c>
      <c r="R19" s="380" t="s">
        <v>1622</v>
      </c>
      <c r="S19" s="528"/>
      <c r="T19" s="528"/>
      <c r="U19" s="528"/>
      <c r="V19" s="528"/>
      <c r="W19" s="528"/>
      <c r="X19" s="528"/>
      <c r="Y19" s="643"/>
      <c r="Z19" s="528"/>
      <c r="AA19" s="528"/>
      <c r="AB19" s="528"/>
      <c r="AC19" s="528"/>
      <c r="AD19" s="528"/>
      <c r="AE19" s="528"/>
      <c r="AF19" s="643"/>
      <c r="AG19" s="528"/>
      <c r="AH19" s="528"/>
      <c r="AI19" s="528"/>
      <c r="AJ19" s="528"/>
      <c r="AK19" s="528"/>
      <c r="AL19" s="528"/>
      <c r="AM19" s="643"/>
      <c r="AN19" s="234">
        <v>391.53846153846177</v>
      </c>
      <c r="AO19" s="242"/>
      <c r="AP19" s="242"/>
      <c r="AQ19" s="530">
        <v>1</v>
      </c>
      <c r="AR19" s="643" t="str">
        <f t="shared" si="1"/>
        <v xml:space="preserve">  </v>
      </c>
      <c r="AS19" s="530"/>
      <c r="AT19" s="64"/>
      <c r="AU19" s="65">
        <v>52.866143290403052</v>
      </c>
      <c r="AV19" s="79">
        <v>2.7284096311353139</v>
      </c>
      <c r="AW19" s="162" t="str">
        <f t="shared" si="2"/>
        <v xml:space="preserve">  </v>
      </c>
      <c r="AX19" s="643" t="str">
        <f t="shared" si="3"/>
        <v xml:space="preserve">  </v>
      </c>
      <c r="AY19" s="129" t="s">
        <v>809</v>
      </c>
      <c r="AZ19" s="127">
        <v>8.4618649058575673E-3</v>
      </c>
      <c r="BA19" s="62"/>
      <c r="BB19" s="162" t="str">
        <f t="shared" si="4"/>
        <v>E, &lt;PRL</v>
      </c>
      <c r="BC19" s="643" t="str">
        <f t="shared" si="5"/>
        <v>E, &lt;RL</v>
      </c>
      <c r="BD19" s="777">
        <f t="shared" si="21"/>
        <v>1.6006208093098544E-2</v>
      </c>
      <c r="BE19" s="63" t="s">
        <v>191</v>
      </c>
      <c r="BF19" s="63" t="s">
        <v>191</v>
      </c>
      <c r="BG19" s="63" t="s">
        <v>191</v>
      </c>
      <c r="BH19" s="63"/>
      <c r="BI19" s="643" t="str">
        <f t="shared" si="6"/>
        <v xml:space="preserve">  </v>
      </c>
      <c r="BJ19" s="63" t="s">
        <v>191</v>
      </c>
      <c r="BK19" s="63" t="s">
        <v>191</v>
      </c>
      <c r="BL19" s="63" t="s">
        <v>191</v>
      </c>
      <c r="BM19" s="162" t="str">
        <f t="shared" si="7"/>
        <v xml:space="preserve">  </v>
      </c>
      <c r="BN19" s="818" t="str">
        <f t="shared" si="8"/>
        <v xml:space="preserve">  </v>
      </c>
      <c r="BO19" s="942" t="str">
        <f t="shared" si="9"/>
        <v xml:space="preserve">  </v>
      </c>
      <c r="BP19" s="782" t="s">
        <v>191</v>
      </c>
      <c r="BQ19" s="63"/>
      <c r="BR19" s="63" t="s">
        <v>191</v>
      </c>
      <c r="BS19" s="163"/>
      <c r="BT19" s="818"/>
      <c r="BU19" s="63" t="s">
        <v>191</v>
      </c>
      <c r="BV19" s="63" t="s">
        <v>191</v>
      </c>
      <c r="BW19" s="163" t="str">
        <f t="shared" si="12"/>
        <v xml:space="preserve">  </v>
      </c>
      <c r="BX19" s="643" t="str">
        <f t="shared" si="13"/>
        <v xml:space="preserve">  </v>
      </c>
      <c r="BY19" s="235"/>
      <c r="BZ19" s="63" t="s">
        <v>191</v>
      </c>
      <c r="CA19" s="80">
        <v>1</v>
      </c>
      <c r="CB19" s="163"/>
      <c r="CC19" s="643"/>
      <c r="CD19" s="63" t="s">
        <v>191</v>
      </c>
      <c r="CE19" s="63" t="s">
        <v>191</v>
      </c>
      <c r="CF19" s="174" t="str">
        <f t="shared" si="0"/>
        <v xml:space="preserve">  </v>
      </c>
      <c r="CG19" s="818" t="str">
        <f t="shared" si="16"/>
        <v xml:space="preserve">  </v>
      </c>
      <c r="CH19" s="782" t="s">
        <v>191</v>
      </c>
      <c r="CI19" s="61">
        <v>4.6039928943672574</v>
      </c>
      <c r="CJ19" s="76"/>
      <c r="CK19" s="163" t="str">
        <f t="shared" si="17"/>
        <v xml:space="preserve">  </v>
      </c>
      <c r="CL19" s="643" t="str">
        <f t="shared" si="18"/>
        <v xml:space="preserve">  </v>
      </c>
      <c r="CM19" s="61">
        <v>1.8026402947945657</v>
      </c>
      <c r="CN19" s="76"/>
      <c r="CO19" s="174" t="str">
        <f t="shared" si="19"/>
        <v xml:space="preserve">  </v>
      </c>
      <c r="CP19" s="818" t="str">
        <f t="shared" si="20"/>
        <v xml:space="preserve">  </v>
      </c>
      <c r="CQ19" s="78" t="s">
        <v>817</v>
      </c>
      <c r="CR19" s="55"/>
      <c r="CS19" s="126" t="s">
        <v>962</v>
      </c>
    </row>
    <row r="20" spans="1:97" ht="21.6" x14ac:dyDescent="0.3">
      <c r="A20" s="906" t="s">
        <v>2086</v>
      </c>
      <c r="B20" s="425" t="s">
        <v>1192</v>
      </c>
      <c r="C20" s="219" t="s">
        <v>599</v>
      </c>
      <c r="D20" s="219">
        <v>9</v>
      </c>
      <c r="E20" s="420">
        <v>1004181</v>
      </c>
      <c r="F20" s="472">
        <v>1</v>
      </c>
      <c r="G20" s="419">
        <v>11452600</v>
      </c>
      <c r="H20" s="419">
        <v>201001261430</v>
      </c>
      <c r="I20" s="419"/>
      <c r="J20" s="377" t="s">
        <v>687</v>
      </c>
      <c r="K20" s="926" t="s">
        <v>2614</v>
      </c>
      <c r="L20" s="413" t="s">
        <v>1694</v>
      </c>
      <c r="M20" s="31" t="s">
        <v>43</v>
      </c>
      <c r="N20" s="31"/>
      <c r="O20" s="219"/>
      <c r="P20" s="332">
        <v>40204</v>
      </c>
      <c r="Q20" s="326">
        <v>0.60416666666666663</v>
      </c>
      <c r="R20" s="297" t="s">
        <v>1623</v>
      </c>
      <c r="S20" s="528"/>
      <c r="T20" s="528"/>
      <c r="U20" s="528"/>
      <c r="V20" s="528"/>
      <c r="W20" s="528"/>
      <c r="X20" s="528"/>
      <c r="Y20" s="643"/>
      <c r="Z20" s="528"/>
      <c r="AA20" s="528"/>
      <c r="AB20" s="528"/>
      <c r="AC20" s="528"/>
      <c r="AD20" s="528"/>
      <c r="AE20" s="528"/>
      <c r="AF20" s="643"/>
      <c r="AG20" s="528"/>
      <c r="AH20" s="528"/>
      <c r="AI20" s="528"/>
      <c r="AJ20" s="528"/>
      <c r="AK20" s="528"/>
      <c r="AL20" s="528"/>
      <c r="AM20" s="643"/>
      <c r="AN20" s="234">
        <v>1987.6923076923074</v>
      </c>
      <c r="AO20" s="234"/>
      <c r="AP20" s="234"/>
      <c r="AQ20" s="530">
        <v>1</v>
      </c>
      <c r="AR20" s="643" t="str">
        <f t="shared" si="1"/>
        <v xml:space="preserve">  </v>
      </c>
      <c r="AS20" s="530"/>
      <c r="AT20" s="66"/>
      <c r="AU20" s="67">
        <v>812.18262662953373</v>
      </c>
      <c r="AV20" s="154"/>
      <c r="AW20" s="162" t="str">
        <f t="shared" si="2"/>
        <v xml:space="preserve">  </v>
      </c>
      <c r="AX20" s="643" t="str">
        <f t="shared" si="3"/>
        <v xml:space="preserve">  </v>
      </c>
      <c r="AY20" s="66" t="s">
        <v>833</v>
      </c>
      <c r="AZ20" s="120">
        <v>0.225039055665991</v>
      </c>
      <c r="BA20" s="120">
        <v>3.1742177232319119E-2</v>
      </c>
      <c r="BB20" s="162" t="str">
        <f t="shared" si="4"/>
        <v xml:space="preserve">  </v>
      </c>
      <c r="BC20" s="643" t="str">
        <f t="shared" si="5"/>
        <v xml:space="preserve">  </v>
      </c>
      <c r="BD20" s="777">
        <f t="shared" si="21"/>
        <v>2.7707937634652159E-2</v>
      </c>
      <c r="BE20" s="86" t="s">
        <v>191</v>
      </c>
      <c r="BF20" s="86" t="s">
        <v>191</v>
      </c>
      <c r="BG20" s="86" t="s">
        <v>191</v>
      </c>
      <c r="BH20" s="86"/>
      <c r="BI20" s="643" t="str">
        <f t="shared" si="6"/>
        <v xml:space="preserve">  </v>
      </c>
      <c r="BJ20" s="86" t="s">
        <v>191</v>
      </c>
      <c r="BK20" s="86" t="s">
        <v>191</v>
      </c>
      <c r="BL20" s="86" t="s">
        <v>191</v>
      </c>
      <c r="BM20" s="162" t="str">
        <f t="shared" si="7"/>
        <v xml:space="preserve">  </v>
      </c>
      <c r="BN20" s="818" t="str">
        <f t="shared" si="8"/>
        <v xml:space="preserve">  </v>
      </c>
      <c r="BO20" s="942" t="str">
        <f t="shared" si="9"/>
        <v xml:space="preserve">  </v>
      </c>
      <c r="BP20" s="801" t="s">
        <v>191</v>
      </c>
      <c r="BQ20" s="86"/>
      <c r="BR20" s="86" t="s">
        <v>191</v>
      </c>
      <c r="BS20" s="163"/>
      <c r="BT20" s="818"/>
      <c r="BU20" s="86" t="s">
        <v>191</v>
      </c>
      <c r="BV20" s="86" t="s">
        <v>191</v>
      </c>
      <c r="BW20" s="163" t="str">
        <f t="shared" si="12"/>
        <v xml:space="preserve">  </v>
      </c>
      <c r="BX20" s="643" t="str">
        <f t="shared" si="13"/>
        <v xml:space="preserve">  </v>
      </c>
      <c r="BY20" s="236"/>
      <c r="BZ20" s="86" t="s">
        <v>191</v>
      </c>
      <c r="CA20" s="80">
        <v>1</v>
      </c>
      <c r="CB20" s="163"/>
      <c r="CC20" s="643"/>
      <c r="CD20" s="86" t="s">
        <v>191</v>
      </c>
      <c r="CE20" s="86" t="s">
        <v>191</v>
      </c>
      <c r="CF20" s="174" t="str">
        <f t="shared" si="0"/>
        <v xml:space="preserve">  </v>
      </c>
      <c r="CG20" s="818" t="str">
        <f t="shared" si="16"/>
        <v xml:space="preserve">  </v>
      </c>
      <c r="CH20" s="801" t="s">
        <v>191</v>
      </c>
      <c r="CI20" s="87">
        <v>5.5313147590520604</v>
      </c>
      <c r="CJ20" s="141"/>
      <c r="CK20" s="163" t="str">
        <f t="shared" si="17"/>
        <v xml:space="preserve">  </v>
      </c>
      <c r="CL20" s="643" t="str">
        <f t="shared" si="18"/>
        <v xml:space="preserve">  </v>
      </c>
      <c r="CM20" s="87">
        <v>10.99455179799271</v>
      </c>
      <c r="CN20" s="141"/>
      <c r="CO20" s="174" t="str">
        <f t="shared" si="19"/>
        <v xml:space="preserve">  </v>
      </c>
      <c r="CP20" s="818" t="str">
        <f t="shared" si="20"/>
        <v xml:space="preserve">  </v>
      </c>
      <c r="CQ20" s="141" t="s">
        <v>817</v>
      </c>
      <c r="CS20" s="126" t="s">
        <v>962</v>
      </c>
    </row>
    <row r="21" spans="1:97" ht="14.4" x14ac:dyDescent="0.3">
      <c r="A21" s="906" t="s">
        <v>2087</v>
      </c>
      <c r="B21" s="425" t="s">
        <v>1193</v>
      </c>
      <c r="C21" s="219" t="s">
        <v>599</v>
      </c>
      <c r="D21" s="219">
        <v>9</v>
      </c>
      <c r="E21" s="422">
        <v>1000977</v>
      </c>
      <c r="F21" s="472">
        <v>1</v>
      </c>
      <c r="G21" s="439">
        <v>11452800</v>
      </c>
      <c r="H21" s="419">
        <v>201001261600</v>
      </c>
      <c r="I21" s="419"/>
      <c r="J21" s="377" t="s">
        <v>688</v>
      </c>
      <c r="K21" s="911" t="s">
        <v>2615</v>
      </c>
      <c r="L21" s="415" t="s">
        <v>1696</v>
      </c>
      <c r="M21" s="31" t="s">
        <v>128</v>
      </c>
      <c r="N21" s="31"/>
      <c r="O21" s="331"/>
      <c r="P21" s="331">
        <v>40204</v>
      </c>
      <c r="Q21" s="326">
        <v>0.66666666666666663</v>
      </c>
      <c r="R21" s="381" t="s">
        <v>1624</v>
      </c>
      <c r="S21" s="528"/>
      <c r="T21" s="528"/>
      <c r="U21" s="528"/>
      <c r="V21" s="528"/>
      <c r="W21" s="528"/>
      <c r="X21" s="528"/>
      <c r="Y21" s="643"/>
      <c r="Z21" s="528"/>
      <c r="AA21" s="528"/>
      <c r="AB21" s="528"/>
      <c r="AC21" s="528"/>
      <c r="AD21" s="528"/>
      <c r="AE21" s="528"/>
      <c r="AF21" s="643"/>
      <c r="AG21" s="528"/>
      <c r="AH21" s="528"/>
      <c r="AI21" s="528"/>
      <c r="AJ21" s="528"/>
      <c r="AK21" s="528"/>
      <c r="AL21" s="528"/>
      <c r="AM21" s="643"/>
      <c r="AN21" s="234">
        <v>618.46153846153845</v>
      </c>
      <c r="AO21" s="234"/>
      <c r="AP21" s="234"/>
      <c r="AQ21" s="530">
        <v>1</v>
      </c>
      <c r="AR21" s="643" t="str">
        <f t="shared" si="1"/>
        <v xml:space="preserve">  </v>
      </c>
      <c r="AS21" s="530"/>
      <c r="AT21" s="66"/>
      <c r="AU21" s="67">
        <v>160.32028990980439</v>
      </c>
      <c r="AV21" s="154">
        <v>5.3940534858895859</v>
      </c>
      <c r="AW21" s="162" t="str">
        <f t="shared" si="2"/>
        <v xml:space="preserve">  </v>
      </c>
      <c r="AX21" s="643" t="str">
        <f t="shared" si="3"/>
        <v xml:space="preserve">  </v>
      </c>
      <c r="AY21" s="66" t="s">
        <v>245</v>
      </c>
      <c r="AZ21" s="130">
        <v>4.3113696326490702E-2</v>
      </c>
      <c r="BA21" s="84"/>
      <c r="BB21" s="162" t="str">
        <f t="shared" si="4"/>
        <v xml:space="preserve">  </v>
      </c>
      <c r="BC21" s="643" t="str">
        <f t="shared" si="5"/>
        <v xml:space="preserve">  </v>
      </c>
      <c r="BD21" s="777">
        <f t="shared" si="21"/>
        <v>2.689222702300895E-2</v>
      </c>
      <c r="BE21" s="86" t="s">
        <v>191</v>
      </c>
      <c r="BF21" s="86" t="s">
        <v>191</v>
      </c>
      <c r="BG21" s="86" t="s">
        <v>191</v>
      </c>
      <c r="BH21" s="86"/>
      <c r="BI21" s="643" t="str">
        <f t="shared" si="6"/>
        <v xml:space="preserve">  </v>
      </c>
      <c r="BJ21" s="86" t="s">
        <v>191</v>
      </c>
      <c r="BK21" s="86" t="s">
        <v>191</v>
      </c>
      <c r="BL21" s="86" t="s">
        <v>191</v>
      </c>
      <c r="BM21" s="162" t="str">
        <f t="shared" si="7"/>
        <v xml:space="preserve">  </v>
      </c>
      <c r="BN21" s="818" t="str">
        <f t="shared" si="8"/>
        <v xml:space="preserve">  </v>
      </c>
      <c r="BO21" s="942" t="str">
        <f t="shared" si="9"/>
        <v xml:space="preserve">  </v>
      </c>
      <c r="BP21" s="801" t="s">
        <v>191</v>
      </c>
      <c r="BQ21" s="86"/>
      <c r="BR21" s="86" t="s">
        <v>191</v>
      </c>
      <c r="BS21" s="163"/>
      <c r="BT21" s="818"/>
      <c r="BU21" s="86" t="s">
        <v>191</v>
      </c>
      <c r="BV21" s="86" t="s">
        <v>191</v>
      </c>
      <c r="BW21" s="163" t="str">
        <f t="shared" si="12"/>
        <v xml:space="preserve">  </v>
      </c>
      <c r="BX21" s="643" t="str">
        <f t="shared" si="13"/>
        <v xml:space="preserve">  </v>
      </c>
      <c r="BY21" s="236"/>
      <c r="BZ21" s="86" t="s">
        <v>191</v>
      </c>
      <c r="CA21" s="80">
        <v>1</v>
      </c>
      <c r="CB21" s="163"/>
      <c r="CC21" s="643"/>
      <c r="CD21" s="86" t="s">
        <v>191</v>
      </c>
      <c r="CE21" s="86" t="s">
        <v>191</v>
      </c>
      <c r="CF21" s="174" t="str">
        <f t="shared" si="0"/>
        <v xml:space="preserve">  </v>
      </c>
      <c r="CG21" s="818" t="str">
        <f t="shared" si="16"/>
        <v xml:space="preserve">  </v>
      </c>
      <c r="CH21" s="801" t="s">
        <v>191</v>
      </c>
      <c r="CI21" s="87">
        <v>1.7309228182775234</v>
      </c>
      <c r="CJ21" s="141"/>
      <c r="CK21" s="163" t="str">
        <f t="shared" si="17"/>
        <v>E, &lt;PRL</v>
      </c>
      <c r="CL21" s="643" t="str">
        <f t="shared" si="18"/>
        <v xml:space="preserve">  </v>
      </c>
      <c r="CM21" s="87">
        <v>1.0705091891500991</v>
      </c>
      <c r="CN21" s="141"/>
      <c r="CO21" s="174" t="str">
        <f t="shared" si="19"/>
        <v xml:space="preserve">  </v>
      </c>
      <c r="CP21" s="818" t="str">
        <f t="shared" si="20"/>
        <v xml:space="preserve">  </v>
      </c>
      <c r="CQ21" s="141" t="s">
        <v>817</v>
      </c>
      <c r="CS21" s="126" t="s">
        <v>962</v>
      </c>
    </row>
    <row r="22" spans="1:97" ht="31.8" x14ac:dyDescent="0.3">
      <c r="A22" s="906" t="s">
        <v>2088</v>
      </c>
      <c r="B22" s="425" t="s">
        <v>1194</v>
      </c>
      <c r="C22" s="219" t="s">
        <v>599</v>
      </c>
      <c r="D22" s="219">
        <v>7</v>
      </c>
      <c r="E22" s="424">
        <v>1004182</v>
      </c>
      <c r="F22" s="472">
        <v>1</v>
      </c>
      <c r="G22" s="419">
        <v>11452900</v>
      </c>
      <c r="H22" s="419">
        <v>201001261520</v>
      </c>
      <c r="I22" s="419"/>
      <c r="J22" s="377" t="s">
        <v>689</v>
      </c>
      <c r="K22" s="926" t="s">
        <v>2616</v>
      </c>
      <c r="L22" s="415" t="s">
        <v>746</v>
      </c>
      <c r="M22" s="31" t="s">
        <v>44</v>
      </c>
      <c r="N22" s="31"/>
      <c r="O22" s="219"/>
      <c r="P22" s="332">
        <v>40204</v>
      </c>
      <c r="Q22" s="326">
        <v>0.63888888888888895</v>
      </c>
      <c r="R22" s="295" t="s">
        <v>1625</v>
      </c>
      <c r="S22" s="528"/>
      <c r="T22" s="528"/>
      <c r="U22" s="528"/>
      <c r="V22" s="528"/>
      <c r="W22" s="528"/>
      <c r="X22" s="528"/>
      <c r="Y22" s="643"/>
      <c r="Z22" s="528"/>
      <c r="AA22" s="528"/>
      <c r="AB22" s="528"/>
      <c r="AC22" s="528"/>
      <c r="AD22" s="528"/>
      <c r="AE22" s="528"/>
      <c r="AF22" s="643"/>
      <c r="AG22" s="528"/>
      <c r="AH22" s="528"/>
      <c r="AI22" s="528"/>
      <c r="AJ22" s="528"/>
      <c r="AK22" s="528"/>
      <c r="AL22" s="528"/>
      <c r="AM22" s="643"/>
      <c r="AN22" s="234">
        <v>478.46153846153834</v>
      </c>
      <c r="AO22" s="234">
        <v>63.846153846153925</v>
      </c>
      <c r="AP22" s="234">
        <f>AO22/AN22*100</f>
        <v>13.344051446945357</v>
      </c>
      <c r="AQ22" s="530">
        <v>2</v>
      </c>
      <c r="AR22" s="643" t="str">
        <f t="shared" si="1"/>
        <v xml:space="preserve">  </v>
      </c>
      <c r="AS22" s="530"/>
      <c r="AT22" s="66"/>
      <c r="AU22" s="67">
        <v>231.99096255291016</v>
      </c>
      <c r="AV22" s="154"/>
      <c r="AW22" s="162" t="str">
        <f t="shared" si="2"/>
        <v xml:space="preserve">  </v>
      </c>
      <c r="AX22" s="643" t="str">
        <f t="shared" si="3"/>
        <v xml:space="preserve">  </v>
      </c>
      <c r="AY22" s="66" t="s">
        <v>810</v>
      </c>
      <c r="AZ22" s="130">
        <v>0.20816284068966912</v>
      </c>
      <c r="BA22" s="84"/>
      <c r="BB22" s="162" t="str">
        <f t="shared" si="4"/>
        <v xml:space="preserve">  </v>
      </c>
      <c r="BC22" s="643" t="str">
        <f t="shared" si="5"/>
        <v xml:space="preserve">  </v>
      </c>
      <c r="BD22" s="777">
        <f t="shared" si="21"/>
        <v>8.9728857710219392E-2</v>
      </c>
      <c r="BE22" s="86" t="s">
        <v>191</v>
      </c>
      <c r="BF22" s="86" t="s">
        <v>191</v>
      </c>
      <c r="BG22" s="86" t="s">
        <v>191</v>
      </c>
      <c r="BH22" s="86"/>
      <c r="BI22" s="643" t="str">
        <f t="shared" si="6"/>
        <v xml:space="preserve">  </v>
      </c>
      <c r="BJ22" s="86" t="s">
        <v>191</v>
      </c>
      <c r="BK22" s="86" t="s">
        <v>191</v>
      </c>
      <c r="BL22" s="86" t="s">
        <v>191</v>
      </c>
      <c r="BM22" s="162" t="str">
        <f t="shared" si="7"/>
        <v xml:space="preserve">  </v>
      </c>
      <c r="BN22" s="818" t="str">
        <f t="shared" si="8"/>
        <v xml:space="preserve">  </v>
      </c>
      <c r="BO22" s="942" t="str">
        <f t="shared" si="9"/>
        <v xml:space="preserve">  </v>
      </c>
      <c r="BP22" s="801" t="s">
        <v>191</v>
      </c>
      <c r="BQ22" s="86"/>
      <c r="BR22" s="86" t="s">
        <v>191</v>
      </c>
      <c r="BS22" s="163"/>
      <c r="BT22" s="818"/>
      <c r="BU22" s="86" t="s">
        <v>191</v>
      </c>
      <c r="BV22" s="86" t="s">
        <v>191</v>
      </c>
      <c r="BW22" s="163" t="str">
        <f t="shared" si="12"/>
        <v xml:space="preserve">  </v>
      </c>
      <c r="BX22" s="643" t="str">
        <f t="shared" si="13"/>
        <v xml:space="preserve">  </v>
      </c>
      <c r="BY22" s="236"/>
      <c r="BZ22" s="86" t="s">
        <v>191</v>
      </c>
      <c r="CA22" s="80">
        <v>1</v>
      </c>
      <c r="CB22" s="163"/>
      <c r="CC22" s="643"/>
      <c r="CD22" s="86" t="s">
        <v>191</v>
      </c>
      <c r="CE22" s="86" t="s">
        <v>191</v>
      </c>
      <c r="CF22" s="174" t="str">
        <f t="shared" si="0"/>
        <v xml:space="preserve">  </v>
      </c>
      <c r="CG22" s="818" t="str">
        <f t="shared" si="16"/>
        <v xml:space="preserve">  </v>
      </c>
      <c r="CH22" s="801" t="s">
        <v>191</v>
      </c>
      <c r="CI22" s="87">
        <v>4.0375508155840079</v>
      </c>
      <c r="CJ22" s="87">
        <v>5.4460802507731998E-2</v>
      </c>
      <c r="CK22" s="163" t="str">
        <f t="shared" si="17"/>
        <v xml:space="preserve">  </v>
      </c>
      <c r="CL22" s="643" t="str">
        <f t="shared" si="18"/>
        <v xml:space="preserve">  </v>
      </c>
      <c r="CM22" s="87">
        <v>1.9283356620654697</v>
      </c>
      <c r="CN22" s="141"/>
      <c r="CO22" s="174" t="str">
        <f t="shared" si="19"/>
        <v xml:space="preserve">  </v>
      </c>
      <c r="CP22" s="818" t="str">
        <f t="shared" si="20"/>
        <v xml:space="preserve">  </v>
      </c>
      <c r="CQ22" s="141" t="s">
        <v>817</v>
      </c>
      <c r="CS22" s="126" t="s">
        <v>962</v>
      </c>
    </row>
    <row r="23" spans="1:97" ht="31.8" x14ac:dyDescent="0.3">
      <c r="A23" s="906" t="s">
        <v>2089</v>
      </c>
      <c r="B23" s="421" t="s">
        <v>1195</v>
      </c>
      <c r="C23" s="310" t="s">
        <v>600</v>
      </c>
      <c r="D23" s="310">
        <v>7</v>
      </c>
      <c r="E23" s="424">
        <v>1002810</v>
      </c>
      <c r="F23" s="472">
        <v>4</v>
      </c>
      <c r="G23" s="309">
        <v>11452900</v>
      </c>
      <c r="H23" s="309">
        <v>201001261525</v>
      </c>
      <c r="I23" s="309"/>
      <c r="J23" s="382" t="s">
        <v>691</v>
      </c>
      <c r="K23" s="926" t="s">
        <v>2616</v>
      </c>
      <c r="L23" s="415" t="s">
        <v>746</v>
      </c>
      <c r="M23" s="405" t="s">
        <v>48</v>
      </c>
      <c r="N23" s="405"/>
      <c r="O23" s="310" t="s">
        <v>45</v>
      </c>
      <c r="P23" s="332">
        <v>40204</v>
      </c>
      <c r="Q23" s="327">
        <v>0.64236111111111105</v>
      </c>
      <c r="R23" s="295" t="s">
        <v>1626</v>
      </c>
      <c r="S23" s="529"/>
      <c r="T23" s="529"/>
      <c r="U23" s="529"/>
      <c r="V23" s="529"/>
      <c r="W23" s="529"/>
      <c r="X23" s="529"/>
      <c r="Y23" s="643"/>
      <c r="Z23" s="529"/>
      <c r="AA23" s="529"/>
      <c r="AB23" s="529"/>
      <c r="AC23" s="529"/>
      <c r="AD23" s="529"/>
      <c r="AE23" s="529"/>
      <c r="AF23" s="643"/>
      <c r="AG23" s="529"/>
      <c r="AH23" s="529"/>
      <c r="AI23" s="529"/>
      <c r="AJ23" s="529"/>
      <c r="AK23" s="529"/>
      <c r="AL23" s="529"/>
      <c r="AM23" s="643"/>
      <c r="AN23" s="266">
        <v>880.00000000000023</v>
      </c>
      <c r="AO23" s="266"/>
      <c r="AP23" s="266"/>
      <c r="AQ23" s="656">
        <v>1</v>
      </c>
      <c r="AR23" s="643" t="str">
        <f t="shared" si="1"/>
        <v xml:space="preserve">  </v>
      </c>
      <c r="AS23" s="656"/>
      <c r="AT23" s="218"/>
      <c r="AU23" s="308">
        <v>233.80038306242949</v>
      </c>
      <c r="AV23" s="269"/>
      <c r="AW23" s="162" t="str">
        <f t="shared" si="2"/>
        <v xml:space="preserve">  </v>
      </c>
      <c r="AX23" s="643" t="str">
        <f t="shared" si="3"/>
        <v xml:space="preserve">  </v>
      </c>
      <c r="AY23" s="218" t="s">
        <v>834</v>
      </c>
      <c r="AZ23" s="270">
        <v>8.1480491469294467E-2</v>
      </c>
      <c r="BA23" s="271"/>
      <c r="BB23" s="162" t="str">
        <f t="shared" si="4"/>
        <v xml:space="preserve">  </v>
      </c>
      <c r="BC23" s="643" t="str">
        <f t="shared" si="5"/>
        <v xml:space="preserve">  </v>
      </c>
      <c r="BD23" s="779">
        <f t="shared" si="21"/>
        <v>3.4850452510823089E-2</v>
      </c>
      <c r="BE23" s="272" t="s">
        <v>191</v>
      </c>
      <c r="BF23" s="272" t="s">
        <v>191</v>
      </c>
      <c r="BG23" s="272" t="s">
        <v>191</v>
      </c>
      <c r="BH23" s="272"/>
      <c r="BI23" s="643" t="str">
        <f t="shared" si="6"/>
        <v xml:space="preserve">  </v>
      </c>
      <c r="BJ23" s="272" t="s">
        <v>191</v>
      </c>
      <c r="BK23" s="272" t="s">
        <v>191</v>
      </c>
      <c r="BL23" s="272" t="s">
        <v>191</v>
      </c>
      <c r="BM23" s="162" t="str">
        <f t="shared" si="7"/>
        <v xml:space="preserve">  </v>
      </c>
      <c r="BN23" s="818" t="str">
        <f t="shared" si="8"/>
        <v xml:space="preserve">  </v>
      </c>
      <c r="BO23" s="942" t="str">
        <f t="shared" si="9"/>
        <v xml:space="preserve">  </v>
      </c>
      <c r="BP23" s="802" t="s">
        <v>191</v>
      </c>
      <c r="BQ23" s="272"/>
      <c r="BR23" s="272" t="s">
        <v>191</v>
      </c>
      <c r="BS23" s="163"/>
      <c r="BT23" s="818"/>
      <c r="BU23" s="272" t="s">
        <v>191</v>
      </c>
      <c r="BV23" s="272" t="s">
        <v>191</v>
      </c>
      <c r="BW23" s="163" t="str">
        <f t="shared" si="12"/>
        <v xml:space="preserve">  </v>
      </c>
      <c r="BX23" s="643" t="str">
        <f t="shared" si="13"/>
        <v xml:space="preserve">  </v>
      </c>
      <c r="BY23" s="273"/>
      <c r="BZ23" s="272" t="s">
        <v>191</v>
      </c>
      <c r="CA23" s="254">
        <v>1</v>
      </c>
      <c r="CB23" s="163"/>
      <c r="CC23" s="643"/>
      <c r="CD23" s="272" t="s">
        <v>191</v>
      </c>
      <c r="CE23" s="272" t="s">
        <v>191</v>
      </c>
      <c r="CF23" s="174" t="str">
        <f t="shared" si="0"/>
        <v xml:space="preserve">  </v>
      </c>
      <c r="CG23" s="818" t="str">
        <f t="shared" si="16"/>
        <v xml:space="preserve">  </v>
      </c>
      <c r="CH23" s="802" t="s">
        <v>191</v>
      </c>
      <c r="CI23" s="269">
        <v>3.6024551345816143</v>
      </c>
      <c r="CJ23" s="195"/>
      <c r="CK23" s="163" t="str">
        <f t="shared" si="17"/>
        <v xml:space="preserve">  </v>
      </c>
      <c r="CL23" s="643" t="str">
        <f t="shared" si="18"/>
        <v xml:space="preserve">  </v>
      </c>
      <c r="CM23" s="269">
        <v>3.1701605184318216</v>
      </c>
      <c r="CN23" s="195"/>
      <c r="CO23" s="174" t="str">
        <f t="shared" si="19"/>
        <v xml:space="preserve">  </v>
      </c>
      <c r="CP23" s="818" t="str">
        <f t="shared" si="20"/>
        <v xml:space="preserve">  </v>
      </c>
      <c r="CQ23" s="195" t="s">
        <v>817</v>
      </c>
      <c r="CR23" s="274"/>
      <c r="CS23" s="275" t="s">
        <v>962</v>
      </c>
    </row>
    <row r="24" spans="1:97" ht="14.4" x14ac:dyDescent="0.3">
      <c r="A24" s="906" t="s">
        <v>2090</v>
      </c>
      <c r="B24" s="425" t="s">
        <v>1196</v>
      </c>
      <c r="C24" s="305" t="s">
        <v>601</v>
      </c>
      <c r="D24" s="305">
        <v>2</v>
      </c>
      <c r="E24" s="417"/>
      <c r="F24" s="472">
        <v>4</v>
      </c>
      <c r="G24" s="419">
        <v>88888823</v>
      </c>
      <c r="H24" s="419">
        <v>201001261700</v>
      </c>
      <c r="I24" s="419"/>
      <c r="J24" s="31" t="s">
        <v>693</v>
      </c>
      <c r="K24" s="910" t="s">
        <v>137</v>
      </c>
      <c r="L24" s="418"/>
      <c r="M24" s="31" t="s">
        <v>692</v>
      </c>
      <c r="N24" s="31"/>
      <c r="O24" s="219" t="s">
        <v>674</v>
      </c>
      <c r="P24" s="332">
        <v>40204</v>
      </c>
      <c r="Q24" s="326">
        <v>0.70833333333333337</v>
      </c>
      <c r="R24" s="299"/>
      <c r="S24" s="528"/>
      <c r="T24" s="528"/>
      <c r="U24" s="528"/>
      <c r="V24" s="528"/>
      <c r="W24" s="528"/>
      <c r="X24" s="528"/>
      <c r="Y24" s="643"/>
      <c r="Z24" s="528"/>
      <c r="AA24" s="528"/>
      <c r="AB24" s="528"/>
      <c r="AC24" s="528"/>
      <c r="AD24" s="528"/>
      <c r="AE24" s="528"/>
      <c r="AF24" s="643"/>
      <c r="AG24" s="528"/>
      <c r="AH24" s="528"/>
      <c r="AI24" s="528"/>
      <c r="AJ24" s="528"/>
      <c r="AK24" s="528"/>
      <c r="AL24" s="528"/>
      <c r="AM24" s="643"/>
      <c r="AN24" s="234">
        <v>0.76923076923072553</v>
      </c>
      <c r="AO24" s="234"/>
      <c r="AP24" s="234"/>
      <c r="AQ24" s="530">
        <v>1</v>
      </c>
      <c r="AR24" s="643" t="str">
        <f t="shared" si="1"/>
        <v>E, &lt;RL</v>
      </c>
      <c r="AS24" s="530"/>
      <c r="AT24" s="66"/>
      <c r="AU24" s="68">
        <v>9.67485797811245E-2</v>
      </c>
      <c r="AV24" s="154"/>
      <c r="AW24" s="162" t="str">
        <f t="shared" si="2"/>
        <v>E, &lt;PRL</v>
      </c>
      <c r="AX24" s="643" t="str">
        <f t="shared" si="3"/>
        <v>&lt;MDL</v>
      </c>
      <c r="AY24" s="66" t="s">
        <v>835</v>
      </c>
      <c r="AZ24" s="128">
        <v>3.0564589754682502E-3</v>
      </c>
      <c r="BA24" s="82" t="s">
        <v>88</v>
      </c>
      <c r="BB24" s="162" t="str">
        <f t="shared" si="4"/>
        <v>E, &lt;PRL</v>
      </c>
      <c r="BC24" s="643" t="str">
        <f t="shared" si="5"/>
        <v>&lt;MDL</v>
      </c>
      <c r="BD24" s="780" t="s">
        <v>88</v>
      </c>
      <c r="BE24" s="86" t="s">
        <v>191</v>
      </c>
      <c r="BF24" s="86" t="s">
        <v>191</v>
      </c>
      <c r="BG24" s="86" t="s">
        <v>191</v>
      </c>
      <c r="BH24" s="86"/>
      <c r="BI24" s="643" t="str">
        <f t="shared" si="6"/>
        <v xml:space="preserve">  </v>
      </c>
      <c r="BJ24" s="86" t="s">
        <v>191</v>
      </c>
      <c r="BK24" s="86" t="s">
        <v>191</v>
      </c>
      <c r="BL24" s="86" t="s">
        <v>191</v>
      </c>
      <c r="BM24" s="162" t="str">
        <f t="shared" si="7"/>
        <v xml:space="preserve">  </v>
      </c>
      <c r="BN24" s="818" t="str">
        <f t="shared" si="8"/>
        <v xml:space="preserve">  </v>
      </c>
      <c r="BO24" s="942" t="str">
        <f t="shared" si="9"/>
        <v xml:space="preserve">  </v>
      </c>
      <c r="BP24" s="801" t="s">
        <v>191</v>
      </c>
      <c r="BQ24" s="86"/>
      <c r="BR24" s="86" t="s">
        <v>191</v>
      </c>
      <c r="BS24" s="163"/>
      <c r="BT24" s="818"/>
      <c r="BU24" s="86" t="s">
        <v>191</v>
      </c>
      <c r="BV24" s="86" t="s">
        <v>191</v>
      </c>
      <c r="BW24" s="163" t="str">
        <f t="shared" si="12"/>
        <v xml:space="preserve">  </v>
      </c>
      <c r="BX24" s="643" t="str">
        <f t="shared" si="13"/>
        <v xml:space="preserve">  </v>
      </c>
      <c r="BY24" s="236"/>
      <c r="BZ24" s="86" t="s">
        <v>191</v>
      </c>
      <c r="CA24" s="80">
        <v>1</v>
      </c>
      <c r="CB24" s="163"/>
      <c r="CC24" s="643"/>
      <c r="CD24" s="86" t="s">
        <v>191</v>
      </c>
      <c r="CE24" s="86" t="s">
        <v>191</v>
      </c>
      <c r="CF24" s="174" t="str">
        <f t="shared" si="0"/>
        <v xml:space="preserve">  </v>
      </c>
      <c r="CG24" s="818" t="str">
        <f t="shared" si="16"/>
        <v xml:space="preserve">  </v>
      </c>
      <c r="CH24" s="801" t="s">
        <v>191</v>
      </c>
      <c r="CI24" s="87" t="s">
        <v>88</v>
      </c>
      <c r="CJ24" s="141"/>
      <c r="CK24" s="163" t="str">
        <f t="shared" si="17"/>
        <v xml:space="preserve">  </v>
      </c>
      <c r="CL24" s="818" t="s">
        <v>88</v>
      </c>
      <c r="CM24" s="87" t="s">
        <v>88</v>
      </c>
      <c r="CN24" s="141"/>
      <c r="CO24" s="174" t="str">
        <f t="shared" si="19"/>
        <v xml:space="preserve">  </v>
      </c>
      <c r="CP24" s="818" t="s">
        <v>88</v>
      </c>
      <c r="CQ24" s="141" t="s">
        <v>817</v>
      </c>
    </row>
    <row r="25" spans="1:97" ht="21.6" x14ac:dyDescent="0.3">
      <c r="A25" s="906" t="s">
        <v>2091</v>
      </c>
      <c r="B25" s="425" t="s">
        <v>1197</v>
      </c>
      <c r="C25" s="219" t="s">
        <v>599</v>
      </c>
      <c r="D25" s="219">
        <v>9</v>
      </c>
      <c r="E25" s="420">
        <v>1004183</v>
      </c>
      <c r="F25" s="472">
        <v>1</v>
      </c>
      <c r="G25" s="419">
        <v>11452600</v>
      </c>
      <c r="H25" s="419">
        <v>201001270810</v>
      </c>
      <c r="I25" s="419"/>
      <c r="J25" s="383" t="s">
        <v>694</v>
      </c>
      <c r="K25" s="926" t="s">
        <v>2614</v>
      </c>
      <c r="L25" s="413" t="s">
        <v>1694</v>
      </c>
      <c r="M25" s="31" t="s">
        <v>43</v>
      </c>
      <c r="N25" s="31"/>
      <c r="O25" s="219"/>
      <c r="P25" s="332">
        <v>40205</v>
      </c>
      <c r="Q25" s="326">
        <v>0.34027777777777773</v>
      </c>
      <c r="R25" s="297" t="s">
        <v>1627</v>
      </c>
      <c r="S25" s="528"/>
      <c r="T25" s="528"/>
      <c r="U25" s="528"/>
      <c r="V25" s="528"/>
      <c r="W25" s="528"/>
      <c r="X25" s="528"/>
      <c r="Y25" s="643"/>
      <c r="Z25" s="528"/>
      <c r="AA25" s="528"/>
      <c r="AB25" s="528"/>
      <c r="AC25" s="528"/>
      <c r="AD25" s="528"/>
      <c r="AE25" s="528"/>
      <c r="AF25" s="643"/>
      <c r="AG25" s="528"/>
      <c r="AH25" s="528"/>
      <c r="AI25" s="528"/>
      <c r="AJ25" s="528"/>
      <c r="AK25" s="528"/>
      <c r="AL25" s="528"/>
      <c r="AM25" s="643"/>
      <c r="AN25" s="234">
        <v>513.07692307692321</v>
      </c>
      <c r="AO25" s="234"/>
      <c r="AP25" s="234"/>
      <c r="AQ25" s="530">
        <v>1</v>
      </c>
      <c r="AR25" s="643" t="str">
        <f t="shared" si="1"/>
        <v xml:space="preserve">  </v>
      </c>
      <c r="AS25" s="530"/>
      <c r="AT25" s="66"/>
      <c r="AU25" s="69">
        <v>110.10190631147508</v>
      </c>
      <c r="AV25" s="154"/>
      <c r="AW25" s="162" t="str">
        <f t="shared" si="2"/>
        <v xml:space="preserve">  </v>
      </c>
      <c r="AX25" s="643" t="str">
        <f t="shared" si="3"/>
        <v xml:space="preserve">  </v>
      </c>
      <c r="AY25" s="66" t="s">
        <v>811</v>
      </c>
      <c r="AZ25" s="130">
        <v>9.6042722138425796E-2</v>
      </c>
      <c r="BA25" s="84"/>
      <c r="BB25" s="162" t="str">
        <f t="shared" si="4"/>
        <v xml:space="preserve">  </v>
      </c>
      <c r="BC25" s="643" t="str">
        <f t="shared" si="5"/>
        <v xml:space="preserve">  </v>
      </c>
      <c r="BD25" s="777">
        <f>AZ25/AU25*100</f>
        <v>8.7230753177627782E-2</v>
      </c>
      <c r="BE25" s="86" t="s">
        <v>191</v>
      </c>
      <c r="BF25" s="86" t="s">
        <v>191</v>
      </c>
      <c r="BG25" s="86" t="s">
        <v>191</v>
      </c>
      <c r="BH25" s="86"/>
      <c r="BI25" s="643" t="str">
        <f t="shared" si="6"/>
        <v xml:space="preserve">  </v>
      </c>
      <c r="BJ25" s="86" t="s">
        <v>191</v>
      </c>
      <c r="BK25" s="86" t="s">
        <v>191</v>
      </c>
      <c r="BL25" s="86" t="s">
        <v>191</v>
      </c>
      <c r="BM25" s="162" t="str">
        <f t="shared" si="7"/>
        <v xml:space="preserve">  </v>
      </c>
      <c r="BN25" s="818" t="str">
        <f t="shared" si="8"/>
        <v xml:space="preserve">  </v>
      </c>
      <c r="BO25" s="942" t="str">
        <f t="shared" si="9"/>
        <v xml:space="preserve">  </v>
      </c>
      <c r="BP25" s="801" t="s">
        <v>191</v>
      </c>
      <c r="BQ25" s="86"/>
      <c r="BR25" s="86" t="s">
        <v>191</v>
      </c>
      <c r="BS25" s="163"/>
      <c r="BT25" s="818"/>
      <c r="BU25" s="86" t="s">
        <v>191</v>
      </c>
      <c r="BV25" s="86" t="s">
        <v>191</v>
      </c>
      <c r="BW25" s="163" t="str">
        <f t="shared" si="12"/>
        <v xml:space="preserve">  </v>
      </c>
      <c r="BX25" s="643" t="str">
        <f t="shared" si="13"/>
        <v xml:space="preserve">  </v>
      </c>
      <c r="BY25" s="236"/>
      <c r="BZ25" s="86" t="s">
        <v>191</v>
      </c>
      <c r="CA25" s="80">
        <v>1</v>
      </c>
      <c r="CB25" s="163"/>
      <c r="CC25" s="643"/>
      <c r="CD25" s="86" t="s">
        <v>191</v>
      </c>
      <c r="CE25" s="86" t="s">
        <v>191</v>
      </c>
      <c r="CF25" s="174" t="str">
        <f t="shared" si="0"/>
        <v xml:space="preserve">  </v>
      </c>
      <c r="CG25" s="818" t="str">
        <f t="shared" si="16"/>
        <v xml:space="preserve">  </v>
      </c>
      <c r="CH25" s="801" t="s">
        <v>191</v>
      </c>
      <c r="CI25" s="87">
        <v>5.5122609014469255</v>
      </c>
      <c r="CJ25" s="141"/>
      <c r="CK25" s="163" t="str">
        <f t="shared" si="17"/>
        <v xml:space="preserve">  </v>
      </c>
      <c r="CL25" s="643" t="str">
        <f t="shared" si="18"/>
        <v xml:space="preserve">  </v>
      </c>
      <c r="CM25" s="87">
        <v>2.8282138625116158</v>
      </c>
      <c r="CN25" s="141"/>
      <c r="CO25" s="174" t="str">
        <f t="shared" si="19"/>
        <v xml:space="preserve">  </v>
      </c>
      <c r="CP25" s="818" t="str">
        <f t="shared" si="20"/>
        <v xml:space="preserve">  </v>
      </c>
      <c r="CQ25" s="141" t="s">
        <v>817</v>
      </c>
      <c r="CS25" s="126" t="s">
        <v>962</v>
      </c>
    </row>
    <row r="26" spans="1:97" ht="14.4" x14ac:dyDescent="0.3">
      <c r="A26" s="906" t="s">
        <v>2092</v>
      </c>
      <c r="B26" s="421" t="s">
        <v>1198</v>
      </c>
      <c r="C26" s="219" t="s">
        <v>599</v>
      </c>
      <c r="D26" s="219">
        <v>9</v>
      </c>
      <c r="E26" s="422">
        <v>1000978</v>
      </c>
      <c r="F26" s="472">
        <v>1</v>
      </c>
      <c r="G26" s="423">
        <v>11452800</v>
      </c>
      <c r="H26" s="309">
        <v>201001270930</v>
      </c>
      <c r="I26" s="309"/>
      <c r="J26" s="383" t="s">
        <v>695</v>
      </c>
      <c r="K26" s="911" t="s">
        <v>2615</v>
      </c>
      <c r="L26" s="415" t="s">
        <v>1696</v>
      </c>
      <c r="M26" s="219" t="s">
        <v>128</v>
      </c>
      <c r="N26" s="310"/>
      <c r="O26" s="331"/>
      <c r="P26" s="331">
        <v>40205</v>
      </c>
      <c r="Q26" s="327">
        <v>0.39583333333333331</v>
      </c>
      <c r="R26" s="381" t="s">
        <v>1628</v>
      </c>
      <c r="S26" s="529"/>
      <c r="T26" s="529"/>
      <c r="U26" s="529"/>
      <c r="V26" s="529"/>
      <c r="W26" s="529"/>
      <c r="X26" s="529"/>
      <c r="Y26" s="643"/>
      <c r="Z26" s="529"/>
      <c r="AA26" s="529"/>
      <c r="AB26" s="529"/>
      <c r="AC26" s="529"/>
      <c r="AD26" s="529"/>
      <c r="AE26" s="529"/>
      <c r="AF26" s="643"/>
      <c r="AG26" s="529"/>
      <c r="AH26" s="529"/>
      <c r="AI26" s="529"/>
      <c r="AJ26" s="529"/>
      <c r="AK26" s="529"/>
      <c r="AL26" s="529"/>
      <c r="AM26" s="643"/>
      <c r="AN26" s="266">
        <v>635.38461538461536</v>
      </c>
      <c r="AO26" s="266"/>
      <c r="AP26" s="266"/>
      <c r="AQ26" s="656">
        <v>1</v>
      </c>
      <c r="AR26" s="643" t="str">
        <f t="shared" si="1"/>
        <v xml:space="preserve">  </v>
      </c>
      <c r="AS26" s="656"/>
      <c r="AT26" s="267"/>
      <c r="AU26" s="268">
        <v>167.73769626315436</v>
      </c>
      <c r="AV26" s="269">
        <v>3.1740541455093876</v>
      </c>
      <c r="AW26" s="162" t="str">
        <f t="shared" si="2"/>
        <v xml:space="preserve">  </v>
      </c>
      <c r="AX26" s="643" t="str">
        <f>IF(AU26&lt;AX$5,"&lt;MDL",IF(AU26&lt;AX$6,"E, &lt;RL",IF(AU26&gt;AX$6,"  ",)))</f>
        <v xml:space="preserve">  </v>
      </c>
      <c r="AY26" s="218" t="s">
        <v>812</v>
      </c>
      <c r="AZ26" s="270">
        <v>5.4316814532989956E-2</v>
      </c>
      <c r="BA26" s="271"/>
      <c r="BB26" s="162" t="str">
        <f t="shared" si="4"/>
        <v xml:space="preserve">  </v>
      </c>
      <c r="BC26" s="643" t="str">
        <f>IF(AZ26&lt;BC$5,"&lt;MDL",IF(AZ26&lt;BC$6,"E, &lt;RL",IF(AZ26&gt;BC$6,"  ",)))</f>
        <v xml:space="preserve">  </v>
      </c>
      <c r="BD26" s="779">
        <f>AZ26/AU26*100</f>
        <v>3.238199626145772E-2</v>
      </c>
      <c r="BE26" s="272" t="s">
        <v>191</v>
      </c>
      <c r="BF26" s="272" t="s">
        <v>191</v>
      </c>
      <c r="BG26" s="272" t="s">
        <v>191</v>
      </c>
      <c r="BH26" s="272"/>
      <c r="BI26" s="643" t="str">
        <f t="shared" si="6"/>
        <v xml:space="preserve">  </v>
      </c>
      <c r="BJ26" s="272" t="s">
        <v>191</v>
      </c>
      <c r="BK26" s="272" t="s">
        <v>191</v>
      </c>
      <c r="BL26" s="272" t="s">
        <v>191</v>
      </c>
      <c r="BM26" s="162" t="str">
        <f t="shared" si="7"/>
        <v xml:space="preserve">  </v>
      </c>
      <c r="BN26" s="818" t="str">
        <f t="shared" si="8"/>
        <v xml:space="preserve">  </v>
      </c>
      <c r="BO26" s="942" t="str">
        <f t="shared" si="9"/>
        <v xml:space="preserve">  </v>
      </c>
      <c r="BP26" s="802" t="s">
        <v>191</v>
      </c>
      <c r="BQ26" s="272"/>
      <c r="BR26" s="272" t="s">
        <v>191</v>
      </c>
      <c r="BS26" s="163"/>
      <c r="BT26" s="818"/>
      <c r="BU26" s="272" t="s">
        <v>191</v>
      </c>
      <c r="BV26" s="272" t="s">
        <v>191</v>
      </c>
      <c r="BW26" s="163" t="str">
        <f t="shared" si="12"/>
        <v xml:space="preserve">  </v>
      </c>
      <c r="BX26" s="643" t="str">
        <f t="shared" si="13"/>
        <v xml:space="preserve">  </v>
      </c>
      <c r="BY26" s="273"/>
      <c r="BZ26" s="272" t="s">
        <v>191</v>
      </c>
      <c r="CA26" s="254">
        <v>1</v>
      </c>
      <c r="CB26" s="163"/>
      <c r="CC26" s="643"/>
      <c r="CD26" s="272" t="s">
        <v>191</v>
      </c>
      <c r="CE26" s="272" t="s">
        <v>191</v>
      </c>
      <c r="CF26" s="174" t="str">
        <f t="shared" si="0"/>
        <v xml:space="preserve">  </v>
      </c>
      <c r="CG26" s="818" t="str">
        <f t="shared" si="16"/>
        <v xml:space="preserve">  </v>
      </c>
      <c r="CH26" s="802" t="s">
        <v>191</v>
      </c>
      <c r="CI26" s="269">
        <v>4.9159838547822874</v>
      </c>
      <c r="CJ26" s="195"/>
      <c r="CK26" s="163" t="str">
        <f t="shared" si="17"/>
        <v xml:space="preserve">  </v>
      </c>
      <c r="CL26" s="643" t="str">
        <f t="shared" si="18"/>
        <v xml:space="preserve">  </v>
      </c>
      <c r="CM26" s="269">
        <v>3.1235405108078225</v>
      </c>
      <c r="CN26" s="195"/>
      <c r="CO26" s="174" t="str">
        <f t="shared" si="19"/>
        <v xml:space="preserve">  </v>
      </c>
      <c r="CP26" s="818" t="str">
        <f t="shared" si="20"/>
        <v xml:space="preserve">  </v>
      </c>
      <c r="CQ26" s="195" t="s">
        <v>817</v>
      </c>
      <c r="CR26" s="274"/>
      <c r="CS26" s="275" t="s">
        <v>962</v>
      </c>
    </row>
    <row r="27" spans="1:97" ht="31.8" x14ac:dyDescent="0.3">
      <c r="A27" s="906" t="s">
        <v>2093</v>
      </c>
      <c r="B27" s="425" t="s">
        <v>1199</v>
      </c>
      <c r="C27" s="219" t="s">
        <v>599</v>
      </c>
      <c r="D27" s="219">
        <v>7</v>
      </c>
      <c r="E27" s="424">
        <v>1004184</v>
      </c>
      <c r="F27" s="472">
        <v>1</v>
      </c>
      <c r="G27" s="419">
        <v>11452900</v>
      </c>
      <c r="H27" s="419">
        <v>201001270900</v>
      </c>
      <c r="I27" s="419"/>
      <c r="J27" s="383" t="s">
        <v>696</v>
      </c>
      <c r="K27" s="926" t="s">
        <v>2616</v>
      </c>
      <c r="L27" s="415" t="s">
        <v>746</v>
      </c>
      <c r="M27" s="219" t="s">
        <v>44</v>
      </c>
      <c r="N27" s="219"/>
      <c r="O27" s="219"/>
      <c r="P27" s="332">
        <v>40205</v>
      </c>
      <c r="Q27" s="326">
        <v>0.375</v>
      </c>
      <c r="R27" s="295" t="s">
        <v>1629</v>
      </c>
      <c r="S27" s="528"/>
      <c r="T27" s="528"/>
      <c r="U27" s="528"/>
      <c r="V27" s="528"/>
      <c r="W27" s="528"/>
      <c r="X27" s="528"/>
      <c r="Y27" s="643"/>
      <c r="Z27" s="528"/>
      <c r="AA27" s="528"/>
      <c r="AB27" s="528"/>
      <c r="AC27" s="528"/>
      <c r="AD27" s="528"/>
      <c r="AE27" s="528"/>
      <c r="AF27" s="643"/>
      <c r="AG27" s="528"/>
      <c r="AH27" s="528"/>
      <c r="AI27" s="528"/>
      <c r="AJ27" s="528"/>
      <c r="AK27" s="528"/>
      <c r="AL27" s="528"/>
      <c r="AM27" s="643"/>
      <c r="AN27" s="234">
        <v>338.84615384615381</v>
      </c>
      <c r="AO27" s="234">
        <v>178.8461538461537</v>
      </c>
      <c r="AP27" s="234">
        <f>AO27/AN27*100</f>
        <v>52.780930760499388</v>
      </c>
      <c r="AQ27" s="530">
        <v>2</v>
      </c>
      <c r="AR27" s="643" t="str">
        <f t="shared" si="1"/>
        <v xml:space="preserve">  </v>
      </c>
      <c r="AS27" s="530"/>
      <c r="AT27" s="139"/>
      <c r="AU27" s="69">
        <v>144.22215410254412</v>
      </c>
      <c r="AV27" s="154">
        <v>4.9507121641674701</v>
      </c>
      <c r="AW27" s="162" t="str">
        <f t="shared" si="2"/>
        <v xml:space="preserve">  </v>
      </c>
      <c r="AX27" s="643" t="str">
        <f t="shared" si="3"/>
        <v xml:space="preserve">  </v>
      </c>
      <c r="AY27" s="66" t="s">
        <v>813</v>
      </c>
      <c r="AZ27" s="130">
        <v>7.7473974843558224E-2</v>
      </c>
      <c r="BA27" s="84"/>
      <c r="BB27" s="162" t="str">
        <f t="shared" si="4"/>
        <v xml:space="preserve">  </v>
      </c>
      <c r="BC27" s="643" t="str">
        <f t="shared" si="5"/>
        <v xml:space="preserve">  </v>
      </c>
      <c r="BD27" s="777">
        <f>AZ27/AU27*100</f>
        <v>5.3718497914317008E-2</v>
      </c>
      <c r="BE27" s="86" t="s">
        <v>191</v>
      </c>
      <c r="BF27" s="86" t="s">
        <v>191</v>
      </c>
      <c r="BG27" s="86" t="s">
        <v>191</v>
      </c>
      <c r="BH27" s="86"/>
      <c r="BI27" s="643" t="str">
        <f t="shared" si="6"/>
        <v xml:space="preserve">  </v>
      </c>
      <c r="BJ27" s="86" t="s">
        <v>191</v>
      </c>
      <c r="BK27" s="86" t="s">
        <v>191</v>
      </c>
      <c r="BL27" s="86" t="s">
        <v>191</v>
      </c>
      <c r="BM27" s="162" t="str">
        <f t="shared" si="7"/>
        <v xml:space="preserve">  </v>
      </c>
      <c r="BN27" s="818" t="str">
        <f t="shared" si="8"/>
        <v xml:space="preserve">  </v>
      </c>
      <c r="BO27" s="942" t="str">
        <f t="shared" si="9"/>
        <v xml:space="preserve">  </v>
      </c>
      <c r="BP27" s="801" t="s">
        <v>191</v>
      </c>
      <c r="BQ27" s="86"/>
      <c r="BR27" s="86" t="s">
        <v>191</v>
      </c>
      <c r="BS27" s="163"/>
      <c r="BT27" s="818"/>
      <c r="BU27" s="86" t="s">
        <v>191</v>
      </c>
      <c r="BV27" s="86" t="s">
        <v>191</v>
      </c>
      <c r="BW27" s="163" t="str">
        <f t="shared" si="12"/>
        <v xml:space="preserve">  </v>
      </c>
      <c r="BX27" s="643" t="str">
        <f t="shared" si="13"/>
        <v xml:space="preserve">  </v>
      </c>
      <c r="BY27" s="236"/>
      <c r="BZ27" s="86" t="s">
        <v>191</v>
      </c>
      <c r="CA27" s="80">
        <v>1</v>
      </c>
      <c r="CB27" s="163"/>
      <c r="CC27" s="643"/>
      <c r="CD27" s="86" t="s">
        <v>191</v>
      </c>
      <c r="CE27" s="86" t="s">
        <v>191</v>
      </c>
      <c r="CF27" s="174" t="str">
        <f t="shared" si="0"/>
        <v xml:space="preserve">  </v>
      </c>
      <c r="CG27" s="818" t="str">
        <f t="shared" si="16"/>
        <v xml:space="preserve">  </v>
      </c>
      <c r="CH27" s="801" t="s">
        <v>191</v>
      </c>
      <c r="CI27" s="87">
        <v>4.0503873637169061</v>
      </c>
      <c r="CJ27" s="87">
        <v>0.22311333514951537</v>
      </c>
      <c r="CK27" s="163" t="str">
        <f t="shared" si="17"/>
        <v xml:space="preserve">  </v>
      </c>
      <c r="CL27" s="643" t="str">
        <f t="shared" si="18"/>
        <v xml:space="preserve">  </v>
      </c>
      <c r="CM27" s="87">
        <v>1.3325552179192575</v>
      </c>
      <c r="CN27" s="141"/>
      <c r="CO27" s="174" t="str">
        <f t="shared" si="19"/>
        <v xml:space="preserve">  </v>
      </c>
      <c r="CP27" s="818" t="str">
        <f t="shared" si="20"/>
        <v xml:space="preserve">  </v>
      </c>
      <c r="CQ27" s="141" t="s">
        <v>817</v>
      </c>
      <c r="CS27" s="126" t="s">
        <v>962</v>
      </c>
    </row>
    <row r="28" spans="1:97" ht="31.8" x14ac:dyDescent="0.3">
      <c r="A28" s="906" t="s">
        <v>2094</v>
      </c>
      <c r="B28" s="421" t="s">
        <v>1200</v>
      </c>
      <c r="C28" s="310" t="s">
        <v>600</v>
      </c>
      <c r="D28" s="310">
        <v>7</v>
      </c>
      <c r="E28" s="424">
        <v>1002699</v>
      </c>
      <c r="F28" s="472">
        <v>1</v>
      </c>
      <c r="G28" s="309">
        <v>11452900</v>
      </c>
      <c r="H28" s="309">
        <v>201001270905</v>
      </c>
      <c r="I28" s="309"/>
      <c r="J28" s="384" t="s">
        <v>697</v>
      </c>
      <c r="K28" s="926" t="s">
        <v>2616</v>
      </c>
      <c r="L28" s="415" t="s">
        <v>746</v>
      </c>
      <c r="M28" s="310" t="s">
        <v>690</v>
      </c>
      <c r="N28" s="310"/>
      <c r="O28" s="310" t="s">
        <v>45</v>
      </c>
      <c r="P28" s="332">
        <v>40205</v>
      </c>
      <c r="Q28" s="327">
        <v>0.37847222222222227</v>
      </c>
      <c r="R28" s="295" t="s">
        <v>1630</v>
      </c>
      <c r="S28" s="529"/>
      <c r="T28" s="529"/>
      <c r="U28" s="529"/>
      <c r="V28" s="529"/>
      <c r="W28" s="529"/>
      <c r="X28" s="529"/>
      <c r="Y28" s="643"/>
      <c r="Z28" s="529"/>
      <c r="AA28" s="529"/>
      <c r="AB28" s="529"/>
      <c r="AC28" s="529"/>
      <c r="AD28" s="529"/>
      <c r="AE28" s="529"/>
      <c r="AF28" s="643"/>
      <c r="AG28" s="529"/>
      <c r="AH28" s="529"/>
      <c r="AI28" s="529"/>
      <c r="AJ28" s="529"/>
      <c r="AK28" s="529"/>
      <c r="AL28" s="529"/>
      <c r="AM28" s="643"/>
      <c r="AN28" s="266">
        <v>668.46153846153845</v>
      </c>
      <c r="AO28" s="266"/>
      <c r="AP28" s="266"/>
      <c r="AQ28" s="656">
        <v>1</v>
      </c>
      <c r="AR28" s="643" t="str">
        <f t="shared" si="1"/>
        <v xml:space="preserve">  </v>
      </c>
      <c r="AS28" s="656"/>
      <c r="AT28" s="267"/>
      <c r="AU28" s="268">
        <v>151.31935350105709</v>
      </c>
      <c r="AV28" s="269">
        <v>5.7671615338884408</v>
      </c>
      <c r="AW28" s="162" t="str">
        <f t="shared" si="2"/>
        <v xml:space="preserve">  </v>
      </c>
      <c r="AX28" s="643" t="str">
        <f t="shared" si="3"/>
        <v xml:space="preserve">  </v>
      </c>
      <c r="AY28" s="218" t="s">
        <v>836</v>
      </c>
      <c r="AZ28" s="270">
        <v>9.3949681442145896E-2</v>
      </c>
      <c r="BA28" s="271"/>
      <c r="BB28" s="162" t="str">
        <f t="shared" si="4"/>
        <v xml:space="preserve">  </v>
      </c>
      <c r="BC28" s="643" t="str">
        <f t="shared" si="5"/>
        <v xml:space="preserve">  </v>
      </c>
      <c r="BD28" s="779">
        <f>AZ28/AU28*100</f>
        <v>6.2087022755810004E-2</v>
      </c>
      <c r="BE28" s="272" t="s">
        <v>191</v>
      </c>
      <c r="BF28" s="272" t="s">
        <v>191</v>
      </c>
      <c r="BG28" s="272" t="s">
        <v>191</v>
      </c>
      <c r="BH28" s="272"/>
      <c r="BI28" s="643" t="str">
        <f t="shared" si="6"/>
        <v xml:space="preserve">  </v>
      </c>
      <c r="BJ28" s="272" t="s">
        <v>191</v>
      </c>
      <c r="BK28" s="272" t="s">
        <v>191</v>
      </c>
      <c r="BL28" s="272" t="s">
        <v>191</v>
      </c>
      <c r="BM28" s="162" t="str">
        <f t="shared" si="7"/>
        <v xml:space="preserve">  </v>
      </c>
      <c r="BN28" s="818" t="str">
        <f t="shared" si="8"/>
        <v xml:space="preserve">  </v>
      </c>
      <c r="BO28" s="942" t="str">
        <f t="shared" si="9"/>
        <v xml:space="preserve">  </v>
      </c>
      <c r="BP28" s="802" t="s">
        <v>191</v>
      </c>
      <c r="BQ28" s="272"/>
      <c r="BR28" s="272" t="s">
        <v>191</v>
      </c>
      <c r="BS28" s="163"/>
      <c r="BT28" s="818"/>
      <c r="BU28" s="272" t="s">
        <v>191</v>
      </c>
      <c r="BV28" s="272" t="s">
        <v>191</v>
      </c>
      <c r="BW28" s="163" t="str">
        <f t="shared" si="12"/>
        <v xml:space="preserve">  </v>
      </c>
      <c r="BX28" s="643" t="str">
        <f t="shared" si="13"/>
        <v xml:space="preserve">  </v>
      </c>
      <c r="BY28" s="273"/>
      <c r="BZ28" s="272" t="s">
        <v>191</v>
      </c>
      <c r="CA28" s="254">
        <v>1</v>
      </c>
      <c r="CB28" s="163"/>
      <c r="CC28" s="643"/>
      <c r="CD28" s="272" t="s">
        <v>191</v>
      </c>
      <c r="CE28" s="272" t="s">
        <v>191</v>
      </c>
      <c r="CF28" s="174" t="str">
        <f t="shared" si="0"/>
        <v xml:space="preserve">  </v>
      </c>
      <c r="CG28" s="818" t="str">
        <f t="shared" si="16"/>
        <v xml:space="preserve">  </v>
      </c>
      <c r="CH28" s="802" t="s">
        <v>191</v>
      </c>
      <c r="CI28" s="269">
        <v>3.8254365523657641</v>
      </c>
      <c r="CJ28" s="195"/>
      <c r="CK28" s="163" t="str">
        <f t="shared" si="17"/>
        <v xml:space="preserve">  </v>
      </c>
      <c r="CL28" s="643" t="str">
        <f t="shared" si="18"/>
        <v xml:space="preserve">  </v>
      </c>
      <c r="CM28" s="269">
        <v>2.557157203081422</v>
      </c>
      <c r="CN28" s="195"/>
      <c r="CO28" s="174" t="str">
        <f t="shared" si="19"/>
        <v xml:space="preserve">  </v>
      </c>
      <c r="CP28" s="818" t="str">
        <f t="shared" si="20"/>
        <v xml:space="preserve">  </v>
      </c>
      <c r="CQ28" s="195" t="s">
        <v>817</v>
      </c>
      <c r="CR28" s="274"/>
      <c r="CS28" s="275" t="s">
        <v>962</v>
      </c>
    </row>
    <row r="29" spans="1:97" ht="14.4" x14ac:dyDescent="0.3">
      <c r="A29" s="906" t="s">
        <v>2095</v>
      </c>
      <c r="B29" s="425" t="s">
        <v>1201</v>
      </c>
      <c r="C29" s="305" t="s">
        <v>601</v>
      </c>
      <c r="D29" s="305">
        <v>2</v>
      </c>
      <c r="E29" s="417"/>
      <c r="F29" s="472">
        <v>4</v>
      </c>
      <c r="G29" s="419">
        <v>88888823</v>
      </c>
      <c r="H29" s="419">
        <v>201001261900</v>
      </c>
      <c r="I29" s="419"/>
      <c r="J29" s="385" t="s">
        <v>699</v>
      </c>
      <c r="K29" s="910" t="s">
        <v>137</v>
      </c>
      <c r="L29" s="418"/>
      <c r="M29" s="219" t="s">
        <v>698</v>
      </c>
      <c r="N29" s="219"/>
      <c r="O29" s="219" t="s">
        <v>1679</v>
      </c>
      <c r="P29" s="332">
        <v>40204</v>
      </c>
      <c r="Q29" s="326">
        <v>0.79166666666666663</v>
      </c>
      <c r="R29" s="299"/>
      <c r="S29" s="528"/>
      <c r="T29" s="528"/>
      <c r="U29" s="528"/>
      <c r="V29" s="528"/>
      <c r="W29" s="528"/>
      <c r="X29" s="528"/>
      <c r="Y29" s="643"/>
      <c r="Z29" s="528"/>
      <c r="AA29" s="528"/>
      <c r="AB29" s="528"/>
      <c r="AC29" s="528"/>
      <c r="AD29" s="528"/>
      <c r="AE29" s="528"/>
      <c r="AF29" s="643"/>
      <c r="AG29" s="528"/>
      <c r="AH29" s="528"/>
      <c r="AI29" s="528"/>
      <c r="AJ29" s="1"/>
      <c r="AK29" s="1"/>
      <c r="AL29" s="1"/>
      <c r="AM29" s="643"/>
      <c r="AN29" s="8" t="s">
        <v>832</v>
      </c>
      <c r="AO29" s="8"/>
      <c r="AP29" s="8"/>
      <c r="AQ29" s="531">
        <v>1</v>
      </c>
      <c r="AR29" s="643" t="str">
        <f t="shared" si="1"/>
        <v xml:space="preserve">  </v>
      </c>
      <c r="AS29" s="531"/>
      <c r="AT29" s="139"/>
      <c r="AU29" s="70">
        <v>3.4505466963370091E-2</v>
      </c>
      <c r="AV29" s="154"/>
      <c r="AW29" s="162" t="str">
        <f t="shared" si="2"/>
        <v>E, &lt;PRL</v>
      </c>
      <c r="AX29" s="643" t="str">
        <f t="shared" si="3"/>
        <v>&lt;MDL</v>
      </c>
      <c r="AY29" s="66" t="s">
        <v>837</v>
      </c>
      <c r="AZ29" s="88">
        <v>2.5209736408066862E-2</v>
      </c>
      <c r="BA29" s="84"/>
      <c r="BB29" s="162" t="str">
        <f t="shared" si="4"/>
        <v xml:space="preserve">  </v>
      </c>
      <c r="BC29" s="643" t="str">
        <f t="shared" si="5"/>
        <v xml:space="preserve">  </v>
      </c>
      <c r="BD29" s="781"/>
      <c r="BE29" s="86" t="s">
        <v>191</v>
      </c>
      <c r="BF29" s="86" t="s">
        <v>191</v>
      </c>
      <c r="BG29" s="86" t="s">
        <v>191</v>
      </c>
      <c r="BH29" s="86"/>
      <c r="BI29" s="643" t="str">
        <f t="shared" si="6"/>
        <v xml:space="preserve">  </v>
      </c>
      <c r="BJ29" s="86" t="s">
        <v>191</v>
      </c>
      <c r="BK29" s="86" t="s">
        <v>191</v>
      </c>
      <c r="BL29" s="86" t="s">
        <v>191</v>
      </c>
      <c r="BM29" s="162" t="str">
        <f t="shared" si="7"/>
        <v xml:space="preserve">  </v>
      </c>
      <c r="BN29" s="818" t="str">
        <f t="shared" si="8"/>
        <v xml:space="preserve">  </v>
      </c>
      <c r="BO29" s="942" t="str">
        <f t="shared" si="9"/>
        <v xml:space="preserve">  </v>
      </c>
      <c r="BP29" s="801" t="s">
        <v>191</v>
      </c>
      <c r="BQ29" s="86"/>
      <c r="BR29" s="86" t="s">
        <v>191</v>
      </c>
      <c r="BS29" s="163"/>
      <c r="BT29" s="818"/>
      <c r="BU29" s="86" t="s">
        <v>191</v>
      </c>
      <c r="BV29" s="86" t="s">
        <v>191</v>
      </c>
      <c r="BW29" s="163" t="str">
        <f t="shared" si="12"/>
        <v xml:space="preserve">  </v>
      </c>
      <c r="BX29" s="643" t="str">
        <f t="shared" si="13"/>
        <v xml:space="preserve">  </v>
      </c>
      <c r="BY29" s="236"/>
      <c r="BZ29" s="86" t="s">
        <v>191</v>
      </c>
      <c r="CA29" s="80">
        <v>1</v>
      </c>
      <c r="CB29" s="163"/>
      <c r="CC29" s="643"/>
      <c r="CD29" s="86" t="s">
        <v>191</v>
      </c>
      <c r="CE29" s="86" t="s">
        <v>191</v>
      </c>
      <c r="CF29" s="174" t="str">
        <f t="shared" si="0"/>
        <v xml:space="preserve">  </v>
      </c>
      <c r="CG29" s="818" t="str">
        <f t="shared" si="16"/>
        <v xml:space="preserve">  </v>
      </c>
      <c r="CH29" s="801" t="s">
        <v>191</v>
      </c>
      <c r="CI29" s="87" t="s">
        <v>88</v>
      </c>
      <c r="CJ29" s="141"/>
      <c r="CK29" s="163" t="str">
        <f t="shared" si="17"/>
        <v xml:space="preserve">  </v>
      </c>
      <c r="CL29" s="818" t="s">
        <v>88</v>
      </c>
      <c r="CM29" s="87" t="s">
        <v>88</v>
      </c>
      <c r="CN29" s="141"/>
      <c r="CO29" s="174" t="str">
        <f t="shared" si="19"/>
        <v xml:space="preserve">  </v>
      </c>
      <c r="CP29" s="818" t="s">
        <v>88</v>
      </c>
      <c r="CQ29" s="141" t="s">
        <v>817</v>
      </c>
    </row>
    <row r="30" spans="1:97" x14ac:dyDescent="0.3">
      <c r="A30" s="906" t="s">
        <v>2096</v>
      </c>
      <c r="B30" s="425" t="s">
        <v>1202</v>
      </c>
      <c r="C30" s="219" t="s">
        <v>599</v>
      </c>
      <c r="D30" s="219">
        <v>7</v>
      </c>
      <c r="E30" s="426">
        <v>1004592</v>
      </c>
      <c r="F30" s="472">
        <v>1</v>
      </c>
      <c r="G30" s="414" t="s">
        <v>1699</v>
      </c>
      <c r="H30" s="419">
        <v>201002101400</v>
      </c>
      <c r="I30" s="419"/>
      <c r="J30" s="376" t="s">
        <v>700</v>
      </c>
      <c r="K30" s="912" t="s">
        <v>1701</v>
      </c>
      <c r="L30" s="427" t="s">
        <v>1701</v>
      </c>
      <c r="M30" s="219" t="s">
        <v>1700</v>
      </c>
      <c r="N30" s="219" t="s">
        <v>1610</v>
      </c>
      <c r="O30" s="219"/>
      <c r="P30" s="332">
        <v>40219</v>
      </c>
      <c r="Q30" s="326">
        <v>0.58333333333333337</v>
      </c>
      <c r="R30" s="291" t="s">
        <v>1631</v>
      </c>
      <c r="S30" s="532"/>
      <c r="T30" s="532"/>
      <c r="U30" s="532"/>
      <c r="V30" s="532"/>
      <c r="W30" s="532"/>
      <c r="X30" s="532"/>
      <c r="Y30" s="643"/>
      <c r="Z30" s="532"/>
      <c r="AA30" s="532"/>
      <c r="AB30" s="532"/>
      <c r="AC30" s="532"/>
      <c r="AD30" s="532"/>
      <c r="AE30" s="532"/>
      <c r="AF30" s="643"/>
      <c r="AG30" s="532"/>
      <c r="AH30" s="532"/>
      <c r="AI30" s="532"/>
      <c r="AJ30" s="532"/>
      <c r="AK30" s="532"/>
      <c r="AL30" s="532"/>
      <c r="AM30" s="643"/>
      <c r="AN30" s="241" t="s">
        <v>191</v>
      </c>
      <c r="AO30" s="241" t="s">
        <v>191</v>
      </c>
      <c r="AP30" s="241" t="s">
        <v>191</v>
      </c>
      <c r="AQ30" s="235" t="s">
        <v>191</v>
      </c>
      <c r="AR30" s="643" t="str">
        <f t="shared" si="1"/>
        <v xml:space="preserve">  </v>
      </c>
      <c r="AS30" s="235"/>
      <c r="AT30" s="63" t="s">
        <v>191</v>
      </c>
      <c r="AU30" s="63" t="s">
        <v>191</v>
      </c>
      <c r="AV30" s="63" t="s">
        <v>191</v>
      </c>
      <c r="AW30" s="657" t="str">
        <f t="shared" si="2"/>
        <v xml:space="preserve">  </v>
      </c>
      <c r="AX30" s="643" t="str">
        <f t="shared" si="3"/>
        <v xml:space="preserve">  </v>
      </c>
      <c r="AY30" s="63" t="s">
        <v>191</v>
      </c>
      <c r="AZ30" s="63" t="s">
        <v>191</v>
      </c>
      <c r="BA30" s="63" t="s">
        <v>191</v>
      </c>
      <c r="BB30" s="657" t="str">
        <f t="shared" si="4"/>
        <v xml:space="preserve">  </v>
      </c>
      <c r="BC30" s="643" t="str">
        <f t="shared" si="5"/>
        <v xml:space="preserve">  </v>
      </c>
      <c r="BD30" s="782" t="s">
        <v>191</v>
      </c>
      <c r="BE30" s="80" t="s">
        <v>814</v>
      </c>
      <c r="BF30" s="89">
        <v>4.0515764504913516</v>
      </c>
      <c r="BG30" s="78"/>
      <c r="BH30" s="657" t="str">
        <f t="shared" ref="BH30:BH32" si="22">IF(BF30&lt;BH$7,"E, &lt;PRL",IF(BF30&gt;BH$7,"  ",))</f>
        <v xml:space="preserve">  </v>
      </c>
      <c r="BI30" s="643" t="str">
        <f t="shared" si="6"/>
        <v xml:space="preserve">  </v>
      </c>
      <c r="BJ30" s="80" t="s">
        <v>814</v>
      </c>
      <c r="BK30" s="374">
        <v>0.16743777133948726</v>
      </c>
      <c r="BL30" s="80"/>
      <c r="BM30" s="657" t="str">
        <f t="shared" ref="BM30:BM73" si="23">IF(BK30&lt;BM$7,"E, &lt;PRL",IF(BK30&gt;BM$7,"  ",))</f>
        <v xml:space="preserve">  </v>
      </c>
      <c r="BN30" s="818" t="str">
        <f t="shared" si="8"/>
        <v xml:space="preserve">  </v>
      </c>
      <c r="BO30" s="942" t="str">
        <f t="shared" si="9"/>
        <v xml:space="preserve">  </v>
      </c>
      <c r="BP30" s="822">
        <f>BK30/BF30*100</f>
        <v>4.1326573343860113</v>
      </c>
      <c r="BQ30" s="63"/>
      <c r="BR30" s="63" t="s">
        <v>191</v>
      </c>
      <c r="BS30" s="26"/>
      <c r="BT30" s="818"/>
      <c r="BU30" s="63" t="s">
        <v>191</v>
      </c>
      <c r="BV30" s="63" t="s">
        <v>191</v>
      </c>
      <c r="BW30" s="26" t="str">
        <f t="shared" si="12"/>
        <v xml:space="preserve">  </v>
      </c>
      <c r="BX30" s="643" t="str">
        <f t="shared" si="13"/>
        <v xml:space="preserve">  </v>
      </c>
      <c r="BY30" s="235"/>
      <c r="BZ30" s="63" t="s">
        <v>191</v>
      </c>
      <c r="CA30" s="80">
        <v>1</v>
      </c>
      <c r="CB30" s="26"/>
      <c r="CC30" s="643"/>
      <c r="CD30" s="63" t="s">
        <v>191</v>
      </c>
      <c r="CE30" s="63" t="s">
        <v>191</v>
      </c>
      <c r="CF30" s="596" t="str">
        <f t="shared" si="0"/>
        <v xml:space="preserve">  </v>
      </c>
      <c r="CG30" s="818" t="str">
        <f t="shared" si="16"/>
        <v xml:space="preserve">  </v>
      </c>
      <c r="CH30" s="782" t="s">
        <v>191</v>
      </c>
      <c r="CI30" s="63"/>
      <c r="CJ30" s="63"/>
      <c r="CK30" s="63"/>
      <c r="CL30" s="63"/>
      <c r="CM30" s="63" t="s">
        <v>191</v>
      </c>
      <c r="CN30" s="63" t="s">
        <v>191</v>
      </c>
      <c r="CO30" s="63"/>
      <c r="CP30" s="818" t="str">
        <f t="shared" si="20"/>
        <v xml:space="preserve">  </v>
      </c>
      <c r="CQ30" s="63" t="s">
        <v>191</v>
      </c>
      <c r="CR30" s="360"/>
      <c r="CS30" s="360"/>
    </row>
    <row r="31" spans="1:97" x14ac:dyDescent="0.3">
      <c r="A31" s="906" t="s">
        <v>2097</v>
      </c>
      <c r="B31" s="425" t="s">
        <v>1203</v>
      </c>
      <c r="C31" s="219" t="s">
        <v>599</v>
      </c>
      <c r="D31" s="219">
        <v>7</v>
      </c>
      <c r="E31" s="428">
        <v>1004591</v>
      </c>
      <c r="F31" s="472">
        <v>1</v>
      </c>
      <c r="G31" s="414" t="s">
        <v>1702</v>
      </c>
      <c r="H31" s="419">
        <v>201002101410</v>
      </c>
      <c r="I31" s="419"/>
      <c r="J31" s="376" t="s">
        <v>701</v>
      </c>
      <c r="K31" s="912" t="s">
        <v>1704</v>
      </c>
      <c r="L31" s="427" t="s">
        <v>1704</v>
      </c>
      <c r="M31" s="219" t="s">
        <v>1703</v>
      </c>
      <c r="N31" s="219" t="s">
        <v>1632</v>
      </c>
      <c r="O31" s="219"/>
      <c r="P31" s="332">
        <v>40219</v>
      </c>
      <c r="Q31" s="326">
        <v>0.59027777777777779</v>
      </c>
      <c r="R31" s="386" t="s">
        <v>1633</v>
      </c>
      <c r="S31" s="532"/>
      <c r="T31" s="532"/>
      <c r="U31" s="532"/>
      <c r="V31" s="532"/>
      <c r="W31" s="532"/>
      <c r="X31" s="532"/>
      <c r="Y31" s="643"/>
      <c r="Z31" s="532"/>
      <c r="AA31" s="532"/>
      <c r="AB31" s="532"/>
      <c r="AC31" s="532"/>
      <c r="AD31" s="532"/>
      <c r="AE31" s="532"/>
      <c r="AF31" s="643"/>
      <c r="AG31" s="532"/>
      <c r="AH31" s="532"/>
      <c r="AI31" s="532"/>
      <c r="AJ31" s="532"/>
      <c r="AK31" s="532"/>
      <c r="AL31" s="532"/>
      <c r="AM31" s="643"/>
      <c r="AN31" s="241" t="s">
        <v>191</v>
      </c>
      <c r="AO31" s="241" t="s">
        <v>191</v>
      </c>
      <c r="AP31" s="241" t="s">
        <v>191</v>
      </c>
      <c r="AQ31" s="235" t="s">
        <v>191</v>
      </c>
      <c r="AR31" s="643" t="str">
        <f t="shared" si="1"/>
        <v xml:space="preserve">  </v>
      </c>
      <c r="AS31" s="235"/>
      <c r="AT31" s="63" t="s">
        <v>191</v>
      </c>
      <c r="AU31" s="63" t="s">
        <v>191</v>
      </c>
      <c r="AV31" s="63" t="s">
        <v>191</v>
      </c>
      <c r="AW31" s="657" t="str">
        <f t="shared" si="2"/>
        <v xml:space="preserve">  </v>
      </c>
      <c r="AX31" s="643" t="str">
        <f t="shared" si="3"/>
        <v xml:space="preserve">  </v>
      </c>
      <c r="AY31" s="63" t="s">
        <v>191</v>
      </c>
      <c r="AZ31" s="63" t="s">
        <v>191</v>
      </c>
      <c r="BA31" s="63" t="s">
        <v>191</v>
      </c>
      <c r="BB31" s="657" t="str">
        <f t="shared" si="4"/>
        <v xml:space="preserve">  </v>
      </c>
      <c r="BC31" s="643" t="str">
        <f t="shared" si="5"/>
        <v xml:space="preserve">  </v>
      </c>
      <c r="BD31" s="782" t="s">
        <v>191</v>
      </c>
      <c r="BE31" s="80" t="s">
        <v>816</v>
      </c>
      <c r="BF31" s="89">
        <v>4.3705605744379126</v>
      </c>
      <c r="BG31" s="78"/>
      <c r="BH31" s="657" t="str">
        <f t="shared" si="22"/>
        <v xml:space="preserve">  </v>
      </c>
      <c r="BI31" s="643" t="str">
        <f t="shared" si="6"/>
        <v xml:space="preserve">  </v>
      </c>
      <c r="BJ31" s="80" t="s">
        <v>815</v>
      </c>
      <c r="BK31" s="374">
        <v>0.1904550001786553</v>
      </c>
      <c r="BL31" s="80"/>
      <c r="BM31" s="657" t="str">
        <f t="shared" si="23"/>
        <v xml:space="preserve">  </v>
      </c>
      <c r="BN31" s="818" t="str">
        <f t="shared" si="8"/>
        <v xml:space="preserve">  </v>
      </c>
      <c r="BO31" s="942" t="str">
        <f t="shared" si="9"/>
        <v xml:space="preserve">  </v>
      </c>
      <c r="BP31" s="822">
        <f>BK31/BF31*100</f>
        <v>4.3576789964328375</v>
      </c>
      <c r="BQ31" s="63"/>
      <c r="BR31" s="63" t="s">
        <v>191</v>
      </c>
      <c r="BS31" s="26"/>
      <c r="BT31" s="818"/>
      <c r="BU31" s="63" t="s">
        <v>191</v>
      </c>
      <c r="BV31" s="63" t="s">
        <v>191</v>
      </c>
      <c r="BW31" s="26" t="str">
        <f t="shared" si="12"/>
        <v xml:space="preserve">  </v>
      </c>
      <c r="BX31" s="643" t="str">
        <f t="shared" si="13"/>
        <v xml:space="preserve">  </v>
      </c>
      <c r="BY31" s="235"/>
      <c r="BZ31" s="63" t="s">
        <v>191</v>
      </c>
      <c r="CA31" s="80">
        <v>1</v>
      </c>
      <c r="CB31" s="26"/>
      <c r="CC31" s="643"/>
      <c r="CD31" s="63" t="s">
        <v>191</v>
      </c>
      <c r="CE31" s="63" t="s">
        <v>191</v>
      </c>
      <c r="CF31" s="596" t="str">
        <f t="shared" si="0"/>
        <v xml:space="preserve">  </v>
      </c>
      <c r="CG31" s="818" t="str">
        <f t="shared" si="16"/>
        <v xml:space="preserve">  </v>
      </c>
      <c r="CH31" s="782" t="s">
        <v>191</v>
      </c>
      <c r="CI31" s="63"/>
      <c r="CJ31" s="63"/>
      <c r="CK31" s="63"/>
      <c r="CL31" s="63"/>
      <c r="CM31" s="63" t="s">
        <v>191</v>
      </c>
      <c r="CN31" s="63" t="s">
        <v>191</v>
      </c>
      <c r="CO31" s="63"/>
      <c r="CP31" s="818" t="str">
        <f t="shared" si="20"/>
        <v xml:space="preserve">  </v>
      </c>
      <c r="CQ31" s="63" t="s">
        <v>191</v>
      </c>
      <c r="CR31" s="360"/>
      <c r="CS31" s="360"/>
    </row>
    <row r="32" spans="1:97" x14ac:dyDescent="0.3">
      <c r="A32" s="906" t="s">
        <v>2098</v>
      </c>
      <c r="B32" s="425" t="s">
        <v>1204</v>
      </c>
      <c r="C32" s="219" t="s">
        <v>599</v>
      </c>
      <c r="D32" s="219">
        <v>7</v>
      </c>
      <c r="E32" s="422">
        <v>1003792</v>
      </c>
      <c r="F32" s="472">
        <v>1</v>
      </c>
      <c r="G32" s="423">
        <v>11452800</v>
      </c>
      <c r="H32" s="419">
        <v>201002101610</v>
      </c>
      <c r="I32" s="419"/>
      <c r="J32" s="376" t="s">
        <v>702</v>
      </c>
      <c r="K32" s="911" t="s">
        <v>2615</v>
      </c>
      <c r="L32" s="415" t="s">
        <v>1696</v>
      </c>
      <c r="M32" s="31" t="s">
        <v>128</v>
      </c>
      <c r="N32" s="18"/>
      <c r="O32" s="332"/>
      <c r="P32" s="304">
        <v>40219</v>
      </c>
      <c r="Q32" s="326">
        <v>0.67361111111111116</v>
      </c>
      <c r="R32" s="381" t="s">
        <v>1634</v>
      </c>
      <c r="S32" s="533"/>
      <c r="T32" s="533"/>
      <c r="U32" s="533"/>
      <c r="V32" s="533"/>
      <c r="W32" s="533"/>
      <c r="X32" s="533"/>
      <c r="Y32" s="643"/>
      <c r="Z32" s="533"/>
      <c r="AA32" s="533"/>
      <c r="AB32" s="533"/>
      <c r="AC32" s="533"/>
      <c r="AD32" s="533"/>
      <c r="AE32" s="533"/>
      <c r="AF32" s="643"/>
      <c r="AG32" s="533"/>
      <c r="AH32" s="533"/>
      <c r="AI32" s="533"/>
      <c r="AJ32" s="533"/>
      <c r="AK32" s="533"/>
      <c r="AL32" s="533"/>
      <c r="AM32" s="643"/>
      <c r="AN32" s="241" t="s">
        <v>191</v>
      </c>
      <c r="AO32" s="241" t="s">
        <v>191</v>
      </c>
      <c r="AP32" s="241" t="s">
        <v>191</v>
      </c>
      <c r="AQ32" s="235" t="s">
        <v>191</v>
      </c>
      <c r="AR32" s="643" t="str">
        <f t="shared" si="1"/>
        <v xml:space="preserve">  </v>
      </c>
      <c r="AS32" s="235"/>
      <c r="AT32" s="63" t="s">
        <v>191</v>
      </c>
      <c r="AU32" s="63" t="s">
        <v>191</v>
      </c>
      <c r="AV32" s="63" t="s">
        <v>191</v>
      </c>
      <c r="AW32" s="162" t="str">
        <f t="shared" si="2"/>
        <v xml:space="preserve">  </v>
      </c>
      <c r="AX32" s="643" t="str">
        <f t="shared" si="3"/>
        <v xml:space="preserve">  </v>
      </c>
      <c r="AY32" s="63" t="s">
        <v>191</v>
      </c>
      <c r="AZ32" s="63" t="s">
        <v>191</v>
      </c>
      <c r="BA32" s="63" t="s">
        <v>191</v>
      </c>
      <c r="BB32" s="162" t="str">
        <f t="shared" si="4"/>
        <v xml:space="preserve">  </v>
      </c>
      <c r="BC32" s="643" t="str">
        <f t="shared" si="5"/>
        <v xml:space="preserve">  </v>
      </c>
      <c r="BD32" s="782" t="s">
        <v>191</v>
      </c>
      <c r="BE32" s="176" t="s">
        <v>592</v>
      </c>
      <c r="BF32" s="177">
        <v>3.7046730195274709</v>
      </c>
      <c r="BG32" s="178"/>
      <c r="BH32" s="162" t="str">
        <f t="shared" si="22"/>
        <v xml:space="preserve">  </v>
      </c>
      <c r="BI32" s="643" t="str">
        <f t="shared" si="6"/>
        <v xml:space="preserve">  </v>
      </c>
      <c r="BJ32" s="176" t="s">
        <v>592</v>
      </c>
      <c r="BK32" s="179">
        <v>0.18344904623952224</v>
      </c>
      <c r="BL32" s="176"/>
      <c r="BM32" s="162" t="str">
        <f t="shared" si="23"/>
        <v xml:space="preserve">  </v>
      </c>
      <c r="BN32" s="818" t="str">
        <f t="shared" si="8"/>
        <v xml:space="preserve">  </v>
      </c>
      <c r="BO32" s="942" t="str">
        <f t="shared" si="9"/>
        <v xml:space="preserve">  </v>
      </c>
      <c r="BP32" s="823">
        <f>BK32/BF32*100</f>
        <v>4.951828279379999</v>
      </c>
      <c r="BQ32" s="63"/>
      <c r="BR32" s="63" t="s">
        <v>191</v>
      </c>
      <c r="BS32" s="163"/>
      <c r="BT32" s="818"/>
      <c r="BU32" s="63" t="s">
        <v>191</v>
      </c>
      <c r="BV32" s="63" t="s">
        <v>191</v>
      </c>
      <c r="BW32" s="163" t="str">
        <f t="shared" si="12"/>
        <v xml:space="preserve">  </v>
      </c>
      <c r="BX32" s="643" t="str">
        <f t="shared" si="13"/>
        <v xml:space="preserve">  </v>
      </c>
      <c r="BY32" s="235"/>
      <c r="BZ32" s="63" t="s">
        <v>191</v>
      </c>
      <c r="CA32" s="80">
        <v>1</v>
      </c>
      <c r="CB32" s="163"/>
      <c r="CC32" s="643"/>
      <c r="CD32" s="63" t="s">
        <v>191</v>
      </c>
      <c r="CE32" s="63" t="s">
        <v>191</v>
      </c>
      <c r="CF32" s="174" t="str">
        <f t="shared" si="0"/>
        <v xml:space="preserve">  </v>
      </c>
      <c r="CG32" s="818" t="str">
        <f t="shared" si="16"/>
        <v xml:space="preserve">  </v>
      </c>
      <c r="CH32" s="782" t="s">
        <v>191</v>
      </c>
      <c r="CI32" s="63"/>
      <c r="CJ32" s="63"/>
      <c r="CK32" s="63"/>
      <c r="CL32" s="63"/>
      <c r="CM32" s="63" t="s">
        <v>191</v>
      </c>
      <c r="CN32" s="63" t="s">
        <v>191</v>
      </c>
      <c r="CO32" s="63"/>
      <c r="CP32" s="818" t="str">
        <f t="shared" si="20"/>
        <v xml:space="preserve">  </v>
      </c>
      <c r="CQ32" s="63" t="s">
        <v>191</v>
      </c>
      <c r="CR32" s="175"/>
      <c r="CS32" s="175"/>
    </row>
    <row r="33" spans="1:97" ht="14.4" x14ac:dyDescent="0.3">
      <c r="A33" s="906" t="s">
        <v>2099</v>
      </c>
      <c r="B33" s="429" t="s">
        <v>1205</v>
      </c>
      <c r="C33" s="310" t="s">
        <v>600</v>
      </c>
      <c r="D33" s="310">
        <v>7</v>
      </c>
      <c r="E33" s="430">
        <v>1002817</v>
      </c>
      <c r="F33" s="472">
        <v>4</v>
      </c>
      <c r="G33" s="432" t="s">
        <v>1699</v>
      </c>
      <c r="H33" s="433">
        <v>201002101400</v>
      </c>
      <c r="I33" s="433"/>
      <c r="J33" s="387" t="s">
        <v>703</v>
      </c>
      <c r="K33" s="927" t="s">
        <v>1701</v>
      </c>
      <c r="L33" s="431" t="s">
        <v>1701</v>
      </c>
      <c r="M33" s="310" t="s">
        <v>1700</v>
      </c>
      <c r="N33" s="310" t="s">
        <v>1705</v>
      </c>
      <c r="O33" s="310" t="s">
        <v>45</v>
      </c>
      <c r="P33" s="373">
        <v>40219</v>
      </c>
      <c r="Q33" s="327">
        <v>0.58333333333333337</v>
      </c>
      <c r="R33" s="294" t="s">
        <v>1611</v>
      </c>
      <c r="S33" s="534"/>
      <c r="T33" s="534"/>
      <c r="U33" s="534"/>
      <c r="V33" s="534"/>
      <c r="W33" s="534"/>
      <c r="X33" s="534"/>
      <c r="Y33" s="643"/>
      <c r="Z33" s="534"/>
      <c r="AA33" s="534"/>
      <c r="AB33" s="534"/>
      <c r="AC33" s="534"/>
      <c r="AD33" s="534"/>
      <c r="AE33" s="534"/>
      <c r="AF33" s="643"/>
      <c r="AG33" s="534"/>
      <c r="AH33" s="534"/>
      <c r="AI33" s="534"/>
      <c r="AJ33" s="534"/>
      <c r="AK33" s="534"/>
      <c r="AL33" s="534"/>
      <c r="AM33" s="643"/>
      <c r="AN33" s="285" t="s">
        <v>191</v>
      </c>
      <c r="AO33" s="285" t="s">
        <v>191</v>
      </c>
      <c r="AP33" s="285" t="s">
        <v>191</v>
      </c>
      <c r="AQ33" s="287" t="s">
        <v>191</v>
      </c>
      <c r="AR33" s="643" t="str">
        <f t="shared" si="1"/>
        <v xml:space="preserve">  </v>
      </c>
      <c r="AS33" s="287"/>
      <c r="AT33" s="286" t="s">
        <v>191</v>
      </c>
      <c r="AU33" s="286" t="s">
        <v>191</v>
      </c>
      <c r="AV33" s="286" t="s">
        <v>191</v>
      </c>
      <c r="AW33" s="181" t="str">
        <f t="shared" si="2"/>
        <v xml:space="preserve">  </v>
      </c>
      <c r="AX33" s="643" t="str">
        <f t="shared" si="3"/>
        <v xml:space="preserve">  </v>
      </c>
      <c r="AY33" s="286" t="s">
        <v>191</v>
      </c>
      <c r="AZ33" s="286" t="s">
        <v>191</v>
      </c>
      <c r="BA33" s="286" t="s">
        <v>191</v>
      </c>
      <c r="BB33" s="181" t="str">
        <f t="shared" si="4"/>
        <v xml:space="preserve">  </v>
      </c>
      <c r="BC33" s="643" t="str">
        <f t="shared" si="5"/>
        <v xml:space="preserve">  </v>
      </c>
      <c r="BD33" s="783" t="s">
        <v>191</v>
      </c>
      <c r="BE33" s="286" t="s">
        <v>191</v>
      </c>
      <c r="BF33" s="286" t="s">
        <v>191</v>
      </c>
      <c r="BG33" s="286" t="s">
        <v>191</v>
      </c>
      <c r="BH33" s="286"/>
      <c r="BI33" s="643" t="str">
        <f t="shared" si="6"/>
        <v xml:space="preserve">  </v>
      </c>
      <c r="BJ33" s="286" t="s">
        <v>191</v>
      </c>
      <c r="BK33" s="23" t="s">
        <v>960</v>
      </c>
      <c r="BL33" s="286" t="s">
        <v>191</v>
      </c>
      <c r="BM33" s="181"/>
      <c r="BN33" s="818" t="str">
        <f t="shared" si="8"/>
        <v xml:space="preserve">  </v>
      </c>
      <c r="BO33" s="942" t="str">
        <f t="shared" si="9"/>
        <v xml:space="preserve">  </v>
      </c>
      <c r="BP33" s="783" t="s">
        <v>191</v>
      </c>
      <c r="BQ33" s="286"/>
      <c r="BR33" s="286" t="s">
        <v>191</v>
      </c>
      <c r="BS33" s="181"/>
      <c r="BT33" s="818"/>
      <c r="BU33" s="286" t="s">
        <v>191</v>
      </c>
      <c r="BV33" s="286" t="s">
        <v>191</v>
      </c>
      <c r="BW33" s="181" t="str">
        <f t="shared" si="12"/>
        <v xml:space="preserve">  </v>
      </c>
      <c r="BX33" s="643" t="str">
        <f t="shared" si="13"/>
        <v xml:space="preserve">  </v>
      </c>
      <c r="BY33" s="287"/>
      <c r="BZ33" s="286" t="s">
        <v>191</v>
      </c>
      <c r="CA33" s="288">
        <v>1</v>
      </c>
      <c r="CB33" s="181"/>
      <c r="CC33" s="643"/>
      <c r="CD33" s="286" t="s">
        <v>191</v>
      </c>
      <c r="CE33" s="286" t="s">
        <v>191</v>
      </c>
      <c r="CF33" s="510" t="str">
        <f t="shared" si="0"/>
        <v xml:space="preserve">  </v>
      </c>
      <c r="CG33" s="818" t="str">
        <f t="shared" si="16"/>
        <v xml:space="preserve">  </v>
      </c>
      <c r="CH33" s="783" t="s">
        <v>191</v>
      </c>
      <c r="CI33" s="286"/>
      <c r="CJ33" s="286"/>
      <c r="CK33" s="286"/>
      <c r="CL33" s="286"/>
      <c r="CM33" s="286" t="s">
        <v>191</v>
      </c>
      <c r="CN33" s="286" t="s">
        <v>191</v>
      </c>
      <c r="CO33" s="286"/>
      <c r="CP33" s="818" t="str">
        <f t="shared" si="20"/>
        <v xml:space="preserve">  </v>
      </c>
      <c r="CQ33" s="286" t="s">
        <v>191</v>
      </c>
      <c r="CR33" s="284"/>
      <c r="CS33" s="284"/>
    </row>
    <row r="34" spans="1:97" ht="14.4" x14ac:dyDescent="0.3">
      <c r="A34" s="906" t="s">
        <v>2100</v>
      </c>
      <c r="B34" s="421" t="s">
        <v>1206</v>
      </c>
      <c r="C34" s="310" t="s">
        <v>600</v>
      </c>
      <c r="D34" s="310">
        <v>7</v>
      </c>
      <c r="E34" s="434">
        <v>1002816</v>
      </c>
      <c r="F34" s="472">
        <v>4</v>
      </c>
      <c r="G34" s="432" t="s">
        <v>1702</v>
      </c>
      <c r="H34" s="309">
        <v>201002101410</v>
      </c>
      <c r="I34" s="309"/>
      <c r="J34" s="387" t="s">
        <v>704</v>
      </c>
      <c r="K34" s="927" t="s">
        <v>1704</v>
      </c>
      <c r="L34" s="431" t="s">
        <v>1704</v>
      </c>
      <c r="M34" s="310" t="s">
        <v>1703</v>
      </c>
      <c r="N34" s="310" t="s">
        <v>1706</v>
      </c>
      <c r="O34" s="310" t="s">
        <v>45</v>
      </c>
      <c r="P34" s="373">
        <v>40219</v>
      </c>
      <c r="Q34" s="327">
        <v>0.59027777777777779</v>
      </c>
      <c r="R34" s="388" t="s">
        <v>1635</v>
      </c>
      <c r="S34" s="534"/>
      <c r="T34" s="534"/>
      <c r="U34" s="534"/>
      <c r="V34" s="534"/>
      <c r="W34" s="534"/>
      <c r="X34" s="534"/>
      <c r="Y34" s="643"/>
      <c r="Z34" s="534"/>
      <c r="AA34" s="534"/>
      <c r="AB34" s="534"/>
      <c r="AC34" s="534"/>
      <c r="AD34" s="534"/>
      <c r="AE34" s="534"/>
      <c r="AF34" s="643"/>
      <c r="AG34" s="534"/>
      <c r="AH34" s="534"/>
      <c r="AI34" s="534"/>
      <c r="AJ34" s="534"/>
      <c r="AK34" s="534"/>
      <c r="AL34" s="534"/>
      <c r="AM34" s="643"/>
      <c r="AN34" s="252" t="s">
        <v>191</v>
      </c>
      <c r="AO34" s="252" t="s">
        <v>191</v>
      </c>
      <c r="AP34" s="252" t="s">
        <v>191</v>
      </c>
      <c r="AQ34" s="257" t="s">
        <v>191</v>
      </c>
      <c r="AR34" s="643" t="str">
        <f t="shared" si="1"/>
        <v xml:space="preserve">  </v>
      </c>
      <c r="AS34" s="257"/>
      <c r="AT34" s="253" t="s">
        <v>191</v>
      </c>
      <c r="AU34" s="253" t="s">
        <v>191</v>
      </c>
      <c r="AV34" s="253" t="s">
        <v>191</v>
      </c>
      <c r="AW34" s="162" t="str">
        <f t="shared" si="2"/>
        <v xml:space="preserve">  </v>
      </c>
      <c r="AX34" s="643" t="str">
        <f t="shared" si="3"/>
        <v xml:space="preserve">  </v>
      </c>
      <c r="AY34" s="253" t="s">
        <v>191</v>
      </c>
      <c r="AZ34" s="253" t="s">
        <v>191</v>
      </c>
      <c r="BA34" s="253" t="s">
        <v>191</v>
      </c>
      <c r="BB34" s="162" t="str">
        <f t="shared" si="4"/>
        <v xml:space="preserve">  </v>
      </c>
      <c r="BC34" s="643" t="str">
        <f t="shared" si="5"/>
        <v xml:space="preserve">  </v>
      </c>
      <c r="BD34" s="784" t="s">
        <v>191</v>
      </c>
      <c r="BE34" s="253" t="s">
        <v>191</v>
      </c>
      <c r="BF34" s="253" t="s">
        <v>191</v>
      </c>
      <c r="BG34" s="253" t="s">
        <v>191</v>
      </c>
      <c r="BH34" s="253"/>
      <c r="BI34" s="643" t="str">
        <f t="shared" si="6"/>
        <v xml:space="preserve">  </v>
      </c>
      <c r="BJ34" s="253" t="s">
        <v>191</v>
      </c>
      <c r="BK34" s="23" t="s">
        <v>960</v>
      </c>
      <c r="BL34" s="253" t="s">
        <v>191</v>
      </c>
      <c r="BM34" s="162"/>
      <c r="BN34" s="818" t="str">
        <f t="shared" si="8"/>
        <v xml:space="preserve">  </v>
      </c>
      <c r="BO34" s="942" t="str">
        <f t="shared" si="9"/>
        <v xml:space="preserve">  </v>
      </c>
      <c r="BP34" s="784" t="s">
        <v>191</v>
      </c>
      <c r="BQ34" s="253"/>
      <c r="BR34" s="253" t="s">
        <v>191</v>
      </c>
      <c r="BS34" s="163"/>
      <c r="BT34" s="818"/>
      <c r="BU34" s="253" t="s">
        <v>191</v>
      </c>
      <c r="BV34" s="253" t="s">
        <v>191</v>
      </c>
      <c r="BW34" s="163" t="str">
        <f t="shared" si="12"/>
        <v xml:space="preserve">  </v>
      </c>
      <c r="BX34" s="643" t="str">
        <f t="shared" si="13"/>
        <v xml:space="preserve">  </v>
      </c>
      <c r="BY34" s="257"/>
      <c r="BZ34" s="253" t="s">
        <v>191</v>
      </c>
      <c r="CA34" s="254">
        <v>1</v>
      </c>
      <c r="CB34" s="163"/>
      <c r="CC34" s="643"/>
      <c r="CD34" s="253" t="s">
        <v>191</v>
      </c>
      <c r="CE34" s="253" t="s">
        <v>191</v>
      </c>
      <c r="CF34" s="174" t="str">
        <f t="shared" si="0"/>
        <v xml:space="preserve">  </v>
      </c>
      <c r="CG34" s="818" t="str">
        <f t="shared" si="16"/>
        <v xml:space="preserve">  </v>
      </c>
      <c r="CH34" s="784" t="s">
        <v>191</v>
      </c>
      <c r="CI34" s="253"/>
      <c r="CJ34" s="253"/>
      <c r="CK34" s="253"/>
      <c r="CL34" s="253"/>
      <c r="CM34" s="253" t="s">
        <v>191</v>
      </c>
      <c r="CN34" s="253" t="s">
        <v>191</v>
      </c>
      <c r="CO34" s="253"/>
      <c r="CP34" s="818" t="str">
        <f t="shared" si="20"/>
        <v xml:space="preserve">  </v>
      </c>
      <c r="CQ34" s="253" t="s">
        <v>191</v>
      </c>
      <c r="CR34" s="353"/>
      <c r="CS34" s="353"/>
    </row>
    <row r="35" spans="1:97" ht="14.4" x14ac:dyDescent="0.3">
      <c r="A35" s="906" t="s">
        <v>2101</v>
      </c>
      <c r="B35" s="421" t="s">
        <v>1207</v>
      </c>
      <c r="C35" s="310" t="s">
        <v>600</v>
      </c>
      <c r="D35" s="310">
        <v>7</v>
      </c>
      <c r="E35" s="422">
        <v>1002815</v>
      </c>
      <c r="F35" s="472">
        <v>4</v>
      </c>
      <c r="G35" s="423">
        <v>11452800</v>
      </c>
      <c r="H35" s="309">
        <v>201002101610</v>
      </c>
      <c r="I35" s="309"/>
      <c r="J35" s="387" t="s">
        <v>705</v>
      </c>
      <c r="K35" s="911" t="s">
        <v>2615</v>
      </c>
      <c r="L35" s="415" t="s">
        <v>1696</v>
      </c>
      <c r="M35" s="405" t="s">
        <v>128</v>
      </c>
      <c r="N35" s="435"/>
      <c r="O35" s="310" t="s">
        <v>45</v>
      </c>
      <c r="P35" s="373">
        <v>40219</v>
      </c>
      <c r="Q35" s="327">
        <v>0.67361111111111116</v>
      </c>
      <c r="R35" s="381" t="s">
        <v>1636</v>
      </c>
      <c r="S35" s="534"/>
      <c r="T35" s="534"/>
      <c r="U35" s="534"/>
      <c r="V35" s="534"/>
      <c r="W35" s="534"/>
      <c r="X35" s="534"/>
      <c r="Y35" s="643"/>
      <c r="Z35" s="534"/>
      <c r="AA35" s="534"/>
      <c r="AB35" s="534"/>
      <c r="AC35" s="534"/>
      <c r="AD35" s="534"/>
      <c r="AE35" s="534"/>
      <c r="AF35" s="643"/>
      <c r="AG35" s="534"/>
      <c r="AH35" s="534"/>
      <c r="AI35" s="534"/>
      <c r="AJ35" s="534"/>
      <c r="AK35" s="534"/>
      <c r="AL35" s="534"/>
      <c r="AM35" s="643"/>
      <c r="AN35" s="252" t="s">
        <v>191</v>
      </c>
      <c r="AO35" s="252" t="s">
        <v>191</v>
      </c>
      <c r="AP35" s="252" t="s">
        <v>191</v>
      </c>
      <c r="AQ35" s="257" t="s">
        <v>191</v>
      </c>
      <c r="AR35" s="643" t="str">
        <f t="shared" si="1"/>
        <v xml:space="preserve">  </v>
      </c>
      <c r="AS35" s="257"/>
      <c r="AT35" s="253" t="s">
        <v>191</v>
      </c>
      <c r="AU35" s="253" t="s">
        <v>191</v>
      </c>
      <c r="AV35" s="253" t="s">
        <v>191</v>
      </c>
      <c r="AW35" s="162" t="str">
        <f t="shared" si="2"/>
        <v xml:space="preserve">  </v>
      </c>
      <c r="AX35" s="643" t="str">
        <f t="shared" si="3"/>
        <v xml:space="preserve">  </v>
      </c>
      <c r="AY35" s="253" t="s">
        <v>191</v>
      </c>
      <c r="AZ35" s="253" t="s">
        <v>191</v>
      </c>
      <c r="BA35" s="253" t="s">
        <v>191</v>
      </c>
      <c r="BB35" s="162" t="str">
        <f t="shared" si="4"/>
        <v xml:space="preserve">  </v>
      </c>
      <c r="BC35" s="643" t="str">
        <f t="shared" si="5"/>
        <v xml:space="preserve">  </v>
      </c>
      <c r="BD35" s="784" t="s">
        <v>191</v>
      </c>
      <c r="BE35" s="253" t="s">
        <v>191</v>
      </c>
      <c r="BF35" s="253" t="s">
        <v>191</v>
      </c>
      <c r="BG35" s="253" t="s">
        <v>191</v>
      </c>
      <c r="BH35" s="253"/>
      <c r="BI35" s="643" t="str">
        <f t="shared" si="6"/>
        <v xml:space="preserve">  </v>
      </c>
      <c r="BJ35" s="253" t="s">
        <v>191</v>
      </c>
      <c r="BK35" s="23" t="s">
        <v>960</v>
      </c>
      <c r="BL35" s="253" t="s">
        <v>191</v>
      </c>
      <c r="BM35" s="162"/>
      <c r="BN35" s="818" t="str">
        <f t="shared" si="8"/>
        <v xml:space="preserve">  </v>
      </c>
      <c r="BO35" s="942" t="str">
        <f t="shared" si="9"/>
        <v xml:space="preserve">  </v>
      </c>
      <c r="BP35" s="784" t="s">
        <v>191</v>
      </c>
      <c r="BQ35" s="253"/>
      <c r="BR35" s="253" t="s">
        <v>191</v>
      </c>
      <c r="BS35" s="163"/>
      <c r="BT35" s="818"/>
      <c r="BU35" s="253" t="s">
        <v>191</v>
      </c>
      <c r="BV35" s="253" t="s">
        <v>191</v>
      </c>
      <c r="BW35" s="163" t="str">
        <f t="shared" si="12"/>
        <v xml:space="preserve">  </v>
      </c>
      <c r="BX35" s="643" t="str">
        <f t="shared" si="13"/>
        <v xml:space="preserve">  </v>
      </c>
      <c r="BY35" s="257"/>
      <c r="BZ35" s="253" t="s">
        <v>191</v>
      </c>
      <c r="CA35" s="254">
        <v>1</v>
      </c>
      <c r="CB35" s="163"/>
      <c r="CC35" s="643"/>
      <c r="CD35" s="253" t="s">
        <v>191</v>
      </c>
      <c r="CE35" s="253" t="s">
        <v>191</v>
      </c>
      <c r="CF35" s="174" t="str">
        <f t="shared" si="0"/>
        <v xml:space="preserve">  </v>
      </c>
      <c r="CG35" s="818" t="str">
        <f t="shared" si="16"/>
        <v xml:space="preserve">  </v>
      </c>
      <c r="CH35" s="784" t="s">
        <v>191</v>
      </c>
      <c r="CI35" s="253"/>
      <c r="CJ35" s="253"/>
      <c r="CK35" s="253"/>
      <c r="CL35" s="253"/>
      <c r="CM35" s="253" t="s">
        <v>191</v>
      </c>
      <c r="CN35" s="253" t="s">
        <v>191</v>
      </c>
      <c r="CO35" s="253"/>
      <c r="CP35" s="818" t="str">
        <f t="shared" si="20"/>
        <v xml:space="preserve">  </v>
      </c>
      <c r="CQ35" s="253" t="s">
        <v>191</v>
      </c>
      <c r="CR35" s="353"/>
      <c r="CS35" s="353"/>
    </row>
    <row r="36" spans="1:97" ht="21.6" x14ac:dyDescent="0.3">
      <c r="A36" s="906" t="s">
        <v>2102</v>
      </c>
      <c r="B36" s="425" t="s">
        <v>1208</v>
      </c>
      <c r="C36" s="219" t="s">
        <v>599</v>
      </c>
      <c r="D36" s="219">
        <v>9</v>
      </c>
      <c r="E36" s="420">
        <v>1004185</v>
      </c>
      <c r="F36" s="472">
        <v>1</v>
      </c>
      <c r="G36" s="436">
        <v>11452600</v>
      </c>
      <c r="H36" s="436">
        <v>201002170940</v>
      </c>
      <c r="I36" s="436"/>
      <c r="J36" s="376" t="s">
        <v>706</v>
      </c>
      <c r="K36" s="926" t="s">
        <v>2614</v>
      </c>
      <c r="L36" s="413" t="s">
        <v>1694</v>
      </c>
      <c r="M36" s="31" t="s">
        <v>43</v>
      </c>
      <c r="N36" s="435"/>
      <c r="O36" s="219"/>
      <c r="P36" s="332">
        <v>40226</v>
      </c>
      <c r="Q36" s="326">
        <v>0.40277777777777773</v>
      </c>
      <c r="R36" s="297" t="s">
        <v>1637</v>
      </c>
      <c r="S36" s="528"/>
      <c r="T36" s="528"/>
      <c r="U36" s="528"/>
      <c r="V36" s="528"/>
      <c r="W36" s="528"/>
      <c r="X36" s="528"/>
      <c r="Y36" s="643"/>
      <c r="Z36" s="528"/>
      <c r="AA36" s="528"/>
      <c r="AB36" s="528"/>
      <c r="AC36" s="528"/>
      <c r="AD36" s="528"/>
      <c r="AE36" s="528"/>
      <c r="AF36" s="643"/>
      <c r="AG36" s="528"/>
      <c r="AH36" s="528"/>
      <c r="AI36" s="528"/>
      <c r="AJ36" s="528"/>
      <c r="AK36" s="528"/>
      <c r="AL36" s="528"/>
      <c r="AM36" s="643"/>
      <c r="AN36" s="234">
        <v>7.8954599761051343</v>
      </c>
      <c r="AO36" s="234">
        <v>1.7143900969203094</v>
      </c>
      <c r="AP36" s="234">
        <f>AO36/AN36*100</f>
        <v>21.713618992544443</v>
      </c>
      <c r="AQ36" s="530">
        <v>3</v>
      </c>
      <c r="AR36" s="643" t="str">
        <f t="shared" si="1"/>
        <v xml:space="preserve">  </v>
      </c>
      <c r="AS36" s="530"/>
      <c r="AT36" s="64" t="s">
        <v>823</v>
      </c>
      <c r="AU36" s="65">
        <v>3.9785156257243326</v>
      </c>
      <c r="AV36" s="65"/>
      <c r="AW36" s="162" t="str">
        <f t="shared" si="2"/>
        <v xml:space="preserve">  </v>
      </c>
      <c r="AX36" s="643" t="str">
        <f t="shared" si="3"/>
        <v xml:space="preserve">  </v>
      </c>
      <c r="AY36" s="64" t="s">
        <v>827</v>
      </c>
      <c r="AZ36" s="62">
        <v>0.17148491403537597</v>
      </c>
      <c r="BA36" s="62">
        <v>4.4755254364896996E-3</v>
      </c>
      <c r="BB36" s="162" t="str">
        <f t="shared" si="4"/>
        <v xml:space="preserve">  </v>
      </c>
      <c r="BC36" s="643" t="str">
        <f t="shared" si="5"/>
        <v xml:space="preserve">  </v>
      </c>
      <c r="BD36" s="785"/>
      <c r="BE36" s="76" t="s">
        <v>819</v>
      </c>
      <c r="BF36" s="89">
        <v>2.9031178551385968</v>
      </c>
      <c r="BG36" s="75"/>
      <c r="BH36" s="162" t="str">
        <f>IF(BF36&lt;BH$7,"E, &lt;PRL",IF(BF36&gt;BH$7,"  ",))</f>
        <v xml:space="preserve">  </v>
      </c>
      <c r="BI36" s="643" t="str">
        <f t="shared" si="6"/>
        <v xml:space="preserve">  </v>
      </c>
      <c r="BJ36" s="76" t="s">
        <v>185</v>
      </c>
      <c r="BK36" s="61">
        <v>0.11741067011360513</v>
      </c>
      <c r="BL36" s="76"/>
      <c r="BM36" s="162" t="str">
        <f t="shared" si="23"/>
        <v xml:space="preserve">  </v>
      </c>
      <c r="BN36" s="818" t="str">
        <f t="shared" si="8"/>
        <v xml:space="preserve">  </v>
      </c>
      <c r="BO36" s="942" t="str">
        <f t="shared" si="9"/>
        <v xml:space="preserve">  </v>
      </c>
      <c r="BP36" s="778">
        <f>BK36/BF36*100</f>
        <v>4.0442956838898247</v>
      </c>
      <c r="BQ36" s="150">
        <v>357.62483907268552</v>
      </c>
      <c r="BR36" s="75"/>
      <c r="BS36" s="163" t="str">
        <f t="shared" si="10"/>
        <v xml:space="preserve">  </v>
      </c>
      <c r="BT36" s="818" t="str">
        <f t="shared" si="11"/>
        <v xml:space="preserve">  </v>
      </c>
      <c r="BU36" s="61">
        <v>1.9293047835739383</v>
      </c>
      <c r="BV36" s="76"/>
      <c r="BW36" s="163" t="str">
        <f t="shared" si="12"/>
        <v>E, &lt;PRL</v>
      </c>
      <c r="BX36" s="643" t="str">
        <f t="shared" si="13"/>
        <v>E, &lt;RL</v>
      </c>
      <c r="BY36" s="234">
        <v>7.1480021013768589</v>
      </c>
      <c r="BZ36" s="76"/>
      <c r="CA36" s="80">
        <v>1</v>
      </c>
      <c r="CB36" s="163" t="str">
        <f t="shared" si="14"/>
        <v xml:space="preserve">  </v>
      </c>
      <c r="CC36" s="643" t="str">
        <f t="shared" si="15"/>
        <v xml:space="preserve">  </v>
      </c>
      <c r="CD36" s="62">
        <v>6.133446964407243E-2</v>
      </c>
      <c r="CE36" s="76"/>
      <c r="CF36" s="174" t="str">
        <f t="shared" si="0"/>
        <v xml:space="preserve">  </v>
      </c>
      <c r="CG36" s="818" t="str">
        <f t="shared" si="16"/>
        <v>&lt;MDL</v>
      </c>
      <c r="CH36" s="888">
        <f>BY36/BQ36*100</f>
        <v>1.998743185711455</v>
      </c>
      <c r="CI36" s="61">
        <v>14.44016433330154</v>
      </c>
      <c r="CJ36" s="61"/>
      <c r="CK36" s="163" t="str">
        <f t="shared" si="17"/>
        <v xml:space="preserve">  </v>
      </c>
      <c r="CL36" s="643" t="str">
        <f t="shared" si="18"/>
        <v xml:space="preserve">  </v>
      </c>
      <c r="CM36" s="61">
        <v>0.13229053776314947</v>
      </c>
      <c r="CN36" s="76"/>
      <c r="CO36" s="174" t="str">
        <f t="shared" ref="CO36:CO41" si="24">IF(CM36&lt;CO$7,"E, &lt;PRL",IF(CM36&gt;CO$7,"  ",))</f>
        <v>E, &lt;PRL</v>
      </c>
      <c r="CP36" s="818" t="str">
        <f t="shared" si="20"/>
        <v>E, &lt;RL</v>
      </c>
      <c r="CQ36" s="61">
        <f>CI36/BQ36*100</f>
        <v>4.0377968070519419</v>
      </c>
      <c r="CR36" s="61">
        <f>100*CM36/BU36</f>
        <v>6.8569019726415661</v>
      </c>
      <c r="CS36" s="55"/>
    </row>
    <row r="37" spans="1:97" ht="31.8" x14ac:dyDescent="0.3">
      <c r="A37" s="906" t="s">
        <v>2103</v>
      </c>
      <c r="B37" s="425" t="s">
        <v>1209</v>
      </c>
      <c r="C37" s="219" t="s">
        <v>599</v>
      </c>
      <c r="D37" s="219">
        <v>9</v>
      </c>
      <c r="E37" s="424">
        <v>1004186</v>
      </c>
      <c r="F37" s="472">
        <v>1</v>
      </c>
      <c r="G37" s="419">
        <v>11452900</v>
      </c>
      <c r="H37" s="419">
        <v>201002171030</v>
      </c>
      <c r="I37" s="419"/>
      <c r="J37" s="376" t="s">
        <v>707</v>
      </c>
      <c r="K37" s="926" t="s">
        <v>2616</v>
      </c>
      <c r="L37" s="415" t="s">
        <v>746</v>
      </c>
      <c r="M37" s="31" t="s">
        <v>44</v>
      </c>
      <c r="N37" s="31"/>
      <c r="O37" s="219"/>
      <c r="P37" s="332">
        <v>40226</v>
      </c>
      <c r="Q37" s="326">
        <v>0.4375</v>
      </c>
      <c r="R37" s="295" t="s">
        <v>1638</v>
      </c>
      <c r="S37" s="528"/>
      <c r="T37" s="528"/>
      <c r="U37" s="528"/>
      <c r="V37" s="528"/>
      <c r="W37" s="528"/>
      <c r="X37" s="528"/>
      <c r="Y37" s="643"/>
      <c r="Z37" s="528"/>
      <c r="AA37" s="528"/>
      <c r="AB37" s="528"/>
      <c r="AC37" s="528"/>
      <c r="AD37" s="528"/>
      <c r="AE37" s="528"/>
      <c r="AF37" s="643"/>
      <c r="AG37" s="528"/>
      <c r="AH37" s="528"/>
      <c r="AI37" s="528"/>
      <c r="AJ37" s="528"/>
      <c r="AK37" s="528"/>
      <c r="AL37" s="528"/>
      <c r="AM37" s="643"/>
      <c r="AN37" s="234">
        <v>33.638888888888914</v>
      </c>
      <c r="AO37" s="234">
        <v>1.830174045558798</v>
      </c>
      <c r="AP37" s="234">
        <f>AO37/AN37*100</f>
        <v>5.4406495161120301</v>
      </c>
      <c r="AQ37" s="530">
        <v>3</v>
      </c>
      <c r="AR37" s="643" t="str">
        <f t="shared" si="1"/>
        <v xml:space="preserve">  </v>
      </c>
      <c r="AS37" s="530"/>
      <c r="AT37" s="64" t="s">
        <v>824</v>
      </c>
      <c r="AU37" s="65">
        <v>7.5500460355181707</v>
      </c>
      <c r="AV37" s="65"/>
      <c r="AW37" s="162" t="str">
        <f t="shared" si="2"/>
        <v xml:space="preserve">  </v>
      </c>
      <c r="AX37" s="643" t="str">
        <f t="shared" si="3"/>
        <v xml:space="preserve">  </v>
      </c>
      <c r="AY37" s="64" t="s">
        <v>828</v>
      </c>
      <c r="AZ37" s="62">
        <v>0.80572901097072669</v>
      </c>
      <c r="BA37" s="62"/>
      <c r="BB37" s="162" t="str">
        <f t="shared" si="4"/>
        <v xml:space="preserve">  </v>
      </c>
      <c r="BC37" s="643" t="str">
        <f t="shared" si="5"/>
        <v xml:space="preserve">  </v>
      </c>
      <c r="BD37" s="785"/>
      <c r="BE37" s="76" t="s">
        <v>181</v>
      </c>
      <c r="BF37" s="89">
        <v>3.364101406073936</v>
      </c>
      <c r="BG37" s="89">
        <v>3.4118979967137752E-2</v>
      </c>
      <c r="BH37" s="162" t="str">
        <f t="shared" ref="BH37:BH92" si="25">IF(BF37&lt;BH$7,"E, &lt;PRL",IF(BF37&gt;BH$7,"  ",))</f>
        <v xml:space="preserve">  </v>
      </c>
      <c r="BI37" s="643" t="str">
        <f t="shared" si="6"/>
        <v xml:space="preserve">  </v>
      </c>
      <c r="BJ37" s="76" t="s">
        <v>181</v>
      </c>
      <c r="BK37" s="61">
        <v>0.36495703406592556</v>
      </c>
      <c r="BL37" s="76"/>
      <c r="BM37" s="162" t="str">
        <f t="shared" si="23"/>
        <v xml:space="preserve">  </v>
      </c>
      <c r="BN37" s="818" t="str">
        <f t="shared" si="8"/>
        <v xml:space="preserve">  </v>
      </c>
      <c r="BO37" s="942" t="str">
        <f t="shared" si="9"/>
        <v xml:space="preserve">  </v>
      </c>
      <c r="BP37" s="778">
        <f>BK37/BF37*100</f>
        <v>10.848574106802788</v>
      </c>
      <c r="BQ37" s="150">
        <v>386.63998919655796</v>
      </c>
      <c r="BR37" s="75"/>
      <c r="BS37" s="163" t="str">
        <f t="shared" si="10"/>
        <v xml:space="preserve">  </v>
      </c>
      <c r="BT37" s="818" t="str">
        <f t="shared" si="11"/>
        <v xml:space="preserve">  </v>
      </c>
      <c r="BU37" s="61">
        <v>12.937348000049095</v>
      </c>
      <c r="BV37" s="76"/>
      <c r="BW37" s="163" t="str">
        <f t="shared" si="12"/>
        <v xml:space="preserve">  </v>
      </c>
      <c r="BX37" s="643" t="str">
        <f t="shared" si="13"/>
        <v xml:space="preserve">  </v>
      </c>
      <c r="BY37" s="234">
        <v>17.626099067339933</v>
      </c>
      <c r="BZ37" s="76"/>
      <c r="CA37" s="80">
        <v>1</v>
      </c>
      <c r="CB37" s="163" t="str">
        <f t="shared" si="14"/>
        <v xml:space="preserve">  </v>
      </c>
      <c r="CC37" s="643" t="str">
        <f t="shared" si="15"/>
        <v xml:space="preserve">  </v>
      </c>
      <c r="CD37" s="62">
        <v>0.57284821968854827</v>
      </c>
      <c r="CE37" s="76"/>
      <c r="CF37" s="174" t="str">
        <f t="shared" si="0"/>
        <v xml:space="preserve">  </v>
      </c>
      <c r="CG37" s="818" t="str">
        <f t="shared" si="16"/>
        <v xml:space="preserve">  </v>
      </c>
      <c r="CH37" s="888">
        <f>BY37/BQ37*100</f>
        <v>4.5587884232997098</v>
      </c>
      <c r="CI37" s="61">
        <v>15.427033335182962</v>
      </c>
      <c r="CJ37" s="61"/>
      <c r="CK37" s="163" t="str">
        <f t="shared" si="17"/>
        <v xml:space="preserve">  </v>
      </c>
      <c r="CL37" s="643" t="str">
        <f t="shared" si="18"/>
        <v xml:space="preserve">  </v>
      </c>
      <c r="CM37" s="61">
        <v>0.50394975561597732</v>
      </c>
      <c r="CN37" s="76"/>
      <c r="CO37" s="174" t="str">
        <f t="shared" si="24"/>
        <v xml:space="preserve">  </v>
      </c>
      <c r="CP37" s="818" t="str">
        <f t="shared" si="20"/>
        <v xml:space="preserve">  </v>
      </c>
      <c r="CQ37" s="61">
        <f>CI37/BQ37*100</f>
        <v>3.990025286117068</v>
      </c>
      <c r="CR37" s="61">
        <f>100*CM37/BU37</f>
        <v>3.8953095766927266</v>
      </c>
      <c r="CS37" s="55"/>
    </row>
    <row r="38" spans="1:97" x14ac:dyDescent="0.3">
      <c r="A38" s="906" t="s">
        <v>2104</v>
      </c>
      <c r="B38" s="425" t="s">
        <v>1210</v>
      </c>
      <c r="C38" s="305" t="s">
        <v>601</v>
      </c>
      <c r="D38" s="305">
        <v>2</v>
      </c>
      <c r="E38" s="417"/>
      <c r="F38" s="472">
        <v>4</v>
      </c>
      <c r="G38" s="419">
        <v>88888823</v>
      </c>
      <c r="H38" s="419">
        <v>201002171700</v>
      </c>
      <c r="I38" s="419"/>
      <c r="J38" s="376" t="s">
        <v>708</v>
      </c>
      <c r="K38" s="910" t="s">
        <v>137</v>
      </c>
      <c r="L38" s="418"/>
      <c r="M38" s="31" t="s">
        <v>137</v>
      </c>
      <c r="N38" s="31"/>
      <c r="O38" s="219" t="s">
        <v>137</v>
      </c>
      <c r="P38" s="332">
        <v>40226</v>
      </c>
      <c r="Q38" s="326">
        <v>0.70833333333333337</v>
      </c>
      <c r="R38" s="389"/>
      <c r="S38" s="528"/>
      <c r="T38" s="528"/>
      <c r="U38" s="528"/>
      <c r="V38" s="528"/>
      <c r="W38" s="528"/>
      <c r="X38" s="528"/>
      <c r="Y38" s="643"/>
      <c r="Z38" s="528"/>
      <c r="AA38" s="528"/>
      <c r="AB38" s="528"/>
      <c r="AC38" s="528"/>
      <c r="AD38" s="528"/>
      <c r="AE38" s="528"/>
      <c r="AF38" s="643"/>
      <c r="AG38" s="528"/>
      <c r="AH38" s="528"/>
      <c r="AI38" s="528"/>
      <c r="AJ38" s="528"/>
      <c r="AK38" s="528"/>
      <c r="AL38" s="528"/>
      <c r="AM38" s="643"/>
      <c r="AN38" s="234">
        <v>1.3333333333333239</v>
      </c>
      <c r="AO38" s="234">
        <v>3.0022213997860723</v>
      </c>
      <c r="AP38" s="234">
        <f>AO38/AN38*100</f>
        <v>225.166604983957</v>
      </c>
      <c r="AQ38" s="530">
        <v>3</v>
      </c>
      <c r="AR38" s="643" t="str">
        <f t="shared" si="1"/>
        <v xml:space="preserve">  </v>
      </c>
      <c r="AS38" s="530"/>
      <c r="AT38" s="64" t="s">
        <v>825</v>
      </c>
      <c r="AU38" s="81">
        <v>-4.3005328769952417E-2</v>
      </c>
      <c r="AV38" s="82"/>
      <c r="AW38" s="162" t="str">
        <f t="shared" si="2"/>
        <v>E, &lt;PRL</v>
      </c>
      <c r="AX38" s="643" t="str">
        <f t="shared" si="3"/>
        <v>&lt;MDL</v>
      </c>
      <c r="AY38" s="64" t="s">
        <v>838</v>
      </c>
      <c r="AZ38" s="81">
        <v>-5.1273461165331491E-3</v>
      </c>
      <c r="BA38" s="82" t="s">
        <v>88</v>
      </c>
      <c r="BB38" s="162" t="str">
        <f t="shared" si="4"/>
        <v>E, &lt;PRL</v>
      </c>
      <c r="BC38" s="643" t="str">
        <f t="shared" si="5"/>
        <v>&lt;MDL</v>
      </c>
      <c r="BD38" s="785"/>
      <c r="BE38" s="76" t="s">
        <v>178</v>
      </c>
      <c r="BF38" s="81">
        <v>-0.10210849266472972</v>
      </c>
      <c r="BG38" s="82" t="s">
        <v>88</v>
      </c>
      <c r="BH38" s="162" t="str">
        <f t="shared" si="25"/>
        <v>E, &lt;PRL</v>
      </c>
      <c r="BI38" s="643" t="str">
        <f t="shared" si="6"/>
        <v>&lt;MDL</v>
      </c>
      <c r="BJ38" s="76" t="s">
        <v>840</v>
      </c>
      <c r="BK38" s="61">
        <v>2.1698960254369279E-2</v>
      </c>
      <c r="BL38" s="76"/>
      <c r="BM38" s="162" t="str">
        <f t="shared" si="23"/>
        <v xml:space="preserve">  </v>
      </c>
      <c r="BN38" s="818" t="str">
        <f t="shared" si="8"/>
        <v xml:space="preserve">  </v>
      </c>
      <c r="BO38" s="942" t="str">
        <f t="shared" si="9"/>
        <v>E, &lt;RL</v>
      </c>
      <c r="BP38" s="790" t="s">
        <v>88</v>
      </c>
      <c r="BQ38" s="61" t="s">
        <v>88</v>
      </c>
      <c r="BR38" s="75"/>
      <c r="BS38" s="163" t="str">
        <f t="shared" si="10"/>
        <v xml:space="preserve">  </v>
      </c>
      <c r="BT38" s="818"/>
      <c r="BU38" s="854">
        <v>0.75261702588316504</v>
      </c>
      <c r="BV38" s="76"/>
      <c r="BW38" s="163" t="str">
        <f t="shared" si="12"/>
        <v>E, &lt;PRL</v>
      </c>
      <c r="BX38" s="643" t="str">
        <f t="shared" si="13"/>
        <v>E, &lt;RL</v>
      </c>
      <c r="BY38" s="553" t="s">
        <v>88</v>
      </c>
      <c r="BZ38" s="76"/>
      <c r="CA38" s="80">
        <v>1</v>
      </c>
      <c r="CB38" s="163" t="str">
        <f t="shared" si="14"/>
        <v xml:space="preserve">  </v>
      </c>
      <c r="CC38" s="643" t="s">
        <v>88</v>
      </c>
      <c r="CD38" s="188">
        <v>0</v>
      </c>
      <c r="CE38" s="76" t="s">
        <v>88</v>
      </c>
      <c r="CF38" s="174" t="str">
        <f t="shared" si="0"/>
        <v>E, &lt;PRL</v>
      </c>
      <c r="CG38" s="818" t="str">
        <f t="shared" si="16"/>
        <v>&lt;MDL</v>
      </c>
      <c r="CH38" s="785" t="s">
        <v>88</v>
      </c>
      <c r="CI38" s="61" t="s">
        <v>88</v>
      </c>
      <c r="CJ38" s="61"/>
      <c r="CK38" s="163" t="str">
        <f t="shared" si="17"/>
        <v xml:space="preserve">  </v>
      </c>
      <c r="CL38" s="818" t="s">
        <v>88</v>
      </c>
      <c r="CM38" s="61" t="s">
        <v>88</v>
      </c>
      <c r="CN38" s="76"/>
      <c r="CO38" s="174" t="str">
        <f t="shared" si="24"/>
        <v xml:space="preserve">  </v>
      </c>
      <c r="CP38" s="818" t="s">
        <v>88</v>
      </c>
      <c r="CQ38" s="61" t="s">
        <v>88</v>
      </c>
      <c r="CR38" s="55"/>
      <c r="CS38" s="55"/>
    </row>
    <row r="39" spans="1:97" ht="21.6" x14ac:dyDescent="0.3">
      <c r="A39" s="906" t="s">
        <v>2105</v>
      </c>
      <c r="B39" s="390" t="s">
        <v>1211</v>
      </c>
      <c r="C39" s="18" t="s">
        <v>599</v>
      </c>
      <c r="D39" s="219">
        <v>9</v>
      </c>
      <c r="E39" s="437">
        <v>1004187</v>
      </c>
      <c r="F39" s="472">
        <v>1</v>
      </c>
      <c r="G39" s="233">
        <v>11452600</v>
      </c>
      <c r="H39" s="233">
        <v>201003091050</v>
      </c>
      <c r="I39" s="233"/>
      <c r="J39" s="390" t="s">
        <v>709</v>
      </c>
      <c r="K39" s="926" t="s">
        <v>2614</v>
      </c>
      <c r="L39" s="413" t="s">
        <v>1694</v>
      </c>
      <c r="M39" s="18" t="s">
        <v>43</v>
      </c>
      <c r="N39" s="18"/>
      <c r="O39" s="18"/>
      <c r="P39" s="292">
        <v>40246</v>
      </c>
      <c r="Q39" s="459">
        <v>0.4513888888888889</v>
      </c>
      <c r="R39" s="391" t="s">
        <v>1639</v>
      </c>
      <c r="S39" s="533"/>
      <c r="T39" s="533"/>
      <c r="U39" s="533"/>
      <c r="V39" s="533"/>
      <c r="W39" s="533"/>
      <c r="X39" s="533"/>
      <c r="Y39" s="643"/>
      <c r="Z39" s="533"/>
      <c r="AA39" s="533"/>
      <c r="AB39" s="533"/>
      <c r="AC39" s="533"/>
      <c r="AD39" s="533"/>
      <c r="AE39" s="533"/>
      <c r="AF39" s="643"/>
      <c r="AG39" s="533"/>
      <c r="AH39" s="533"/>
      <c r="AI39" s="533"/>
      <c r="AJ39" s="533"/>
      <c r="AK39" s="533"/>
      <c r="AL39" s="533"/>
      <c r="AM39" s="643"/>
      <c r="AN39" s="322">
        <v>12.566534914360998</v>
      </c>
      <c r="AO39" s="322">
        <v>1.0915199450710014</v>
      </c>
      <c r="AP39" s="322">
        <f>AO39/AN39*100</f>
        <v>8.6859261722466989</v>
      </c>
      <c r="AQ39" s="658">
        <v>3</v>
      </c>
      <c r="AR39" s="643" t="str">
        <f t="shared" si="1"/>
        <v xml:space="preserve">  </v>
      </c>
      <c r="AS39" s="658"/>
      <c r="AT39" s="176" t="s">
        <v>187</v>
      </c>
      <c r="AU39" s="222">
        <v>3.4610664877416673</v>
      </c>
      <c r="AV39" s="222"/>
      <c r="AW39" s="162" t="str">
        <f t="shared" si="2"/>
        <v xml:space="preserve">  </v>
      </c>
      <c r="AX39" s="643" t="str">
        <f t="shared" si="3"/>
        <v xml:space="preserve">  </v>
      </c>
      <c r="AY39" s="176" t="s">
        <v>187</v>
      </c>
      <c r="AZ39" s="179">
        <v>0.14521191914787546</v>
      </c>
      <c r="BA39" s="179"/>
      <c r="BB39" s="162" t="str">
        <f t="shared" si="4"/>
        <v xml:space="preserve">  </v>
      </c>
      <c r="BC39" s="643" t="str">
        <f t="shared" si="5"/>
        <v xml:space="preserve">  </v>
      </c>
      <c r="BD39" s="786"/>
      <c r="BE39" s="176" t="s">
        <v>818</v>
      </c>
      <c r="BF39" s="177">
        <v>2.7215186549189485</v>
      </c>
      <c r="BG39" s="178"/>
      <c r="BH39" s="162" t="str">
        <f t="shared" si="25"/>
        <v xml:space="preserve">  </v>
      </c>
      <c r="BI39" s="643" t="str">
        <f t="shared" si="6"/>
        <v xml:space="preserve">  </v>
      </c>
      <c r="BJ39" s="176" t="s">
        <v>818</v>
      </c>
      <c r="BK39" s="222">
        <v>0.10461519069274192</v>
      </c>
      <c r="BL39" s="176"/>
      <c r="BM39" s="162" t="str">
        <f t="shared" si="23"/>
        <v xml:space="preserve">  </v>
      </c>
      <c r="BN39" s="818" t="str">
        <f t="shared" si="8"/>
        <v xml:space="preserve">  </v>
      </c>
      <c r="BO39" s="942" t="str">
        <f t="shared" si="9"/>
        <v xml:space="preserve">  </v>
      </c>
      <c r="BP39" s="823">
        <f>BK39/BF39*100</f>
        <v>3.8440004996349191</v>
      </c>
      <c r="BQ39" s="188">
        <v>303.42788868038542</v>
      </c>
      <c r="BR39" s="178"/>
      <c r="BS39" s="163" t="str">
        <f t="shared" si="10"/>
        <v xml:space="preserve">  </v>
      </c>
      <c r="BT39" s="818" t="str">
        <f t="shared" si="11"/>
        <v xml:space="preserve">  </v>
      </c>
      <c r="BU39" s="222">
        <v>3.1540741437869211</v>
      </c>
      <c r="BV39" s="176"/>
      <c r="BW39" s="163" t="str">
        <f t="shared" si="12"/>
        <v xml:space="preserve">  </v>
      </c>
      <c r="BX39" s="643" t="str">
        <f t="shared" si="13"/>
        <v xml:space="preserve">  </v>
      </c>
      <c r="BY39" s="322">
        <v>4.6063217078404231</v>
      </c>
      <c r="BZ39" s="222"/>
      <c r="CA39" s="176">
        <v>1</v>
      </c>
      <c r="CB39" s="163" t="str">
        <f t="shared" si="14"/>
        <v xml:space="preserve">  </v>
      </c>
      <c r="CC39" s="643" t="str">
        <f t="shared" si="15"/>
        <v xml:space="preserve">  </v>
      </c>
      <c r="CD39" s="222">
        <v>5.8079708490161794E-2</v>
      </c>
      <c r="CE39" s="222"/>
      <c r="CF39" s="174" t="str">
        <f t="shared" si="0"/>
        <v>E, &lt;PRL</v>
      </c>
      <c r="CG39" s="818" t="str">
        <f t="shared" si="16"/>
        <v>&lt;MDL</v>
      </c>
      <c r="CH39" s="889">
        <f>BY39/BQ39*100</f>
        <v>1.5180943742097728</v>
      </c>
      <c r="CI39" s="222">
        <v>8.9562214646545968</v>
      </c>
      <c r="CJ39" s="222"/>
      <c r="CK39" s="163" t="str">
        <f t="shared" si="17"/>
        <v xml:space="preserve">  </v>
      </c>
      <c r="CL39" s="643" t="str">
        <f t="shared" si="18"/>
        <v xml:space="preserve">  </v>
      </c>
      <c r="CM39" s="222">
        <v>0.1221302926998354</v>
      </c>
      <c r="CN39" s="176"/>
      <c r="CO39" s="174" t="str">
        <f t="shared" si="24"/>
        <v>E, &lt;PRL</v>
      </c>
      <c r="CP39" s="818" t="str">
        <f t="shared" si="20"/>
        <v>E, &lt;RL</v>
      </c>
      <c r="CQ39" s="222">
        <f>CI39/BQ39*100</f>
        <v>2.9516803823160096</v>
      </c>
      <c r="CR39" s="222">
        <f>100*CM39/BU39</f>
        <v>3.8721439995446767</v>
      </c>
      <c r="CS39" s="175"/>
    </row>
    <row r="40" spans="1:97" ht="31.8" x14ac:dyDescent="0.3">
      <c r="A40" s="906" t="s">
        <v>2106</v>
      </c>
      <c r="B40" s="421" t="s">
        <v>1212</v>
      </c>
      <c r="C40" s="310" t="s">
        <v>599</v>
      </c>
      <c r="D40" s="219">
        <v>9</v>
      </c>
      <c r="E40" s="424">
        <v>1004188</v>
      </c>
      <c r="F40" s="472">
        <v>1</v>
      </c>
      <c r="G40" s="309">
        <v>11452900</v>
      </c>
      <c r="H40" s="309">
        <v>201003091700</v>
      </c>
      <c r="I40" s="309"/>
      <c r="J40" s="387" t="s">
        <v>710</v>
      </c>
      <c r="K40" s="926" t="s">
        <v>2616</v>
      </c>
      <c r="L40" s="415" t="s">
        <v>746</v>
      </c>
      <c r="M40" s="405" t="s">
        <v>44</v>
      </c>
      <c r="N40" s="405"/>
      <c r="O40" s="310"/>
      <c r="P40" s="402">
        <v>40246</v>
      </c>
      <c r="Q40" s="327">
        <v>0.70833333333333337</v>
      </c>
      <c r="R40" s="295" t="s">
        <v>1640</v>
      </c>
      <c r="S40" s="529"/>
      <c r="T40" s="529"/>
      <c r="U40" s="529"/>
      <c r="V40" s="529"/>
      <c r="W40" s="529"/>
      <c r="X40" s="529"/>
      <c r="Y40" s="643"/>
      <c r="Z40" s="529"/>
      <c r="AA40" s="529"/>
      <c r="AB40" s="529"/>
      <c r="AC40" s="529"/>
      <c r="AD40" s="529"/>
      <c r="AE40" s="529"/>
      <c r="AF40" s="643"/>
      <c r="AG40" s="529"/>
      <c r="AH40" s="529"/>
      <c r="AI40" s="529"/>
      <c r="AJ40" s="529"/>
      <c r="AK40" s="529"/>
      <c r="AL40" s="529"/>
      <c r="AM40" s="643"/>
      <c r="AN40" s="266">
        <v>18.246031746031736</v>
      </c>
      <c r="AO40" s="266">
        <v>1.2238959885458265</v>
      </c>
      <c r="AP40" s="266">
        <f>AO40/AN40*100</f>
        <v>6.7077379102555126</v>
      </c>
      <c r="AQ40" s="656">
        <v>3</v>
      </c>
      <c r="AR40" s="643" t="str">
        <f t="shared" si="1"/>
        <v xml:space="preserve">  </v>
      </c>
      <c r="AS40" s="656"/>
      <c r="AT40" s="361" t="s">
        <v>826</v>
      </c>
      <c r="AU40" s="362">
        <v>7.687129638466863</v>
      </c>
      <c r="AV40" s="362"/>
      <c r="AW40" s="162" t="str">
        <f t="shared" si="2"/>
        <v xml:space="preserve">  </v>
      </c>
      <c r="AX40" s="643" t="str">
        <f t="shared" si="3"/>
        <v xml:space="preserve">  </v>
      </c>
      <c r="AY40" s="361" t="s">
        <v>826</v>
      </c>
      <c r="AZ40" s="256">
        <v>0.35846272282485692</v>
      </c>
      <c r="BA40" s="256"/>
      <c r="BB40" s="162" t="str">
        <f t="shared" si="4"/>
        <v xml:space="preserve">  </v>
      </c>
      <c r="BC40" s="643" t="str">
        <f t="shared" si="5"/>
        <v xml:space="preserve">  </v>
      </c>
      <c r="BD40" s="787"/>
      <c r="BE40" s="254" t="s">
        <v>821</v>
      </c>
      <c r="BF40" s="255">
        <v>3.82046710063831</v>
      </c>
      <c r="BG40" s="75"/>
      <c r="BH40" s="162" t="str">
        <f t="shared" si="25"/>
        <v xml:space="preserve">  </v>
      </c>
      <c r="BI40" s="643" t="str">
        <f t="shared" si="6"/>
        <v xml:space="preserve">  </v>
      </c>
      <c r="BJ40" s="254" t="s">
        <v>821</v>
      </c>
      <c r="BK40" s="347">
        <v>0.2858605769253274</v>
      </c>
      <c r="BL40" s="254"/>
      <c r="BM40" s="162" t="str">
        <f t="shared" si="23"/>
        <v xml:space="preserve">  </v>
      </c>
      <c r="BN40" s="818" t="str">
        <f t="shared" si="8"/>
        <v xml:space="preserve">  </v>
      </c>
      <c r="BO40" s="942" t="str">
        <f t="shared" si="9"/>
        <v xml:space="preserve">  </v>
      </c>
      <c r="BP40" s="824">
        <f>BK40/BF40*100</f>
        <v>7.4823462523094841</v>
      </c>
      <c r="BQ40" s="363">
        <v>354.74054542442099</v>
      </c>
      <c r="BR40" s="75"/>
      <c r="BS40" s="163" t="str">
        <f t="shared" si="10"/>
        <v xml:space="preserve">  </v>
      </c>
      <c r="BT40" s="818" t="str">
        <f t="shared" si="11"/>
        <v xml:space="preserve">  </v>
      </c>
      <c r="BU40" s="347">
        <v>5.4784214343975375</v>
      </c>
      <c r="BV40" s="254"/>
      <c r="BW40" s="163" t="str">
        <f t="shared" si="12"/>
        <v xml:space="preserve">  </v>
      </c>
      <c r="BX40" s="643" t="str">
        <f>IF(BU40&lt;BX$5,"&lt;MDL",IF(BU40&lt;BX$6,"E, &lt;RL",IF(BU40&gt;BX$6,"  ",)))</f>
        <v xml:space="preserve">  </v>
      </c>
      <c r="BY40" s="266">
        <v>10.481903594301087</v>
      </c>
      <c r="BZ40" s="347"/>
      <c r="CA40" s="254">
        <v>1</v>
      </c>
      <c r="CB40" s="163" t="str">
        <f t="shared" si="14"/>
        <v xml:space="preserve">  </v>
      </c>
      <c r="CC40" s="643" t="str">
        <f t="shared" si="15"/>
        <v xml:space="preserve">  </v>
      </c>
      <c r="CD40" s="347">
        <v>0.20090315222410435</v>
      </c>
      <c r="CE40" s="254"/>
      <c r="CF40" s="174" t="str">
        <f t="shared" si="0"/>
        <v xml:space="preserve">  </v>
      </c>
      <c r="CG40" s="818" t="str">
        <f t="shared" si="16"/>
        <v xml:space="preserve">  </v>
      </c>
      <c r="CH40" s="890">
        <f>BY40/BQ40*100</f>
        <v>2.9548084450736414</v>
      </c>
      <c r="CI40" s="347">
        <v>9.2528259406406974</v>
      </c>
      <c r="CJ40" s="347"/>
      <c r="CK40" s="163" t="str">
        <f t="shared" si="17"/>
        <v xml:space="preserve">  </v>
      </c>
      <c r="CL40" s="643" t="str">
        <f t="shared" si="18"/>
        <v xml:space="preserve">  </v>
      </c>
      <c r="CM40" s="347">
        <v>0.17316002831770441</v>
      </c>
      <c r="CN40" s="254"/>
      <c r="CO40" s="174" t="str">
        <f t="shared" si="24"/>
        <v>E, &lt;PRL</v>
      </c>
      <c r="CP40" s="818" t="str">
        <f t="shared" si="20"/>
        <v>E, &lt;RL</v>
      </c>
      <c r="CQ40" s="347">
        <f>CI40/BQ40*100</f>
        <v>2.6083361656814197</v>
      </c>
      <c r="CR40" s="347">
        <f>100*CM40/BU40</f>
        <v>3.1607650194721981</v>
      </c>
      <c r="CS40" s="251"/>
    </row>
    <row r="41" spans="1:97" x14ac:dyDescent="0.3">
      <c r="A41" s="906" t="s">
        <v>2107</v>
      </c>
      <c r="B41" s="425" t="s">
        <v>1213</v>
      </c>
      <c r="C41" s="305" t="s">
        <v>601</v>
      </c>
      <c r="D41" s="305">
        <v>2</v>
      </c>
      <c r="E41" s="417"/>
      <c r="F41" s="472">
        <v>4</v>
      </c>
      <c r="G41" s="419">
        <v>88888823</v>
      </c>
      <c r="H41" s="419">
        <v>201003101300</v>
      </c>
      <c r="I41" s="419"/>
      <c r="J41" s="376" t="s">
        <v>711</v>
      </c>
      <c r="K41" s="910" t="s">
        <v>137</v>
      </c>
      <c r="L41" s="418"/>
      <c r="M41" s="31" t="s">
        <v>137</v>
      </c>
      <c r="N41" s="31"/>
      <c r="O41" s="219" t="s">
        <v>137</v>
      </c>
      <c r="P41" s="332">
        <v>40247</v>
      </c>
      <c r="Q41" s="326">
        <v>0.54166666666666663</v>
      </c>
      <c r="R41" s="389"/>
      <c r="S41" s="528"/>
      <c r="T41" s="528"/>
      <c r="U41" s="528"/>
      <c r="V41" s="528"/>
      <c r="W41" s="528"/>
      <c r="X41" s="528"/>
      <c r="Y41" s="643"/>
      <c r="Z41" s="528"/>
      <c r="AA41" s="528"/>
      <c r="AB41" s="528"/>
      <c r="AC41" s="528"/>
      <c r="AD41" s="528"/>
      <c r="AE41" s="528"/>
      <c r="AF41" s="643"/>
      <c r="AG41" s="528"/>
      <c r="AH41" s="528"/>
      <c r="AI41" s="528"/>
      <c r="AJ41" s="528"/>
      <c r="AK41" s="528"/>
      <c r="AL41" s="528"/>
      <c r="AM41" s="643"/>
      <c r="AN41" s="234" t="s">
        <v>832</v>
      </c>
      <c r="AO41" s="234"/>
      <c r="AP41" s="217"/>
      <c r="AQ41" s="530">
        <v>3</v>
      </c>
      <c r="AR41" s="643" t="str">
        <f t="shared" si="1"/>
        <v xml:space="preserve">  </v>
      </c>
      <c r="AS41" s="530"/>
      <c r="AT41" s="63" t="s">
        <v>191</v>
      </c>
      <c r="AU41" s="63" t="s">
        <v>191</v>
      </c>
      <c r="AV41" s="63" t="s">
        <v>191</v>
      </c>
      <c r="AW41" s="162" t="str">
        <f t="shared" ref="AW41:AW72" si="26">IF(AU41&lt;AW$7,"E, &lt;PRL",IF(AU41&gt;AW$7,"  ",))</f>
        <v xml:space="preserve">  </v>
      </c>
      <c r="AX41" s="643" t="str">
        <f t="shared" si="3"/>
        <v xml:space="preserve">  </v>
      </c>
      <c r="AY41" s="63" t="s">
        <v>191</v>
      </c>
      <c r="AZ41" s="63" t="s">
        <v>191</v>
      </c>
      <c r="BA41" s="63" t="s">
        <v>191</v>
      </c>
      <c r="BB41" s="162" t="str">
        <f t="shared" si="4"/>
        <v xml:space="preserve">  </v>
      </c>
      <c r="BC41" s="643" t="str">
        <f t="shared" si="5"/>
        <v xml:space="preserve">  </v>
      </c>
      <c r="BD41" s="782" t="s">
        <v>191</v>
      </c>
      <c r="BE41" s="63" t="s">
        <v>191</v>
      </c>
      <c r="BF41" s="63" t="s">
        <v>191</v>
      </c>
      <c r="BG41" s="63" t="s">
        <v>191</v>
      </c>
      <c r="BH41" s="162" t="str">
        <f t="shared" si="25"/>
        <v xml:space="preserve">  </v>
      </c>
      <c r="BI41" s="643" t="str">
        <f t="shared" si="6"/>
        <v xml:space="preserve">  </v>
      </c>
      <c r="BJ41" s="63" t="s">
        <v>191</v>
      </c>
      <c r="BK41" s="23" t="s">
        <v>960</v>
      </c>
      <c r="BL41" s="63" t="s">
        <v>191</v>
      </c>
      <c r="BM41" s="162"/>
      <c r="BN41" s="818" t="str">
        <f t="shared" si="8"/>
        <v xml:space="preserve">  </v>
      </c>
      <c r="BO41" s="942" t="str">
        <f t="shared" si="9"/>
        <v xml:space="preserve">  </v>
      </c>
      <c r="BP41" s="782" t="s">
        <v>191</v>
      </c>
      <c r="BQ41" s="61" t="s">
        <v>88</v>
      </c>
      <c r="BR41" s="75"/>
      <c r="BS41" s="163" t="str">
        <f t="shared" si="10"/>
        <v xml:space="preserve">  </v>
      </c>
      <c r="BT41" s="818"/>
      <c r="BU41" s="854">
        <v>1.3155817608079805</v>
      </c>
      <c r="BV41" s="76"/>
      <c r="BW41" s="163" t="str">
        <f t="shared" si="12"/>
        <v>E, &lt;PRL</v>
      </c>
      <c r="BX41" s="643" t="str">
        <f t="shared" si="13"/>
        <v>E, &lt;RL</v>
      </c>
      <c r="BY41" s="553" t="s">
        <v>88</v>
      </c>
      <c r="BZ41" s="76"/>
      <c r="CA41" s="80"/>
      <c r="CB41" s="163"/>
      <c r="CC41" s="643" t="s">
        <v>88</v>
      </c>
      <c r="CD41" s="188">
        <v>0</v>
      </c>
      <c r="CE41" s="76" t="s">
        <v>88</v>
      </c>
      <c r="CF41" s="174" t="str">
        <f t="shared" ref="CF41:CF72" si="27">IF(CD41&lt;CF$7,"E, &lt;PRL",IF(CD41&gt;CF$7,"  ",))</f>
        <v>E, &lt;PRL</v>
      </c>
      <c r="CG41" s="818" t="str">
        <f t="shared" si="16"/>
        <v>&lt;MDL</v>
      </c>
      <c r="CH41" s="785" t="s">
        <v>88</v>
      </c>
      <c r="CI41" s="61" t="s">
        <v>88</v>
      </c>
      <c r="CJ41" s="61"/>
      <c r="CK41" s="163" t="str">
        <f t="shared" si="17"/>
        <v xml:space="preserve">  </v>
      </c>
      <c r="CL41" s="818" t="s">
        <v>88</v>
      </c>
      <c r="CM41" s="61" t="s">
        <v>88</v>
      </c>
      <c r="CN41" s="76"/>
      <c r="CO41" s="174" t="str">
        <f t="shared" si="24"/>
        <v xml:space="preserve">  </v>
      </c>
      <c r="CP41" s="818" t="s">
        <v>88</v>
      </c>
      <c r="CQ41" s="61" t="s">
        <v>88</v>
      </c>
      <c r="CR41" s="55"/>
      <c r="CS41" s="55"/>
    </row>
    <row r="42" spans="1:97" x14ac:dyDescent="0.3">
      <c r="A42" s="906" t="s">
        <v>2108</v>
      </c>
      <c r="B42" s="425" t="s">
        <v>1214</v>
      </c>
      <c r="C42" s="463"/>
      <c r="D42" s="463"/>
      <c r="E42" s="438" t="s">
        <v>1641</v>
      </c>
      <c r="F42" s="472">
        <v>1</v>
      </c>
      <c r="G42" s="473"/>
      <c r="H42" s="419">
        <v>201003091240</v>
      </c>
      <c r="I42" s="419"/>
      <c r="J42" s="392" t="s">
        <v>713</v>
      </c>
      <c r="K42" s="922"/>
      <c r="L42" s="474"/>
      <c r="M42" s="219" t="s">
        <v>712</v>
      </c>
      <c r="N42" s="219"/>
      <c r="O42" s="219"/>
      <c r="P42" s="332">
        <v>40246</v>
      </c>
      <c r="Q42" s="326">
        <v>0.52777777777777779</v>
      </c>
      <c r="R42" s="393" t="s">
        <v>1642</v>
      </c>
      <c r="S42" s="528"/>
      <c r="T42" s="528"/>
      <c r="U42" s="528"/>
      <c r="V42" s="528"/>
      <c r="W42" s="528"/>
      <c r="X42" s="528"/>
      <c r="Y42" s="643"/>
      <c r="Z42" s="528"/>
      <c r="AA42" s="528"/>
      <c r="AB42" s="528"/>
      <c r="AC42" s="528"/>
      <c r="AD42" s="528"/>
      <c r="AE42" s="528"/>
      <c r="AF42" s="643"/>
      <c r="AG42" s="528"/>
      <c r="AH42" s="528"/>
      <c r="AI42" s="528"/>
      <c r="AJ42" s="528"/>
      <c r="AK42" s="528"/>
      <c r="AL42" s="528"/>
      <c r="AM42" s="643"/>
      <c r="AN42" s="241" t="s">
        <v>191</v>
      </c>
      <c r="AO42" s="241" t="s">
        <v>191</v>
      </c>
      <c r="AP42" s="241" t="s">
        <v>191</v>
      </c>
      <c r="AQ42" s="235" t="s">
        <v>191</v>
      </c>
      <c r="AR42" s="643" t="str">
        <f t="shared" si="1"/>
        <v xml:space="preserve">  </v>
      </c>
      <c r="AS42" s="235"/>
      <c r="AT42" s="76" t="s">
        <v>822</v>
      </c>
      <c r="AU42" s="65">
        <v>6.298299995625257</v>
      </c>
      <c r="AV42" s="64"/>
      <c r="AW42" s="162" t="str">
        <f t="shared" si="26"/>
        <v xml:space="preserve">  </v>
      </c>
      <c r="AX42" s="643" t="str">
        <f t="shared" si="3"/>
        <v xml:space="preserve">  </v>
      </c>
      <c r="AY42" s="76" t="s">
        <v>822</v>
      </c>
      <c r="AZ42" s="62">
        <v>0.14709555213957248</v>
      </c>
      <c r="BA42" s="62"/>
      <c r="BB42" s="162" t="str">
        <f t="shared" si="4"/>
        <v xml:space="preserve">  </v>
      </c>
      <c r="BC42" s="643" t="str">
        <f t="shared" si="5"/>
        <v xml:space="preserve">  </v>
      </c>
      <c r="BD42" s="785"/>
      <c r="BE42" s="76" t="s">
        <v>243</v>
      </c>
      <c r="BF42" s="89">
        <v>2.8585886240058702</v>
      </c>
      <c r="BG42" s="75"/>
      <c r="BH42" s="162" t="str">
        <f t="shared" si="25"/>
        <v xml:space="preserve">  </v>
      </c>
      <c r="BI42" s="643" t="str">
        <f t="shared" si="6"/>
        <v xml:space="preserve">  </v>
      </c>
      <c r="BJ42" s="76" t="s">
        <v>243</v>
      </c>
      <c r="BK42" s="62">
        <v>0.12232894508228523</v>
      </c>
      <c r="BL42" s="76"/>
      <c r="BM42" s="162" t="str">
        <f t="shared" si="23"/>
        <v xml:space="preserve">  </v>
      </c>
      <c r="BN42" s="818" t="str">
        <f t="shared" si="8"/>
        <v xml:space="preserve">  </v>
      </c>
      <c r="BO42" s="942" t="str">
        <f t="shared" si="9"/>
        <v xml:space="preserve">  </v>
      </c>
      <c r="BP42" s="778">
        <f t="shared" ref="BP42:BP47" si="28">BK42/BF42*100</f>
        <v>4.2793476492206883</v>
      </c>
      <c r="BQ42" s="63"/>
      <c r="BR42" s="63" t="s">
        <v>191</v>
      </c>
      <c r="BS42" s="163"/>
      <c r="BT42" s="818"/>
      <c r="BU42" s="63" t="s">
        <v>191</v>
      </c>
      <c r="BV42" s="63" t="s">
        <v>191</v>
      </c>
      <c r="BW42" s="163" t="str">
        <f t="shared" si="12"/>
        <v xml:space="preserve">  </v>
      </c>
      <c r="BX42" s="643" t="str">
        <f t="shared" si="13"/>
        <v xml:space="preserve">  </v>
      </c>
      <c r="BY42" s="235"/>
      <c r="BZ42" s="63" t="s">
        <v>191</v>
      </c>
      <c r="CA42" s="80">
        <v>1</v>
      </c>
      <c r="CB42" s="163"/>
      <c r="CC42" s="643"/>
      <c r="CD42" s="63" t="s">
        <v>191</v>
      </c>
      <c r="CE42" s="63" t="s">
        <v>191</v>
      </c>
      <c r="CF42" s="174" t="str">
        <f t="shared" si="27"/>
        <v xml:space="preserve">  </v>
      </c>
      <c r="CG42" s="818" t="str">
        <f t="shared" si="16"/>
        <v xml:space="preserve">  </v>
      </c>
      <c r="CH42" s="782" t="s">
        <v>191</v>
      </c>
      <c r="CI42" s="63"/>
      <c r="CJ42" s="63" t="s">
        <v>191</v>
      </c>
      <c r="CK42" s="163"/>
      <c r="CL42" s="163"/>
      <c r="CM42" s="63" t="s">
        <v>191</v>
      </c>
      <c r="CN42" s="63" t="s">
        <v>191</v>
      </c>
      <c r="CO42" s="63"/>
      <c r="CP42" s="818" t="str">
        <f t="shared" si="20"/>
        <v xml:space="preserve">  </v>
      </c>
      <c r="CQ42" s="63" t="s">
        <v>191</v>
      </c>
      <c r="CR42" s="55"/>
      <c r="CS42" s="55"/>
    </row>
    <row r="43" spans="1:97" x14ac:dyDescent="0.3">
      <c r="A43" s="906" t="s">
        <v>2109</v>
      </c>
      <c r="B43" s="425" t="s">
        <v>1215</v>
      </c>
      <c r="C43" s="463"/>
      <c r="D43" s="463"/>
      <c r="E43" s="438" t="s">
        <v>1641</v>
      </c>
      <c r="F43" s="472">
        <v>1</v>
      </c>
      <c r="G43" s="473"/>
      <c r="H43" s="419">
        <v>201003091340</v>
      </c>
      <c r="I43" s="419"/>
      <c r="J43" s="392" t="s">
        <v>714</v>
      </c>
      <c r="K43" s="922"/>
      <c r="L43" s="474"/>
      <c r="M43" s="219" t="s">
        <v>712</v>
      </c>
      <c r="N43" s="219"/>
      <c r="O43" s="219"/>
      <c r="P43" s="332">
        <v>40246</v>
      </c>
      <c r="Q43" s="326">
        <v>0.56944444444444442</v>
      </c>
      <c r="R43" s="393" t="s">
        <v>1643</v>
      </c>
      <c r="S43" s="528"/>
      <c r="T43" s="528"/>
      <c r="U43" s="528"/>
      <c r="V43" s="528"/>
      <c r="W43" s="528"/>
      <c r="X43" s="528"/>
      <c r="Y43" s="643"/>
      <c r="Z43" s="528"/>
      <c r="AA43" s="528"/>
      <c r="AB43" s="528"/>
      <c r="AC43" s="528"/>
      <c r="AD43" s="528"/>
      <c r="AE43" s="528"/>
      <c r="AF43" s="643"/>
      <c r="AG43" s="528"/>
      <c r="AH43" s="528"/>
      <c r="AI43" s="528"/>
      <c r="AJ43" s="528"/>
      <c r="AK43" s="528"/>
      <c r="AL43" s="528"/>
      <c r="AM43" s="643"/>
      <c r="AN43" s="243" t="s">
        <v>191</v>
      </c>
      <c r="AO43" s="243" t="s">
        <v>191</v>
      </c>
      <c r="AP43" s="243" t="s">
        <v>191</v>
      </c>
      <c r="AQ43" s="236" t="s">
        <v>191</v>
      </c>
      <c r="AR43" s="643" t="str">
        <f t="shared" si="1"/>
        <v xml:space="preserve">  </v>
      </c>
      <c r="AS43" s="236"/>
      <c r="AT43" s="39"/>
      <c r="AU43" s="69">
        <v>15.228642776929062</v>
      </c>
      <c r="AV43" s="154"/>
      <c r="AW43" s="162" t="str">
        <f t="shared" si="26"/>
        <v xml:space="preserve">  </v>
      </c>
      <c r="AX43" s="643" t="str">
        <f t="shared" si="3"/>
        <v xml:space="preserve">  </v>
      </c>
      <c r="AY43" s="66"/>
      <c r="AZ43" s="90">
        <v>0.30150357107259479</v>
      </c>
      <c r="BA43" s="37"/>
      <c r="BB43" s="162" t="str">
        <f t="shared" si="4"/>
        <v xml:space="preserve">  </v>
      </c>
      <c r="BC43" s="643" t="str">
        <f t="shared" si="5"/>
        <v xml:space="preserve">  </v>
      </c>
      <c r="BD43" s="781">
        <f t="shared" ref="BD43:BD53" si="29">AZ43/AU43*100</f>
        <v>1.9798453183849298</v>
      </c>
      <c r="BE43" s="37" t="s">
        <v>595</v>
      </c>
      <c r="BF43" s="84">
        <v>4.7418770556679526</v>
      </c>
      <c r="BG43" s="164"/>
      <c r="BH43" s="162" t="str">
        <f t="shared" si="25"/>
        <v xml:space="preserve">  </v>
      </c>
      <c r="BI43" s="643" t="str">
        <f t="shared" si="6"/>
        <v xml:space="preserve">  </v>
      </c>
      <c r="BJ43" s="37" t="s">
        <v>595</v>
      </c>
      <c r="BK43" s="84">
        <v>0.42944201123641379</v>
      </c>
      <c r="BL43" s="37"/>
      <c r="BM43" s="162" t="str">
        <f t="shared" si="23"/>
        <v xml:space="preserve">  </v>
      </c>
      <c r="BN43" s="818" t="str">
        <f t="shared" si="8"/>
        <v xml:space="preserve">  </v>
      </c>
      <c r="BO43" s="942" t="str">
        <f t="shared" si="9"/>
        <v xml:space="preserve">  </v>
      </c>
      <c r="BP43" s="781">
        <f t="shared" si="28"/>
        <v>9.0563716898375279</v>
      </c>
      <c r="BQ43" s="86"/>
      <c r="BR43" s="86" t="s">
        <v>191</v>
      </c>
      <c r="BS43" s="163"/>
      <c r="BT43" s="818"/>
      <c r="BU43" s="86" t="s">
        <v>191</v>
      </c>
      <c r="BV43" s="86" t="s">
        <v>191</v>
      </c>
      <c r="BW43" s="163" t="str">
        <f t="shared" si="12"/>
        <v xml:space="preserve">  </v>
      </c>
      <c r="BX43" s="643" t="str">
        <f t="shared" si="13"/>
        <v xml:space="preserve">  </v>
      </c>
      <c r="BY43" s="236"/>
      <c r="BZ43" s="86" t="s">
        <v>191</v>
      </c>
      <c r="CA43" s="80">
        <v>1</v>
      </c>
      <c r="CB43" s="163"/>
      <c r="CC43" s="643"/>
      <c r="CD43" s="86" t="s">
        <v>191</v>
      </c>
      <c r="CE43" s="86" t="s">
        <v>191</v>
      </c>
      <c r="CF43" s="174" t="str">
        <f t="shared" si="27"/>
        <v xml:space="preserve">  </v>
      </c>
      <c r="CG43" s="818" t="str">
        <f t="shared" si="16"/>
        <v xml:space="preserve">  </v>
      </c>
      <c r="CH43" s="801" t="s">
        <v>191</v>
      </c>
      <c r="CI43" s="86"/>
      <c r="CJ43" s="86" t="s">
        <v>191</v>
      </c>
      <c r="CK43" s="163"/>
      <c r="CL43" s="163"/>
      <c r="CM43" s="86" t="s">
        <v>191</v>
      </c>
      <c r="CN43" s="86" t="s">
        <v>191</v>
      </c>
      <c r="CO43" s="86"/>
      <c r="CP43" s="818" t="str">
        <f t="shared" si="20"/>
        <v xml:space="preserve">  </v>
      </c>
      <c r="CQ43" s="86" t="s">
        <v>191</v>
      </c>
    </row>
    <row r="44" spans="1:97" x14ac:dyDescent="0.3">
      <c r="A44" s="906" t="s">
        <v>2110</v>
      </c>
      <c r="B44" s="425" t="s">
        <v>1216</v>
      </c>
      <c r="C44" s="463"/>
      <c r="D44" s="463"/>
      <c r="E44" s="438" t="s">
        <v>1641</v>
      </c>
      <c r="F44" s="472">
        <v>1</v>
      </c>
      <c r="G44" s="473"/>
      <c r="H44" s="419">
        <v>201003091510</v>
      </c>
      <c r="I44" s="419"/>
      <c r="J44" s="392" t="s">
        <v>715</v>
      </c>
      <c r="K44" s="922"/>
      <c r="L44" s="474"/>
      <c r="M44" s="219" t="s">
        <v>712</v>
      </c>
      <c r="N44" s="219"/>
      <c r="O44" s="219"/>
      <c r="P44" s="332">
        <v>40246</v>
      </c>
      <c r="Q44" s="326">
        <v>0.63194444444444442</v>
      </c>
      <c r="R44" s="393" t="s">
        <v>1644</v>
      </c>
      <c r="S44" s="528"/>
      <c r="T44" s="528"/>
      <c r="U44" s="528"/>
      <c r="V44" s="528"/>
      <c r="W44" s="528"/>
      <c r="X44" s="528"/>
      <c r="Y44" s="643"/>
      <c r="Z44" s="528"/>
      <c r="AA44" s="528"/>
      <c r="AB44" s="528"/>
      <c r="AC44" s="528"/>
      <c r="AD44" s="528"/>
      <c r="AE44" s="528"/>
      <c r="AF44" s="643"/>
      <c r="AG44" s="528"/>
      <c r="AH44" s="528"/>
      <c r="AI44" s="528"/>
      <c r="AJ44" s="528"/>
      <c r="AK44" s="528"/>
      <c r="AL44" s="528"/>
      <c r="AM44" s="643"/>
      <c r="AN44" s="243" t="s">
        <v>191</v>
      </c>
      <c r="AO44" s="243" t="s">
        <v>191</v>
      </c>
      <c r="AP44" s="243" t="s">
        <v>191</v>
      </c>
      <c r="AQ44" s="236" t="s">
        <v>191</v>
      </c>
      <c r="AR44" s="643" t="str">
        <f t="shared" si="1"/>
        <v xml:space="preserve">  </v>
      </c>
      <c r="AS44" s="236"/>
      <c r="AT44" s="39"/>
      <c r="AU44" s="69">
        <v>6.5495445518626321</v>
      </c>
      <c r="AV44" s="154"/>
      <c r="AW44" s="162" t="str">
        <f t="shared" si="26"/>
        <v xml:space="preserve">  </v>
      </c>
      <c r="AX44" s="643" t="str">
        <f t="shared" si="3"/>
        <v xml:space="preserve">  </v>
      </c>
      <c r="AY44" s="66"/>
      <c r="AZ44" s="84">
        <v>0.26062174966367807</v>
      </c>
      <c r="BA44" s="37"/>
      <c r="BB44" s="162" t="str">
        <f t="shared" si="4"/>
        <v xml:space="preserve">  </v>
      </c>
      <c r="BC44" s="643" t="str">
        <f t="shared" si="5"/>
        <v xml:space="preserve">  </v>
      </c>
      <c r="BD44" s="781">
        <f t="shared" si="29"/>
        <v>3.9792347025040016</v>
      </c>
      <c r="BE44" s="37" t="s">
        <v>829</v>
      </c>
      <c r="BF44" s="84">
        <v>2.6577803750084046</v>
      </c>
      <c r="BG44" s="164"/>
      <c r="BH44" s="162" t="str">
        <f t="shared" si="25"/>
        <v xml:space="preserve">  </v>
      </c>
      <c r="BI44" s="643" t="str">
        <f t="shared" si="6"/>
        <v xml:space="preserve">  </v>
      </c>
      <c r="BJ44" s="37" t="s">
        <v>829</v>
      </c>
      <c r="BK44" s="84">
        <v>0.18976084955629666</v>
      </c>
      <c r="BL44" s="37"/>
      <c r="BM44" s="162" t="str">
        <f t="shared" si="23"/>
        <v xml:space="preserve">  </v>
      </c>
      <c r="BN44" s="818" t="str">
        <f t="shared" si="8"/>
        <v xml:space="preserve">  </v>
      </c>
      <c r="BO44" s="942" t="str">
        <f t="shared" si="9"/>
        <v xml:space="preserve">  </v>
      </c>
      <c r="BP44" s="781">
        <f t="shared" si="28"/>
        <v>7.139824318843373</v>
      </c>
      <c r="BQ44" s="86"/>
      <c r="BR44" s="86" t="s">
        <v>191</v>
      </c>
      <c r="BS44" s="163"/>
      <c r="BT44" s="818"/>
      <c r="BU44" s="86" t="s">
        <v>191</v>
      </c>
      <c r="BV44" s="86" t="s">
        <v>191</v>
      </c>
      <c r="BW44" s="163" t="str">
        <f t="shared" si="12"/>
        <v xml:space="preserve">  </v>
      </c>
      <c r="BX44" s="643" t="str">
        <f t="shared" si="13"/>
        <v xml:space="preserve">  </v>
      </c>
      <c r="BY44" s="236"/>
      <c r="BZ44" s="86" t="s">
        <v>191</v>
      </c>
      <c r="CA44" s="80">
        <v>1</v>
      </c>
      <c r="CB44" s="163"/>
      <c r="CC44" s="643"/>
      <c r="CD44" s="86" t="s">
        <v>191</v>
      </c>
      <c r="CE44" s="86" t="s">
        <v>191</v>
      </c>
      <c r="CF44" s="174" t="str">
        <f t="shared" si="27"/>
        <v xml:space="preserve">  </v>
      </c>
      <c r="CG44" s="818" t="str">
        <f t="shared" si="16"/>
        <v xml:space="preserve">  </v>
      </c>
      <c r="CH44" s="801" t="s">
        <v>191</v>
      </c>
      <c r="CI44" s="86"/>
      <c r="CJ44" s="86" t="s">
        <v>191</v>
      </c>
      <c r="CK44" s="163"/>
      <c r="CL44" s="163"/>
      <c r="CM44" s="86" t="s">
        <v>191</v>
      </c>
      <c r="CN44" s="86" t="s">
        <v>191</v>
      </c>
      <c r="CO44" s="86"/>
      <c r="CP44" s="818" t="str">
        <f t="shared" si="20"/>
        <v xml:space="preserve">  </v>
      </c>
      <c r="CQ44" s="86" t="s">
        <v>191</v>
      </c>
    </row>
    <row r="45" spans="1:97" ht="21.6" x14ac:dyDescent="0.3">
      <c r="A45" s="906" t="s">
        <v>2111</v>
      </c>
      <c r="B45" s="425" t="s">
        <v>1217</v>
      </c>
      <c r="C45" s="219" t="s">
        <v>599</v>
      </c>
      <c r="D45" s="219">
        <v>9</v>
      </c>
      <c r="E45" s="420">
        <v>1004190</v>
      </c>
      <c r="F45" s="472">
        <v>1</v>
      </c>
      <c r="G45" s="419">
        <v>11452600</v>
      </c>
      <c r="H45" s="419">
        <v>201004060820</v>
      </c>
      <c r="I45" s="419"/>
      <c r="J45" s="385" t="s">
        <v>716</v>
      </c>
      <c r="K45" s="926" t="s">
        <v>2614</v>
      </c>
      <c r="L45" s="413" t="s">
        <v>1694</v>
      </c>
      <c r="M45" s="31" t="s">
        <v>43</v>
      </c>
      <c r="N45" s="31"/>
      <c r="O45" s="219"/>
      <c r="P45" s="332">
        <v>40274</v>
      </c>
      <c r="Q45" s="326">
        <v>0.34722222222222227</v>
      </c>
      <c r="R45" s="297" t="s">
        <v>1645</v>
      </c>
      <c r="S45" s="528"/>
      <c r="T45" s="528"/>
      <c r="U45" s="528"/>
      <c r="V45" s="528"/>
      <c r="W45" s="528"/>
      <c r="X45" s="528"/>
      <c r="Y45" s="643"/>
      <c r="Z45" s="528"/>
      <c r="AA45" s="528"/>
      <c r="AB45" s="528"/>
      <c r="AC45" s="528"/>
      <c r="AD45" s="528"/>
      <c r="AE45" s="528"/>
      <c r="AF45" s="643"/>
      <c r="AG45" s="528"/>
      <c r="AH45" s="528"/>
      <c r="AI45" s="528"/>
      <c r="AJ45" s="528"/>
      <c r="AK45" s="528"/>
      <c r="AL45" s="528"/>
      <c r="AM45" s="643"/>
      <c r="AN45" s="2">
        <v>93.234377967711296</v>
      </c>
      <c r="AO45" s="2">
        <v>4.5809106207377432</v>
      </c>
      <c r="AP45" s="2">
        <f>AO45/AN45*100</f>
        <v>4.9133278095384441</v>
      </c>
      <c r="AQ45" s="1">
        <v>3</v>
      </c>
      <c r="AR45" s="643" t="str">
        <f t="shared" si="1"/>
        <v xml:space="preserve">  </v>
      </c>
      <c r="AT45" s="39"/>
      <c r="AU45" s="154">
        <v>11.657912400804946</v>
      </c>
      <c r="AV45" s="154"/>
      <c r="AW45" s="162" t="str">
        <f t="shared" si="26"/>
        <v xml:space="preserve">  </v>
      </c>
      <c r="AX45" s="643" t="str">
        <f t="shared" si="3"/>
        <v xml:space="preserve">  </v>
      </c>
      <c r="AY45" s="66"/>
      <c r="AZ45" s="84">
        <v>0.21279597499615244</v>
      </c>
      <c r="BA45" s="84">
        <v>7.1397197564476017E-3</v>
      </c>
      <c r="BB45" s="162" t="str">
        <f t="shared" si="4"/>
        <v xml:space="preserve">  </v>
      </c>
      <c r="BC45" s="643" t="str">
        <f t="shared" si="5"/>
        <v xml:space="preserve">  </v>
      </c>
      <c r="BD45" s="781">
        <f t="shared" si="29"/>
        <v>1.8253351687688053</v>
      </c>
      <c r="BE45" s="37" t="s">
        <v>830</v>
      </c>
      <c r="BF45" s="84">
        <v>2.0833767111825949</v>
      </c>
      <c r="BG45" s="164"/>
      <c r="BH45" s="162" t="str">
        <f t="shared" si="25"/>
        <v xml:space="preserve">  </v>
      </c>
      <c r="BI45" s="643" t="str">
        <f t="shared" si="6"/>
        <v xml:space="preserve">  </v>
      </c>
      <c r="BJ45" s="37" t="s">
        <v>830</v>
      </c>
      <c r="BK45" s="84">
        <v>9.3026715360928991E-2</v>
      </c>
      <c r="BL45" s="37"/>
      <c r="BM45" s="162" t="str">
        <f t="shared" si="23"/>
        <v xml:space="preserve">  </v>
      </c>
      <c r="BN45" s="818" t="str">
        <f t="shared" si="8"/>
        <v xml:space="preserve">  </v>
      </c>
      <c r="BO45" s="942" t="str">
        <f t="shared" si="9"/>
        <v xml:space="preserve">  </v>
      </c>
      <c r="BP45" s="781">
        <f t="shared" si="28"/>
        <v>4.4651893659751956</v>
      </c>
      <c r="BQ45" s="151">
        <v>151.21161126661244</v>
      </c>
      <c r="BR45" s="91"/>
      <c r="BS45" s="163" t="str">
        <f t="shared" si="10"/>
        <v xml:space="preserve">  </v>
      </c>
      <c r="BT45" s="818" t="str">
        <f t="shared" si="11"/>
        <v xml:space="preserve">  </v>
      </c>
      <c r="BU45" s="92">
        <v>13.594002954209536</v>
      </c>
      <c r="BV45" s="37"/>
      <c r="BW45" s="163" t="str">
        <f t="shared" si="12"/>
        <v xml:space="preserve">  </v>
      </c>
      <c r="BX45" s="643" t="str">
        <f t="shared" si="13"/>
        <v xml:space="preserve">  </v>
      </c>
      <c r="BY45" s="8">
        <v>3.672585830602368</v>
      </c>
      <c r="BZ45" s="87"/>
      <c r="CA45" s="80">
        <v>1</v>
      </c>
      <c r="CB45" s="163" t="str">
        <f t="shared" si="14"/>
        <v xml:space="preserve">  </v>
      </c>
      <c r="CC45" s="643" t="str">
        <f t="shared" si="15"/>
        <v xml:space="preserve">  </v>
      </c>
      <c r="CD45" s="87">
        <v>0.3334707934186954</v>
      </c>
      <c r="CE45" s="87"/>
      <c r="CF45" s="174" t="str">
        <f t="shared" si="27"/>
        <v xml:space="preserve">  </v>
      </c>
      <c r="CG45" s="818" t="str">
        <f t="shared" si="16"/>
        <v xml:space="preserve">  </v>
      </c>
      <c r="CH45" s="825">
        <f>BY45/BQ45*100</f>
        <v>2.4287723673064754</v>
      </c>
      <c r="CI45" s="87">
        <v>6.5763968201511203</v>
      </c>
      <c r="CJ45" s="87"/>
      <c r="CK45" s="163" t="str">
        <f t="shared" si="17"/>
        <v xml:space="preserve">  </v>
      </c>
      <c r="CL45" s="643" t="str">
        <f t="shared" si="18"/>
        <v xml:space="preserve">  </v>
      </c>
      <c r="CM45" s="87">
        <v>0.59440509720596724</v>
      </c>
      <c r="CN45" s="141"/>
      <c r="CO45" s="174" t="str">
        <f t="shared" ref="CO45:CO47" si="30">IF(CM45&lt;CO$7,"E, &lt;PRL",IF(CM45&gt;CO$7,"  ",))</f>
        <v xml:space="preserve">  </v>
      </c>
      <c r="CP45" s="818" t="str">
        <f t="shared" si="20"/>
        <v xml:space="preserve">  </v>
      </c>
      <c r="CQ45" s="61">
        <f>CI45/BQ45*100</f>
        <v>4.3491348085404535</v>
      </c>
      <c r="CR45" s="61">
        <f>100*CM45/BU45</f>
        <v>4.3725538328053917</v>
      </c>
    </row>
    <row r="46" spans="1:97" ht="31.8" x14ac:dyDescent="0.3">
      <c r="A46" s="906" t="s">
        <v>2112</v>
      </c>
      <c r="B46" s="425" t="s">
        <v>1218</v>
      </c>
      <c r="C46" s="219" t="s">
        <v>599</v>
      </c>
      <c r="D46" s="219">
        <v>9</v>
      </c>
      <c r="E46" s="424">
        <v>1002625</v>
      </c>
      <c r="F46" s="472">
        <v>1</v>
      </c>
      <c r="G46" s="419">
        <v>11452900</v>
      </c>
      <c r="H46" s="419">
        <v>201004060900</v>
      </c>
      <c r="I46" s="419"/>
      <c r="J46" s="385" t="s">
        <v>717</v>
      </c>
      <c r="K46" s="926" t="s">
        <v>2616</v>
      </c>
      <c r="L46" s="415" t="s">
        <v>746</v>
      </c>
      <c r="M46" s="31" t="s">
        <v>44</v>
      </c>
      <c r="N46" s="31"/>
      <c r="O46" s="219"/>
      <c r="P46" s="332">
        <v>40274</v>
      </c>
      <c r="Q46" s="326">
        <v>0.375</v>
      </c>
      <c r="R46" s="295" t="s">
        <v>1646</v>
      </c>
      <c r="S46" s="528"/>
      <c r="T46" s="528"/>
      <c r="U46" s="528"/>
      <c r="V46" s="528"/>
      <c r="W46" s="528"/>
      <c r="X46" s="528"/>
      <c r="Y46" s="643"/>
      <c r="Z46" s="528"/>
      <c r="AA46" s="528"/>
      <c r="AB46" s="528"/>
      <c r="AC46" s="528"/>
      <c r="AD46" s="528"/>
      <c r="AE46" s="528"/>
      <c r="AF46" s="643"/>
      <c r="AG46" s="528"/>
      <c r="AH46" s="528"/>
      <c r="AI46" s="528"/>
      <c r="AJ46" s="528"/>
      <c r="AK46" s="528"/>
      <c r="AL46" s="528"/>
      <c r="AM46" s="643"/>
      <c r="AN46" s="2">
        <v>25.101796512755403</v>
      </c>
      <c r="AO46" s="2">
        <v>0.94271228980268573</v>
      </c>
      <c r="AP46" s="2">
        <f>AO46/AN46*100</f>
        <v>3.7555570547456605</v>
      </c>
      <c r="AQ46" s="1">
        <v>3</v>
      </c>
      <c r="AR46" s="643" t="str">
        <f t="shared" si="1"/>
        <v xml:space="preserve">  </v>
      </c>
      <c r="AT46" s="39"/>
      <c r="AU46" s="155">
        <v>10.020880841236444</v>
      </c>
      <c r="AV46" s="155"/>
      <c r="AW46" s="162" t="str">
        <f t="shared" si="26"/>
        <v xml:space="preserve">  </v>
      </c>
      <c r="AX46" s="643" t="str">
        <f t="shared" si="3"/>
        <v xml:space="preserve">  </v>
      </c>
      <c r="AY46" s="39"/>
      <c r="AZ46" s="84">
        <v>0.40213503549028984</v>
      </c>
      <c r="BA46" s="37"/>
      <c r="BB46" s="162" t="str">
        <f t="shared" si="4"/>
        <v xml:space="preserve">  </v>
      </c>
      <c r="BC46" s="643" t="str">
        <f t="shared" si="5"/>
        <v xml:space="preserve">  </v>
      </c>
      <c r="BD46" s="781">
        <f t="shared" si="29"/>
        <v>4.0129709340069519</v>
      </c>
      <c r="BE46" s="141" t="s">
        <v>831</v>
      </c>
      <c r="BF46" s="84">
        <v>6.4247456880539335</v>
      </c>
      <c r="BG46" s="84">
        <v>2.6371458501247105</v>
      </c>
      <c r="BH46" s="162" t="str">
        <f t="shared" si="25"/>
        <v xml:space="preserve">  </v>
      </c>
      <c r="BI46" s="643" t="str">
        <f t="shared" si="6"/>
        <v xml:space="preserve">  </v>
      </c>
      <c r="BJ46" s="37" t="s">
        <v>831</v>
      </c>
      <c r="BK46" s="84">
        <v>0.14836171845302545</v>
      </c>
      <c r="BL46" s="37"/>
      <c r="BM46" s="162" t="str">
        <f t="shared" si="23"/>
        <v xml:space="preserve">  </v>
      </c>
      <c r="BN46" s="818" t="str">
        <f t="shared" si="8"/>
        <v xml:space="preserve">  </v>
      </c>
      <c r="BO46" s="942" t="str">
        <f t="shared" si="9"/>
        <v xml:space="preserve">  </v>
      </c>
      <c r="BP46" s="781">
        <f t="shared" si="28"/>
        <v>2.3092232075253469</v>
      </c>
      <c r="BQ46" s="151">
        <v>394.70038747146003</v>
      </c>
      <c r="BR46" s="91"/>
      <c r="BS46" s="163" t="str">
        <f t="shared" si="10"/>
        <v xml:space="preserve">  </v>
      </c>
      <c r="BT46" s="818" t="str">
        <f t="shared" si="11"/>
        <v xml:space="preserve">  </v>
      </c>
      <c r="BU46" s="92">
        <v>9.4452615486004383</v>
      </c>
      <c r="BV46" s="37"/>
      <c r="BW46" s="163" t="str">
        <f t="shared" si="12"/>
        <v xml:space="preserve">  </v>
      </c>
      <c r="BX46" s="643" t="str">
        <f t="shared" si="13"/>
        <v xml:space="preserve">  </v>
      </c>
      <c r="BY46" s="2">
        <v>10.035481527088191</v>
      </c>
      <c r="BZ46" s="83">
        <v>0.12620979283078881</v>
      </c>
      <c r="CA46" s="80">
        <v>1</v>
      </c>
      <c r="CB46" s="163" t="str">
        <f t="shared" si="14"/>
        <v xml:space="preserve">  </v>
      </c>
      <c r="CC46" s="643" t="str">
        <f t="shared" si="15"/>
        <v xml:space="preserve">  </v>
      </c>
      <c r="CD46" s="84">
        <v>0.24228519686827202</v>
      </c>
      <c r="CE46" s="85">
        <v>3.0470649983433129E-3</v>
      </c>
      <c r="CF46" s="174" t="str">
        <f t="shared" si="27"/>
        <v xml:space="preserve">  </v>
      </c>
      <c r="CG46" s="818" t="str">
        <f t="shared" si="16"/>
        <v xml:space="preserve">  </v>
      </c>
      <c r="CH46" s="825">
        <f>BY46/BQ46*100</f>
        <v>2.5425567964039142</v>
      </c>
      <c r="CI46" s="87">
        <v>6.9643748231287326</v>
      </c>
      <c r="CJ46" s="87"/>
      <c r="CK46" s="163" t="str">
        <f t="shared" si="17"/>
        <v xml:space="preserve">  </v>
      </c>
      <c r="CL46" s="643" t="str">
        <f t="shared" si="18"/>
        <v xml:space="preserve">  </v>
      </c>
      <c r="CM46" s="87">
        <v>0.18126455019102181</v>
      </c>
      <c r="CN46" s="141"/>
      <c r="CO46" s="174" t="str">
        <f t="shared" si="30"/>
        <v>E, &lt;PRL</v>
      </c>
      <c r="CP46" s="818" t="str">
        <f t="shared" si="20"/>
        <v>E, &lt;RL</v>
      </c>
      <c r="CQ46" s="61">
        <f>CI46/BQ46*100</f>
        <v>1.764471240513366</v>
      </c>
      <c r="CR46" s="61">
        <f>100*CM46/BU46</f>
        <v>1.9191056728109439</v>
      </c>
    </row>
    <row r="47" spans="1:97" x14ac:dyDescent="0.3">
      <c r="A47" s="906" t="s">
        <v>2113</v>
      </c>
      <c r="B47" s="425" t="s">
        <v>1219</v>
      </c>
      <c r="C47" s="305" t="s">
        <v>601</v>
      </c>
      <c r="D47" s="305">
        <v>2</v>
      </c>
      <c r="E47" s="417"/>
      <c r="F47" s="472">
        <v>4</v>
      </c>
      <c r="G47" s="419">
        <v>88888823</v>
      </c>
      <c r="H47" s="419">
        <v>201004071400</v>
      </c>
      <c r="I47" s="419"/>
      <c r="J47" s="385" t="s">
        <v>718</v>
      </c>
      <c r="K47" s="910" t="s">
        <v>137</v>
      </c>
      <c r="L47" s="418"/>
      <c r="M47" s="31" t="s">
        <v>137</v>
      </c>
      <c r="N47" s="31"/>
      <c r="O47" s="219" t="s">
        <v>137</v>
      </c>
      <c r="P47" s="332">
        <v>40275</v>
      </c>
      <c r="Q47" s="326">
        <v>0.58333333333333337</v>
      </c>
      <c r="R47" s="299"/>
      <c r="S47" s="528"/>
      <c r="T47" s="528"/>
      <c r="U47" s="528"/>
      <c r="V47" s="528"/>
      <c r="W47" s="528"/>
      <c r="X47" s="528"/>
      <c r="Y47" s="643"/>
      <c r="Z47" s="528"/>
      <c r="AA47" s="528"/>
      <c r="AB47" s="528"/>
      <c r="AC47" s="528"/>
      <c r="AD47" s="528"/>
      <c r="AE47" s="528"/>
      <c r="AF47" s="643"/>
      <c r="AG47" s="528"/>
      <c r="AH47" s="528"/>
      <c r="AI47" s="528"/>
      <c r="AJ47" s="528"/>
      <c r="AK47" s="528"/>
      <c r="AL47" s="528"/>
      <c r="AM47" s="643"/>
      <c r="AN47" s="8" t="s">
        <v>832</v>
      </c>
      <c r="AO47" s="2"/>
      <c r="AP47" s="2"/>
      <c r="AQ47" s="1">
        <v>3</v>
      </c>
      <c r="AR47" s="643" t="str">
        <f t="shared" si="1"/>
        <v xml:space="preserve">  </v>
      </c>
      <c r="AT47" s="37" t="s">
        <v>841</v>
      </c>
      <c r="AU47" s="155">
        <v>2.3042138577189228</v>
      </c>
      <c r="AV47" s="155"/>
      <c r="AW47" s="162" t="str">
        <f t="shared" si="26"/>
        <v xml:space="preserve">  </v>
      </c>
      <c r="AX47" s="643" t="str">
        <f t="shared" si="3"/>
        <v xml:space="preserve">  </v>
      </c>
      <c r="AY47" s="37" t="s">
        <v>841</v>
      </c>
      <c r="AZ47" s="81">
        <v>-6.52328908163357E-4</v>
      </c>
      <c r="BA47" s="82" t="s">
        <v>88</v>
      </c>
      <c r="BB47" s="162" t="str">
        <f t="shared" si="4"/>
        <v>E, &lt;PRL</v>
      </c>
      <c r="BC47" s="643" t="str">
        <f t="shared" si="5"/>
        <v>&lt;MDL</v>
      </c>
      <c r="BD47" s="781">
        <f t="shared" si="29"/>
        <v>-2.8310258875412539E-2</v>
      </c>
      <c r="BE47" s="37" t="s">
        <v>839</v>
      </c>
      <c r="BF47" s="84">
        <v>0.28701866003037824</v>
      </c>
      <c r="BG47" s="164"/>
      <c r="BH47" s="162" t="str">
        <f t="shared" si="25"/>
        <v>E, &lt;PRL</v>
      </c>
      <c r="BI47" s="643" t="str">
        <f t="shared" si="6"/>
        <v>E, &lt;RL</v>
      </c>
      <c r="BJ47" s="37" t="s">
        <v>839</v>
      </c>
      <c r="BK47" s="84">
        <v>2.7758951158817914E-2</v>
      </c>
      <c r="BL47" s="37"/>
      <c r="BM47" s="162" t="str">
        <f t="shared" si="23"/>
        <v xml:space="preserve">  </v>
      </c>
      <c r="BN47" s="818" t="str">
        <f t="shared" si="8"/>
        <v xml:space="preserve">  </v>
      </c>
      <c r="BO47" s="942" t="str">
        <f t="shared" si="9"/>
        <v>E, &lt;RL</v>
      </c>
      <c r="BP47" s="825">
        <f t="shared" si="28"/>
        <v>9.6714796020160811</v>
      </c>
      <c r="BQ47" s="93" t="s">
        <v>88</v>
      </c>
      <c r="BR47" s="94"/>
      <c r="BS47" s="163" t="str">
        <f t="shared" si="10"/>
        <v xml:space="preserve">  </v>
      </c>
      <c r="BT47" s="818"/>
      <c r="BU47" s="854">
        <v>0.81692066278857534</v>
      </c>
      <c r="BV47" s="37"/>
      <c r="BW47" s="163" t="str">
        <f t="shared" si="12"/>
        <v>E, &lt;PRL</v>
      </c>
      <c r="BX47" s="643" t="str">
        <f t="shared" si="13"/>
        <v>E, &lt;RL</v>
      </c>
      <c r="BY47" s="880">
        <v>0.28000000000000003</v>
      </c>
      <c r="BZ47" s="93"/>
      <c r="CA47" s="80">
        <v>1</v>
      </c>
      <c r="CB47" s="163"/>
      <c r="CC47" s="643" t="s">
        <v>88</v>
      </c>
      <c r="CD47" s="188">
        <v>0</v>
      </c>
      <c r="CE47" s="93"/>
      <c r="CF47" s="174" t="str">
        <f t="shared" si="27"/>
        <v>E, &lt;PRL</v>
      </c>
      <c r="CG47" s="818" t="str">
        <f t="shared" si="16"/>
        <v>&lt;MDL</v>
      </c>
      <c r="CH47" s="825"/>
      <c r="CI47" s="87" t="s">
        <v>88</v>
      </c>
      <c r="CJ47" s="87"/>
      <c r="CK47" s="163" t="str">
        <f t="shared" si="17"/>
        <v xml:space="preserve">  </v>
      </c>
      <c r="CL47" s="818" t="s">
        <v>88</v>
      </c>
      <c r="CM47" s="87" t="s">
        <v>88</v>
      </c>
      <c r="CN47" s="141"/>
      <c r="CO47" s="174" t="str">
        <f t="shared" si="30"/>
        <v xml:space="preserve">  </v>
      </c>
      <c r="CP47" s="818" t="s">
        <v>88</v>
      </c>
      <c r="CQ47" s="87" t="s">
        <v>88</v>
      </c>
    </row>
    <row r="48" spans="1:97" ht="21.6" x14ac:dyDescent="0.3">
      <c r="A48" s="906" t="s">
        <v>2114</v>
      </c>
      <c r="B48" s="390" t="s">
        <v>1220</v>
      </c>
      <c r="C48" s="18" t="s">
        <v>599</v>
      </c>
      <c r="D48" s="219">
        <v>9</v>
      </c>
      <c r="E48" s="437">
        <v>1004191</v>
      </c>
      <c r="F48" s="472">
        <v>1</v>
      </c>
      <c r="G48" s="233">
        <v>11452600</v>
      </c>
      <c r="H48" s="233">
        <v>201004121550</v>
      </c>
      <c r="I48" s="233"/>
      <c r="J48" s="20" t="s">
        <v>719</v>
      </c>
      <c r="K48" s="926" t="s">
        <v>2614</v>
      </c>
      <c r="L48" s="413" t="s">
        <v>1694</v>
      </c>
      <c r="M48" s="18" t="s">
        <v>43</v>
      </c>
      <c r="N48" s="18"/>
      <c r="O48" s="18"/>
      <c r="P48" s="292">
        <v>40280</v>
      </c>
      <c r="Q48" s="459">
        <v>0.65972222222222221</v>
      </c>
      <c r="R48" s="391" t="s">
        <v>1647</v>
      </c>
      <c r="S48" s="533"/>
      <c r="T48" s="533"/>
      <c r="U48" s="533"/>
      <c r="V48" s="533"/>
      <c r="W48" s="533"/>
      <c r="X48" s="533"/>
      <c r="Y48" s="643"/>
      <c r="Z48" s="533"/>
      <c r="AA48" s="533"/>
      <c r="AB48" s="533"/>
      <c r="AC48" s="533"/>
      <c r="AD48" s="533"/>
      <c r="AE48" s="533"/>
      <c r="AF48" s="643"/>
      <c r="AG48" s="533"/>
      <c r="AH48" s="533"/>
      <c r="AI48" s="533"/>
      <c r="AJ48" s="533"/>
      <c r="AK48" s="533"/>
      <c r="AL48" s="533"/>
      <c r="AM48" s="643"/>
      <c r="AN48" s="243" t="s">
        <v>191</v>
      </c>
      <c r="AO48" s="243" t="s">
        <v>191</v>
      </c>
      <c r="AP48" s="243" t="s">
        <v>191</v>
      </c>
      <c r="AQ48" s="236" t="s">
        <v>191</v>
      </c>
      <c r="AR48" s="643" t="str">
        <f t="shared" si="1"/>
        <v xml:space="preserve">  </v>
      </c>
      <c r="AS48" s="236"/>
      <c r="AT48" s="39"/>
      <c r="AU48" s="193">
        <v>24.025146566679801</v>
      </c>
      <c r="AV48" s="193"/>
      <c r="AW48" s="162" t="str">
        <f t="shared" si="26"/>
        <v xml:space="preserve">  </v>
      </c>
      <c r="AX48" s="643" t="str">
        <f t="shared" si="3"/>
        <v xml:space="preserve">  </v>
      </c>
      <c r="AY48" s="39"/>
      <c r="AZ48" s="323">
        <v>0.53750252138528543</v>
      </c>
      <c r="BA48" s="324"/>
      <c r="BB48" s="162" t="str">
        <f t="shared" si="4"/>
        <v xml:space="preserve">  </v>
      </c>
      <c r="BC48" s="643" t="str">
        <f t="shared" si="5"/>
        <v xml:space="preserve">  </v>
      </c>
      <c r="BD48" s="788">
        <f t="shared" si="29"/>
        <v>2.2372497078987292</v>
      </c>
      <c r="BE48" s="86" t="s">
        <v>191</v>
      </c>
      <c r="BF48" s="86" t="s">
        <v>191</v>
      </c>
      <c r="BG48" s="86" t="s">
        <v>191</v>
      </c>
      <c r="BH48" s="162"/>
      <c r="BI48" s="643" t="str">
        <f t="shared" si="6"/>
        <v xml:space="preserve">  </v>
      </c>
      <c r="BJ48" s="86" t="s">
        <v>191</v>
      </c>
      <c r="BK48" s="23" t="s">
        <v>960</v>
      </c>
      <c r="BL48" s="86" t="s">
        <v>191</v>
      </c>
      <c r="BM48" s="162"/>
      <c r="BN48" s="818" t="str">
        <f t="shared" si="8"/>
        <v xml:space="preserve">  </v>
      </c>
      <c r="BO48" s="942" t="str">
        <f t="shared" si="9"/>
        <v xml:space="preserve">  </v>
      </c>
      <c r="BP48" s="801" t="s">
        <v>191</v>
      </c>
      <c r="BQ48" s="86"/>
      <c r="BR48" s="86" t="s">
        <v>191</v>
      </c>
      <c r="BS48" s="163"/>
      <c r="BT48" s="818"/>
      <c r="BU48" s="86" t="s">
        <v>191</v>
      </c>
      <c r="BV48" s="86" t="s">
        <v>191</v>
      </c>
      <c r="BW48" s="163" t="str">
        <f t="shared" si="12"/>
        <v xml:space="preserve">  </v>
      </c>
      <c r="BX48" s="643" t="str">
        <f t="shared" si="13"/>
        <v xml:space="preserve">  </v>
      </c>
      <c r="BY48" s="236"/>
      <c r="BZ48" s="86" t="s">
        <v>191</v>
      </c>
      <c r="CA48" s="176">
        <v>1</v>
      </c>
      <c r="CB48" s="163"/>
      <c r="CC48" s="643"/>
      <c r="CD48" s="86" t="s">
        <v>191</v>
      </c>
      <c r="CE48" s="86" t="s">
        <v>191</v>
      </c>
      <c r="CF48" s="174" t="str">
        <f t="shared" si="27"/>
        <v xml:space="preserve">  </v>
      </c>
      <c r="CG48" s="818" t="str">
        <f t="shared" si="16"/>
        <v xml:space="preserve">  </v>
      </c>
      <c r="CH48" s="801" t="s">
        <v>191</v>
      </c>
      <c r="CI48" s="86"/>
      <c r="CJ48" s="86" t="s">
        <v>191</v>
      </c>
      <c r="CK48" s="163"/>
      <c r="CL48" s="163"/>
      <c r="CM48" s="86" t="s">
        <v>191</v>
      </c>
      <c r="CN48" s="86" t="s">
        <v>191</v>
      </c>
      <c r="CO48" s="86"/>
      <c r="CP48" s="818" t="str">
        <f t="shared" si="20"/>
        <v xml:space="preserve">  </v>
      </c>
      <c r="CQ48" s="86" t="s">
        <v>191</v>
      </c>
      <c r="CR48" s="140"/>
      <c r="CS48" s="140"/>
    </row>
    <row r="49" spans="1:97" ht="31.8" x14ac:dyDescent="0.3">
      <c r="A49" s="906" t="s">
        <v>2115</v>
      </c>
      <c r="B49" s="421" t="s">
        <v>1221</v>
      </c>
      <c r="C49" s="310" t="s">
        <v>599</v>
      </c>
      <c r="D49" s="219">
        <v>9</v>
      </c>
      <c r="E49" s="424">
        <v>1004192</v>
      </c>
      <c r="F49" s="472">
        <v>1</v>
      </c>
      <c r="G49" s="309">
        <v>11452900</v>
      </c>
      <c r="H49" s="309">
        <v>201004121630</v>
      </c>
      <c r="I49" s="309"/>
      <c r="J49" s="394" t="s">
        <v>720</v>
      </c>
      <c r="K49" s="926" t="s">
        <v>2616</v>
      </c>
      <c r="L49" s="415" t="s">
        <v>746</v>
      </c>
      <c r="M49" s="405" t="s">
        <v>44</v>
      </c>
      <c r="N49" s="405"/>
      <c r="O49" s="310"/>
      <c r="P49" s="402">
        <v>40280</v>
      </c>
      <c r="Q49" s="327">
        <v>0.6875</v>
      </c>
      <c r="R49" s="295" t="s">
        <v>1648</v>
      </c>
      <c r="S49" s="529"/>
      <c r="T49" s="529"/>
      <c r="U49" s="529"/>
      <c r="V49" s="529"/>
      <c r="W49" s="529"/>
      <c r="X49" s="529"/>
      <c r="Y49" s="643"/>
      <c r="Z49" s="529"/>
      <c r="AA49" s="529"/>
      <c r="AB49" s="529"/>
      <c r="AC49" s="529"/>
      <c r="AD49" s="529"/>
      <c r="AE49" s="529"/>
      <c r="AF49" s="643"/>
      <c r="AG49" s="529"/>
      <c r="AH49" s="529"/>
      <c r="AI49" s="529"/>
      <c r="AJ49" s="529"/>
      <c r="AK49" s="529"/>
      <c r="AL49" s="529"/>
      <c r="AM49" s="643"/>
      <c r="AN49" s="364" t="s">
        <v>191</v>
      </c>
      <c r="AO49" s="364" t="s">
        <v>191</v>
      </c>
      <c r="AP49" s="364" t="s">
        <v>191</v>
      </c>
      <c r="AQ49" s="273" t="s">
        <v>191</v>
      </c>
      <c r="AR49" s="643" t="str">
        <f t="shared" si="1"/>
        <v xml:space="preserve">  </v>
      </c>
      <c r="AS49" s="273"/>
      <c r="AT49" s="82"/>
      <c r="AU49" s="269">
        <v>8.2748229838265726</v>
      </c>
      <c r="AV49" s="269"/>
      <c r="AW49" s="162" t="str">
        <f t="shared" si="26"/>
        <v xml:space="preserve">  </v>
      </c>
      <c r="AX49" s="643" t="str">
        <f t="shared" si="3"/>
        <v xml:space="preserve">  </v>
      </c>
      <c r="AY49" s="218"/>
      <c r="AZ49" s="271">
        <v>0.4419128744268499</v>
      </c>
      <c r="BA49" s="267"/>
      <c r="BB49" s="162" t="str">
        <f t="shared" si="4"/>
        <v xml:space="preserve">  </v>
      </c>
      <c r="BC49" s="643" t="str">
        <f t="shared" si="5"/>
        <v xml:space="preserve">  </v>
      </c>
      <c r="BD49" s="789">
        <f t="shared" si="29"/>
        <v>5.3404510923144084</v>
      </c>
      <c r="BE49" s="272" t="s">
        <v>191</v>
      </c>
      <c r="BF49" s="272" t="s">
        <v>191</v>
      </c>
      <c r="BG49" s="272" t="s">
        <v>191</v>
      </c>
      <c r="BH49" s="162"/>
      <c r="BI49" s="643" t="str">
        <f t="shared" si="6"/>
        <v xml:space="preserve">  </v>
      </c>
      <c r="BJ49" s="272" t="s">
        <v>191</v>
      </c>
      <c r="BK49" s="23" t="s">
        <v>960</v>
      </c>
      <c r="BL49" s="272" t="s">
        <v>191</v>
      </c>
      <c r="BM49" s="162"/>
      <c r="BN49" s="818" t="str">
        <f t="shared" si="8"/>
        <v xml:space="preserve">  </v>
      </c>
      <c r="BO49" s="942" t="str">
        <f t="shared" si="9"/>
        <v xml:space="preserve">  </v>
      </c>
      <c r="BP49" s="802" t="s">
        <v>191</v>
      </c>
      <c r="BQ49" s="272"/>
      <c r="BR49" s="272" t="s">
        <v>191</v>
      </c>
      <c r="BS49" s="163"/>
      <c r="BT49" s="818"/>
      <c r="BU49" s="272" t="s">
        <v>191</v>
      </c>
      <c r="BV49" s="272" t="s">
        <v>191</v>
      </c>
      <c r="BW49" s="163" t="str">
        <f t="shared" si="12"/>
        <v xml:space="preserve">  </v>
      </c>
      <c r="BX49" s="643" t="str">
        <f t="shared" si="13"/>
        <v xml:space="preserve">  </v>
      </c>
      <c r="BY49" s="273"/>
      <c r="BZ49" s="272" t="s">
        <v>191</v>
      </c>
      <c r="CA49" s="254">
        <v>1</v>
      </c>
      <c r="CB49" s="163"/>
      <c r="CC49" s="643"/>
      <c r="CD49" s="272" t="s">
        <v>191</v>
      </c>
      <c r="CE49" s="272" t="s">
        <v>191</v>
      </c>
      <c r="CF49" s="174" t="str">
        <f t="shared" si="27"/>
        <v xml:space="preserve">  </v>
      </c>
      <c r="CG49" s="818" t="str">
        <f t="shared" si="16"/>
        <v xml:space="preserve">  </v>
      </c>
      <c r="CH49" s="802" t="s">
        <v>191</v>
      </c>
      <c r="CI49" s="272"/>
      <c r="CJ49" s="272" t="s">
        <v>191</v>
      </c>
      <c r="CK49" s="163"/>
      <c r="CL49" s="163"/>
      <c r="CM49" s="272" t="s">
        <v>191</v>
      </c>
      <c r="CN49" s="272" t="s">
        <v>191</v>
      </c>
      <c r="CO49" s="272"/>
      <c r="CP49" s="818" t="str">
        <f t="shared" si="20"/>
        <v xml:space="preserve">  </v>
      </c>
      <c r="CQ49" s="272" t="s">
        <v>191</v>
      </c>
      <c r="CR49" s="274"/>
      <c r="CS49" s="274"/>
    </row>
    <row r="50" spans="1:97" ht="21.6" x14ac:dyDescent="0.3">
      <c r="A50" s="906" t="s">
        <v>2116</v>
      </c>
      <c r="B50" s="425" t="s">
        <v>1222</v>
      </c>
      <c r="C50" s="219" t="s">
        <v>599</v>
      </c>
      <c r="D50" s="219">
        <v>9</v>
      </c>
      <c r="E50" s="420">
        <v>1004193</v>
      </c>
      <c r="F50" s="472">
        <v>1</v>
      </c>
      <c r="G50" s="419">
        <v>11452600</v>
      </c>
      <c r="H50" s="419">
        <v>201004130640</v>
      </c>
      <c r="I50" s="419"/>
      <c r="J50" s="385" t="s">
        <v>721</v>
      </c>
      <c r="K50" s="926" t="s">
        <v>2614</v>
      </c>
      <c r="L50" s="413" t="s">
        <v>1694</v>
      </c>
      <c r="M50" s="31" t="s">
        <v>43</v>
      </c>
      <c r="N50" s="31"/>
      <c r="O50" s="219"/>
      <c r="P50" s="332">
        <v>40281</v>
      </c>
      <c r="Q50" s="326">
        <v>0.27777777777777779</v>
      </c>
      <c r="R50" s="297" t="s">
        <v>1649</v>
      </c>
      <c r="S50" s="528"/>
      <c r="T50" s="528"/>
      <c r="U50" s="528"/>
      <c r="V50" s="528"/>
      <c r="W50" s="528"/>
      <c r="X50" s="528"/>
      <c r="Y50" s="643"/>
      <c r="Z50" s="528"/>
      <c r="AA50" s="528"/>
      <c r="AB50" s="528"/>
      <c r="AC50" s="528"/>
      <c r="AD50" s="528"/>
      <c r="AE50" s="528"/>
      <c r="AF50" s="643"/>
      <c r="AG50" s="528"/>
      <c r="AH50" s="528"/>
      <c r="AI50" s="528"/>
      <c r="AJ50" s="528"/>
      <c r="AK50" s="528"/>
      <c r="AL50" s="528"/>
      <c r="AM50" s="643"/>
      <c r="AN50" s="243" t="s">
        <v>191</v>
      </c>
      <c r="AO50" s="243" t="s">
        <v>191</v>
      </c>
      <c r="AP50" s="243" t="s">
        <v>191</v>
      </c>
      <c r="AQ50" s="236" t="s">
        <v>191</v>
      </c>
      <c r="AR50" s="643" t="str">
        <f t="shared" si="1"/>
        <v xml:space="preserve">  </v>
      </c>
      <c r="AS50" s="236"/>
      <c r="AT50" s="39"/>
      <c r="AU50" s="154">
        <v>119.40231607877844</v>
      </c>
      <c r="AV50" s="154"/>
      <c r="AW50" s="162" t="str">
        <f t="shared" si="26"/>
        <v xml:space="preserve">  </v>
      </c>
      <c r="AX50" s="643" t="str">
        <f t="shared" si="3"/>
        <v xml:space="preserve">  </v>
      </c>
      <c r="AY50" s="66"/>
      <c r="AZ50" s="84">
        <v>0.29985042638542941</v>
      </c>
      <c r="BA50" s="37"/>
      <c r="BB50" s="162" t="str">
        <f t="shared" si="4"/>
        <v xml:space="preserve">  </v>
      </c>
      <c r="BC50" s="643" t="str">
        <f t="shared" si="5"/>
        <v xml:space="preserve">  </v>
      </c>
      <c r="BD50" s="781">
        <f t="shared" si="29"/>
        <v>0.25112613911743231</v>
      </c>
      <c r="BE50" s="86" t="s">
        <v>191</v>
      </c>
      <c r="BF50" s="86" t="s">
        <v>191</v>
      </c>
      <c r="BG50" s="86" t="s">
        <v>191</v>
      </c>
      <c r="BH50" s="162"/>
      <c r="BI50" s="643" t="str">
        <f t="shared" si="6"/>
        <v xml:space="preserve">  </v>
      </c>
      <c r="BJ50" s="86" t="s">
        <v>191</v>
      </c>
      <c r="BK50" s="23" t="s">
        <v>960</v>
      </c>
      <c r="BL50" s="86" t="s">
        <v>191</v>
      </c>
      <c r="BM50" s="162"/>
      <c r="BN50" s="818" t="str">
        <f t="shared" si="8"/>
        <v xml:space="preserve">  </v>
      </c>
      <c r="BO50" s="942" t="str">
        <f t="shared" si="9"/>
        <v xml:space="preserve">  </v>
      </c>
      <c r="BP50" s="801" t="s">
        <v>191</v>
      </c>
      <c r="BQ50" s="86"/>
      <c r="BR50" s="86" t="s">
        <v>191</v>
      </c>
      <c r="BS50" s="163"/>
      <c r="BT50" s="818"/>
      <c r="BU50" s="86" t="s">
        <v>191</v>
      </c>
      <c r="BV50" s="86" t="s">
        <v>191</v>
      </c>
      <c r="BW50" s="163" t="str">
        <f t="shared" si="12"/>
        <v xml:space="preserve">  </v>
      </c>
      <c r="BX50" s="643" t="str">
        <f t="shared" si="13"/>
        <v xml:space="preserve">  </v>
      </c>
      <c r="BY50" s="236"/>
      <c r="BZ50" s="86" t="s">
        <v>191</v>
      </c>
      <c r="CA50" s="80">
        <v>1</v>
      </c>
      <c r="CB50" s="163"/>
      <c r="CC50" s="643"/>
      <c r="CD50" s="86" t="s">
        <v>191</v>
      </c>
      <c r="CE50" s="86" t="s">
        <v>191</v>
      </c>
      <c r="CF50" s="174" t="str">
        <f t="shared" si="27"/>
        <v xml:space="preserve">  </v>
      </c>
      <c r="CG50" s="818" t="str">
        <f t="shared" si="16"/>
        <v xml:space="preserve">  </v>
      </c>
      <c r="CH50" s="801" t="s">
        <v>191</v>
      </c>
      <c r="CI50" s="86"/>
      <c r="CJ50" s="86" t="s">
        <v>191</v>
      </c>
      <c r="CK50" s="163"/>
      <c r="CL50" s="163"/>
      <c r="CM50" s="86" t="s">
        <v>191</v>
      </c>
      <c r="CN50" s="86" t="s">
        <v>191</v>
      </c>
      <c r="CO50" s="86"/>
      <c r="CP50" s="818" t="str">
        <f t="shared" si="20"/>
        <v xml:space="preserve">  </v>
      </c>
      <c r="CQ50" s="86" t="s">
        <v>191</v>
      </c>
    </row>
    <row r="51" spans="1:97" ht="31.8" x14ac:dyDescent="0.3">
      <c r="A51" s="906" t="s">
        <v>2117</v>
      </c>
      <c r="B51" s="425" t="s">
        <v>1223</v>
      </c>
      <c r="C51" s="219" t="s">
        <v>599</v>
      </c>
      <c r="D51" s="219">
        <v>9</v>
      </c>
      <c r="E51" s="424">
        <v>1004194</v>
      </c>
      <c r="F51" s="472">
        <v>1</v>
      </c>
      <c r="G51" s="419">
        <v>11452900</v>
      </c>
      <c r="H51" s="419">
        <v>201004130730</v>
      </c>
      <c r="I51" s="419"/>
      <c r="J51" s="385" t="s">
        <v>722</v>
      </c>
      <c r="K51" s="926" t="s">
        <v>2616</v>
      </c>
      <c r="L51" s="415" t="s">
        <v>746</v>
      </c>
      <c r="M51" s="31" t="s">
        <v>44</v>
      </c>
      <c r="N51" s="31"/>
      <c r="O51" s="219"/>
      <c r="P51" s="332">
        <v>40281</v>
      </c>
      <c r="Q51" s="326">
        <v>0.3125</v>
      </c>
      <c r="R51" s="295" t="s">
        <v>1650</v>
      </c>
      <c r="S51" s="528"/>
      <c r="T51" s="528"/>
      <c r="U51" s="528"/>
      <c r="V51" s="528"/>
      <c r="W51" s="528"/>
      <c r="X51" s="528"/>
      <c r="Y51" s="643"/>
      <c r="Z51" s="528"/>
      <c r="AA51" s="528"/>
      <c r="AB51" s="528"/>
      <c r="AC51" s="528"/>
      <c r="AD51" s="528"/>
      <c r="AE51" s="528"/>
      <c r="AF51" s="643"/>
      <c r="AG51" s="528"/>
      <c r="AH51" s="528"/>
      <c r="AI51" s="528"/>
      <c r="AJ51" s="528"/>
      <c r="AK51" s="528"/>
      <c r="AL51" s="528"/>
      <c r="AM51" s="643"/>
      <c r="AN51" s="243" t="s">
        <v>191</v>
      </c>
      <c r="AO51" s="243" t="s">
        <v>191</v>
      </c>
      <c r="AP51" s="243" t="s">
        <v>191</v>
      </c>
      <c r="AQ51" s="236" t="s">
        <v>191</v>
      </c>
      <c r="AR51" s="643" t="str">
        <f t="shared" si="1"/>
        <v xml:space="preserve">  </v>
      </c>
      <c r="AS51" s="236"/>
      <c r="AT51" s="39"/>
      <c r="AU51" s="154">
        <v>20.774836713215638</v>
      </c>
      <c r="AV51" s="154"/>
      <c r="AW51" s="162" t="str">
        <f t="shared" si="26"/>
        <v xml:space="preserve">  </v>
      </c>
      <c r="AX51" s="643" t="str">
        <f t="shared" si="3"/>
        <v xml:space="preserve">  </v>
      </c>
      <c r="AY51" s="66"/>
      <c r="AZ51" s="84">
        <v>0.39087462992127564</v>
      </c>
      <c r="BA51" s="37"/>
      <c r="BB51" s="162" t="str">
        <f t="shared" si="4"/>
        <v xml:space="preserve">  </v>
      </c>
      <c r="BC51" s="643" t="str">
        <f t="shared" si="5"/>
        <v xml:space="preserve">  </v>
      </c>
      <c r="BD51" s="781">
        <f t="shared" si="29"/>
        <v>1.8814811173587991</v>
      </c>
      <c r="BE51" s="86" t="s">
        <v>191</v>
      </c>
      <c r="BF51" s="86" t="s">
        <v>191</v>
      </c>
      <c r="BG51" s="86" t="s">
        <v>191</v>
      </c>
      <c r="BH51" s="162"/>
      <c r="BI51" s="643" t="str">
        <f t="shared" si="6"/>
        <v xml:space="preserve">  </v>
      </c>
      <c r="BJ51" s="86" t="s">
        <v>191</v>
      </c>
      <c r="BK51" s="23" t="s">
        <v>960</v>
      </c>
      <c r="BL51" s="86" t="s">
        <v>191</v>
      </c>
      <c r="BM51" s="162"/>
      <c r="BN51" s="818" t="str">
        <f t="shared" si="8"/>
        <v xml:space="preserve">  </v>
      </c>
      <c r="BO51" s="942" t="str">
        <f t="shared" si="9"/>
        <v xml:space="preserve">  </v>
      </c>
      <c r="BP51" s="801" t="s">
        <v>191</v>
      </c>
      <c r="BQ51" s="86"/>
      <c r="BR51" s="86" t="s">
        <v>191</v>
      </c>
      <c r="BS51" s="163"/>
      <c r="BT51" s="818"/>
      <c r="BU51" s="86" t="s">
        <v>191</v>
      </c>
      <c r="BV51" s="86" t="s">
        <v>191</v>
      </c>
      <c r="BW51" s="163" t="str">
        <f t="shared" si="12"/>
        <v xml:space="preserve">  </v>
      </c>
      <c r="BX51" s="643" t="str">
        <f t="shared" si="13"/>
        <v xml:space="preserve">  </v>
      </c>
      <c r="BY51" s="236"/>
      <c r="BZ51" s="86" t="s">
        <v>191</v>
      </c>
      <c r="CA51" s="80">
        <v>1</v>
      </c>
      <c r="CB51" s="163"/>
      <c r="CC51" s="643"/>
      <c r="CD51" s="86" t="s">
        <v>191</v>
      </c>
      <c r="CE51" s="86" t="s">
        <v>191</v>
      </c>
      <c r="CF51" s="174" t="str">
        <f t="shared" si="27"/>
        <v xml:space="preserve">  </v>
      </c>
      <c r="CG51" s="818" t="str">
        <f t="shared" si="16"/>
        <v xml:space="preserve">  </v>
      </c>
      <c r="CH51" s="801" t="s">
        <v>191</v>
      </c>
      <c r="CI51" s="86"/>
      <c r="CJ51" s="86" t="s">
        <v>191</v>
      </c>
      <c r="CK51" s="163"/>
      <c r="CL51" s="163"/>
      <c r="CM51" s="86" t="s">
        <v>191</v>
      </c>
      <c r="CN51" s="86" t="s">
        <v>191</v>
      </c>
      <c r="CO51" s="86"/>
      <c r="CP51" s="818" t="str">
        <f t="shared" si="20"/>
        <v xml:space="preserve">  </v>
      </c>
      <c r="CQ51" s="86" t="s">
        <v>191</v>
      </c>
    </row>
    <row r="52" spans="1:97" ht="21.6" x14ac:dyDescent="0.3">
      <c r="A52" s="906" t="s">
        <v>2118</v>
      </c>
      <c r="B52" s="425" t="s">
        <v>1224</v>
      </c>
      <c r="C52" s="219" t="s">
        <v>599</v>
      </c>
      <c r="D52" s="219">
        <v>9</v>
      </c>
      <c r="E52" s="420">
        <v>1004195</v>
      </c>
      <c r="F52" s="472">
        <v>1</v>
      </c>
      <c r="G52" s="419">
        <v>11452600</v>
      </c>
      <c r="H52" s="419">
        <v>201004131320</v>
      </c>
      <c r="I52" s="419"/>
      <c r="J52" s="385" t="s">
        <v>723</v>
      </c>
      <c r="K52" s="926" t="s">
        <v>2614</v>
      </c>
      <c r="L52" s="413" t="s">
        <v>1694</v>
      </c>
      <c r="M52" s="31" t="s">
        <v>43</v>
      </c>
      <c r="N52" s="31"/>
      <c r="O52" s="219"/>
      <c r="P52" s="332">
        <v>40281</v>
      </c>
      <c r="Q52" s="326">
        <v>0.55555555555555558</v>
      </c>
      <c r="R52" s="297" t="s">
        <v>1651</v>
      </c>
      <c r="S52" s="528"/>
      <c r="T52" s="528"/>
      <c r="U52" s="528"/>
      <c r="V52" s="528"/>
      <c r="W52" s="528"/>
      <c r="X52" s="528"/>
      <c r="Y52" s="643"/>
      <c r="Z52" s="528"/>
      <c r="AA52" s="528"/>
      <c r="AB52" s="528"/>
      <c r="AC52" s="528"/>
      <c r="AD52" s="528"/>
      <c r="AE52" s="528"/>
      <c r="AF52" s="643"/>
      <c r="AG52" s="528"/>
      <c r="AH52" s="528"/>
      <c r="AI52" s="528"/>
      <c r="AJ52" s="528"/>
      <c r="AK52" s="528"/>
      <c r="AL52" s="528"/>
      <c r="AM52" s="643"/>
      <c r="AN52" s="243" t="s">
        <v>191</v>
      </c>
      <c r="AO52" s="243" t="s">
        <v>191</v>
      </c>
      <c r="AP52" s="243" t="s">
        <v>191</v>
      </c>
      <c r="AQ52" s="236" t="s">
        <v>191</v>
      </c>
      <c r="AR52" s="643" t="str">
        <f t="shared" si="1"/>
        <v xml:space="preserve">  </v>
      </c>
      <c r="AS52" s="236"/>
      <c r="AT52" s="39"/>
      <c r="AU52" s="154">
        <v>94.093371526899418</v>
      </c>
      <c r="AV52" s="154"/>
      <c r="AW52" s="162" t="str">
        <f t="shared" si="26"/>
        <v xml:space="preserve">  </v>
      </c>
      <c r="AX52" s="643" t="str">
        <f t="shared" si="3"/>
        <v xml:space="preserve">  </v>
      </c>
      <c r="AY52" s="66"/>
      <c r="AZ52" s="90">
        <v>0.43914327714519202</v>
      </c>
      <c r="BA52" s="84">
        <v>3.3408372999174596E-2</v>
      </c>
      <c r="BB52" s="162" t="str">
        <f t="shared" si="4"/>
        <v xml:space="preserve">  </v>
      </c>
      <c r="BC52" s="643" t="str">
        <f t="shared" si="5"/>
        <v xml:space="preserve">  </v>
      </c>
      <c r="BD52" s="781">
        <f t="shared" si="29"/>
        <v>0.46671010935095436</v>
      </c>
      <c r="BE52" s="86" t="s">
        <v>191</v>
      </c>
      <c r="BF52" s="86" t="s">
        <v>191</v>
      </c>
      <c r="BG52" s="86" t="s">
        <v>191</v>
      </c>
      <c r="BH52" s="162"/>
      <c r="BI52" s="643" t="str">
        <f t="shared" si="6"/>
        <v xml:space="preserve">  </v>
      </c>
      <c r="BJ52" s="86" t="s">
        <v>191</v>
      </c>
      <c r="BK52" s="23" t="s">
        <v>960</v>
      </c>
      <c r="BL52" s="86" t="s">
        <v>191</v>
      </c>
      <c r="BM52" s="162"/>
      <c r="BN52" s="818" t="str">
        <f t="shared" si="8"/>
        <v xml:space="preserve">  </v>
      </c>
      <c r="BO52" s="942" t="str">
        <f t="shared" si="9"/>
        <v xml:space="preserve">  </v>
      </c>
      <c r="BP52" s="801" t="s">
        <v>191</v>
      </c>
      <c r="BQ52" s="86"/>
      <c r="BR52" s="86" t="s">
        <v>191</v>
      </c>
      <c r="BS52" s="163"/>
      <c r="BT52" s="818"/>
      <c r="BU52" s="86" t="s">
        <v>191</v>
      </c>
      <c r="BV52" s="86" t="s">
        <v>191</v>
      </c>
      <c r="BW52" s="163" t="str">
        <f t="shared" si="12"/>
        <v xml:space="preserve">  </v>
      </c>
      <c r="BX52" s="643" t="str">
        <f t="shared" si="13"/>
        <v xml:space="preserve">  </v>
      </c>
      <c r="BY52" s="236"/>
      <c r="BZ52" s="86" t="s">
        <v>191</v>
      </c>
      <c r="CA52" s="80">
        <v>1</v>
      </c>
      <c r="CB52" s="163"/>
      <c r="CC52" s="643"/>
      <c r="CD52" s="86" t="s">
        <v>191</v>
      </c>
      <c r="CE52" s="86" t="s">
        <v>191</v>
      </c>
      <c r="CF52" s="174" t="str">
        <f t="shared" si="27"/>
        <v xml:space="preserve">  </v>
      </c>
      <c r="CG52" s="818" t="str">
        <f t="shared" si="16"/>
        <v xml:space="preserve">  </v>
      </c>
      <c r="CH52" s="801" t="s">
        <v>191</v>
      </c>
      <c r="CI52" s="86"/>
      <c r="CJ52" s="86" t="s">
        <v>191</v>
      </c>
      <c r="CK52" s="163"/>
      <c r="CL52" s="163"/>
      <c r="CM52" s="86" t="s">
        <v>191</v>
      </c>
      <c r="CN52" s="86" t="s">
        <v>191</v>
      </c>
      <c r="CO52" s="86"/>
      <c r="CP52" s="818" t="str">
        <f t="shared" si="20"/>
        <v xml:space="preserve">  </v>
      </c>
      <c r="CQ52" s="86" t="s">
        <v>191</v>
      </c>
    </row>
    <row r="53" spans="1:97" ht="31.8" x14ac:dyDescent="0.3">
      <c r="A53" s="906" t="s">
        <v>2119</v>
      </c>
      <c r="B53" s="425" t="s">
        <v>1225</v>
      </c>
      <c r="C53" s="219" t="s">
        <v>599</v>
      </c>
      <c r="D53" s="219">
        <v>9</v>
      </c>
      <c r="E53" s="424">
        <v>1004196</v>
      </c>
      <c r="F53" s="472">
        <v>1</v>
      </c>
      <c r="G53" s="419">
        <v>11452900</v>
      </c>
      <c r="H53" s="419">
        <v>201004131400</v>
      </c>
      <c r="I53" s="419"/>
      <c r="J53" s="385" t="s">
        <v>724</v>
      </c>
      <c r="K53" s="926" t="s">
        <v>2616</v>
      </c>
      <c r="L53" s="415" t="s">
        <v>746</v>
      </c>
      <c r="M53" s="31" t="s">
        <v>44</v>
      </c>
      <c r="N53" s="31"/>
      <c r="O53" s="219"/>
      <c r="P53" s="332">
        <v>40281</v>
      </c>
      <c r="Q53" s="326">
        <v>0.58333333333333337</v>
      </c>
      <c r="R53" s="295" t="s">
        <v>1652</v>
      </c>
      <c r="S53" s="528"/>
      <c r="T53" s="528"/>
      <c r="U53" s="528"/>
      <c r="V53" s="528"/>
      <c r="W53" s="528"/>
      <c r="X53" s="528"/>
      <c r="Y53" s="643"/>
      <c r="Z53" s="528"/>
      <c r="AA53" s="528"/>
      <c r="AB53" s="528"/>
      <c r="AC53" s="528"/>
      <c r="AD53" s="528"/>
      <c r="AE53" s="528"/>
      <c r="AF53" s="643"/>
      <c r="AG53" s="528"/>
      <c r="AH53" s="528"/>
      <c r="AI53" s="528"/>
      <c r="AJ53" s="528"/>
      <c r="AK53" s="528"/>
      <c r="AL53" s="528"/>
      <c r="AM53" s="643"/>
      <c r="AN53" s="243" t="s">
        <v>191</v>
      </c>
      <c r="AO53" s="243" t="s">
        <v>191</v>
      </c>
      <c r="AP53" s="243" t="s">
        <v>191</v>
      </c>
      <c r="AQ53" s="236" t="s">
        <v>191</v>
      </c>
      <c r="AR53" s="643" t="str">
        <f t="shared" si="1"/>
        <v xml:space="preserve">  </v>
      </c>
      <c r="AS53" s="236"/>
      <c r="AT53" s="39"/>
      <c r="AU53" s="154">
        <v>36.078554818788639</v>
      </c>
      <c r="AV53" s="154"/>
      <c r="AW53" s="162" t="str">
        <f t="shared" si="26"/>
        <v xml:space="preserve">  </v>
      </c>
      <c r="AX53" s="643" t="str">
        <f t="shared" si="3"/>
        <v xml:space="preserve">  </v>
      </c>
      <c r="AY53" s="66"/>
      <c r="AZ53" s="90">
        <v>0.47535301474264779</v>
      </c>
      <c r="BA53" s="37"/>
      <c r="BB53" s="162" t="str">
        <f t="shared" si="4"/>
        <v xml:space="preserve">  </v>
      </c>
      <c r="BC53" s="643" t="str">
        <f t="shared" si="5"/>
        <v xml:space="preserve">  </v>
      </c>
      <c r="BD53" s="781">
        <f t="shared" si="29"/>
        <v>1.317550043592927</v>
      </c>
      <c r="BE53" s="86" t="s">
        <v>191</v>
      </c>
      <c r="BF53" s="86" t="s">
        <v>191</v>
      </c>
      <c r="BG53" s="86" t="s">
        <v>191</v>
      </c>
      <c r="BH53" s="162"/>
      <c r="BI53" s="643" t="str">
        <f t="shared" si="6"/>
        <v xml:space="preserve">  </v>
      </c>
      <c r="BJ53" s="86" t="s">
        <v>191</v>
      </c>
      <c r="BK53" s="23" t="s">
        <v>960</v>
      </c>
      <c r="BL53" s="86" t="s">
        <v>191</v>
      </c>
      <c r="BM53" s="162"/>
      <c r="BN53" s="818" t="str">
        <f t="shared" si="8"/>
        <v xml:space="preserve">  </v>
      </c>
      <c r="BO53" s="942" t="str">
        <f t="shared" si="9"/>
        <v xml:space="preserve">  </v>
      </c>
      <c r="BP53" s="801" t="s">
        <v>191</v>
      </c>
      <c r="BQ53" s="86"/>
      <c r="BR53" s="86" t="s">
        <v>191</v>
      </c>
      <c r="BS53" s="163"/>
      <c r="BT53" s="818"/>
      <c r="BU53" s="86" t="s">
        <v>191</v>
      </c>
      <c r="BV53" s="86" t="s">
        <v>191</v>
      </c>
      <c r="BW53" s="163" t="str">
        <f t="shared" si="12"/>
        <v xml:space="preserve">  </v>
      </c>
      <c r="BX53" s="643" t="str">
        <f t="shared" si="13"/>
        <v xml:space="preserve">  </v>
      </c>
      <c r="BY53" s="236"/>
      <c r="BZ53" s="86" t="s">
        <v>191</v>
      </c>
      <c r="CA53" s="80">
        <v>1</v>
      </c>
      <c r="CB53" s="163"/>
      <c r="CC53" s="643"/>
      <c r="CD53" s="86" t="s">
        <v>191</v>
      </c>
      <c r="CE53" s="86" t="s">
        <v>191</v>
      </c>
      <c r="CF53" s="174" t="str">
        <f t="shared" si="27"/>
        <v xml:space="preserve">  </v>
      </c>
      <c r="CG53" s="818" t="str">
        <f t="shared" si="16"/>
        <v xml:space="preserve">  </v>
      </c>
      <c r="CH53" s="801" t="s">
        <v>191</v>
      </c>
      <c r="CI53" s="86"/>
      <c r="CJ53" s="86" t="s">
        <v>191</v>
      </c>
      <c r="CK53" s="163"/>
      <c r="CL53" s="163"/>
      <c r="CM53" s="86" t="s">
        <v>191</v>
      </c>
      <c r="CN53" s="86" t="s">
        <v>191</v>
      </c>
      <c r="CO53" s="86"/>
      <c r="CP53" s="818" t="str">
        <f t="shared" si="20"/>
        <v xml:space="preserve">  </v>
      </c>
      <c r="CQ53" s="86" t="s">
        <v>191</v>
      </c>
    </row>
    <row r="54" spans="1:97" ht="14.4" x14ac:dyDescent="0.3">
      <c r="A54" s="906" t="s">
        <v>2120</v>
      </c>
      <c r="B54" s="425" t="s">
        <v>1226</v>
      </c>
      <c r="C54" s="305" t="s">
        <v>601</v>
      </c>
      <c r="D54" s="305">
        <v>2</v>
      </c>
      <c r="E54" s="417"/>
      <c r="F54" s="472">
        <v>4</v>
      </c>
      <c r="G54" s="419">
        <v>88888823</v>
      </c>
      <c r="H54" s="419">
        <v>201004131200</v>
      </c>
      <c r="I54" s="419"/>
      <c r="J54" s="376" t="s">
        <v>725</v>
      </c>
      <c r="K54" s="910" t="s">
        <v>137</v>
      </c>
      <c r="L54" s="418"/>
      <c r="M54" s="31" t="s">
        <v>535</v>
      </c>
      <c r="N54" s="31"/>
      <c r="O54" s="219" t="s">
        <v>47</v>
      </c>
      <c r="P54" s="332">
        <v>40281</v>
      </c>
      <c r="Q54" s="326">
        <v>0.5</v>
      </c>
      <c r="R54" s="299"/>
      <c r="S54" s="528"/>
      <c r="T54" s="528"/>
      <c r="U54" s="528"/>
      <c r="V54" s="528"/>
      <c r="W54" s="528"/>
      <c r="X54" s="528"/>
      <c r="Y54" s="643"/>
      <c r="Z54" s="528"/>
      <c r="AA54" s="528"/>
      <c r="AB54" s="528"/>
      <c r="AC54" s="528"/>
      <c r="AD54" s="528"/>
      <c r="AE54" s="528"/>
      <c r="AF54" s="643"/>
      <c r="AG54" s="528"/>
      <c r="AH54" s="528"/>
      <c r="AI54" s="528"/>
      <c r="AJ54" s="528"/>
      <c r="AK54" s="528"/>
      <c r="AL54" s="528"/>
      <c r="AM54" s="643"/>
      <c r="AN54" s="243" t="s">
        <v>191</v>
      </c>
      <c r="AO54" s="243" t="s">
        <v>191</v>
      </c>
      <c r="AP54" s="243" t="s">
        <v>191</v>
      </c>
      <c r="AQ54" s="236" t="s">
        <v>191</v>
      </c>
      <c r="AR54" s="643" t="str">
        <f t="shared" si="1"/>
        <v xml:space="preserve">  </v>
      </c>
      <c r="AS54" s="236"/>
      <c r="AT54" s="64"/>
      <c r="AU54" s="161">
        <v>-6.4289394705982578E-2</v>
      </c>
      <c r="AV54" s="82" t="s">
        <v>88</v>
      </c>
      <c r="AW54" s="162" t="str">
        <f t="shared" si="26"/>
        <v>E, &lt;PRL</v>
      </c>
      <c r="AX54" s="643" t="str">
        <f t="shared" si="3"/>
        <v>&lt;MDL</v>
      </c>
      <c r="AY54" s="95"/>
      <c r="AZ54" s="62">
        <v>9.9759191918935928E-3</v>
      </c>
      <c r="BA54" s="76"/>
      <c r="BB54" s="162" t="str">
        <f t="shared" si="4"/>
        <v>E, &lt;PRL</v>
      </c>
      <c r="BC54" s="643" t="str">
        <f t="shared" si="5"/>
        <v>E, &lt;RL</v>
      </c>
      <c r="BD54" s="790" t="s">
        <v>88</v>
      </c>
      <c r="BE54" s="63" t="s">
        <v>191</v>
      </c>
      <c r="BF54" s="63" t="s">
        <v>191</v>
      </c>
      <c r="BG54" s="63" t="s">
        <v>191</v>
      </c>
      <c r="BH54" s="162"/>
      <c r="BI54" s="643" t="str">
        <f t="shared" si="6"/>
        <v xml:space="preserve">  </v>
      </c>
      <c r="BJ54" s="63" t="s">
        <v>191</v>
      </c>
      <c r="BK54" s="23" t="s">
        <v>960</v>
      </c>
      <c r="BL54" s="63" t="s">
        <v>191</v>
      </c>
      <c r="BM54" s="162"/>
      <c r="BN54" s="818" t="str">
        <f t="shared" si="8"/>
        <v xml:space="preserve">  </v>
      </c>
      <c r="BO54" s="942" t="str">
        <f t="shared" si="9"/>
        <v xml:space="preserve">  </v>
      </c>
      <c r="BP54" s="782" t="s">
        <v>191</v>
      </c>
      <c r="BQ54" s="63"/>
      <c r="BR54" s="63" t="s">
        <v>191</v>
      </c>
      <c r="BS54" s="163"/>
      <c r="BT54" s="818"/>
      <c r="BU54" s="63" t="s">
        <v>191</v>
      </c>
      <c r="BV54" s="63" t="s">
        <v>191</v>
      </c>
      <c r="BW54" s="163" t="str">
        <f t="shared" si="12"/>
        <v xml:space="preserve">  </v>
      </c>
      <c r="BX54" s="643" t="str">
        <f t="shared" si="13"/>
        <v xml:space="preserve">  </v>
      </c>
      <c r="BY54" s="235"/>
      <c r="BZ54" s="63" t="s">
        <v>191</v>
      </c>
      <c r="CA54" s="80">
        <v>1</v>
      </c>
      <c r="CB54" s="163"/>
      <c r="CC54" s="643"/>
      <c r="CD54" s="63" t="s">
        <v>191</v>
      </c>
      <c r="CE54" s="63" t="s">
        <v>191</v>
      </c>
      <c r="CF54" s="174" t="str">
        <f t="shared" si="27"/>
        <v xml:space="preserve">  </v>
      </c>
      <c r="CG54" s="818" t="str">
        <f t="shared" si="16"/>
        <v xml:space="preserve">  </v>
      </c>
      <c r="CH54" s="782" t="s">
        <v>191</v>
      </c>
      <c r="CI54" s="63"/>
      <c r="CJ54" s="63" t="s">
        <v>191</v>
      </c>
      <c r="CK54" s="163"/>
      <c r="CL54" s="163"/>
      <c r="CM54" s="63" t="s">
        <v>191</v>
      </c>
      <c r="CN54" s="63" t="s">
        <v>191</v>
      </c>
      <c r="CO54" s="63"/>
      <c r="CP54" s="818" t="str">
        <f t="shared" si="20"/>
        <v xml:space="preserve">  </v>
      </c>
      <c r="CQ54" s="63" t="s">
        <v>191</v>
      </c>
      <c r="CR54" s="55"/>
      <c r="CS54" s="55"/>
    </row>
    <row r="55" spans="1:97" ht="21.6" x14ac:dyDescent="0.3">
      <c r="A55" s="906" t="s">
        <v>2121</v>
      </c>
      <c r="B55" s="425" t="s">
        <v>1227</v>
      </c>
      <c r="C55" s="219" t="s">
        <v>599</v>
      </c>
      <c r="D55" s="219">
        <v>9</v>
      </c>
      <c r="E55" s="420">
        <v>1004197</v>
      </c>
      <c r="F55" s="472">
        <v>1</v>
      </c>
      <c r="G55" s="419">
        <v>11452600</v>
      </c>
      <c r="H55" s="419">
        <v>201004140730</v>
      </c>
      <c r="I55" s="419"/>
      <c r="J55" s="376" t="s">
        <v>726</v>
      </c>
      <c r="K55" s="926" t="s">
        <v>2614</v>
      </c>
      <c r="L55" s="413" t="s">
        <v>1694</v>
      </c>
      <c r="M55" s="31" t="s">
        <v>43</v>
      </c>
      <c r="N55" s="31"/>
      <c r="O55" s="219"/>
      <c r="P55" s="332">
        <v>40282</v>
      </c>
      <c r="Q55" s="326">
        <v>0.3125</v>
      </c>
      <c r="R55" s="297" t="s">
        <v>1653</v>
      </c>
      <c r="S55" s="528"/>
      <c r="T55" s="528"/>
      <c r="U55" s="528"/>
      <c r="V55" s="528"/>
      <c r="W55" s="528"/>
      <c r="X55" s="528"/>
      <c r="Y55" s="643"/>
      <c r="Z55" s="528"/>
      <c r="AA55" s="528"/>
      <c r="AB55" s="528"/>
      <c r="AC55" s="528"/>
      <c r="AD55" s="528"/>
      <c r="AE55" s="528"/>
      <c r="AF55" s="643"/>
      <c r="AG55" s="528"/>
      <c r="AH55" s="528"/>
      <c r="AI55" s="528"/>
      <c r="AJ55" s="528"/>
      <c r="AK55" s="528"/>
      <c r="AL55" s="528"/>
      <c r="AM55" s="643"/>
      <c r="AN55" s="243" t="s">
        <v>191</v>
      </c>
      <c r="AO55" s="243" t="s">
        <v>191</v>
      </c>
      <c r="AP55" s="243" t="s">
        <v>191</v>
      </c>
      <c r="AQ55" s="236" t="s">
        <v>191</v>
      </c>
      <c r="AR55" s="643" t="str">
        <f t="shared" si="1"/>
        <v xml:space="preserve">  </v>
      </c>
      <c r="AS55" s="236"/>
      <c r="AT55" s="64"/>
      <c r="AU55" s="154">
        <v>153.44517566147451</v>
      </c>
      <c r="AV55" s="79"/>
      <c r="AW55" s="162" t="str">
        <f t="shared" si="26"/>
        <v xml:space="preserve">  </v>
      </c>
      <c r="AX55" s="643" t="str">
        <f t="shared" si="3"/>
        <v xml:space="preserve">  </v>
      </c>
      <c r="AY55" s="95"/>
      <c r="AZ55" s="62">
        <v>1.2252435281103378</v>
      </c>
      <c r="BA55" s="76"/>
      <c r="BB55" s="162" t="str">
        <f t="shared" si="4"/>
        <v xml:space="preserve">  </v>
      </c>
      <c r="BC55" s="643" t="str">
        <f t="shared" si="5"/>
        <v xml:space="preserve">  </v>
      </c>
      <c r="BD55" s="781">
        <f>AZ55/AU55*100</f>
        <v>0.79848944277885159</v>
      </c>
      <c r="BE55" s="63" t="s">
        <v>191</v>
      </c>
      <c r="BF55" s="63" t="s">
        <v>191</v>
      </c>
      <c r="BG55" s="63" t="s">
        <v>191</v>
      </c>
      <c r="BH55" s="162"/>
      <c r="BI55" s="643" t="str">
        <f t="shared" si="6"/>
        <v xml:space="preserve">  </v>
      </c>
      <c r="BJ55" s="63" t="s">
        <v>191</v>
      </c>
      <c r="BK55" s="23" t="s">
        <v>960</v>
      </c>
      <c r="BL55" s="63" t="s">
        <v>191</v>
      </c>
      <c r="BM55" s="162"/>
      <c r="BN55" s="818" t="str">
        <f t="shared" si="8"/>
        <v xml:space="preserve">  </v>
      </c>
      <c r="BO55" s="942" t="str">
        <f t="shared" si="9"/>
        <v xml:space="preserve">  </v>
      </c>
      <c r="BP55" s="782" t="s">
        <v>191</v>
      </c>
      <c r="BQ55" s="63"/>
      <c r="BR55" s="63" t="s">
        <v>191</v>
      </c>
      <c r="BS55" s="163"/>
      <c r="BT55" s="818"/>
      <c r="BU55" s="63" t="s">
        <v>191</v>
      </c>
      <c r="BV55" s="63" t="s">
        <v>191</v>
      </c>
      <c r="BW55" s="163" t="str">
        <f t="shared" si="12"/>
        <v xml:space="preserve">  </v>
      </c>
      <c r="BX55" s="643" t="str">
        <f t="shared" si="13"/>
        <v xml:space="preserve">  </v>
      </c>
      <c r="BY55" s="235"/>
      <c r="BZ55" s="63" t="s">
        <v>191</v>
      </c>
      <c r="CA55" s="80">
        <v>1</v>
      </c>
      <c r="CB55" s="163"/>
      <c r="CC55" s="643"/>
      <c r="CD55" s="63" t="s">
        <v>191</v>
      </c>
      <c r="CE55" s="63" t="s">
        <v>191</v>
      </c>
      <c r="CF55" s="174" t="str">
        <f t="shared" si="27"/>
        <v xml:space="preserve">  </v>
      </c>
      <c r="CG55" s="818" t="str">
        <f t="shared" si="16"/>
        <v xml:space="preserve">  </v>
      </c>
      <c r="CH55" s="782" t="s">
        <v>191</v>
      </c>
      <c r="CI55" s="63"/>
      <c r="CJ55" s="63" t="s">
        <v>191</v>
      </c>
      <c r="CK55" s="163"/>
      <c r="CL55" s="163"/>
      <c r="CM55" s="63" t="s">
        <v>191</v>
      </c>
      <c r="CN55" s="63" t="s">
        <v>191</v>
      </c>
      <c r="CO55" s="63"/>
      <c r="CP55" s="818" t="str">
        <f t="shared" si="20"/>
        <v xml:space="preserve">  </v>
      </c>
      <c r="CQ55" s="63" t="s">
        <v>191</v>
      </c>
      <c r="CR55" s="55"/>
      <c r="CS55" s="55"/>
    </row>
    <row r="56" spans="1:97" ht="31.8" x14ac:dyDescent="0.3">
      <c r="A56" s="906" t="s">
        <v>2122</v>
      </c>
      <c r="B56" s="425" t="s">
        <v>1228</v>
      </c>
      <c r="C56" s="219" t="s">
        <v>599</v>
      </c>
      <c r="D56" s="219">
        <v>7</v>
      </c>
      <c r="E56" s="424">
        <v>1004198</v>
      </c>
      <c r="F56" s="472">
        <v>1</v>
      </c>
      <c r="G56" s="419">
        <v>11452900</v>
      </c>
      <c r="H56" s="419">
        <v>201004140800</v>
      </c>
      <c r="I56" s="419"/>
      <c r="J56" s="395" t="s">
        <v>727</v>
      </c>
      <c r="K56" s="926" t="s">
        <v>2616</v>
      </c>
      <c r="L56" s="415" t="s">
        <v>746</v>
      </c>
      <c r="M56" s="31" t="s">
        <v>44</v>
      </c>
      <c r="N56" s="31"/>
      <c r="O56" s="219"/>
      <c r="P56" s="332">
        <v>40282</v>
      </c>
      <c r="Q56" s="326">
        <v>0.33333333333333331</v>
      </c>
      <c r="R56" s="380" t="s">
        <v>1654</v>
      </c>
      <c r="S56" s="528"/>
      <c r="T56" s="528"/>
      <c r="U56" s="528"/>
      <c r="V56" s="528"/>
      <c r="W56" s="528"/>
      <c r="X56" s="528"/>
      <c r="Y56" s="643"/>
      <c r="Z56" s="528"/>
      <c r="AA56" s="528"/>
      <c r="AB56" s="528"/>
      <c r="AC56" s="528"/>
      <c r="AD56" s="528"/>
      <c r="AE56" s="528"/>
      <c r="AF56" s="643"/>
      <c r="AG56" s="528"/>
      <c r="AH56" s="528"/>
      <c r="AI56" s="528"/>
      <c r="AJ56" s="528"/>
      <c r="AK56" s="528"/>
      <c r="AL56" s="528"/>
      <c r="AM56" s="643"/>
      <c r="AN56" s="243" t="s">
        <v>191</v>
      </c>
      <c r="AO56" s="243" t="s">
        <v>191</v>
      </c>
      <c r="AP56" s="243" t="s">
        <v>191</v>
      </c>
      <c r="AQ56" s="236" t="s">
        <v>191</v>
      </c>
      <c r="AR56" s="643" t="str">
        <f t="shared" si="1"/>
        <v xml:space="preserve">  </v>
      </c>
      <c r="AS56" s="236"/>
      <c r="AT56" s="64"/>
      <c r="AU56" s="154">
        <v>40.13269759148789</v>
      </c>
      <c r="AV56" s="79"/>
      <c r="AW56" s="162" t="str">
        <f t="shared" si="26"/>
        <v xml:space="preserve">  </v>
      </c>
      <c r="AX56" s="643" t="str">
        <f t="shared" si="3"/>
        <v xml:space="preserve">  </v>
      </c>
      <c r="AY56" s="95"/>
      <c r="AZ56" s="131">
        <v>4.7880794512684156E-2</v>
      </c>
      <c r="BA56" s="76"/>
      <c r="BB56" s="162" t="str">
        <f t="shared" si="4"/>
        <v xml:space="preserve">  </v>
      </c>
      <c r="BC56" s="643" t="str">
        <f t="shared" si="5"/>
        <v xml:space="preserve">  </v>
      </c>
      <c r="BD56" s="791">
        <f>AZ56/AU56*100</f>
        <v>0.11930619516301749</v>
      </c>
      <c r="BE56" s="63" t="s">
        <v>191</v>
      </c>
      <c r="BF56" s="63" t="s">
        <v>191</v>
      </c>
      <c r="BG56" s="63" t="s">
        <v>191</v>
      </c>
      <c r="BH56" s="162"/>
      <c r="BI56" s="643" t="str">
        <f t="shared" si="6"/>
        <v xml:space="preserve">  </v>
      </c>
      <c r="BJ56" s="63" t="s">
        <v>191</v>
      </c>
      <c r="BK56" s="23" t="s">
        <v>960</v>
      </c>
      <c r="BL56" s="63" t="s">
        <v>191</v>
      </c>
      <c r="BM56" s="162"/>
      <c r="BN56" s="818" t="str">
        <f t="shared" si="8"/>
        <v xml:space="preserve">  </v>
      </c>
      <c r="BO56" s="942" t="str">
        <f t="shared" si="9"/>
        <v xml:space="preserve">  </v>
      </c>
      <c r="BP56" s="782" t="s">
        <v>191</v>
      </c>
      <c r="BQ56" s="63"/>
      <c r="BR56" s="63" t="s">
        <v>191</v>
      </c>
      <c r="BS56" s="163"/>
      <c r="BT56" s="818"/>
      <c r="BU56" s="63" t="s">
        <v>191</v>
      </c>
      <c r="BV56" s="63" t="s">
        <v>191</v>
      </c>
      <c r="BW56" s="163" t="str">
        <f t="shared" si="12"/>
        <v xml:space="preserve">  </v>
      </c>
      <c r="BX56" s="643" t="str">
        <f t="shared" si="13"/>
        <v xml:space="preserve">  </v>
      </c>
      <c r="BY56" s="235"/>
      <c r="BZ56" s="63" t="s">
        <v>191</v>
      </c>
      <c r="CA56" s="80">
        <v>1</v>
      </c>
      <c r="CB56" s="163"/>
      <c r="CC56" s="643"/>
      <c r="CD56" s="63" t="s">
        <v>191</v>
      </c>
      <c r="CE56" s="63" t="s">
        <v>191</v>
      </c>
      <c r="CF56" s="174" t="str">
        <f t="shared" si="27"/>
        <v xml:space="preserve">  </v>
      </c>
      <c r="CG56" s="818" t="str">
        <f t="shared" si="16"/>
        <v xml:space="preserve">  </v>
      </c>
      <c r="CH56" s="782" t="s">
        <v>191</v>
      </c>
      <c r="CI56" s="63"/>
      <c r="CJ56" s="63" t="s">
        <v>191</v>
      </c>
      <c r="CK56" s="163"/>
      <c r="CL56" s="163"/>
      <c r="CM56" s="63" t="s">
        <v>191</v>
      </c>
      <c r="CN56" s="63" t="s">
        <v>191</v>
      </c>
      <c r="CO56" s="63"/>
      <c r="CP56" s="818" t="str">
        <f t="shared" si="20"/>
        <v xml:space="preserve">  </v>
      </c>
      <c r="CQ56" s="63" t="s">
        <v>191</v>
      </c>
      <c r="CR56" s="55"/>
      <c r="CS56" s="126" t="s">
        <v>965</v>
      </c>
    </row>
    <row r="57" spans="1:97" ht="31.8" x14ac:dyDescent="0.3">
      <c r="A57" s="906" t="s">
        <v>2123</v>
      </c>
      <c r="B57" s="421" t="s">
        <v>1229</v>
      </c>
      <c r="C57" s="310" t="s">
        <v>600</v>
      </c>
      <c r="D57" s="310">
        <v>7</v>
      </c>
      <c r="E57" s="424">
        <v>1002701</v>
      </c>
      <c r="F57" s="472">
        <v>4</v>
      </c>
      <c r="G57" s="309">
        <v>11452900</v>
      </c>
      <c r="H57" s="309">
        <v>201004140805</v>
      </c>
      <c r="I57" s="309"/>
      <c r="J57" s="396" t="s">
        <v>728</v>
      </c>
      <c r="K57" s="926" t="s">
        <v>2616</v>
      </c>
      <c r="L57" s="415" t="s">
        <v>746</v>
      </c>
      <c r="M57" s="405" t="s">
        <v>690</v>
      </c>
      <c r="N57" s="405"/>
      <c r="O57" s="310" t="s">
        <v>45</v>
      </c>
      <c r="P57" s="332">
        <v>40282</v>
      </c>
      <c r="Q57" s="327">
        <v>0.33680555555555558</v>
      </c>
      <c r="R57" s="380" t="s">
        <v>1655</v>
      </c>
      <c r="S57" s="529"/>
      <c r="T57" s="529"/>
      <c r="U57" s="529"/>
      <c r="V57" s="529"/>
      <c r="W57" s="529"/>
      <c r="X57" s="529"/>
      <c r="Y57" s="643"/>
      <c r="Z57" s="529"/>
      <c r="AA57" s="529"/>
      <c r="AB57" s="529"/>
      <c r="AC57" s="529"/>
      <c r="AD57" s="529"/>
      <c r="AE57" s="529"/>
      <c r="AF57" s="643"/>
      <c r="AG57" s="529"/>
      <c r="AH57" s="529"/>
      <c r="AI57" s="529"/>
      <c r="AJ57" s="529"/>
      <c r="AK57" s="529"/>
      <c r="AL57" s="529"/>
      <c r="AM57" s="643"/>
      <c r="AN57" s="364" t="s">
        <v>191</v>
      </c>
      <c r="AO57" s="364" t="s">
        <v>191</v>
      </c>
      <c r="AP57" s="364" t="s">
        <v>191</v>
      </c>
      <c r="AQ57" s="273" t="s">
        <v>191</v>
      </c>
      <c r="AR57" s="643" t="str">
        <f t="shared" si="1"/>
        <v xml:space="preserve">  </v>
      </c>
      <c r="AS57" s="273"/>
      <c r="AT57" s="361"/>
      <c r="AU57" s="269">
        <v>77.121150616938365</v>
      </c>
      <c r="AV57" s="347"/>
      <c r="AW57" s="162" t="str">
        <f t="shared" si="26"/>
        <v xml:space="preserve">  </v>
      </c>
      <c r="AX57" s="643" t="str">
        <f t="shared" si="3"/>
        <v xml:space="preserve">  </v>
      </c>
      <c r="AY57" s="365"/>
      <c r="AZ57" s="366">
        <v>0.2846613423728318</v>
      </c>
      <c r="BA57" s="254"/>
      <c r="BB57" s="162" t="str">
        <f t="shared" si="4"/>
        <v xml:space="preserve">  </v>
      </c>
      <c r="BC57" s="643" t="str">
        <f t="shared" si="5"/>
        <v xml:space="preserve">  </v>
      </c>
      <c r="BD57" s="792">
        <f>AZ57/AU57*100</f>
        <v>0.36910930412170317</v>
      </c>
      <c r="BE57" s="253" t="s">
        <v>191</v>
      </c>
      <c r="BF57" s="253" t="s">
        <v>191</v>
      </c>
      <c r="BG57" s="253" t="s">
        <v>191</v>
      </c>
      <c r="BH57" s="162"/>
      <c r="BI57" s="643" t="str">
        <f t="shared" si="6"/>
        <v xml:space="preserve">  </v>
      </c>
      <c r="BJ57" s="253" t="s">
        <v>191</v>
      </c>
      <c r="BK57" s="23" t="s">
        <v>960</v>
      </c>
      <c r="BL57" s="253" t="s">
        <v>191</v>
      </c>
      <c r="BM57" s="162"/>
      <c r="BN57" s="818" t="str">
        <f t="shared" si="8"/>
        <v xml:space="preserve">  </v>
      </c>
      <c r="BO57" s="942" t="str">
        <f t="shared" si="9"/>
        <v xml:space="preserve">  </v>
      </c>
      <c r="BP57" s="784" t="s">
        <v>191</v>
      </c>
      <c r="BQ57" s="253"/>
      <c r="BR57" s="253" t="s">
        <v>191</v>
      </c>
      <c r="BS57" s="163"/>
      <c r="BT57" s="818"/>
      <c r="BU57" s="253" t="s">
        <v>191</v>
      </c>
      <c r="BV57" s="253" t="s">
        <v>191</v>
      </c>
      <c r="BW57" s="163" t="str">
        <f t="shared" si="12"/>
        <v xml:space="preserve">  </v>
      </c>
      <c r="BX57" s="643" t="str">
        <f t="shared" si="13"/>
        <v xml:space="preserve">  </v>
      </c>
      <c r="BY57" s="257"/>
      <c r="BZ57" s="253" t="s">
        <v>191</v>
      </c>
      <c r="CA57" s="254">
        <v>1</v>
      </c>
      <c r="CB57" s="163"/>
      <c r="CC57" s="643"/>
      <c r="CD57" s="253" t="s">
        <v>191</v>
      </c>
      <c r="CE57" s="253" t="s">
        <v>191</v>
      </c>
      <c r="CF57" s="174" t="str">
        <f t="shared" si="27"/>
        <v xml:space="preserve">  </v>
      </c>
      <c r="CG57" s="818" t="str">
        <f t="shared" si="16"/>
        <v xml:space="preserve">  </v>
      </c>
      <c r="CH57" s="784" t="s">
        <v>191</v>
      </c>
      <c r="CI57" s="253"/>
      <c r="CJ57" s="253" t="s">
        <v>191</v>
      </c>
      <c r="CK57" s="163"/>
      <c r="CL57" s="163"/>
      <c r="CM57" s="253" t="s">
        <v>191</v>
      </c>
      <c r="CN57" s="253" t="s">
        <v>191</v>
      </c>
      <c r="CO57" s="253"/>
      <c r="CP57" s="818" t="str">
        <f t="shared" si="20"/>
        <v xml:space="preserve">  </v>
      </c>
      <c r="CQ57" s="253" t="s">
        <v>191</v>
      </c>
      <c r="CR57" s="251"/>
      <c r="CS57" s="251"/>
    </row>
    <row r="58" spans="1:97" ht="14.4" x14ac:dyDescent="0.3">
      <c r="A58" s="906" t="s">
        <v>2124</v>
      </c>
      <c r="B58" s="425" t="s">
        <v>1230</v>
      </c>
      <c r="C58" s="305" t="s">
        <v>601</v>
      </c>
      <c r="D58" s="305">
        <v>2</v>
      </c>
      <c r="E58" s="417"/>
      <c r="F58" s="472">
        <v>4</v>
      </c>
      <c r="G58" s="419">
        <v>88888823</v>
      </c>
      <c r="H58" s="419">
        <v>201004141000</v>
      </c>
      <c r="I58" s="419"/>
      <c r="J58" s="376" t="s">
        <v>729</v>
      </c>
      <c r="K58" s="910" t="s">
        <v>137</v>
      </c>
      <c r="L58" s="418"/>
      <c r="M58" s="31" t="s">
        <v>692</v>
      </c>
      <c r="N58" s="31"/>
      <c r="O58" s="219" t="s">
        <v>674</v>
      </c>
      <c r="P58" s="332">
        <v>40282</v>
      </c>
      <c r="Q58" s="326">
        <v>0.41666666666666669</v>
      </c>
      <c r="R58" s="389"/>
      <c r="S58" s="528"/>
      <c r="T58" s="528"/>
      <c r="U58" s="528"/>
      <c r="V58" s="528"/>
      <c r="W58" s="528"/>
      <c r="X58" s="528"/>
      <c r="Y58" s="643"/>
      <c r="Z58" s="528"/>
      <c r="AA58" s="528"/>
      <c r="AB58" s="528"/>
      <c r="AC58" s="528"/>
      <c r="AD58" s="528"/>
      <c r="AE58" s="528"/>
      <c r="AF58" s="643"/>
      <c r="AG58" s="528"/>
      <c r="AH58" s="528"/>
      <c r="AI58" s="528"/>
      <c r="AJ58" s="528"/>
      <c r="AK58" s="528"/>
      <c r="AL58" s="528"/>
      <c r="AM58" s="643"/>
      <c r="AN58" s="243" t="s">
        <v>191</v>
      </c>
      <c r="AO58" s="243" t="s">
        <v>191</v>
      </c>
      <c r="AP58" s="243" t="s">
        <v>191</v>
      </c>
      <c r="AQ58" s="236" t="s">
        <v>191</v>
      </c>
      <c r="AR58" s="643" t="str">
        <f t="shared" si="1"/>
        <v xml:space="preserve">  </v>
      </c>
      <c r="AS58" s="236"/>
      <c r="AT58" s="64"/>
      <c r="AU58" s="161">
        <v>-0.11435907278520038</v>
      </c>
      <c r="AV58" s="82" t="s">
        <v>88</v>
      </c>
      <c r="AW58" s="162" t="str">
        <f t="shared" si="26"/>
        <v>E, &lt;PRL</v>
      </c>
      <c r="AX58" s="643" t="str">
        <f t="shared" si="3"/>
        <v>&lt;MDL</v>
      </c>
      <c r="AY58" s="95"/>
      <c r="AZ58" s="62">
        <v>1.9784600312811186E-2</v>
      </c>
      <c r="BA58" s="76"/>
      <c r="BB58" s="162" t="str">
        <f t="shared" si="4"/>
        <v xml:space="preserve">  </v>
      </c>
      <c r="BC58" s="643" t="str">
        <f t="shared" si="5"/>
        <v xml:space="preserve">  </v>
      </c>
      <c r="BD58" s="790" t="s">
        <v>88</v>
      </c>
      <c r="BE58" s="63" t="s">
        <v>191</v>
      </c>
      <c r="BF58" s="63" t="s">
        <v>191</v>
      </c>
      <c r="BG58" s="63" t="s">
        <v>191</v>
      </c>
      <c r="BH58" s="162"/>
      <c r="BI58" s="643" t="str">
        <f t="shared" si="6"/>
        <v xml:space="preserve">  </v>
      </c>
      <c r="BJ58" s="63" t="s">
        <v>191</v>
      </c>
      <c r="BK58" s="23" t="s">
        <v>960</v>
      </c>
      <c r="BL58" s="63" t="s">
        <v>191</v>
      </c>
      <c r="BM58" s="162"/>
      <c r="BN58" s="818" t="str">
        <f t="shared" si="8"/>
        <v xml:space="preserve">  </v>
      </c>
      <c r="BO58" s="942" t="str">
        <f t="shared" si="9"/>
        <v xml:space="preserve">  </v>
      </c>
      <c r="BP58" s="782" t="s">
        <v>191</v>
      </c>
      <c r="BQ58" s="63"/>
      <c r="BR58" s="63" t="s">
        <v>191</v>
      </c>
      <c r="BS58" s="163"/>
      <c r="BT58" s="818"/>
      <c r="BU58" s="63" t="s">
        <v>191</v>
      </c>
      <c r="BV58" s="63" t="s">
        <v>191</v>
      </c>
      <c r="BW58" s="163" t="str">
        <f t="shared" si="12"/>
        <v xml:space="preserve">  </v>
      </c>
      <c r="BX58" s="643" t="str">
        <f t="shared" si="13"/>
        <v xml:space="preserve">  </v>
      </c>
      <c r="BY58" s="235"/>
      <c r="BZ58" s="63" t="s">
        <v>191</v>
      </c>
      <c r="CA58" s="80">
        <v>1</v>
      </c>
      <c r="CB58" s="163"/>
      <c r="CC58" s="643"/>
      <c r="CD58" s="63" t="s">
        <v>191</v>
      </c>
      <c r="CE58" s="63" t="s">
        <v>191</v>
      </c>
      <c r="CF58" s="174" t="str">
        <f t="shared" si="27"/>
        <v xml:space="preserve">  </v>
      </c>
      <c r="CG58" s="818" t="str">
        <f t="shared" si="16"/>
        <v xml:space="preserve">  </v>
      </c>
      <c r="CH58" s="782" t="s">
        <v>191</v>
      </c>
      <c r="CI58" s="63"/>
      <c r="CJ58" s="63" t="s">
        <v>191</v>
      </c>
      <c r="CK58" s="163"/>
      <c r="CL58" s="163"/>
      <c r="CM58" s="63" t="s">
        <v>191</v>
      </c>
      <c r="CN58" s="63" t="s">
        <v>191</v>
      </c>
      <c r="CO58" s="63"/>
      <c r="CP58" s="818" t="str">
        <f t="shared" si="20"/>
        <v xml:space="preserve">  </v>
      </c>
      <c r="CQ58" s="63" t="s">
        <v>191</v>
      </c>
      <c r="CR58" s="55"/>
      <c r="CS58" s="55"/>
    </row>
    <row r="59" spans="1:97" ht="14.4" x14ac:dyDescent="0.3">
      <c r="A59" s="906" t="s">
        <v>2125</v>
      </c>
      <c r="B59" s="425" t="s">
        <v>1231</v>
      </c>
      <c r="C59" s="305" t="s">
        <v>599</v>
      </c>
      <c r="D59" s="219">
        <v>9</v>
      </c>
      <c r="E59" s="422">
        <v>1003810</v>
      </c>
      <c r="F59" s="472">
        <v>1</v>
      </c>
      <c r="G59" s="439">
        <v>11452800</v>
      </c>
      <c r="H59" s="419">
        <v>201004150920</v>
      </c>
      <c r="I59" s="419"/>
      <c r="J59" s="376" t="s">
        <v>730</v>
      </c>
      <c r="K59" s="911" t="s">
        <v>2615</v>
      </c>
      <c r="L59" s="415" t="s">
        <v>1696</v>
      </c>
      <c r="M59" s="31" t="s">
        <v>128</v>
      </c>
      <c r="N59" s="31"/>
      <c r="O59" s="310"/>
      <c r="P59" s="332">
        <v>40283</v>
      </c>
      <c r="Q59" s="326">
        <v>0.3888888888888889</v>
      </c>
      <c r="R59" s="381" t="s">
        <v>1656</v>
      </c>
      <c r="S59" s="528"/>
      <c r="T59" s="528"/>
      <c r="U59" s="528"/>
      <c r="V59" s="528"/>
      <c r="W59" s="528"/>
      <c r="X59" s="528"/>
      <c r="Y59" s="643"/>
      <c r="Z59" s="528"/>
      <c r="AA59" s="528"/>
      <c r="AB59" s="528"/>
      <c r="AC59" s="528"/>
      <c r="AD59" s="528"/>
      <c r="AE59" s="528"/>
      <c r="AF59" s="643"/>
      <c r="AG59" s="528"/>
      <c r="AH59" s="528"/>
      <c r="AI59" s="528"/>
      <c r="AJ59" s="528"/>
      <c r="AK59" s="528"/>
      <c r="AL59" s="528"/>
      <c r="AM59" s="643"/>
      <c r="AN59" s="243" t="s">
        <v>191</v>
      </c>
      <c r="AO59" s="243" t="s">
        <v>191</v>
      </c>
      <c r="AP59" s="243" t="s">
        <v>191</v>
      </c>
      <c r="AQ59" s="236" t="s">
        <v>191</v>
      </c>
      <c r="AR59" s="643" t="str">
        <f t="shared" si="1"/>
        <v xml:space="preserve">  </v>
      </c>
      <c r="AS59" s="236"/>
      <c r="AT59" s="64"/>
      <c r="AU59" s="154">
        <v>25.314086217755563</v>
      </c>
      <c r="AV59" s="79"/>
      <c r="AW59" s="162" t="str">
        <f t="shared" si="26"/>
        <v xml:space="preserve">  </v>
      </c>
      <c r="AX59" s="643" t="str">
        <f t="shared" si="3"/>
        <v xml:space="preserve">  </v>
      </c>
      <c r="AY59" s="95"/>
      <c r="AZ59" s="62">
        <v>0.46718678764677379</v>
      </c>
      <c r="BA59" s="76"/>
      <c r="BB59" s="162" t="str">
        <f t="shared" si="4"/>
        <v xml:space="preserve">  </v>
      </c>
      <c r="BC59" s="643" t="str">
        <f t="shared" si="5"/>
        <v xml:space="preserve">  </v>
      </c>
      <c r="BD59" s="781">
        <f t="shared" ref="BD59:BD66" si="31">AZ59/AU59*100</f>
        <v>1.845560545334179</v>
      </c>
      <c r="BE59" s="63" t="s">
        <v>191</v>
      </c>
      <c r="BF59" s="63" t="s">
        <v>191</v>
      </c>
      <c r="BG59" s="63" t="s">
        <v>191</v>
      </c>
      <c r="BH59" s="162"/>
      <c r="BI59" s="643" t="str">
        <f t="shared" si="6"/>
        <v xml:space="preserve">  </v>
      </c>
      <c r="BJ59" s="63" t="s">
        <v>191</v>
      </c>
      <c r="BK59" s="23" t="s">
        <v>960</v>
      </c>
      <c r="BL59" s="63" t="s">
        <v>191</v>
      </c>
      <c r="BM59" s="162"/>
      <c r="BN59" s="818" t="str">
        <f t="shared" si="8"/>
        <v xml:space="preserve">  </v>
      </c>
      <c r="BO59" s="942" t="str">
        <f t="shared" si="9"/>
        <v xml:space="preserve">  </v>
      </c>
      <c r="BP59" s="782" t="s">
        <v>191</v>
      </c>
      <c r="BQ59" s="63"/>
      <c r="BR59" s="63" t="s">
        <v>191</v>
      </c>
      <c r="BS59" s="163"/>
      <c r="BT59" s="818"/>
      <c r="BU59" s="63" t="s">
        <v>191</v>
      </c>
      <c r="BV59" s="63" t="s">
        <v>191</v>
      </c>
      <c r="BW59" s="163" t="str">
        <f t="shared" si="12"/>
        <v xml:space="preserve">  </v>
      </c>
      <c r="BX59" s="643" t="str">
        <f t="shared" si="13"/>
        <v xml:space="preserve">  </v>
      </c>
      <c r="BY59" s="235"/>
      <c r="BZ59" s="63" t="s">
        <v>191</v>
      </c>
      <c r="CA59" s="80">
        <v>1</v>
      </c>
      <c r="CB59" s="163"/>
      <c r="CC59" s="643"/>
      <c r="CD59" s="63" t="s">
        <v>191</v>
      </c>
      <c r="CE59" s="63" t="s">
        <v>191</v>
      </c>
      <c r="CF59" s="174" t="str">
        <f t="shared" si="27"/>
        <v xml:space="preserve">  </v>
      </c>
      <c r="CG59" s="818" t="str">
        <f t="shared" si="16"/>
        <v xml:space="preserve">  </v>
      </c>
      <c r="CH59" s="782" t="s">
        <v>191</v>
      </c>
      <c r="CI59" s="63"/>
      <c r="CJ59" s="63" t="s">
        <v>191</v>
      </c>
      <c r="CK59" s="163"/>
      <c r="CL59" s="163"/>
      <c r="CM59" s="63" t="s">
        <v>191</v>
      </c>
      <c r="CN59" s="63" t="s">
        <v>191</v>
      </c>
      <c r="CO59" s="63"/>
      <c r="CP59" s="818" t="str">
        <f t="shared" si="20"/>
        <v xml:space="preserve">  </v>
      </c>
      <c r="CQ59" s="63" t="s">
        <v>191</v>
      </c>
      <c r="CR59" s="55"/>
      <c r="CS59" s="55"/>
    </row>
    <row r="60" spans="1:97" ht="31.8" x14ac:dyDescent="0.3">
      <c r="A60" s="906" t="s">
        <v>2126</v>
      </c>
      <c r="B60" s="425" t="s">
        <v>1232</v>
      </c>
      <c r="C60" s="219" t="s">
        <v>599</v>
      </c>
      <c r="D60" s="219">
        <v>9</v>
      </c>
      <c r="E60" s="424">
        <v>1004199</v>
      </c>
      <c r="F60" s="472">
        <v>1</v>
      </c>
      <c r="G60" s="419">
        <v>11452900</v>
      </c>
      <c r="H60" s="419">
        <v>201004150950</v>
      </c>
      <c r="I60" s="419"/>
      <c r="J60" s="376" t="s">
        <v>731</v>
      </c>
      <c r="K60" s="926" t="s">
        <v>2616</v>
      </c>
      <c r="L60" s="415" t="s">
        <v>746</v>
      </c>
      <c r="M60" s="31" t="s">
        <v>48</v>
      </c>
      <c r="N60" s="31"/>
      <c r="O60" s="310"/>
      <c r="P60" s="332">
        <v>40283</v>
      </c>
      <c r="Q60" s="326">
        <v>0.40972222222222227</v>
      </c>
      <c r="R60" s="295" t="s">
        <v>1657</v>
      </c>
      <c r="S60" s="528"/>
      <c r="T60" s="528"/>
      <c r="U60" s="528"/>
      <c r="V60" s="528"/>
      <c r="W60" s="528"/>
      <c r="X60" s="528"/>
      <c r="Y60" s="643"/>
      <c r="Z60" s="528"/>
      <c r="AA60" s="528"/>
      <c r="AB60" s="528"/>
      <c r="AC60" s="528"/>
      <c r="AD60" s="528"/>
      <c r="AE60" s="528"/>
      <c r="AF60" s="643"/>
      <c r="AG60" s="528"/>
      <c r="AH60" s="528"/>
      <c r="AI60" s="528"/>
      <c r="AJ60" s="528"/>
      <c r="AK60" s="528"/>
      <c r="AL60" s="528"/>
      <c r="AM60" s="643"/>
      <c r="AN60" s="243" t="s">
        <v>191</v>
      </c>
      <c r="AO60" s="243" t="s">
        <v>191</v>
      </c>
      <c r="AP60" s="243" t="s">
        <v>191</v>
      </c>
      <c r="AQ60" s="236" t="s">
        <v>191</v>
      </c>
      <c r="AR60" s="643" t="str">
        <f t="shared" si="1"/>
        <v xml:space="preserve">  </v>
      </c>
      <c r="AS60" s="236"/>
      <c r="AT60" s="64"/>
      <c r="AU60" s="154">
        <v>53.487769486860444</v>
      </c>
      <c r="AV60" s="79"/>
      <c r="AW60" s="162" t="str">
        <f t="shared" si="26"/>
        <v xml:space="preserve">  </v>
      </c>
      <c r="AX60" s="643" t="str">
        <f t="shared" si="3"/>
        <v xml:space="preserve">  </v>
      </c>
      <c r="AY60" s="95"/>
      <c r="AZ60" s="62">
        <v>0.49898598817469608</v>
      </c>
      <c r="BA60" s="76"/>
      <c r="BB60" s="162" t="str">
        <f t="shared" si="4"/>
        <v xml:space="preserve">  </v>
      </c>
      <c r="BC60" s="643" t="str">
        <f t="shared" si="5"/>
        <v xml:space="preserve">  </v>
      </c>
      <c r="BD60" s="781">
        <f t="shared" si="31"/>
        <v>0.93289735758615744</v>
      </c>
      <c r="BE60" s="63" t="s">
        <v>191</v>
      </c>
      <c r="BF60" s="63" t="s">
        <v>191</v>
      </c>
      <c r="BG60" s="63" t="s">
        <v>191</v>
      </c>
      <c r="BH60" s="162"/>
      <c r="BI60" s="643" t="str">
        <f t="shared" si="6"/>
        <v xml:space="preserve">  </v>
      </c>
      <c r="BJ60" s="63" t="s">
        <v>191</v>
      </c>
      <c r="BK60" s="23" t="s">
        <v>960</v>
      </c>
      <c r="BL60" s="63" t="s">
        <v>191</v>
      </c>
      <c r="BM60" s="162"/>
      <c r="BN60" s="818" t="str">
        <f t="shared" si="8"/>
        <v xml:space="preserve">  </v>
      </c>
      <c r="BO60" s="942" t="str">
        <f t="shared" si="9"/>
        <v xml:space="preserve">  </v>
      </c>
      <c r="BP60" s="782" t="s">
        <v>191</v>
      </c>
      <c r="BQ60" s="63"/>
      <c r="BR60" s="63" t="s">
        <v>191</v>
      </c>
      <c r="BS60" s="163"/>
      <c r="BT60" s="818"/>
      <c r="BU60" s="63" t="s">
        <v>191</v>
      </c>
      <c r="BV60" s="63" t="s">
        <v>191</v>
      </c>
      <c r="BW60" s="163" t="str">
        <f t="shared" si="12"/>
        <v xml:space="preserve">  </v>
      </c>
      <c r="BX60" s="643" t="str">
        <f t="shared" si="13"/>
        <v xml:space="preserve">  </v>
      </c>
      <c r="BY60" s="235"/>
      <c r="BZ60" s="63" t="s">
        <v>191</v>
      </c>
      <c r="CA60" s="80">
        <v>1</v>
      </c>
      <c r="CB60" s="163"/>
      <c r="CC60" s="643"/>
      <c r="CD60" s="63" t="s">
        <v>191</v>
      </c>
      <c r="CE60" s="63" t="s">
        <v>191</v>
      </c>
      <c r="CF60" s="174" t="str">
        <f t="shared" si="27"/>
        <v xml:space="preserve">  </v>
      </c>
      <c r="CG60" s="818" t="str">
        <f t="shared" si="16"/>
        <v xml:space="preserve">  </v>
      </c>
      <c r="CH60" s="782" t="s">
        <v>191</v>
      </c>
      <c r="CI60" s="63"/>
      <c r="CJ60" s="63" t="s">
        <v>191</v>
      </c>
      <c r="CK60" s="163"/>
      <c r="CL60" s="163"/>
      <c r="CM60" s="63" t="s">
        <v>191</v>
      </c>
      <c r="CN60" s="63" t="s">
        <v>191</v>
      </c>
      <c r="CO60" s="63"/>
      <c r="CP60" s="818" t="str">
        <f t="shared" si="20"/>
        <v xml:space="preserve">  </v>
      </c>
      <c r="CQ60" s="63" t="s">
        <v>191</v>
      </c>
      <c r="CR60" s="55"/>
      <c r="CS60" s="55"/>
    </row>
    <row r="61" spans="1:97" ht="21.6" x14ac:dyDescent="0.3">
      <c r="A61" s="906" t="s">
        <v>2127</v>
      </c>
      <c r="B61" s="425" t="s">
        <v>1233</v>
      </c>
      <c r="C61" s="219" t="s">
        <v>599</v>
      </c>
      <c r="D61" s="219">
        <v>9</v>
      </c>
      <c r="E61" s="420">
        <v>1004200</v>
      </c>
      <c r="F61" s="472">
        <v>1</v>
      </c>
      <c r="G61" s="419">
        <v>11452600</v>
      </c>
      <c r="H61" s="419">
        <v>201004151130</v>
      </c>
      <c r="I61" s="419"/>
      <c r="J61" s="376" t="s">
        <v>732</v>
      </c>
      <c r="K61" s="926" t="s">
        <v>2614</v>
      </c>
      <c r="L61" s="413" t="s">
        <v>1694</v>
      </c>
      <c r="M61" s="31" t="s">
        <v>43</v>
      </c>
      <c r="N61" s="31"/>
      <c r="O61" s="310"/>
      <c r="P61" s="332">
        <v>40283</v>
      </c>
      <c r="Q61" s="326">
        <v>0.47916666666666669</v>
      </c>
      <c r="R61" s="297" t="s">
        <v>1658</v>
      </c>
      <c r="S61" s="528"/>
      <c r="T61" s="528"/>
      <c r="U61" s="528"/>
      <c r="V61" s="528"/>
      <c r="W61" s="528"/>
      <c r="X61" s="528"/>
      <c r="Y61" s="643"/>
      <c r="Z61" s="528"/>
      <c r="AA61" s="528"/>
      <c r="AB61" s="528"/>
      <c r="AC61" s="528"/>
      <c r="AD61" s="528"/>
      <c r="AE61" s="528"/>
      <c r="AF61" s="643"/>
      <c r="AG61" s="528"/>
      <c r="AH61" s="528"/>
      <c r="AI61" s="528"/>
      <c r="AJ61" s="528"/>
      <c r="AK61" s="528"/>
      <c r="AL61" s="528"/>
      <c r="AM61" s="643"/>
      <c r="AN61" s="243" t="s">
        <v>191</v>
      </c>
      <c r="AO61" s="243" t="s">
        <v>191</v>
      </c>
      <c r="AP61" s="243" t="s">
        <v>191</v>
      </c>
      <c r="AQ61" s="236" t="s">
        <v>191</v>
      </c>
      <c r="AR61" s="643" t="str">
        <f t="shared" si="1"/>
        <v xml:space="preserve">  </v>
      </c>
      <c r="AS61" s="236"/>
      <c r="AT61" s="64"/>
      <c r="AU61" s="154">
        <v>80.167751331750708</v>
      </c>
      <c r="AV61" s="79"/>
      <c r="AW61" s="162" t="str">
        <f t="shared" si="26"/>
        <v xml:space="preserve">  </v>
      </c>
      <c r="AX61" s="643" t="str">
        <f t="shared" si="3"/>
        <v xml:space="preserve">  </v>
      </c>
      <c r="AY61" s="95"/>
      <c r="AZ61" s="62">
        <v>0.6851607099872089</v>
      </c>
      <c r="BA61" s="76"/>
      <c r="BB61" s="162" t="str">
        <f t="shared" si="4"/>
        <v xml:space="preserve">  </v>
      </c>
      <c r="BC61" s="643" t="str">
        <f t="shared" si="5"/>
        <v xml:space="preserve">  </v>
      </c>
      <c r="BD61" s="781">
        <f t="shared" si="31"/>
        <v>0.85465876066783064</v>
      </c>
      <c r="BE61" s="63" t="s">
        <v>191</v>
      </c>
      <c r="BF61" s="63" t="s">
        <v>191</v>
      </c>
      <c r="BG61" s="63" t="s">
        <v>191</v>
      </c>
      <c r="BH61" s="162"/>
      <c r="BI61" s="643" t="str">
        <f t="shared" si="6"/>
        <v xml:space="preserve">  </v>
      </c>
      <c r="BJ61" s="63" t="s">
        <v>191</v>
      </c>
      <c r="BK61" s="23" t="s">
        <v>960</v>
      </c>
      <c r="BL61" s="63" t="s">
        <v>191</v>
      </c>
      <c r="BM61" s="162"/>
      <c r="BN61" s="818" t="str">
        <f t="shared" si="8"/>
        <v xml:space="preserve">  </v>
      </c>
      <c r="BO61" s="942" t="str">
        <f t="shared" si="9"/>
        <v xml:space="preserve">  </v>
      </c>
      <c r="BP61" s="782" t="s">
        <v>191</v>
      </c>
      <c r="BQ61" s="63"/>
      <c r="BR61" s="63" t="s">
        <v>191</v>
      </c>
      <c r="BS61" s="163"/>
      <c r="BT61" s="818"/>
      <c r="BU61" s="63" t="s">
        <v>191</v>
      </c>
      <c r="BV61" s="63" t="s">
        <v>191</v>
      </c>
      <c r="BW61" s="163" t="str">
        <f t="shared" si="12"/>
        <v xml:space="preserve">  </v>
      </c>
      <c r="BX61" s="643" t="str">
        <f t="shared" si="13"/>
        <v xml:space="preserve">  </v>
      </c>
      <c r="BY61" s="235"/>
      <c r="BZ61" s="63" t="s">
        <v>191</v>
      </c>
      <c r="CA61" s="80">
        <v>1</v>
      </c>
      <c r="CB61" s="163"/>
      <c r="CC61" s="643"/>
      <c r="CD61" s="63" t="s">
        <v>191</v>
      </c>
      <c r="CE61" s="63" t="s">
        <v>191</v>
      </c>
      <c r="CF61" s="174" t="str">
        <f t="shared" si="27"/>
        <v xml:space="preserve">  </v>
      </c>
      <c r="CG61" s="818" t="str">
        <f t="shared" si="16"/>
        <v xml:space="preserve">  </v>
      </c>
      <c r="CH61" s="782" t="s">
        <v>191</v>
      </c>
      <c r="CI61" s="63"/>
      <c r="CJ61" s="63" t="s">
        <v>191</v>
      </c>
      <c r="CK61" s="163"/>
      <c r="CL61" s="163"/>
      <c r="CM61" s="63" t="s">
        <v>191</v>
      </c>
      <c r="CN61" s="63" t="s">
        <v>191</v>
      </c>
      <c r="CO61" s="63"/>
      <c r="CP61" s="818" t="str">
        <f t="shared" si="20"/>
        <v xml:space="preserve">  </v>
      </c>
      <c r="CQ61" s="63" t="s">
        <v>191</v>
      </c>
      <c r="CR61" s="55"/>
      <c r="CS61" s="55"/>
    </row>
    <row r="62" spans="1:97" ht="14.4" x14ac:dyDescent="0.3">
      <c r="A62" s="906" t="s">
        <v>2128</v>
      </c>
      <c r="B62" s="425" t="s">
        <v>1234</v>
      </c>
      <c r="C62" s="219" t="s">
        <v>599</v>
      </c>
      <c r="D62" s="219">
        <v>9</v>
      </c>
      <c r="E62" s="440">
        <v>1003815</v>
      </c>
      <c r="F62" s="472">
        <v>1</v>
      </c>
      <c r="G62" s="439">
        <v>384051121403001</v>
      </c>
      <c r="H62" s="419">
        <v>201004211510</v>
      </c>
      <c r="I62" s="419"/>
      <c r="J62" s="376" t="s">
        <v>733</v>
      </c>
      <c r="K62" s="912" t="s">
        <v>1698</v>
      </c>
      <c r="L62" s="427" t="s">
        <v>1698</v>
      </c>
      <c r="M62" s="31" t="s">
        <v>236</v>
      </c>
      <c r="N62" s="31"/>
      <c r="O62" s="31"/>
      <c r="P62" s="332">
        <v>40289</v>
      </c>
      <c r="Q62" s="326">
        <v>0.63194444444444442</v>
      </c>
      <c r="R62" s="397" t="s">
        <v>1659</v>
      </c>
      <c r="S62" s="528"/>
      <c r="T62" s="528"/>
      <c r="U62" s="528"/>
      <c r="V62" s="528"/>
      <c r="W62" s="528"/>
      <c r="X62" s="528"/>
      <c r="Y62" s="643"/>
      <c r="Z62" s="528"/>
      <c r="AA62" s="528"/>
      <c r="AB62" s="528"/>
      <c r="AC62" s="528"/>
      <c r="AD62" s="528"/>
      <c r="AE62" s="528"/>
      <c r="AF62" s="643"/>
      <c r="AG62" s="528"/>
      <c r="AH62" s="528"/>
      <c r="AI62" s="528"/>
      <c r="AJ62" s="528"/>
      <c r="AK62" s="528"/>
      <c r="AL62" s="528"/>
      <c r="AM62" s="643"/>
      <c r="AN62" s="243" t="s">
        <v>191</v>
      </c>
      <c r="AO62" s="243" t="s">
        <v>191</v>
      </c>
      <c r="AP62" s="243" t="s">
        <v>191</v>
      </c>
      <c r="AQ62" s="236" t="s">
        <v>191</v>
      </c>
      <c r="AR62" s="643" t="str">
        <f t="shared" si="1"/>
        <v xml:space="preserve">  </v>
      </c>
      <c r="AS62" s="236"/>
      <c r="AT62" s="64"/>
      <c r="AU62" s="154">
        <v>5.7152875701074262</v>
      </c>
      <c r="AV62" s="79"/>
      <c r="AW62" s="162" t="str">
        <f t="shared" si="26"/>
        <v xml:space="preserve">  </v>
      </c>
      <c r="AX62" s="643" t="str">
        <f t="shared" si="3"/>
        <v xml:space="preserve">  </v>
      </c>
      <c r="AY62" s="95"/>
      <c r="AZ62" s="62">
        <v>0.26169569886918981</v>
      </c>
      <c r="BA62" s="76"/>
      <c r="BB62" s="162" t="str">
        <f t="shared" si="4"/>
        <v xml:space="preserve">  </v>
      </c>
      <c r="BC62" s="643" t="str">
        <f t="shared" si="5"/>
        <v xml:space="preserve">  </v>
      </c>
      <c r="BD62" s="781">
        <f t="shared" si="31"/>
        <v>4.5788719405464828</v>
      </c>
      <c r="BE62" s="63" t="s">
        <v>191</v>
      </c>
      <c r="BF62" s="63" t="s">
        <v>191</v>
      </c>
      <c r="BG62" s="63" t="s">
        <v>191</v>
      </c>
      <c r="BH62" s="162"/>
      <c r="BI62" s="643" t="str">
        <f t="shared" si="6"/>
        <v xml:space="preserve">  </v>
      </c>
      <c r="BJ62" s="63" t="s">
        <v>191</v>
      </c>
      <c r="BK62" s="23" t="s">
        <v>960</v>
      </c>
      <c r="BL62" s="63" t="s">
        <v>191</v>
      </c>
      <c r="BM62" s="162"/>
      <c r="BN62" s="818" t="str">
        <f t="shared" si="8"/>
        <v xml:space="preserve">  </v>
      </c>
      <c r="BO62" s="942" t="str">
        <f t="shared" si="9"/>
        <v xml:space="preserve">  </v>
      </c>
      <c r="BP62" s="782" t="s">
        <v>191</v>
      </c>
      <c r="BQ62" s="63"/>
      <c r="BR62" s="63" t="s">
        <v>191</v>
      </c>
      <c r="BS62" s="163"/>
      <c r="BT62" s="818"/>
      <c r="BU62" s="63" t="s">
        <v>191</v>
      </c>
      <c r="BV62" s="63" t="s">
        <v>191</v>
      </c>
      <c r="BW62" s="163" t="str">
        <f t="shared" si="12"/>
        <v xml:space="preserve">  </v>
      </c>
      <c r="BX62" s="643" t="str">
        <f t="shared" si="13"/>
        <v xml:space="preserve">  </v>
      </c>
      <c r="BY62" s="235"/>
      <c r="BZ62" s="63" t="s">
        <v>191</v>
      </c>
      <c r="CA62" s="80">
        <v>1</v>
      </c>
      <c r="CB62" s="163"/>
      <c r="CC62" s="643"/>
      <c r="CD62" s="63" t="s">
        <v>191</v>
      </c>
      <c r="CE62" s="63" t="s">
        <v>191</v>
      </c>
      <c r="CF62" s="174" t="str">
        <f t="shared" si="27"/>
        <v xml:space="preserve">  </v>
      </c>
      <c r="CG62" s="818" t="str">
        <f t="shared" si="16"/>
        <v xml:space="preserve">  </v>
      </c>
      <c r="CH62" s="782" t="s">
        <v>191</v>
      </c>
      <c r="CI62" s="63"/>
      <c r="CJ62" s="63" t="s">
        <v>191</v>
      </c>
      <c r="CK62" s="163"/>
      <c r="CL62" s="163"/>
      <c r="CM62" s="63" t="s">
        <v>191</v>
      </c>
      <c r="CN62" s="63" t="s">
        <v>191</v>
      </c>
      <c r="CO62" s="63"/>
      <c r="CP62" s="818" t="str">
        <f t="shared" si="20"/>
        <v xml:space="preserve">  </v>
      </c>
      <c r="CQ62" s="63" t="s">
        <v>191</v>
      </c>
      <c r="CR62" s="55"/>
      <c r="CS62" s="55"/>
    </row>
    <row r="63" spans="1:97" ht="14.4" x14ac:dyDescent="0.3">
      <c r="A63" s="906" t="s">
        <v>2129</v>
      </c>
      <c r="B63" s="425" t="s">
        <v>1235</v>
      </c>
      <c r="C63" s="219" t="s">
        <v>599</v>
      </c>
      <c r="D63" s="219">
        <v>9</v>
      </c>
      <c r="E63" s="441">
        <v>1003813</v>
      </c>
      <c r="F63" s="472">
        <v>1</v>
      </c>
      <c r="G63" s="439">
        <v>384118121403201</v>
      </c>
      <c r="H63" s="419">
        <v>201004211200</v>
      </c>
      <c r="I63" s="419"/>
      <c r="J63" s="376" t="s">
        <v>734</v>
      </c>
      <c r="K63" s="910" t="s">
        <v>1717</v>
      </c>
      <c r="L63" s="418" t="s">
        <v>1717</v>
      </c>
      <c r="M63" s="219" t="s">
        <v>1707</v>
      </c>
      <c r="N63" s="31" t="s">
        <v>234</v>
      </c>
      <c r="O63" s="31"/>
      <c r="P63" s="332">
        <v>40289</v>
      </c>
      <c r="Q63" s="326">
        <v>0.5</v>
      </c>
      <c r="R63" s="399" t="s">
        <v>1660</v>
      </c>
      <c r="S63" s="528"/>
      <c r="T63" s="528"/>
      <c r="U63" s="528"/>
      <c r="V63" s="528"/>
      <c r="W63" s="528"/>
      <c r="X63" s="528"/>
      <c r="Y63" s="643"/>
      <c r="Z63" s="528"/>
      <c r="AA63" s="528"/>
      <c r="AB63" s="528"/>
      <c r="AC63" s="528"/>
      <c r="AD63" s="528"/>
      <c r="AE63" s="528"/>
      <c r="AF63" s="643"/>
      <c r="AG63" s="528"/>
      <c r="AH63" s="528"/>
      <c r="AI63" s="528"/>
      <c r="AJ63" s="528"/>
      <c r="AK63" s="528"/>
      <c r="AL63" s="528"/>
      <c r="AM63" s="643"/>
      <c r="AN63" s="243" t="s">
        <v>191</v>
      </c>
      <c r="AO63" s="243" t="s">
        <v>191</v>
      </c>
      <c r="AP63" s="243" t="s">
        <v>191</v>
      </c>
      <c r="AQ63" s="236" t="s">
        <v>191</v>
      </c>
      <c r="AR63" s="643" t="str">
        <f t="shared" si="1"/>
        <v xml:space="preserve">  </v>
      </c>
      <c r="AS63" s="236"/>
      <c r="AT63" s="64"/>
      <c r="AU63" s="154">
        <v>8.8252630821098137</v>
      </c>
      <c r="AV63" s="79"/>
      <c r="AW63" s="162" t="str">
        <f t="shared" si="26"/>
        <v xml:space="preserve">  </v>
      </c>
      <c r="AX63" s="643" t="str">
        <f t="shared" si="3"/>
        <v xml:space="preserve">  </v>
      </c>
      <c r="AY63" s="95"/>
      <c r="AZ63" s="62">
        <v>0.37446008728867158</v>
      </c>
      <c r="BA63" s="76"/>
      <c r="BB63" s="162" t="str">
        <f t="shared" si="4"/>
        <v xml:space="preserve">  </v>
      </c>
      <c r="BC63" s="643" t="str">
        <f t="shared" si="5"/>
        <v xml:space="preserve">  </v>
      </c>
      <c r="BD63" s="781">
        <f t="shared" si="31"/>
        <v>4.2430473041394166</v>
      </c>
      <c r="BE63" s="63" t="s">
        <v>191</v>
      </c>
      <c r="BF63" s="63" t="s">
        <v>191</v>
      </c>
      <c r="BG63" s="63" t="s">
        <v>191</v>
      </c>
      <c r="BH63" s="162"/>
      <c r="BI63" s="643" t="str">
        <f t="shared" si="6"/>
        <v xml:space="preserve">  </v>
      </c>
      <c r="BJ63" s="63" t="s">
        <v>191</v>
      </c>
      <c r="BK63" s="23" t="s">
        <v>960</v>
      </c>
      <c r="BL63" s="63" t="s">
        <v>191</v>
      </c>
      <c r="BM63" s="162"/>
      <c r="BN63" s="818" t="str">
        <f t="shared" si="8"/>
        <v xml:space="preserve">  </v>
      </c>
      <c r="BO63" s="942" t="str">
        <f t="shared" si="9"/>
        <v xml:space="preserve">  </v>
      </c>
      <c r="BP63" s="782" t="s">
        <v>191</v>
      </c>
      <c r="BQ63" s="63"/>
      <c r="BR63" s="63" t="s">
        <v>191</v>
      </c>
      <c r="BS63" s="163"/>
      <c r="BT63" s="818"/>
      <c r="BU63" s="63" t="s">
        <v>191</v>
      </c>
      <c r="BV63" s="63" t="s">
        <v>191</v>
      </c>
      <c r="BW63" s="163" t="str">
        <f t="shared" si="12"/>
        <v xml:space="preserve">  </v>
      </c>
      <c r="BX63" s="643" t="str">
        <f t="shared" si="13"/>
        <v xml:space="preserve">  </v>
      </c>
      <c r="BY63" s="235"/>
      <c r="BZ63" s="63" t="s">
        <v>191</v>
      </c>
      <c r="CA63" s="80">
        <v>1</v>
      </c>
      <c r="CB63" s="163"/>
      <c r="CC63" s="643"/>
      <c r="CD63" s="63" t="s">
        <v>191</v>
      </c>
      <c r="CE63" s="63" t="s">
        <v>191</v>
      </c>
      <c r="CF63" s="174" t="str">
        <f t="shared" si="27"/>
        <v xml:space="preserve">  </v>
      </c>
      <c r="CG63" s="818" t="str">
        <f t="shared" si="16"/>
        <v xml:space="preserve">  </v>
      </c>
      <c r="CH63" s="782" t="s">
        <v>191</v>
      </c>
      <c r="CI63" s="63"/>
      <c r="CJ63" s="63" t="s">
        <v>191</v>
      </c>
      <c r="CK63" s="163"/>
      <c r="CL63" s="163"/>
      <c r="CM63" s="63" t="s">
        <v>191</v>
      </c>
      <c r="CN63" s="63" t="s">
        <v>191</v>
      </c>
      <c r="CO63" s="63"/>
      <c r="CP63" s="818" t="str">
        <f t="shared" si="20"/>
        <v xml:space="preserve">  </v>
      </c>
      <c r="CQ63" s="63" t="s">
        <v>191</v>
      </c>
      <c r="CR63" s="55"/>
      <c r="CS63" s="55"/>
    </row>
    <row r="64" spans="1:97" ht="14.4" x14ac:dyDescent="0.3">
      <c r="A64" s="906" t="s">
        <v>2130</v>
      </c>
      <c r="B64" s="425" t="s">
        <v>1236</v>
      </c>
      <c r="C64" s="219" t="s">
        <v>599</v>
      </c>
      <c r="D64" s="219">
        <v>9</v>
      </c>
      <c r="E64" s="442">
        <v>1003814</v>
      </c>
      <c r="F64" s="472">
        <v>1</v>
      </c>
      <c r="G64" s="439">
        <v>384144121403601</v>
      </c>
      <c r="H64" s="419">
        <v>201004211350</v>
      </c>
      <c r="I64" s="419"/>
      <c r="J64" s="376" t="s">
        <v>735</v>
      </c>
      <c r="K64" s="912" t="s">
        <v>1719</v>
      </c>
      <c r="L64" s="427" t="s">
        <v>1719</v>
      </c>
      <c r="M64" s="219" t="s">
        <v>1708</v>
      </c>
      <c r="N64" s="31"/>
      <c r="O64" s="31"/>
      <c r="P64" s="332">
        <v>40289</v>
      </c>
      <c r="Q64" s="326">
        <v>0.57638888888888895</v>
      </c>
      <c r="R64" s="400" t="s">
        <v>1661</v>
      </c>
      <c r="S64" s="528"/>
      <c r="T64" s="528"/>
      <c r="U64" s="528"/>
      <c r="V64" s="528"/>
      <c r="W64" s="528"/>
      <c r="X64" s="528"/>
      <c r="Y64" s="643"/>
      <c r="Z64" s="528"/>
      <c r="AA64" s="528"/>
      <c r="AB64" s="528"/>
      <c r="AC64" s="528"/>
      <c r="AD64" s="528"/>
      <c r="AE64" s="528"/>
      <c r="AF64" s="643"/>
      <c r="AG64" s="528"/>
      <c r="AH64" s="528"/>
      <c r="AI64" s="528"/>
      <c r="AJ64" s="528"/>
      <c r="AK64" s="528"/>
      <c r="AL64" s="528"/>
      <c r="AM64" s="643"/>
      <c r="AN64" s="243" t="s">
        <v>191</v>
      </c>
      <c r="AO64" s="243" t="s">
        <v>191</v>
      </c>
      <c r="AP64" s="243" t="s">
        <v>191</v>
      </c>
      <c r="AQ64" s="236" t="s">
        <v>191</v>
      </c>
      <c r="AR64" s="643" t="str">
        <f t="shared" si="1"/>
        <v xml:space="preserve">  </v>
      </c>
      <c r="AS64" s="236"/>
      <c r="AT64" s="64"/>
      <c r="AU64" s="154">
        <v>6.2490616248391166</v>
      </c>
      <c r="AV64" s="79"/>
      <c r="AW64" s="162" t="str">
        <f t="shared" si="26"/>
        <v xml:space="preserve">  </v>
      </c>
      <c r="AX64" s="643" t="str">
        <f t="shared" si="3"/>
        <v xml:space="preserve">  </v>
      </c>
      <c r="AY64" s="95"/>
      <c r="AZ64" s="62">
        <v>0.3741608599431358</v>
      </c>
      <c r="BA64" s="76"/>
      <c r="BB64" s="162" t="str">
        <f t="shared" si="4"/>
        <v xml:space="preserve">  </v>
      </c>
      <c r="BC64" s="643" t="str">
        <f t="shared" si="5"/>
        <v xml:space="preserve">  </v>
      </c>
      <c r="BD64" s="781">
        <f t="shared" si="31"/>
        <v>5.987472718398239</v>
      </c>
      <c r="BE64" s="63" t="s">
        <v>191</v>
      </c>
      <c r="BF64" s="63" t="s">
        <v>191</v>
      </c>
      <c r="BG64" s="63" t="s">
        <v>191</v>
      </c>
      <c r="BH64" s="162"/>
      <c r="BI64" s="643" t="str">
        <f t="shared" si="6"/>
        <v xml:space="preserve">  </v>
      </c>
      <c r="BJ64" s="63" t="s">
        <v>191</v>
      </c>
      <c r="BK64" s="23" t="s">
        <v>960</v>
      </c>
      <c r="BL64" s="63" t="s">
        <v>191</v>
      </c>
      <c r="BM64" s="162"/>
      <c r="BN64" s="818" t="str">
        <f t="shared" si="8"/>
        <v xml:space="preserve">  </v>
      </c>
      <c r="BO64" s="942" t="str">
        <f t="shared" si="9"/>
        <v xml:space="preserve">  </v>
      </c>
      <c r="BP64" s="782" t="s">
        <v>191</v>
      </c>
      <c r="BQ64" s="63"/>
      <c r="BR64" s="63" t="s">
        <v>191</v>
      </c>
      <c r="BS64" s="163"/>
      <c r="BT64" s="818"/>
      <c r="BU64" s="63" t="s">
        <v>191</v>
      </c>
      <c r="BV64" s="63" t="s">
        <v>191</v>
      </c>
      <c r="BW64" s="163" t="str">
        <f t="shared" si="12"/>
        <v xml:space="preserve">  </v>
      </c>
      <c r="BX64" s="643" t="str">
        <f t="shared" si="13"/>
        <v xml:space="preserve">  </v>
      </c>
      <c r="BY64" s="235"/>
      <c r="BZ64" s="63" t="s">
        <v>191</v>
      </c>
      <c r="CA64" s="80">
        <v>1</v>
      </c>
      <c r="CB64" s="163"/>
      <c r="CC64" s="643"/>
      <c r="CD64" s="63" t="s">
        <v>191</v>
      </c>
      <c r="CE64" s="63" t="s">
        <v>191</v>
      </c>
      <c r="CF64" s="174" t="str">
        <f t="shared" si="27"/>
        <v xml:space="preserve">  </v>
      </c>
      <c r="CG64" s="818" t="str">
        <f t="shared" si="16"/>
        <v xml:space="preserve">  </v>
      </c>
      <c r="CH64" s="782" t="s">
        <v>191</v>
      </c>
      <c r="CI64" s="63"/>
      <c r="CJ64" s="63" t="s">
        <v>191</v>
      </c>
      <c r="CK64" s="163"/>
      <c r="CL64" s="163"/>
      <c r="CM64" s="63" t="s">
        <v>191</v>
      </c>
      <c r="CN64" s="63" t="s">
        <v>191</v>
      </c>
      <c r="CO64" s="63"/>
      <c r="CP64" s="818" t="str">
        <f t="shared" si="20"/>
        <v xml:space="preserve">  </v>
      </c>
      <c r="CQ64" s="63" t="s">
        <v>191</v>
      </c>
      <c r="CR64" s="55"/>
      <c r="CS64" s="55"/>
    </row>
    <row r="65" spans="1:97" ht="14.4" x14ac:dyDescent="0.3">
      <c r="A65" s="906" t="s">
        <v>2131</v>
      </c>
      <c r="B65" s="425" t="s">
        <v>1237</v>
      </c>
      <c r="C65" s="219" t="s">
        <v>599</v>
      </c>
      <c r="D65" s="219">
        <v>7</v>
      </c>
      <c r="E65" s="443">
        <v>1003817</v>
      </c>
      <c r="F65" s="472">
        <v>1</v>
      </c>
      <c r="G65" s="439">
        <v>384048121402601</v>
      </c>
      <c r="H65" s="419">
        <v>201004221240</v>
      </c>
      <c r="I65" s="419"/>
      <c r="J65" s="376" t="s">
        <v>737</v>
      </c>
      <c r="K65" s="910" t="s">
        <v>1686</v>
      </c>
      <c r="L65" s="418" t="s">
        <v>1686</v>
      </c>
      <c r="M65" s="31" t="s">
        <v>736</v>
      </c>
      <c r="N65" s="31"/>
      <c r="O65" s="31"/>
      <c r="P65" s="332">
        <v>40290</v>
      </c>
      <c r="Q65" s="326">
        <v>0.52777777777777779</v>
      </c>
      <c r="R65" s="401" t="s">
        <v>1662</v>
      </c>
      <c r="S65" s="528"/>
      <c r="T65" s="528"/>
      <c r="U65" s="528"/>
      <c r="V65" s="528"/>
      <c r="W65" s="528"/>
      <c r="X65" s="528"/>
      <c r="Y65" s="643"/>
      <c r="Z65" s="528"/>
      <c r="AA65" s="528"/>
      <c r="AB65" s="528"/>
      <c r="AC65" s="528"/>
      <c r="AD65" s="528"/>
      <c r="AE65" s="528"/>
      <c r="AF65" s="643"/>
      <c r="AG65" s="528"/>
      <c r="AH65" s="528"/>
      <c r="AI65" s="528"/>
      <c r="AJ65" s="528"/>
      <c r="AK65" s="528"/>
      <c r="AL65" s="528"/>
      <c r="AM65" s="643"/>
      <c r="AN65" s="243" t="s">
        <v>191</v>
      </c>
      <c r="AO65" s="243" t="s">
        <v>191</v>
      </c>
      <c r="AP65" s="243" t="s">
        <v>191</v>
      </c>
      <c r="AQ65" s="236" t="s">
        <v>191</v>
      </c>
      <c r="AR65" s="643" t="str">
        <f t="shared" si="1"/>
        <v xml:space="preserve">  </v>
      </c>
      <c r="AS65" s="236"/>
      <c r="AT65" s="64"/>
      <c r="AU65" s="154">
        <v>6.046811292095672</v>
      </c>
      <c r="AV65" s="79"/>
      <c r="AW65" s="162" t="str">
        <f t="shared" si="26"/>
        <v xml:space="preserve">  </v>
      </c>
      <c r="AX65" s="643" t="str">
        <f t="shared" si="3"/>
        <v xml:space="preserve">  </v>
      </c>
      <c r="AY65" s="64"/>
      <c r="AZ65" s="62">
        <v>0.3167445119277571</v>
      </c>
      <c r="BA65" s="62">
        <v>6.7580083832305959E-3</v>
      </c>
      <c r="BB65" s="162" t="str">
        <f t="shared" si="4"/>
        <v xml:space="preserve">  </v>
      </c>
      <c r="BC65" s="643" t="str">
        <f t="shared" si="5"/>
        <v xml:space="preserve">  </v>
      </c>
      <c r="BD65" s="781">
        <f t="shared" si="31"/>
        <v>5.238207323284624</v>
      </c>
      <c r="BE65" s="63" t="s">
        <v>191</v>
      </c>
      <c r="BF65" s="63" t="s">
        <v>191</v>
      </c>
      <c r="BG65" s="63" t="s">
        <v>191</v>
      </c>
      <c r="BH65" s="162"/>
      <c r="BI65" s="643" t="str">
        <f t="shared" si="6"/>
        <v xml:space="preserve">  </v>
      </c>
      <c r="BJ65" s="63" t="s">
        <v>191</v>
      </c>
      <c r="BK65" s="23" t="s">
        <v>960</v>
      </c>
      <c r="BL65" s="63" t="s">
        <v>191</v>
      </c>
      <c r="BM65" s="162"/>
      <c r="BN65" s="818" t="str">
        <f t="shared" si="8"/>
        <v xml:space="preserve">  </v>
      </c>
      <c r="BO65" s="942" t="str">
        <f t="shared" si="9"/>
        <v xml:space="preserve">  </v>
      </c>
      <c r="BP65" s="782" t="s">
        <v>191</v>
      </c>
      <c r="BQ65" s="63"/>
      <c r="BR65" s="63" t="s">
        <v>191</v>
      </c>
      <c r="BS65" s="163"/>
      <c r="BT65" s="818"/>
      <c r="BU65" s="63" t="s">
        <v>191</v>
      </c>
      <c r="BV65" s="63" t="s">
        <v>191</v>
      </c>
      <c r="BW65" s="163" t="str">
        <f t="shared" si="12"/>
        <v xml:space="preserve">  </v>
      </c>
      <c r="BX65" s="643" t="str">
        <f t="shared" si="13"/>
        <v xml:space="preserve">  </v>
      </c>
      <c r="BY65" s="235"/>
      <c r="BZ65" s="63" t="s">
        <v>191</v>
      </c>
      <c r="CA65" s="80">
        <v>1</v>
      </c>
      <c r="CB65" s="163"/>
      <c r="CC65" s="643"/>
      <c r="CD65" s="63" t="s">
        <v>191</v>
      </c>
      <c r="CE65" s="63" t="s">
        <v>191</v>
      </c>
      <c r="CF65" s="174" t="str">
        <f t="shared" si="27"/>
        <v xml:space="preserve">  </v>
      </c>
      <c r="CG65" s="818" t="str">
        <f t="shared" si="16"/>
        <v xml:space="preserve">  </v>
      </c>
      <c r="CH65" s="782" t="s">
        <v>191</v>
      </c>
      <c r="CI65" s="63"/>
      <c r="CJ65" s="63" t="s">
        <v>191</v>
      </c>
      <c r="CK65" s="163"/>
      <c r="CL65" s="163"/>
      <c r="CM65" s="63" t="s">
        <v>191</v>
      </c>
      <c r="CN65" s="63" t="s">
        <v>191</v>
      </c>
      <c r="CO65" s="63"/>
      <c r="CP65" s="818" t="str">
        <f t="shared" si="20"/>
        <v xml:space="preserve">  </v>
      </c>
      <c r="CQ65" s="63" t="s">
        <v>191</v>
      </c>
      <c r="CR65" s="55"/>
      <c r="CS65" s="55"/>
    </row>
    <row r="66" spans="1:97" ht="14.4" x14ac:dyDescent="0.3">
      <c r="A66" s="906" t="s">
        <v>2132</v>
      </c>
      <c r="B66" s="421" t="s">
        <v>1238</v>
      </c>
      <c r="C66" s="310" t="s">
        <v>600</v>
      </c>
      <c r="D66" s="310">
        <v>7</v>
      </c>
      <c r="E66" s="443">
        <v>1002785</v>
      </c>
      <c r="F66" s="472">
        <v>4</v>
      </c>
      <c r="G66" s="423">
        <v>384048121402601</v>
      </c>
      <c r="H66" s="309">
        <v>201004221245</v>
      </c>
      <c r="I66" s="309"/>
      <c r="J66" s="387" t="s">
        <v>738</v>
      </c>
      <c r="K66" s="924" t="s">
        <v>1686</v>
      </c>
      <c r="L66" s="444" t="s">
        <v>1686</v>
      </c>
      <c r="M66" s="405" t="s">
        <v>736</v>
      </c>
      <c r="N66" s="405"/>
      <c r="O66" s="405" t="s">
        <v>45</v>
      </c>
      <c r="P66" s="402">
        <v>40290</v>
      </c>
      <c r="Q66" s="327">
        <v>0.53125</v>
      </c>
      <c r="R66" s="401" t="s">
        <v>1663</v>
      </c>
      <c r="S66" s="529"/>
      <c r="T66" s="529"/>
      <c r="U66" s="529"/>
      <c r="V66" s="529"/>
      <c r="W66" s="529"/>
      <c r="X66" s="529"/>
      <c r="Y66" s="643"/>
      <c r="Z66" s="529"/>
      <c r="AA66" s="529"/>
      <c r="AB66" s="529"/>
      <c r="AC66" s="529"/>
      <c r="AD66" s="529"/>
      <c r="AE66" s="529"/>
      <c r="AF66" s="643"/>
      <c r="AG66" s="529"/>
      <c r="AH66" s="529"/>
      <c r="AI66" s="529"/>
      <c r="AJ66" s="529"/>
      <c r="AK66" s="529"/>
      <c r="AL66" s="529"/>
      <c r="AM66" s="643"/>
      <c r="AN66" s="364" t="s">
        <v>191</v>
      </c>
      <c r="AO66" s="364" t="s">
        <v>191</v>
      </c>
      <c r="AP66" s="364" t="s">
        <v>191</v>
      </c>
      <c r="AQ66" s="273" t="s">
        <v>191</v>
      </c>
      <c r="AR66" s="643" t="str">
        <f t="shared" si="1"/>
        <v xml:space="preserve">  </v>
      </c>
      <c r="AS66" s="273"/>
      <c r="AT66" s="361"/>
      <c r="AU66" s="269">
        <v>6.9018692096353238</v>
      </c>
      <c r="AV66" s="347"/>
      <c r="AW66" s="162" t="str">
        <f t="shared" si="26"/>
        <v xml:space="preserve">  </v>
      </c>
      <c r="AX66" s="643" t="str">
        <f t="shared" si="3"/>
        <v xml:space="preserve">  </v>
      </c>
      <c r="AY66" s="361"/>
      <c r="AZ66" s="256">
        <v>0.30133721452379525</v>
      </c>
      <c r="BA66" s="256"/>
      <c r="BB66" s="162" t="str">
        <f t="shared" si="4"/>
        <v xml:space="preserve">  </v>
      </c>
      <c r="BC66" s="643" t="str">
        <f t="shared" si="5"/>
        <v xml:space="preserve">  </v>
      </c>
      <c r="BD66" s="789">
        <f t="shared" si="31"/>
        <v>4.3660232521229867</v>
      </c>
      <c r="BE66" s="253" t="s">
        <v>191</v>
      </c>
      <c r="BF66" s="253" t="s">
        <v>191</v>
      </c>
      <c r="BG66" s="253" t="s">
        <v>191</v>
      </c>
      <c r="BH66" s="162"/>
      <c r="BI66" s="643" t="str">
        <f t="shared" si="6"/>
        <v xml:space="preserve">  </v>
      </c>
      <c r="BJ66" s="253" t="s">
        <v>191</v>
      </c>
      <c r="BK66" s="23" t="s">
        <v>960</v>
      </c>
      <c r="BL66" s="253" t="s">
        <v>191</v>
      </c>
      <c r="BM66" s="162"/>
      <c r="BN66" s="818" t="str">
        <f t="shared" si="8"/>
        <v xml:space="preserve">  </v>
      </c>
      <c r="BO66" s="942" t="str">
        <f t="shared" si="9"/>
        <v xml:space="preserve">  </v>
      </c>
      <c r="BP66" s="784" t="s">
        <v>191</v>
      </c>
      <c r="BQ66" s="253"/>
      <c r="BR66" s="253" t="s">
        <v>191</v>
      </c>
      <c r="BS66" s="163"/>
      <c r="BT66" s="818"/>
      <c r="BU66" s="253" t="s">
        <v>191</v>
      </c>
      <c r="BV66" s="253" t="s">
        <v>191</v>
      </c>
      <c r="BW66" s="163" t="str">
        <f t="shared" si="12"/>
        <v xml:space="preserve">  </v>
      </c>
      <c r="BX66" s="643" t="str">
        <f t="shared" si="13"/>
        <v xml:space="preserve">  </v>
      </c>
      <c r="BY66" s="257"/>
      <c r="BZ66" s="253" t="s">
        <v>191</v>
      </c>
      <c r="CA66" s="254">
        <v>1</v>
      </c>
      <c r="CB66" s="163"/>
      <c r="CC66" s="643"/>
      <c r="CD66" s="253" t="s">
        <v>191</v>
      </c>
      <c r="CE66" s="253" t="s">
        <v>191</v>
      </c>
      <c r="CF66" s="174" t="str">
        <f t="shared" si="27"/>
        <v xml:space="preserve">  </v>
      </c>
      <c r="CG66" s="818" t="str">
        <f t="shared" si="16"/>
        <v xml:space="preserve">  </v>
      </c>
      <c r="CH66" s="784" t="s">
        <v>191</v>
      </c>
      <c r="CI66" s="253"/>
      <c r="CJ66" s="253" t="s">
        <v>191</v>
      </c>
      <c r="CK66" s="163"/>
      <c r="CL66" s="163"/>
      <c r="CM66" s="253" t="s">
        <v>191</v>
      </c>
      <c r="CN66" s="253" t="s">
        <v>191</v>
      </c>
      <c r="CO66" s="253"/>
      <c r="CP66" s="818" t="str">
        <f t="shared" si="20"/>
        <v xml:space="preserve">  </v>
      </c>
      <c r="CQ66" s="253" t="s">
        <v>191</v>
      </c>
      <c r="CR66" s="251"/>
      <c r="CS66" s="251"/>
    </row>
    <row r="67" spans="1:97" ht="31.8" x14ac:dyDescent="0.3">
      <c r="A67" s="906" t="s">
        <v>2133</v>
      </c>
      <c r="B67" s="425" t="s">
        <v>1239</v>
      </c>
      <c r="C67" s="219" t="s">
        <v>599</v>
      </c>
      <c r="D67" s="219">
        <v>9</v>
      </c>
      <c r="E67" s="445">
        <v>1004202</v>
      </c>
      <c r="F67" s="472">
        <v>1</v>
      </c>
      <c r="G67" s="419">
        <v>11452900</v>
      </c>
      <c r="H67" s="419">
        <v>201005040940</v>
      </c>
      <c r="I67" s="419"/>
      <c r="J67" s="305" t="s">
        <v>53</v>
      </c>
      <c r="K67" s="926" t="s">
        <v>2616</v>
      </c>
      <c r="L67" s="415" t="s">
        <v>746</v>
      </c>
      <c r="M67" s="219" t="s">
        <v>48</v>
      </c>
      <c r="N67" s="219"/>
      <c r="O67" s="219"/>
      <c r="P67" s="332">
        <v>40302</v>
      </c>
      <c r="Q67" s="328">
        <v>0.40277777777777773</v>
      </c>
      <c r="R67" s="295" t="s">
        <v>1664</v>
      </c>
      <c r="S67" s="535" t="s">
        <v>81</v>
      </c>
      <c r="T67" s="138">
        <v>129.69999999999999</v>
      </c>
      <c r="U67" s="7">
        <v>141.6</v>
      </c>
      <c r="V67" s="7">
        <f>U67-T67</f>
        <v>11.900000000000006</v>
      </c>
      <c r="W67" s="138">
        <v>515</v>
      </c>
      <c r="X67" s="138">
        <f>V67/(W67/1000)</f>
        <v>23.106796116504864</v>
      </c>
      <c r="Y67" s="643" t="str">
        <f t="shared" ref="Y67:Y73" si="32">IF(V67&lt;Y$5,"&lt;MDL",IF(V67&lt;Y$6,"E, &lt;RL",IF(V67&gt;Y$6,"  ",)))</f>
        <v xml:space="preserve">  </v>
      </c>
      <c r="Z67" s="1" t="s">
        <v>82</v>
      </c>
      <c r="AA67" s="3">
        <v>130.30000000000001</v>
      </c>
      <c r="AB67" s="7">
        <v>142.80000000000001</v>
      </c>
      <c r="AC67" s="7">
        <f>AB67-AA67</f>
        <v>12.5</v>
      </c>
      <c r="AD67" s="3">
        <v>550</v>
      </c>
      <c r="AE67" s="138">
        <f t="shared" ref="AE67:AE83" si="33">AC67/(AD67/1000)</f>
        <v>22.727272727272727</v>
      </c>
      <c r="AF67" s="643" t="str">
        <f t="shared" ref="AF67:AF73" si="34">IF(AC67&lt;AF$5,"&lt;MDL",IF(AC67&lt;AF$6,"E, &lt;RL",IF(AC67&gt;AF$6,"  ",)))</f>
        <v xml:space="preserve">  </v>
      </c>
      <c r="AG67" s="1" t="s">
        <v>84</v>
      </c>
      <c r="AH67" s="3">
        <v>131.19999999999999</v>
      </c>
      <c r="AI67" s="3">
        <v>144.4</v>
      </c>
      <c r="AJ67" s="138">
        <f>AI67-AH67</f>
        <v>13.200000000000017</v>
      </c>
      <c r="AK67" s="3">
        <v>560</v>
      </c>
      <c r="AL67" s="138">
        <f t="shared" ref="AL67:AL83" si="35">AJ67/(AK67/1000)</f>
        <v>23.571428571428601</v>
      </c>
      <c r="AM67" s="643" t="str">
        <f t="shared" ref="AM67:AM72" si="36">IF(AJ67&lt;AM$5,"&lt;MDL",IF(AJ67&lt;AM$6,"E, &lt;RL",IF(AJ67&gt;AM$6,"  ",)))</f>
        <v xml:space="preserve">  </v>
      </c>
      <c r="AN67" s="2">
        <f>AVERAGE(X67,AE67,AL67)</f>
        <v>23.135165805068727</v>
      </c>
      <c r="AO67" s="2">
        <f>STDEV(X67,AE67,AL67)</f>
        <v>0.42279238608037567</v>
      </c>
      <c r="AP67" s="2">
        <f>AO67/AN67*100</f>
        <v>1.827488031176095</v>
      </c>
      <c r="AQ67" s="1">
        <f t="shared" ref="AQ67:AQ83" si="37">COUNT(X67,AE67,AL67)</f>
        <v>3</v>
      </c>
      <c r="AR67" s="643" t="str">
        <f t="shared" si="1"/>
        <v xml:space="preserve">  </v>
      </c>
      <c r="AT67" s="5" t="s">
        <v>89</v>
      </c>
      <c r="AU67" s="114">
        <v>4.653935898951481</v>
      </c>
      <c r="AV67" s="156"/>
      <c r="AW67" s="162" t="str">
        <f t="shared" si="26"/>
        <v xml:space="preserve">  </v>
      </c>
      <c r="AX67" s="643" t="str">
        <f t="shared" si="3"/>
        <v xml:space="preserve">  </v>
      </c>
      <c r="AY67" s="5" t="s">
        <v>89</v>
      </c>
      <c r="AZ67" s="24">
        <v>0.48145262048692483</v>
      </c>
      <c r="BB67" s="162" t="str">
        <f t="shared" si="4"/>
        <v xml:space="preserve">  </v>
      </c>
      <c r="BC67" s="643" t="str">
        <f t="shared" si="5"/>
        <v xml:space="preserve">  </v>
      </c>
      <c r="BD67" s="793">
        <f>AZ67/AU67*100</f>
        <v>10.345063424603566</v>
      </c>
      <c r="BE67" s="5" t="s">
        <v>96</v>
      </c>
      <c r="BF67" s="5">
        <v>1.3643368293442741</v>
      </c>
      <c r="BG67" s="156"/>
      <c r="BH67" s="162" t="str">
        <f t="shared" si="25"/>
        <v xml:space="preserve">  </v>
      </c>
      <c r="BI67" s="643" t="str">
        <f t="shared" si="6"/>
        <v xml:space="preserve">  </v>
      </c>
      <c r="BJ67" s="5" t="s">
        <v>96</v>
      </c>
      <c r="BK67" s="5">
        <v>0.20800382590395827</v>
      </c>
      <c r="BM67" s="162" t="str">
        <f t="shared" si="23"/>
        <v xml:space="preserve">  </v>
      </c>
      <c r="BN67" s="818" t="str">
        <f t="shared" si="8"/>
        <v xml:space="preserve">  </v>
      </c>
      <c r="BO67" s="942" t="str">
        <f t="shared" si="9"/>
        <v xml:space="preserve">  </v>
      </c>
      <c r="BP67" s="826">
        <f>BK67/BF67*100</f>
        <v>15.245782524534562</v>
      </c>
      <c r="BQ67" s="149">
        <v>327.80428250504866</v>
      </c>
      <c r="BS67" s="163" t="str">
        <f t="shared" si="10"/>
        <v xml:space="preserve">  </v>
      </c>
      <c r="BT67" s="818" t="str">
        <f t="shared" si="11"/>
        <v xml:space="preserve">  </v>
      </c>
      <c r="BU67" s="10">
        <f>BQ67*(X67/1000)</f>
        <v>7.5745067219613214</v>
      </c>
      <c r="BW67" s="163" t="str">
        <f t="shared" si="12"/>
        <v xml:space="preserve">  </v>
      </c>
      <c r="BX67" s="643" t="str">
        <f t="shared" si="13"/>
        <v xml:space="preserve">  </v>
      </c>
      <c r="BY67" s="8">
        <v>13.494841464662981</v>
      </c>
      <c r="BZ67" s="11"/>
      <c r="CA67" s="80">
        <v>1</v>
      </c>
      <c r="CB67" s="163" t="str">
        <f t="shared" si="14"/>
        <v xml:space="preserve">  </v>
      </c>
      <c r="CC67" s="643" t="str">
        <f t="shared" si="15"/>
        <v xml:space="preserve">  </v>
      </c>
      <c r="CD67" s="5">
        <f>BY67*(AE67/1000)</f>
        <v>0.3067009423787041</v>
      </c>
      <c r="CF67" s="174" t="str">
        <f t="shared" si="27"/>
        <v xml:space="preserve">  </v>
      </c>
      <c r="CG67" s="818" t="str">
        <f t="shared" si="16"/>
        <v xml:space="preserve">  </v>
      </c>
      <c r="CH67" s="793">
        <f>BY67/BQ67*100</f>
        <v>4.1167373902307522</v>
      </c>
      <c r="CI67" s="8">
        <v>10.832344952791104</v>
      </c>
      <c r="CK67" s="163" t="str">
        <f t="shared" si="17"/>
        <v xml:space="preserve">  </v>
      </c>
      <c r="CL67" s="643" t="str">
        <f t="shared" si="18"/>
        <v xml:space="preserve">  </v>
      </c>
      <c r="CM67" s="24">
        <f>CI67*(AL67/1000)</f>
        <v>0.25533384531579062</v>
      </c>
      <c r="CN67" s="140"/>
      <c r="CO67" s="174" t="str">
        <f t="shared" ref="CO67:CO130" si="38">IF(CM67&lt;CO$7,"E, &lt;PRL",IF(CM67&gt;CO$7,"  ",))</f>
        <v xml:space="preserve">  </v>
      </c>
      <c r="CP67" s="818" t="str">
        <f t="shared" si="20"/>
        <v xml:space="preserve">  </v>
      </c>
      <c r="CQ67" s="11">
        <f>CI67/BQ67*100</f>
        <v>3.3045159965609265</v>
      </c>
    </row>
    <row r="68" spans="1:97" ht="21.6" x14ac:dyDescent="0.3">
      <c r="A68" s="906" t="s">
        <v>2134</v>
      </c>
      <c r="B68" s="425" t="s">
        <v>1240</v>
      </c>
      <c r="C68" s="305" t="s">
        <v>599</v>
      </c>
      <c r="D68" s="219">
        <v>9</v>
      </c>
      <c r="E68" s="446">
        <v>1004201</v>
      </c>
      <c r="F68" s="472">
        <v>1</v>
      </c>
      <c r="G68" s="419">
        <v>11452600</v>
      </c>
      <c r="H68" s="419">
        <v>201005040840</v>
      </c>
      <c r="I68" s="419"/>
      <c r="J68" s="305" t="s">
        <v>87</v>
      </c>
      <c r="K68" s="926" t="s">
        <v>2614</v>
      </c>
      <c r="L68" s="413" t="s">
        <v>1694</v>
      </c>
      <c r="M68" s="219" t="s">
        <v>97</v>
      </c>
      <c r="N68" s="219"/>
      <c r="O68" s="219"/>
      <c r="P68" s="332">
        <v>40302</v>
      </c>
      <c r="Q68" s="328">
        <v>0.3611111111111111</v>
      </c>
      <c r="R68" s="296" t="s">
        <v>1665</v>
      </c>
      <c r="S68" s="535" t="s">
        <v>83</v>
      </c>
      <c r="T68" s="138">
        <v>128.9</v>
      </c>
      <c r="U68" s="7">
        <v>186.4</v>
      </c>
      <c r="V68" s="7">
        <f>U68-T68</f>
        <v>57.5</v>
      </c>
      <c r="W68" s="138">
        <v>210</v>
      </c>
      <c r="X68" s="138">
        <f>V68/(W68/1000)</f>
        <v>273.8095238095238</v>
      </c>
      <c r="Y68" s="643" t="str">
        <f t="shared" si="32"/>
        <v xml:space="preserve">  </v>
      </c>
      <c r="Z68" s="1" t="s">
        <v>85</v>
      </c>
      <c r="AA68" s="138">
        <v>130.19999999999999</v>
      </c>
      <c r="AB68" s="7">
        <v>187.5</v>
      </c>
      <c r="AC68" s="7">
        <f>AB68-AA68</f>
        <v>57.300000000000011</v>
      </c>
      <c r="AD68" s="138">
        <v>270</v>
      </c>
      <c r="AE68" s="138">
        <f t="shared" si="33"/>
        <v>212.22222222222226</v>
      </c>
      <c r="AF68" s="643" t="str">
        <f t="shared" si="34"/>
        <v xml:space="preserve">  </v>
      </c>
      <c r="AG68" s="1" t="s">
        <v>86</v>
      </c>
      <c r="AH68" s="138">
        <v>130.6</v>
      </c>
      <c r="AI68" s="138">
        <v>210.4</v>
      </c>
      <c r="AJ68" s="138">
        <f>AI68-AH68</f>
        <v>79.800000000000011</v>
      </c>
      <c r="AK68" s="138">
        <v>270</v>
      </c>
      <c r="AL68" s="138">
        <f t="shared" si="35"/>
        <v>295.5555555555556</v>
      </c>
      <c r="AM68" s="643" t="str">
        <f t="shared" si="36"/>
        <v xml:space="preserve">  </v>
      </c>
      <c r="AN68" s="2">
        <f>AVERAGE(X68,AE68,AL68)</f>
        <v>260.52910052910056</v>
      </c>
      <c r="AO68" s="2">
        <f>STDEV(X68,AE68,AL68)</f>
        <v>43.224857929107351</v>
      </c>
      <c r="AP68" s="2">
        <f>AO68/AN68*100</f>
        <v>16.591182267671179</v>
      </c>
      <c r="AQ68" s="1">
        <f t="shared" si="37"/>
        <v>3</v>
      </c>
      <c r="AR68" s="643" t="str">
        <f t="shared" si="1"/>
        <v xml:space="preserve">  </v>
      </c>
      <c r="AT68" s="5" t="s">
        <v>94</v>
      </c>
      <c r="AU68" s="114">
        <v>36.114155525832295</v>
      </c>
      <c r="AV68" s="156"/>
      <c r="AW68" s="162" t="str">
        <f t="shared" si="26"/>
        <v xml:space="preserve">  </v>
      </c>
      <c r="AX68" s="643" t="str">
        <f t="shared" si="3"/>
        <v xml:space="preserve">  </v>
      </c>
      <c r="AY68" s="5" t="s">
        <v>94</v>
      </c>
      <c r="AZ68" s="24">
        <v>0.7445997605076542</v>
      </c>
      <c r="BB68" s="162" t="str">
        <f t="shared" si="4"/>
        <v xml:space="preserve">  </v>
      </c>
      <c r="BC68" s="643" t="str">
        <f t="shared" si="5"/>
        <v xml:space="preserve">  </v>
      </c>
      <c r="BD68" s="793">
        <f>AZ68/AU68*100</f>
        <v>2.0617947440998452</v>
      </c>
      <c r="BE68" s="5" t="s">
        <v>95</v>
      </c>
      <c r="BF68" s="5">
        <v>1.9380097276117318</v>
      </c>
      <c r="BG68" s="156"/>
      <c r="BH68" s="162" t="str">
        <f t="shared" si="25"/>
        <v xml:space="preserve">  </v>
      </c>
      <c r="BI68" s="643" t="str">
        <f t="shared" si="6"/>
        <v xml:space="preserve">  </v>
      </c>
      <c r="BJ68" s="5" t="s">
        <v>95</v>
      </c>
      <c r="BK68" s="5">
        <v>0.16143823738869231</v>
      </c>
      <c r="BM68" s="162" t="str">
        <f t="shared" si="23"/>
        <v xml:space="preserve">  </v>
      </c>
      <c r="BN68" s="818" t="str">
        <f t="shared" si="8"/>
        <v xml:space="preserve">  </v>
      </c>
      <c r="BO68" s="942" t="str">
        <f t="shared" si="9"/>
        <v xml:space="preserve">  </v>
      </c>
      <c r="BP68" s="826">
        <f>BK68/BF68*100</f>
        <v>8.3301045958957882</v>
      </c>
      <c r="BQ68" s="149">
        <v>196.02211780008722</v>
      </c>
      <c r="BS68" s="163" t="str">
        <f t="shared" si="10"/>
        <v xml:space="preserve">  </v>
      </c>
      <c r="BT68" s="818" t="str">
        <f t="shared" si="11"/>
        <v xml:space="preserve">  </v>
      </c>
      <c r="BU68" s="10">
        <f>BQ68*(X68/1000)</f>
        <v>53.672722730976254</v>
      </c>
      <c r="BW68" s="163" t="str">
        <f t="shared" si="12"/>
        <v xml:space="preserve">  </v>
      </c>
      <c r="BX68" s="643" t="str">
        <f t="shared" si="13"/>
        <v xml:space="preserve">  </v>
      </c>
      <c r="BY68" s="8">
        <v>3.4256880836523216</v>
      </c>
      <c r="BZ68" s="11">
        <v>0.10741834723653665</v>
      </c>
      <c r="CA68" s="80">
        <v>1</v>
      </c>
      <c r="CB68" s="163" t="str">
        <f t="shared" si="14"/>
        <v xml:space="preserve">  </v>
      </c>
      <c r="CC68" s="643" t="str">
        <f t="shared" si="15"/>
        <v xml:space="preserve">  </v>
      </c>
      <c r="CD68" s="5">
        <v>0.72700713775288173</v>
      </c>
      <c r="CE68" s="246">
        <v>2.2796560357976114E-2</v>
      </c>
      <c r="CF68" s="174" t="str">
        <f t="shared" si="27"/>
        <v xml:space="preserve">  </v>
      </c>
      <c r="CG68" s="818" t="str">
        <f t="shared" si="16"/>
        <v xml:space="preserve">  </v>
      </c>
      <c r="CH68" s="793">
        <f>BY68/BQ68*100</f>
        <v>1.7476028328323658</v>
      </c>
      <c r="CI68" s="8">
        <v>2.6396506086811593</v>
      </c>
      <c r="CK68" s="163" t="str">
        <f t="shared" si="17"/>
        <v>E, &lt;PRL</v>
      </c>
      <c r="CL68" s="643" t="str">
        <f t="shared" si="18"/>
        <v xml:space="preserve">  </v>
      </c>
      <c r="CM68" s="24">
        <f>CI68*(AL68/1000)</f>
        <v>0.78016340212132063</v>
      </c>
      <c r="CN68" s="140"/>
      <c r="CO68" s="174" t="str">
        <f t="shared" si="38"/>
        <v xml:space="preserve">  </v>
      </c>
      <c r="CP68" s="818" t="str">
        <f t="shared" si="20"/>
        <v xml:space="preserve">  </v>
      </c>
      <c r="CQ68" s="11">
        <f>CI68/BQ68*100</f>
        <v>1.3466085553535352</v>
      </c>
      <c r="CR68" s="61">
        <f>100*CM68/BU68</f>
        <v>1.453556597141034</v>
      </c>
    </row>
    <row r="69" spans="1:97" ht="21.6" x14ac:dyDescent="0.3">
      <c r="A69" s="906" t="s">
        <v>2135</v>
      </c>
      <c r="B69" s="425" t="s">
        <v>1241</v>
      </c>
      <c r="C69" s="305" t="s">
        <v>599</v>
      </c>
      <c r="D69" s="219">
        <v>9</v>
      </c>
      <c r="E69" s="446">
        <v>1004203</v>
      </c>
      <c r="F69" s="472">
        <v>1</v>
      </c>
      <c r="G69" s="419">
        <v>11452600</v>
      </c>
      <c r="H69" s="419">
        <v>201006010930</v>
      </c>
      <c r="I69" s="419"/>
      <c r="J69" s="305" t="s">
        <v>49</v>
      </c>
      <c r="K69" s="926" t="s">
        <v>2614</v>
      </c>
      <c r="L69" s="413" t="s">
        <v>1694</v>
      </c>
      <c r="M69" s="219" t="s">
        <v>43</v>
      </c>
      <c r="N69" s="219"/>
      <c r="O69" s="219"/>
      <c r="P69" s="332">
        <v>40330</v>
      </c>
      <c r="Q69" s="328">
        <v>0.39583333333333331</v>
      </c>
      <c r="R69" s="297" t="s">
        <v>1666</v>
      </c>
      <c r="S69" s="535" t="s">
        <v>63</v>
      </c>
      <c r="T69" s="138">
        <v>130.6</v>
      </c>
      <c r="U69" s="138">
        <v>138.30000000000001</v>
      </c>
      <c r="V69" s="7">
        <f>U69-T69</f>
        <v>7.7000000000000171</v>
      </c>
      <c r="W69" s="535">
        <v>1350</v>
      </c>
      <c r="X69" s="138">
        <f>V69/(W69/1000)</f>
        <v>5.7037037037037157</v>
      </c>
      <c r="Y69" s="643" t="str">
        <f t="shared" si="32"/>
        <v xml:space="preserve">  </v>
      </c>
      <c r="Z69" s="535" t="s">
        <v>68</v>
      </c>
      <c r="AA69" s="138">
        <v>129.1</v>
      </c>
      <c r="AB69" s="138">
        <v>136.6</v>
      </c>
      <c r="AC69" s="7">
        <f>AB69-AA69</f>
        <v>7.5</v>
      </c>
      <c r="AD69" s="138">
        <v>1230</v>
      </c>
      <c r="AE69" s="138">
        <f t="shared" si="33"/>
        <v>6.0975609756097562</v>
      </c>
      <c r="AF69" s="643" t="str">
        <f t="shared" si="34"/>
        <v xml:space="preserve">  </v>
      </c>
      <c r="AG69" s="535" t="s">
        <v>73</v>
      </c>
      <c r="AH69" s="138">
        <v>132.9</v>
      </c>
      <c r="AI69" s="138">
        <v>142.69999999999999</v>
      </c>
      <c r="AJ69" s="138">
        <f>AI69-AH69</f>
        <v>9.7999999999999829</v>
      </c>
      <c r="AK69" s="138">
        <v>1650</v>
      </c>
      <c r="AL69" s="138">
        <f t="shared" si="35"/>
        <v>5.9393939393939297</v>
      </c>
      <c r="AM69" s="643" t="str">
        <f t="shared" si="36"/>
        <v xml:space="preserve">  </v>
      </c>
      <c r="AN69" s="2">
        <f>AVERAGE(X69,AE69,AL69)</f>
        <v>5.9135528729024678</v>
      </c>
      <c r="AO69" s="2">
        <f>STDEV(X69,AE69,AL69)</f>
        <v>0.19819613567468794</v>
      </c>
      <c r="AP69" s="2">
        <f>AO69/AN69*100</f>
        <v>3.3515576834169751</v>
      </c>
      <c r="AQ69" s="1">
        <f t="shared" si="37"/>
        <v>3</v>
      </c>
      <c r="AR69" s="643" t="str">
        <f t="shared" si="1"/>
        <v xml:space="preserve">  </v>
      </c>
      <c r="AT69" s="23" t="s">
        <v>191</v>
      </c>
      <c r="AU69" s="23" t="s">
        <v>191</v>
      </c>
      <c r="AV69" s="23" t="s">
        <v>191</v>
      </c>
      <c r="AW69" s="162" t="str">
        <f t="shared" si="26"/>
        <v xml:space="preserve">  </v>
      </c>
      <c r="AX69" s="643" t="str">
        <f t="shared" si="3"/>
        <v xml:space="preserve">  </v>
      </c>
      <c r="AY69" s="23" t="s">
        <v>191</v>
      </c>
      <c r="AZ69" s="23" t="s">
        <v>191</v>
      </c>
      <c r="BA69" s="23" t="s">
        <v>191</v>
      </c>
      <c r="BB69" s="162" t="str">
        <f t="shared" si="4"/>
        <v xml:space="preserve">  </v>
      </c>
      <c r="BC69" s="643" t="str">
        <f t="shared" si="5"/>
        <v xml:space="preserve">  </v>
      </c>
      <c r="BD69" s="794" t="s">
        <v>191</v>
      </c>
      <c r="BE69" s="5" t="s">
        <v>54</v>
      </c>
      <c r="BF69" s="96">
        <v>1.3045761241914722</v>
      </c>
      <c r="BG69" s="96"/>
      <c r="BH69" s="162" t="str">
        <f t="shared" si="25"/>
        <v xml:space="preserve">  </v>
      </c>
      <c r="BI69" s="643" t="str">
        <f t="shared" si="6"/>
        <v xml:space="preserve">  </v>
      </c>
      <c r="BJ69" s="5" t="s">
        <v>77</v>
      </c>
      <c r="BK69" s="5">
        <v>0.10698856554831386</v>
      </c>
      <c r="BM69" s="162" t="str">
        <f t="shared" si="23"/>
        <v xml:space="preserve">  </v>
      </c>
      <c r="BN69" s="818" t="str">
        <f t="shared" si="8"/>
        <v xml:space="preserve">  </v>
      </c>
      <c r="BO69" s="942" t="str">
        <f t="shared" si="9"/>
        <v xml:space="preserve">  </v>
      </c>
      <c r="BP69" s="826">
        <f>BK69/BF69*100</f>
        <v>8.2010212792006598</v>
      </c>
      <c r="BQ69" s="149">
        <v>390.45650147588822</v>
      </c>
      <c r="BS69" s="163" t="str">
        <f t="shared" si="10"/>
        <v xml:space="preserve">  </v>
      </c>
      <c r="BT69" s="818" t="str">
        <f t="shared" si="11"/>
        <v xml:space="preserve">  </v>
      </c>
      <c r="BU69" s="10">
        <f>BQ69*(X69/1000)</f>
        <v>2.2270481936032192</v>
      </c>
      <c r="BW69" s="163" t="str">
        <f t="shared" si="12"/>
        <v>E, &lt;PRL</v>
      </c>
      <c r="BX69" s="643" t="str">
        <f t="shared" si="13"/>
        <v>E, &lt;RL</v>
      </c>
      <c r="BY69" s="8">
        <v>20.476276788867239</v>
      </c>
      <c r="BZ69" s="11"/>
      <c r="CA69" s="80">
        <v>1</v>
      </c>
      <c r="CB69" s="163" t="str">
        <f t="shared" si="14"/>
        <v xml:space="preserve">  </v>
      </c>
      <c r="CC69" s="643" t="str">
        <f t="shared" si="15"/>
        <v xml:space="preserve">  </v>
      </c>
      <c r="CD69" s="5">
        <f>BY69*(AE69/1000)</f>
        <v>0.12485534627358073</v>
      </c>
      <c r="CF69" s="174" t="str">
        <f t="shared" si="27"/>
        <v xml:space="preserve">  </v>
      </c>
      <c r="CG69" s="818" t="str">
        <f t="shared" si="16"/>
        <v>E, &lt;RL</v>
      </c>
      <c r="CH69" s="793">
        <f>BY69/BQ69*100</f>
        <v>5.2441889714907735</v>
      </c>
      <c r="CI69" s="8">
        <v>5.7328630169673875</v>
      </c>
      <c r="CK69" s="163" t="str">
        <f t="shared" si="17"/>
        <v xml:space="preserve">  </v>
      </c>
      <c r="CL69" s="643" t="str">
        <f t="shared" si="18"/>
        <v xml:space="preserve">  </v>
      </c>
      <c r="CM69" s="24">
        <f>CI69*(AL69/1000)</f>
        <v>3.4049731858351702E-2</v>
      </c>
      <c r="CN69" s="140"/>
      <c r="CO69" s="174" t="str">
        <f t="shared" si="38"/>
        <v>E, &lt;PRL</v>
      </c>
      <c r="CP69" s="818" t="str">
        <f t="shared" si="20"/>
        <v>&lt;MDL</v>
      </c>
      <c r="CQ69" s="11">
        <f>CI69/BQ69*100</f>
        <v>1.4682462695070293</v>
      </c>
      <c r="CR69" s="61" t="s">
        <v>2618</v>
      </c>
    </row>
    <row r="70" spans="1:97" ht="31.8" x14ac:dyDescent="0.3">
      <c r="A70" s="906" t="s">
        <v>2136</v>
      </c>
      <c r="B70" s="425" t="s">
        <v>1242</v>
      </c>
      <c r="C70" s="219" t="s">
        <v>599</v>
      </c>
      <c r="D70" s="219">
        <v>7</v>
      </c>
      <c r="E70" s="445">
        <v>1004204</v>
      </c>
      <c r="F70" s="472">
        <v>1</v>
      </c>
      <c r="G70" s="419">
        <v>11452900</v>
      </c>
      <c r="H70" s="419">
        <v>201006011030</v>
      </c>
      <c r="I70" s="419"/>
      <c r="J70" s="305" t="s">
        <v>50</v>
      </c>
      <c r="K70" s="926" t="s">
        <v>2616</v>
      </c>
      <c r="L70" s="415" t="s">
        <v>746</v>
      </c>
      <c r="M70" s="219" t="s">
        <v>44</v>
      </c>
      <c r="N70" s="219"/>
      <c r="O70" s="219"/>
      <c r="P70" s="332">
        <v>40330</v>
      </c>
      <c r="Q70" s="328">
        <v>0.4375</v>
      </c>
      <c r="R70" s="295" t="s">
        <v>1667</v>
      </c>
      <c r="S70" s="535" t="s">
        <v>64</v>
      </c>
      <c r="T70" s="138">
        <v>130.9</v>
      </c>
      <c r="U70" s="138">
        <v>152.30000000000001</v>
      </c>
      <c r="V70" s="7">
        <f t="shared" ref="V70:V132" si="39">U70-T70</f>
        <v>21.400000000000006</v>
      </c>
      <c r="W70" s="535">
        <v>300</v>
      </c>
      <c r="X70" s="138">
        <f t="shared" ref="X70:X132" si="40">V70/(W70/1000)</f>
        <v>71.333333333333357</v>
      </c>
      <c r="Y70" s="643" t="str">
        <f t="shared" si="32"/>
        <v xml:space="preserve">  </v>
      </c>
      <c r="Z70" s="535" t="s">
        <v>69</v>
      </c>
      <c r="AA70" s="138">
        <v>130.9</v>
      </c>
      <c r="AB70" s="138">
        <v>161.5</v>
      </c>
      <c r="AC70" s="7">
        <f t="shared" ref="AC70:AC110" si="41">AB70-AA70</f>
        <v>30.599999999999994</v>
      </c>
      <c r="AD70" s="138">
        <v>400</v>
      </c>
      <c r="AE70" s="138">
        <f t="shared" si="33"/>
        <v>76.499999999999986</v>
      </c>
      <c r="AF70" s="643" t="str">
        <f t="shared" si="34"/>
        <v xml:space="preserve">  </v>
      </c>
      <c r="AG70" s="535" t="s">
        <v>74</v>
      </c>
      <c r="AH70" s="138">
        <v>130.9</v>
      </c>
      <c r="AI70" s="138">
        <v>160.6</v>
      </c>
      <c r="AJ70" s="138">
        <f t="shared" ref="AJ70:AJ110" si="42">AI70-AH70</f>
        <v>29.699999999999989</v>
      </c>
      <c r="AK70" s="138">
        <v>375</v>
      </c>
      <c r="AL70" s="138">
        <f t="shared" si="35"/>
        <v>79.199999999999974</v>
      </c>
      <c r="AM70" s="643" t="str">
        <f t="shared" si="36"/>
        <v xml:space="preserve">  </v>
      </c>
      <c r="AN70" s="2">
        <f>AVERAGE(X70,AE70,AL70)</f>
        <v>75.677777777777763</v>
      </c>
      <c r="AO70" s="2">
        <f>STDEV(X70,AE70,AL70)</f>
        <v>3.9972675852572022</v>
      </c>
      <c r="AP70" s="2">
        <f>AO70/AN70*100</f>
        <v>5.2819568737798894</v>
      </c>
      <c r="AQ70" s="1">
        <f t="shared" si="37"/>
        <v>3</v>
      </c>
      <c r="AR70" s="643" t="str">
        <f t="shared" si="1"/>
        <v xml:space="preserve">  </v>
      </c>
      <c r="AT70" s="23" t="s">
        <v>191</v>
      </c>
      <c r="AU70" s="23" t="s">
        <v>191</v>
      </c>
      <c r="AV70" s="23" t="s">
        <v>191</v>
      </c>
      <c r="AW70" s="162" t="str">
        <f t="shared" si="26"/>
        <v xml:space="preserve">  </v>
      </c>
      <c r="AX70" s="643" t="str">
        <f t="shared" si="3"/>
        <v xml:space="preserve">  </v>
      </c>
      <c r="AY70" s="23" t="s">
        <v>191</v>
      </c>
      <c r="AZ70" s="23" t="s">
        <v>191</v>
      </c>
      <c r="BA70" s="23" t="s">
        <v>191</v>
      </c>
      <c r="BB70" s="162" t="str">
        <f t="shared" si="4"/>
        <v xml:space="preserve">  </v>
      </c>
      <c r="BC70" s="643" t="str">
        <f t="shared" si="5"/>
        <v xml:space="preserve">  </v>
      </c>
      <c r="BD70" s="794" t="s">
        <v>191</v>
      </c>
      <c r="BE70" s="5" t="s">
        <v>55</v>
      </c>
      <c r="BF70" s="96">
        <v>0.89571902623748223</v>
      </c>
      <c r="BG70" s="96">
        <v>2.5387433911807977E-2</v>
      </c>
      <c r="BH70" s="162" t="str">
        <f t="shared" si="25"/>
        <v>E, &lt;PRL</v>
      </c>
      <c r="BI70" s="643" t="str">
        <f t="shared" si="6"/>
        <v>E, &lt;RL</v>
      </c>
      <c r="BJ70" s="5" t="s">
        <v>78</v>
      </c>
      <c r="BK70" s="5">
        <v>0.13759571676469068</v>
      </c>
      <c r="BM70" s="162" t="str">
        <f t="shared" si="23"/>
        <v xml:space="preserve">  </v>
      </c>
      <c r="BN70" s="818" t="str">
        <f t="shared" si="8"/>
        <v xml:space="preserve">  </v>
      </c>
      <c r="BO70" s="942" t="str">
        <f t="shared" si="9"/>
        <v xml:space="preserve">  </v>
      </c>
      <c r="BP70" s="826">
        <f>BK70/BF70*100</f>
        <v>15.361481975287402</v>
      </c>
      <c r="BQ70" s="149">
        <v>253.30962366667708</v>
      </c>
      <c r="BS70" s="163" t="str">
        <f t="shared" si="10"/>
        <v xml:space="preserve">  </v>
      </c>
      <c r="BT70" s="818" t="str">
        <f t="shared" si="11"/>
        <v xml:space="preserve">  </v>
      </c>
      <c r="BU70" s="10">
        <f>BQ70*(X70/1000)</f>
        <v>18.069419821556306</v>
      </c>
      <c r="BW70" s="163" t="str">
        <f t="shared" si="12"/>
        <v xml:space="preserve">  </v>
      </c>
      <c r="BX70" s="643" t="str">
        <f t="shared" si="13"/>
        <v xml:space="preserve">  </v>
      </c>
      <c r="BY70" s="8">
        <v>11.292064405625329</v>
      </c>
      <c r="BZ70" s="11"/>
      <c r="CA70" s="80">
        <v>1</v>
      </c>
      <c r="CB70" s="163" t="str">
        <f t="shared" si="14"/>
        <v xml:space="preserve">  </v>
      </c>
      <c r="CC70" s="643" t="str">
        <f t="shared" si="15"/>
        <v xml:space="preserve">  </v>
      </c>
      <c r="CD70" s="5">
        <f>BY70*(AE70/1000)</f>
        <v>0.86384292703033749</v>
      </c>
      <c r="CF70" s="174" t="str">
        <f t="shared" si="27"/>
        <v xml:space="preserve">  </v>
      </c>
      <c r="CG70" s="818" t="str">
        <f t="shared" si="16"/>
        <v xml:space="preserve">  </v>
      </c>
      <c r="CH70" s="793">
        <f>BY70/BQ70*100</f>
        <v>4.4578110543815086</v>
      </c>
      <c r="CI70" s="8">
        <v>1.8916517699084312</v>
      </c>
      <c r="CK70" s="163" t="str">
        <f t="shared" si="17"/>
        <v>E, &lt;PRL</v>
      </c>
      <c r="CL70" s="643" t="str">
        <f t="shared" si="18"/>
        <v xml:space="preserve">  </v>
      </c>
      <c r="CM70" s="24">
        <f>CI70*(AL70/1000)</f>
        <v>0.14981882017674772</v>
      </c>
      <c r="CN70" s="140"/>
      <c r="CO70" s="174" t="str">
        <f t="shared" si="38"/>
        <v>E, &lt;PRL</v>
      </c>
      <c r="CP70" s="818" t="str">
        <f t="shared" si="20"/>
        <v>E, &lt;RL</v>
      </c>
      <c r="CQ70" s="11">
        <f>CI70/BQ70*100</f>
        <v>0.74677453723495402</v>
      </c>
      <c r="CR70" s="61">
        <f>100*CM70/BU70</f>
        <v>0.82912911236927556</v>
      </c>
    </row>
    <row r="71" spans="1:97" ht="31.8" x14ac:dyDescent="0.3">
      <c r="A71" s="906" t="s">
        <v>2137</v>
      </c>
      <c r="B71" s="421" t="s">
        <v>1243</v>
      </c>
      <c r="C71" s="310" t="s">
        <v>600</v>
      </c>
      <c r="D71" s="310">
        <v>7</v>
      </c>
      <c r="E71" s="445">
        <v>1001985</v>
      </c>
      <c r="F71" s="472">
        <v>4</v>
      </c>
      <c r="G71" s="309">
        <v>11452900</v>
      </c>
      <c r="H71" s="309">
        <v>201006011035</v>
      </c>
      <c r="I71" s="309"/>
      <c r="J71" s="341" t="s">
        <v>51</v>
      </c>
      <c r="K71" s="926" t="s">
        <v>2616</v>
      </c>
      <c r="L71" s="415" t="s">
        <v>746</v>
      </c>
      <c r="M71" s="310" t="s">
        <v>44</v>
      </c>
      <c r="N71" s="310"/>
      <c r="O71" s="310" t="s">
        <v>45</v>
      </c>
      <c r="P71" s="332">
        <v>40330</v>
      </c>
      <c r="Q71" s="407">
        <v>0.44097222222222227</v>
      </c>
      <c r="R71" s="295" t="s">
        <v>1668</v>
      </c>
      <c r="S71" s="536" t="s">
        <v>65</v>
      </c>
      <c r="T71" s="317">
        <v>131.5</v>
      </c>
      <c r="U71" s="317">
        <v>153.4</v>
      </c>
      <c r="V71" s="314">
        <f t="shared" si="39"/>
        <v>21.900000000000006</v>
      </c>
      <c r="W71" s="536">
        <v>300</v>
      </c>
      <c r="X71" s="317">
        <f t="shared" si="40"/>
        <v>73.000000000000028</v>
      </c>
      <c r="Y71" s="643" t="str">
        <f t="shared" si="32"/>
        <v xml:space="preserve">  </v>
      </c>
      <c r="Z71" s="536" t="s">
        <v>70</v>
      </c>
      <c r="AA71" s="317">
        <v>131.9</v>
      </c>
      <c r="AB71" s="317">
        <v>158.5</v>
      </c>
      <c r="AC71" s="314">
        <f t="shared" si="41"/>
        <v>26.599999999999994</v>
      </c>
      <c r="AD71" s="317">
        <v>350</v>
      </c>
      <c r="AE71" s="317">
        <f t="shared" si="33"/>
        <v>75.999999999999986</v>
      </c>
      <c r="AF71" s="643" t="str">
        <f t="shared" si="34"/>
        <v xml:space="preserve">  </v>
      </c>
      <c r="AG71" s="536" t="s">
        <v>75</v>
      </c>
      <c r="AH71" s="317">
        <v>130.19999999999999</v>
      </c>
      <c r="AI71" s="317">
        <v>163.19999999999999</v>
      </c>
      <c r="AJ71" s="317">
        <f t="shared" si="42"/>
        <v>33</v>
      </c>
      <c r="AK71" s="317">
        <v>425</v>
      </c>
      <c r="AL71" s="317">
        <f t="shared" si="35"/>
        <v>77.64705882352942</v>
      </c>
      <c r="AM71" s="643" t="str">
        <f t="shared" si="36"/>
        <v xml:space="preserve">  </v>
      </c>
      <c r="AN71" s="354">
        <f>AVERAGE(X71,AE71,AL71)</f>
        <v>75.549019607843135</v>
      </c>
      <c r="AO71" s="354">
        <f>STDEV(X71,AE71,AL71)</f>
        <v>2.3561252965235204</v>
      </c>
      <c r="AP71" s="354">
        <f>AO71/AN71*100</f>
        <v>3.1186709089722178</v>
      </c>
      <c r="AQ71" s="351">
        <f t="shared" si="37"/>
        <v>3</v>
      </c>
      <c r="AR71" s="643" t="str">
        <f t="shared" si="1"/>
        <v xml:space="preserve">  </v>
      </c>
      <c r="AS71" s="351"/>
      <c r="AT71" s="72" t="s">
        <v>191</v>
      </c>
      <c r="AU71" s="72" t="s">
        <v>191</v>
      </c>
      <c r="AV71" s="72" t="s">
        <v>191</v>
      </c>
      <c r="AW71" s="162" t="str">
        <f t="shared" si="26"/>
        <v xml:space="preserve">  </v>
      </c>
      <c r="AX71" s="643" t="str">
        <f t="shared" si="3"/>
        <v xml:space="preserve">  </v>
      </c>
      <c r="AY71" s="72" t="s">
        <v>191</v>
      </c>
      <c r="AZ71" s="72" t="s">
        <v>191</v>
      </c>
      <c r="BA71" s="72" t="s">
        <v>191</v>
      </c>
      <c r="BB71" s="162" t="str">
        <f t="shared" si="4"/>
        <v xml:space="preserve">  </v>
      </c>
      <c r="BC71" s="643" t="str">
        <f t="shared" si="5"/>
        <v xml:space="preserve">  </v>
      </c>
      <c r="BD71" s="795" t="s">
        <v>191</v>
      </c>
      <c r="BE71" s="348" t="s">
        <v>56</v>
      </c>
      <c r="BF71" s="348">
        <v>0.83268798433526747</v>
      </c>
      <c r="BG71" s="348">
        <v>5.4573262908819642E-2</v>
      </c>
      <c r="BH71" s="162" t="str">
        <f t="shared" si="25"/>
        <v>E, &lt;PRL</v>
      </c>
      <c r="BI71" s="643" t="str">
        <f t="shared" si="6"/>
        <v>E, &lt;RL</v>
      </c>
      <c r="BJ71" s="348" t="s">
        <v>79</v>
      </c>
      <c r="BK71" s="348">
        <v>0.15102473837597966</v>
      </c>
      <c r="BL71" s="340"/>
      <c r="BM71" s="162" t="str">
        <f t="shared" si="23"/>
        <v xml:space="preserve">  </v>
      </c>
      <c r="BN71" s="818" t="str">
        <f t="shared" si="8"/>
        <v xml:space="preserve">  </v>
      </c>
      <c r="BO71" s="942" t="str">
        <f t="shared" si="9"/>
        <v xml:space="preserve">  </v>
      </c>
      <c r="BP71" s="827">
        <f>BK71/BF71*100</f>
        <v>18.137014249886445</v>
      </c>
      <c r="BQ71" s="367">
        <v>276.31989393646523</v>
      </c>
      <c r="BS71" s="163" t="str">
        <f t="shared" si="10"/>
        <v xml:space="preserve">  </v>
      </c>
      <c r="BT71" s="818" t="str">
        <f t="shared" si="11"/>
        <v xml:space="preserve">  </v>
      </c>
      <c r="BU71" s="350">
        <f>BQ71*(X71/1000)</f>
        <v>20.171352257361967</v>
      </c>
      <c r="BV71" s="340"/>
      <c r="BW71" s="163" t="str">
        <f t="shared" si="12"/>
        <v xml:space="preserve">  </v>
      </c>
      <c r="BX71" s="643" t="str">
        <f t="shared" si="13"/>
        <v xml:space="preserve">  </v>
      </c>
      <c r="BY71" s="315">
        <v>11.314031304994193</v>
      </c>
      <c r="BZ71" s="346"/>
      <c r="CA71" s="254">
        <v>1</v>
      </c>
      <c r="CB71" s="163" t="str">
        <f t="shared" si="14"/>
        <v xml:space="preserve">  </v>
      </c>
      <c r="CC71" s="643" t="str">
        <f t="shared" si="15"/>
        <v xml:space="preserve">  </v>
      </c>
      <c r="CD71" s="348">
        <f>BY71*(AE71/1000)</f>
        <v>0.85986637917955855</v>
      </c>
      <c r="CE71" s="274"/>
      <c r="CF71" s="174" t="str">
        <f t="shared" si="27"/>
        <v xml:space="preserve">  </v>
      </c>
      <c r="CG71" s="818" t="str">
        <f t="shared" si="16"/>
        <v xml:space="preserve">  </v>
      </c>
      <c r="CH71" s="835">
        <f>BY71/BQ71*100</f>
        <v>4.0945409842968639</v>
      </c>
      <c r="CI71" s="315">
        <v>2.0239862070307812</v>
      </c>
      <c r="CJ71" s="274"/>
      <c r="CK71" s="163" t="str">
        <f t="shared" si="17"/>
        <v>E, &lt;PRL</v>
      </c>
      <c r="CL71" s="643" t="str">
        <f t="shared" si="18"/>
        <v xml:space="preserve">  </v>
      </c>
      <c r="CM71" s="345">
        <f>CI71*(AL71/1000)</f>
        <v>0.15715657607533126</v>
      </c>
      <c r="CN71" s="336"/>
      <c r="CO71" s="174" t="str">
        <f t="shared" si="38"/>
        <v>E, &lt;PRL</v>
      </c>
      <c r="CP71" s="818" t="str">
        <f t="shared" si="20"/>
        <v>E, &lt;RL</v>
      </c>
      <c r="CQ71" s="346">
        <f>CI71/BQ71*100</f>
        <v>0.73247936592511875</v>
      </c>
      <c r="CR71" s="347">
        <f>100*CM71/BU71</f>
        <v>0.77910778647957823</v>
      </c>
      <c r="CS71" s="274"/>
    </row>
    <row r="72" spans="1:97" x14ac:dyDescent="0.3">
      <c r="A72" s="906" t="s">
        <v>2138</v>
      </c>
      <c r="B72" s="425" t="s">
        <v>1244</v>
      </c>
      <c r="C72" s="305" t="s">
        <v>601</v>
      </c>
      <c r="D72" s="305">
        <v>2</v>
      </c>
      <c r="E72" s="289"/>
      <c r="F72" s="472">
        <v>4</v>
      </c>
      <c r="G72" s="419">
        <v>88888823</v>
      </c>
      <c r="H72" s="419">
        <v>201006021400</v>
      </c>
      <c r="I72" s="419"/>
      <c r="J72" s="20" t="s">
        <v>52</v>
      </c>
      <c r="K72" s="910" t="s">
        <v>137</v>
      </c>
      <c r="L72" s="418"/>
      <c r="M72" s="18" t="s">
        <v>46</v>
      </c>
      <c r="N72" s="18"/>
      <c r="O72" s="18" t="s">
        <v>47</v>
      </c>
      <c r="P72" s="332">
        <v>40331</v>
      </c>
      <c r="Q72" s="459">
        <v>0.58333333333333337</v>
      </c>
      <c r="R72" s="298"/>
      <c r="S72" s="502" t="s">
        <v>66</v>
      </c>
      <c r="T72" s="137">
        <v>130.69999999999999</v>
      </c>
      <c r="U72" s="137">
        <v>130</v>
      </c>
      <c r="V72" s="137">
        <f t="shared" si="39"/>
        <v>-0.69999999999998863</v>
      </c>
      <c r="W72" s="502">
        <v>1300</v>
      </c>
      <c r="X72" s="137">
        <f t="shared" si="40"/>
        <v>-0.53846153846152967</v>
      </c>
      <c r="Y72" s="643" t="str">
        <f t="shared" si="32"/>
        <v>&lt;MDL</v>
      </c>
      <c r="Z72" s="502" t="s">
        <v>71</v>
      </c>
      <c r="AA72" s="137">
        <v>131.5</v>
      </c>
      <c r="AB72" s="137">
        <v>131</v>
      </c>
      <c r="AC72" s="137">
        <f t="shared" si="41"/>
        <v>-0.5</v>
      </c>
      <c r="AD72" s="137">
        <v>725</v>
      </c>
      <c r="AE72" s="137">
        <f t="shared" si="33"/>
        <v>-0.68965517241379315</v>
      </c>
      <c r="AF72" s="643" t="str">
        <f t="shared" si="34"/>
        <v>&lt;MDL</v>
      </c>
      <c r="AG72" s="502" t="s">
        <v>76</v>
      </c>
      <c r="AH72" s="137">
        <v>133.1</v>
      </c>
      <c r="AI72" s="137">
        <v>132.5</v>
      </c>
      <c r="AJ72" s="137">
        <f t="shared" si="42"/>
        <v>-0.59999999999999432</v>
      </c>
      <c r="AK72" s="137">
        <v>1270</v>
      </c>
      <c r="AL72" s="137">
        <f t="shared" si="35"/>
        <v>-0.47244094488188526</v>
      </c>
      <c r="AM72" s="643" t="str">
        <f t="shared" si="36"/>
        <v>&lt;MDL</v>
      </c>
      <c r="AN72" s="8" t="s">
        <v>832</v>
      </c>
      <c r="AO72" s="166"/>
      <c r="AP72" s="166"/>
      <c r="AQ72" s="142">
        <f t="shared" si="37"/>
        <v>3</v>
      </c>
      <c r="AR72" s="643" t="s">
        <v>88</v>
      </c>
      <c r="AS72" s="142"/>
      <c r="AT72" s="23" t="s">
        <v>191</v>
      </c>
      <c r="AU72" s="23" t="s">
        <v>191</v>
      </c>
      <c r="AV72" s="23" t="s">
        <v>191</v>
      </c>
      <c r="AW72" s="162" t="str">
        <f t="shared" si="26"/>
        <v xml:space="preserve">  </v>
      </c>
      <c r="AX72" s="643" t="str">
        <f t="shared" si="3"/>
        <v xml:space="preserve">  </v>
      </c>
      <c r="AY72" s="23" t="s">
        <v>191</v>
      </c>
      <c r="AZ72" s="23" t="s">
        <v>191</v>
      </c>
      <c r="BA72" s="23" t="s">
        <v>191</v>
      </c>
      <c r="BB72" s="162" t="str">
        <f t="shared" si="4"/>
        <v xml:space="preserve">  </v>
      </c>
      <c r="BC72" s="643" t="str">
        <f t="shared" si="5"/>
        <v xml:space="preserve">  </v>
      </c>
      <c r="BD72" s="794" t="s">
        <v>191</v>
      </c>
      <c r="BE72" s="99" t="s">
        <v>57</v>
      </c>
      <c r="BF72" s="100">
        <v>-2.5385628120435964E-2</v>
      </c>
      <c r="BG72" s="99" t="s">
        <v>88</v>
      </c>
      <c r="BH72" s="162" t="str">
        <f t="shared" si="25"/>
        <v>E, &lt;PRL</v>
      </c>
      <c r="BI72" s="643" t="str">
        <f t="shared" si="6"/>
        <v>&lt;MDL</v>
      </c>
      <c r="BJ72" s="99" t="s">
        <v>80</v>
      </c>
      <c r="BK72" s="99">
        <v>2.1238190395293288E-2</v>
      </c>
      <c r="BL72" s="15"/>
      <c r="BM72" s="162" t="str">
        <f t="shared" si="23"/>
        <v xml:space="preserve">  </v>
      </c>
      <c r="BN72" s="818" t="str">
        <f t="shared" si="8"/>
        <v xml:space="preserve">  </v>
      </c>
      <c r="BO72" s="942" t="str">
        <f t="shared" si="9"/>
        <v>E, &lt;RL</v>
      </c>
      <c r="BP72" s="828" t="s">
        <v>88</v>
      </c>
      <c r="BQ72" s="36">
        <v>0.32107944473241473</v>
      </c>
      <c r="BR72" s="101"/>
      <c r="BS72" s="163" t="str">
        <f t="shared" si="10"/>
        <v>E, &lt;PRL</v>
      </c>
      <c r="BT72" s="818" t="str">
        <f>IF(BQ72&lt;BU$3,"&lt;MDL",IF(BQ72&lt;BU$4,"E, &lt;RL",IF(BQ72&gt;BU$4,"  ",)))</f>
        <v xml:space="preserve">  </v>
      </c>
      <c r="BU72" s="854">
        <v>0.51670894737419559</v>
      </c>
      <c r="BV72" s="25"/>
      <c r="BW72" s="163" t="str">
        <f t="shared" si="12"/>
        <v>E, &lt;PRL</v>
      </c>
      <c r="BX72" s="643" t="str">
        <f t="shared" si="13"/>
        <v>E, &lt;RL</v>
      </c>
      <c r="BY72" s="881" t="s">
        <v>88</v>
      </c>
      <c r="BZ72" s="25"/>
      <c r="CA72" s="80">
        <v>1</v>
      </c>
      <c r="CB72" s="163" t="str">
        <f t="shared" si="14"/>
        <v xml:space="preserve">  </v>
      </c>
      <c r="CC72" s="643" t="s">
        <v>88</v>
      </c>
      <c r="CD72" s="188">
        <v>0</v>
      </c>
      <c r="CE72" s="140"/>
      <c r="CF72" s="174" t="str">
        <f t="shared" si="27"/>
        <v>E, &lt;PRL</v>
      </c>
      <c r="CG72" s="818" t="str">
        <f t="shared" si="16"/>
        <v>&lt;MDL</v>
      </c>
      <c r="CH72" s="828" t="s">
        <v>88</v>
      </c>
      <c r="CI72" s="25" t="s">
        <v>88</v>
      </c>
      <c r="CJ72" s="140"/>
      <c r="CK72" s="163" t="str">
        <f t="shared" si="17"/>
        <v xml:space="preserve">  </v>
      </c>
      <c r="CL72" s="818" t="s">
        <v>88</v>
      </c>
      <c r="CM72" s="25" t="s">
        <v>88</v>
      </c>
      <c r="CN72" s="140"/>
      <c r="CO72" s="174" t="str">
        <f t="shared" si="38"/>
        <v xml:space="preserve">  </v>
      </c>
      <c r="CP72" s="818" t="s">
        <v>88</v>
      </c>
      <c r="CQ72" s="502" t="s">
        <v>88</v>
      </c>
      <c r="CR72" s="61"/>
      <c r="CS72" s="140"/>
    </row>
    <row r="73" spans="1:97" ht="21.6" x14ac:dyDescent="0.3">
      <c r="A73" s="906" t="s">
        <v>2139</v>
      </c>
      <c r="B73" s="425" t="s">
        <v>1245</v>
      </c>
      <c r="C73" s="305" t="s">
        <v>599</v>
      </c>
      <c r="D73" s="219">
        <v>7</v>
      </c>
      <c r="E73" s="446">
        <v>1100450</v>
      </c>
      <c r="F73" s="472">
        <v>1</v>
      </c>
      <c r="G73" s="419">
        <v>11452600</v>
      </c>
      <c r="H73" s="419">
        <v>201012081520</v>
      </c>
      <c r="I73" s="419"/>
      <c r="J73" s="305" t="s">
        <v>98</v>
      </c>
      <c r="K73" s="926" t="s">
        <v>2614</v>
      </c>
      <c r="L73" s="413" t="s">
        <v>1694</v>
      </c>
      <c r="M73" s="219" t="s">
        <v>43</v>
      </c>
      <c r="N73" s="219"/>
      <c r="O73" s="304"/>
      <c r="P73" s="332">
        <v>40520</v>
      </c>
      <c r="Q73" s="328">
        <v>0.63888888888888895</v>
      </c>
      <c r="R73" s="297" t="s">
        <v>101</v>
      </c>
      <c r="S73" s="502" t="s">
        <v>103</v>
      </c>
      <c r="T73" s="138">
        <v>133.69999999999999</v>
      </c>
      <c r="U73" s="138">
        <v>180.7</v>
      </c>
      <c r="V73" s="7">
        <f t="shared" si="39"/>
        <v>47</v>
      </c>
      <c r="W73" s="138">
        <v>707.9</v>
      </c>
      <c r="X73" s="138">
        <f t="shared" si="40"/>
        <v>66.39355841220511</v>
      </c>
      <c r="Y73" s="643" t="str">
        <f t="shared" si="32"/>
        <v xml:space="preserve">  </v>
      </c>
      <c r="Z73" s="142" t="s">
        <v>105</v>
      </c>
      <c r="AA73" s="3">
        <v>134.5</v>
      </c>
      <c r="AB73" s="3">
        <v>154.1</v>
      </c>
      <c r="AC73" s="7">
        <f t="shared" si="41"/>
        <v>19.599999999999994</v>
      </c>
      <c r="AD73" s="3">
        <v>1358</v>
      </c>
      <c r="AE73" s="138">
        <f t="shared" si="33"/>
        <v>14.432989690721644</v>
      </c>
      <c r="AF73" s="643" t="str">
        <f t="shared" si="34"/>
        <v xml:space="preserve">  </v>
      </c>
      <c r="AG73" s="142" t="s">
        <v>107</v>
      </c>
      <c r="AH73" s="3">
        <v>132</v>
      </c>
      <c r="AI73" s="3">
        <v>170.5</v>
      </c>
      <c r="AJ73" s="138">
        <f t="shared" si="42"/>
        <v>38.5</v>
      </c>
      <c r="AK73" s="3">
        <v>758</v>
      </c>
      <c r="AL73" s="138">
        <f t="shared" si="35"/>
        <v>50.791556728232187</v>
      </c>
      <c r="AM73" s="643" t="str">
        <f t="shared" ref="AM73:AM136" si="43">IF(AJ73&lt;AM$5,"&lt;MDL",IF(AJ73&lt;AM$6,"E, &lt;RL",IF(AJ73&gt;AM$6,"  ",)))</f>
        <v xml:space="preserve">  </v>
      </c>
      <c r="AN73" s="2">
        <f t="shared" ref="AN73:AN83" si="44">AVERAGE(X73,AE73,AL73)</f>
        <v>43.872701610386315</v>
      </c>
      <c r="AO73" s="2">
        <f t="shared" ref="AO73:AO83" si="45">STDEV(X73,AE73,AL73)</f>
        <v>26.662297211067685</v>
      </c>
      <c r="AP73" s="2">
        <f>AO73/AN73*100</f>
        <v>60.771952107813021</v>
      </c>
      <c r="AQ73" s="1">
        <f t="shared" si="37"/>
        <v>3</v>
      </c>
      <c r="AR73" s="643" t="str">
        <f t="shared" si="1"/>
        <v xml:space="preserve">  </v>
      </c>
      <c r="AT73" s="23" t="s">
        <v>191</v>
      </c>
      <c r="AU73" s="23" t="s">
        <v>191</v>
      </c>
      <c r="AV73" s="23" t="s">
        <v>191</v>
      </c>
      <c r="AW73" s="162" t="str">
        <f t="shared" ref="AW73:AW104" si="46">IF(AU73&lt;AW$7,"E, &lt;PRL",IF(AU73&gt;AW$7,"  ",))</f>
        <v xml:space="preserve">  </v>
      </c>
      <c r="AX73" s="643" t="str">
        <f t="shared" si="3"/>
        <v xml:space="preserve">  </v>
      </c>
      <c r="AY73" s="23" t="s">
        <v>191</v>
      </c>
      <c r="AZ73" s="23" t="s">
        <v>191</v>
      </c>
      <c r="BA73" s="23" t="s">
        <v>191</v>
      </c>
      <c r="BB73" s="162" t="str">
        <f t="shared" si="4"/>
        <v xml:space="preserve">  </v>
      </c>
      <c r="BC73" s="643" t="str">
        <f t="shared" si="5"/>
        <v xml:space="preserve">  </v>
      </c>
      <c r="BD73" s="794" t="s">
        <v>191</v>
      </c>
      <c r="BE73" s="5" t="s">
        <v>177</v>
      </c>
      <c r="BF73" s="33">
        <v>1.3757418201723823</v>
      </c>
      <c r="BG73" s="123"/>
      <c r="BH73" s="162" t="str">
        <f t="shared" si="25"/>
        <v xml:space="preserve">  </v>
      </c>
      <c r="BI73" s="643" t="str">
        <f t="shared" si="6"/>
        <v xml:space="preserve">  </v>
      </c>
      <c r="BJ73" s="24" t="s">
        <v>79</v>
      </c>
      <c r="BK73" s="24">
        <v>6.1211289127556454E-2</v>
      </c>
      <c r="BL73" s="24"/>
      <c r="BM73" s="162" t="str">
        <f t="shared" si="23"/>
        <v xml:space="preserve">  </v>
      </c>
      <c r="BN73" s="818" t="str">
        <f t="shared" si="8"/>
        <v xml:space="preserve">  </v>
      </c>
      <c r="BO73" s="942" t="str">
        <f t="shared" si="9"/>
        <v xml:space="preserve">  </v>
      </c>
      <c r="BP73" s="826">
        <f>BK73/BF73*100</f>
        <v>4.4493296801784075</v>
      </c>
      <c r="BQ73" s="34">
        <v>50.366069648694861</v>
      </c>
      <c r="BR73" s="96"/>
      <c r="BS73" s="163" t="str">
        <f t="shared" si="10"/>
        <v>E, &lt;PRL</v>
      </c>
      <c r="BT73" s="818" t="str">
        <f t="shared" si="11"/>
        <v xml:space="preserve">  </v>
      </c>
      <c r="BU73" s="10">
        <f>BQ73*(X73/1000)</f>
        <v>3.3439825872138131</v>
      </c>
      <c r="BW73" s="163" t="str">
        <f t="shared" si="12"/>
        <v xml:space="preserve">  </v>
      </c>
      <c r="BX73" s="643" t="str">
        <f t="shared" si="13"/>
        <v xml:space="preserve">  </v>
      </c>
      <c r="BY73" s="8">
        <v>2.6845213604563272</v>
      </c>
      <c r="CA73" s="80">
        <v>1</v>
      </c>
      <c r="CB73" s="163" t="str">
        <f t="shared" si="14"/>
        <v xml:space="preserve">  </v>
      </c>
      <c r="CC73" s="643" t="str">
        <f t="shared" si="15"/>
        <v xml:space="preserve">  </v>
      </c>
      <c r="CD73" s="5">
        <f>BY73*(AE73/1000)</f>
        <v>3.8745669119988217E-2</v>
      </c>
      <c r="CF73" s="174" t="str">
        <f t="shared" ref="CF73:CF83" si="47">IF(CD73&lt;CF$7,"E, &lt;PRL",IF(CD73&gt;CF$7,"  ",))</f>
        <v>E, &lt;PRL</v>
      </c>
      <c r="CG73" s="818" t="str">
        <f t="shared" si="16"/>
        <v>&lt;MDL</v>
      </c>
      <c r="CH73" s="793">
        <f>BY73/BQ73*100</f>
        <v>5.3300195532050836</v>
      </c>
      <c r="CI73" s="8">
        <v>3.7504830392187465</v>
      </c>
      <c r="CK73" s="163" t="str">
        <f t="shared" si="17"/>
        <v xml:space="preserve">  </v>
      </c>
      <c r="CL73" s="643" t="str">
        <f t="shared" si="18"/>
        <v xml:space="preserve">  </v>
      </c>
      <c r="CM73" s="24">
        <f>CI73*(AL73/1000)</f>
        <v>0.19049287204475163</v>
      </c>
      <c r="CN73" s="140"/>
      <c r="CO73" s="174" t="str">
        <f t="shared" si="38"/>
        <v>E, &lt;PRL</v>
      </c>
      <c r="CP73" s="818" t="str">
        <f t="shared" si="20"/>
        <v>E, &lt;RL</v>
      </c>
      <c r="CQ73" s="11">
        <f>CI73/BQ73*100</f>
        <v>7.4464477085039587</v>
      </c>
      <c r="CR73" s="61">
        <f>100*CM73/BU73</f>
        <v>5.6965868414843985</v>
      </c>
    </row>
    <row r="74" spans="1:97" ht="21.6" x14ac:dyDescent="0.3">
      <c r="A74" s="906" t="s">
        <v>2140</v>
      </c>
      <c r="B74" s="425" t="s">
        <v>1246</v>
      </c>
      <c r="C74" s="305" t="s">
        <v>600</v>
      </c>
      <c r="D74" s="310">
        <v>7</v>
      </c>
      <c r="E74" s="446">
        <v>1100171</v>
      </c>
      <c r="F74" s="472">
        <v>4</v>
      </c>
      <c r="G74" s="419">
        <v>11452600</v>
      </c>
      <c r="H74" s="419">
        <v>201012081521</v>
      </c>
      <c r="I74" s="419"/>
      <c r="J74" s="305" t="s">
        <v>99</v>
      </c>
      <c r="K74" s="926" t="s">
        <v>2614</v>
      </c>
      <c r="L74" s="413" t="s">
        <v>1694</v>
      </c>
      <c r="M74" s="219" t="s">
        <v>100</v>
      </c>
      <c r="N74" s="219"/>
      <c r="O74" s="219" t="s">
        <v>45</v>
      </c>
      <c r="P74" s="332">
        <v>40520</v>
      </c>
      <c r="Q74" s="328">
        <v>0.63958333333333328</v>
      </c>
      <c r="R74" s="297" t="s">
        <v>102</v>
      </c>
      <c r="S74" s="502" t="s">
        <v>104</v>
      </c>
      <c r="T74" s="138">
        <v>131.69999999999999</v>
      </c>
      <c r="U74" s="138">
        <v>151.80000000000001</v>
      </c>
      <c r="V74" s="7">
        <f t="shared" si="39"/>
        <v>20.100000000000023</v>
      </c>
      <c r="W74" s="535">
        <v>761</v>
      </c>
      <c r="X74" s="138">
        <f t="shared" si="40"/>
        <v>26.412614980289124</v>
      </c>
      <c r="Y74" s="643" t="str">
        <f t="shared" ref="Y74:Y137" si="48">IF(V74&lt;Y$5,"&lt;MDL",IF(V74&lt;Y$6,"E, &lt;RL",IF(V74&gt;Y$6,"  ",)))</f>
        <v xml:space="preserve">  </v>
      </c>
      <c r="Z74" s="142" t="s">
        <v>106</v>
      </c>
      <c r="AA74" s="3">
        <v>133.19999999999999</v>
      </c>
      <c r="AB74" s="3">
        <v>144.1</v>
      </c>
      <c r="AC74" s="7">
        <f t="shared" si="41"/>
        <v>10.900000000000006</v>
      </c>
      <c r="AD74" s="3">
        <v>617</v>
      </c>
      <c r="AE74" s="138">
        <f t="shared" si="33"/>
        <v>17.666126418152359</v>
      </c>
      <c r="AF74" s="643" t="str">
        <f t="shared" ref="AF74:AF137" si="49">IF(AC74&lt;AF$5,"&lt;MDL",IF(AC74&lt;AF$6,"E, &lt;RL",IF(AC74&gt;AF$6,"  ",)))</f>
        <v xml:space="preserve">  </v>
      </c>
      <c r="AG74" s="142" t="s">
        <v>108</v>
      </c>
      <c r="AH74" s="537">
        <v>130.5</v>
      </c>
      <c r="AI74" s="537">
        <v>207.5</v>
      </c>
      <c r="AJ74" s="537">
        <f t="shared" si="42"/>
        <v>77</v>
      </c>
      <c r="AK74" s="537">
        <v>715.7</v>
      </c>
      <c r="AL74" s="537">
        <f t="shared" si="35"/>
        <v>107.58697778398771</v>
      </c>
      <c r="AM74" s="643" t="str">
        <f t="shared" si="43"/>
        <v xml:space="preserve">  </v>
      </c>
      <c r="AN74" s="185">
        <f t="shared" si="44"/>
        <v>50.555239727476398</v>
      </c>
      <c r="AO74" s="185">
        <f t="shared" si="45"/>
        <v>49.584167078330424</v>
      </c>
      <c r="AP74" s="185">
        <f>AO74/AN74*100</f>
        <v>98.079184958115817</v>
      </c>
      <c r="AQ74" s="659">
        <f t="shared" si="37"/>
        <v>3</v>
      </c>
      <c r="AR74" s="643" t="str">
        <f t="shared" ref="AR74:AR137" si="50">IF(AN74&lt;AR$5,"&lt;MDL",IF(AN74&lt;AR$6,"E, &lt;RL",IF(AN74&gt;AR$6,"  ",)))</f>
        <v xml:space="preserve">  </v>
      </c>
      <c r="AS74" s="659"/>
      <c r="AT74" s="23" t="s">
        <v>191</v>
      </c>
      <c r="AU74" s="23" t="s">
        <v>191</v>
      </c>
      <c r="AV74" s="23" t="s">
        <v>191</v>
      </c>
      <c r="AW74" s="162" t="str">
        <f t="shared" si="46"/>
        <v xml:space="preserve">  </v>
      </c>
      <c r="AX74" s="643" t="str">
        <f t="shared" ref="AX74:AX137" si="51">IF(AU74&lt;AX$5,"&lt;MDL",IF(AU74&lt;AX$6,"E, &lt;RL",IF(AU74&gt;AX$6,"  ",)))</f>
        <v xml:space="preserve">  </v>
      </c>
      <c r="AY74" s="23" t="s">
        <v>191</v>
      </c>
      <c r="AZ74" s="23" t="s">
        <v>191</v>
      </c>
      <c r="BA74" s="23" t="s">
        <v>191</v>
      </c>
      <c r="BB74" s="162" t="str">
        <f t="shared" ref="BB74:BB137" si="52">IF(AZ74&lt;BB$7,"E, &lt;PRL",IF(AZ74&gt;BB$7,"  ",))</f>
        <v xml:space="preserve">  </v>
      </c>
      <c r="BC74" s="643" t="str">
        <f t="shared" ref="BC74:BC137" si="53">IF(AZ74&lt;BC$5,"&lt;MDL",IF(AZ74&lt;BC$6,"E, &lt;RL",IF(AZ74&gt;BC$6,"  ",)))</f>
        <v xml:space="preserve">  </v>
      </c>
      <c r="BD74" s="794" t="s">
        <v>191</v>
      </c>
      <c r="BE74" s="5" t="s">
        <v>80</v>
      </c>
      <c r="BF74" s="33">
        <v>2.3232609905349775</v>
      </c>
      <c r="BG74" s="123"/>
      <c r="BH74" s="162" t="str">
        <f t="shared" si="25"/>
        <v xml:space="preserve">  </v>
      </c>
      <c r="BI74" s="643" t="str">
        <f t="shared" ref="BI74:BI137" si="54">IF(BF74&lt;BI$5,"&lt;MDL",IF(BF74&lt;BI$6,"E, &lt;RL",IF(BF74&gt;BI$6,"  ",)))</f>
        <v xml:space="preserve">  </v>
      </c>
      <c r="BJ74" s="24" t="s">
        <v>241</v>
      </c>
      <c r="BK74" s="24">
        <v>5.8830439857251705E-2</v>
      </c>
      <c r="BL74" s="24"/>
      <c r="BM74" s="162" t="str">
        <f t="shared" ref="BM74:BM92" si="55">IF(BK74&lt;BM$7,"E, &lt;PRL",IF(BK74&gt;BM$7,"  ",))</f>
        <v xml:space="preserve">  </v>
      </c>
      <c r="BN74" s="818" t="str">
        <f t="shared" ref="BN74:BN137" si="56">IF(BK74&lt;BN$5,"&lt;MDL",IF(BK74&lt;BN$6,"E, &lt;RL",IF(BK74&gt;BN$6,"  ",)))</f>
        <v xml:space="preserve">  </v>
      </c>
      <c r="BO74" s="942" t="str">
        <f t="shared" ref="BO74:BO137" si="57">IF(BK74&lt;BO$5,"&lt;MDL",IF(BK74&lt;BO$6,"E, &lt;RL",IF(BK74&gt;BO$6,"  ",)))</f>
        <v xml:space="preserve">  </v>
      </c>
      <c r="BP74" s="826">
        <f>BK74/BF74*100</f>
        <v>2.5322355127955216</v>
      </c>
      <c r="BQ74" s="34">
        <v>108.44601336398367</v>
      </c>
      <c r="BR74" s="96"/>
      <c r="BS74" s="163" t="str">
        <f t="shared" ref="BS74:BS78" si="58">IF(BQ74&lt;BS$7,"E, &lt;PRL",IF(BQ74&gt;BS$7,"  ",))</f>
        <v xml:space="preserve">  </v>
      </c>
      <c r="BT74" s="818" t="str">
        <f t="shared" ref="BT74:BT137" si="59">IF(BQ74&lt;BT$5,"&lt;MDL",IF(BQ74&lt;BT$6,"E, &lt;RL",IF(BQ74&gt;BT$6,"  ",)))</f>
        <v xml:space="preserve">  </v>
      </c>
      <c r="BU74" s="10">
        <f>BQ74*(X74/1000)</f>
        <v>2.8643427971301896</v>
      </c>
      <c r="BW74" s="163" t="str">
        <f t="shared" ref="BW74:BW78" si="60">IF(BU74&lt;BW$7,"E, &lt;PRL",IF(BU74&gt;BW$7,"  ",))</f>
        <v>E, &lt;PRL</v>
      </c>
      <c r="BX74" s="643" t="str">
        <f t="shared" ref="BX74:BX137" si="61">IF(BU74&lt;BX$5,"&lt;MDL",IF(BU74&lt;BX$6,"E, &lt;RL",IF(BU74&gt;BX$6,"  ",)))</f>
        <v>E, &lt;RL</v>
      </c>
      <c r="BY74" s="25">
        <v>6.4832722214024106</v>
      </c>
      <c r="BZ74" s="26">
        <v>4.5838967909293693</v>
      </c>
      <c r="CA74" s="80">
        <v>1</v>
      </c>
      <c r="CB74" s="163" t="str">
        <f t="shared" ref="CB74:CB78" si="62">IF(BY74&lt;CB$7,"E, &lt;PRL",IF(BY74&gt;CB$7,"  ",))</f>
        <v xml:space="preserve">  </v>
      </c>
      <c r="CC74" s="643" t="str">
        <f t="shared" ref="CC74:CC137" si="63">IF(BY74&lt;CC$5,"&lt;MDL",IF(BY74&lt;CC$6,"E, &lt;RL",IF(BY74&gt;CC$6,"  ",)))</f>
        <v xml:space="preserve">  </v>
      </c>
      <c r="CD74" s="5">
        <f>BY74*(AE74/1000)</f>
        <v>0.11453430666659047</v>
      </c>
      <c r="CF74" s="174" t="str">
        <f t="shared" si="47"/>
        <v xml:space="preserve">  </v>
      </c>
      <c r="CG74" s="818" t="str">
        <f t="shared" ref="CG74:CG137" si="64">IF(CD74&lt;CG$5,"&lt;MDL",IF(CD74&lt;CG$6,"E, &lt;RL",IF(CD74&gt;CG$6,"  ",)))</f>
        <v>E, &lt;RL</v>
      </c>
      <c r="CH74" s="793">
        <f>BY74/BQ74*100</f>
        <v>5.9783407617228184</v>
      </c>
      <c r="CI74" s="8">
        <v>1.6580813981287243</v>
      </c>
      <c r="CK74" s="163" t="str">
        <f t="shared" ref="CK74:CK78" si="65">IF(CI74&lt;CK$7,"E, &lt;PRL",IF(CI74&gt;CK$7,"  ",))</f>
        <v>E, &lt;PRL</v>
      </c>
      <c r="CL74" s="643" t="str">
        <f t="shared" ref="CL74:CL137" si="66">IF(CI74&lt;CL$5,"&lt;MDL",IF(CI74&lt;CL$6,"E, &lt;RL",IF(CI74&gt;CL$6,"  ",)))</f>
        <v xml:space="preserve">  </v>
      </c>
      <c r="CM74" s="24">
        <f>CI74*(AL74/1000)</f>
        <v>0.17838796654451836</v>
      </c>
      <c r="CN74" s="140"/>
      <c r="CO74" s="174" t="str">
        <f t="shared" si="38"/>
        <v>E, &lt;PRL</v>
      </c>
      <c r="CP74" s="818" t="str">
        <f t="shared" ref="CP74:CP137" si="67">IF(CM74&lt;CP$5,"&lt;MDL",IF(CM74&lt;CP$6,"E, &lt;RL",IF(CM74&gt;CP$6,"  ",)))</f>
        <v>E, &lt;RL</v>
      </c>
      <c r="CQ74" s="11">
        <f>CI74/BQ74*100</f>
        <v>1.5289463823475089</v>
      </c>
      <c r="CR74" s="61">
        <f>100*CM74/BU74</f>
        <v>6.227884690451396</v>
      </c>
    </row>
    <row r="75" spans="1:97" x14ac:dyDescent="0.3">
      <c r="A75" s="906" t="s">
        <v>2141</v>
      </c>
      <c r="B75" s="425" t="s">
        <v>1247</v>
      </c>
      <c r="C75" s="305" t="s">
        <v>601</v>
      </c>
      <c r="D75" s="305">
        <v>2</v>
      </c>
      <c r="E75" s="447">
        <v>1100363</v>
      </c>
      <c r="F75" s="472">
        <v>4</v>
      </c>
      <c r="G75" s="419">
        <v>88888823</v>
      </c>
      <c r="H75" s="419">
        <v>201012100800</v>
      </c>
      <c r="I75" s="419"/>
      <c r="J75" s="305" t="s">
        <v>109</v>
      </c>
      <c r="K75" s="910" t="s">
        <v>137</v>
      </c>
      <c r="L75" s="418"/>
      <c r="M75" s="219" t="s">
        <v>46</v>
      </c>
      <c r="N75" s="219"/>
      <c r="O75" s="219" t="s">
        <v>47</v>
      </c>
      <c r="P75" s="332">
        <v>40522</v>
      </c>
      <c r="Q75" s="328">
        <v>0.33333333333333331</v>
      </c>
      <c r="R75" s="299" t="s">
        <v>110</v>
      </c>
      <c r="S75" s="502" t="s">
        <v>138</v>
      </c>
      <c r="T75" s="3">
        <v>133.30000000000001</v>
      </c>
      <c r="U75" s="3">
        <v>132.4</v>
      </c>
      <c r="V75" s="7">
        <f t="shared" si="39"/>
        <v>-0.90000000000000568</v>
      </c>
      <c r="W75" s="3">
        <v>1415</v>
      </c>
      <c r="X75" s="138">
        <f t="shared" si="40"/>
        <v>-0.63604240282685909</v>
      </c>
      <c r="Y75" s="643" t="str">
        <f t="shared" si="48"/>
        <v>&lt;MDL</v>
      </c>
      <c r="Z75" s="142" t="s">
        <v>151</v>
      </c>
      <c r="AA75" s="3">
        <v>134.5</v>
      </c>
      <c r="AB75" s="3">
        <v>133.69999999999999</v>
      </c>
      <c r="AC75" s="7">
        <f t="shared" si="41"/>
        <v>-0.80000000000001137</v>
      </c>
      <c r="AD75" s="3">
        <v>1358</v>
      </c>
      <c r="AE75" s="138">
        <f t="shared" si="33"/>
        <v>-0.58910162002946342</v>
      </c>
      <c r="AF75" s="643" t="str">
        <f t="shared" si="49"/>
        <v>&lt;MDL</v>
      </c>
      <c r="AG75" s="142" t="s">
        <v>164</v>
      </c>
      <c r="AH75" s="3">
        <v>133.19999999999999</v>
      </c>
      <c r="AI75" s="538">
        <v>132.4</v>
      </c>
      <c r="AJ75" s="138">
        <f t="shared" si="42"/>
        <v>-0.79999999999998295</v>
      </c>
      <c r="AK75" s="3">
        <v>1389</v>
      </c>
      <c r="AL75" s="138">
        <f t="shared" si="35"/>
        <v>-0.57595392368609288</v>
      </c>
      <c r="AM75" s="643" t="str">
        <f t="shared" si="43"/>
        <v>&lt;MDL</v>
      </c>
      <c r="AN75" s="2">
        <f t="shared" si="44"/>
        <v>-0.60036598218080506</v>
      </c>
      <c r="AO75" s="2">
        <f t="shared" si="45"/>
        <v>3.1588300403314021E-2</v>
      </c>
      <c r="AP75" s="2">
        <f t="shared" ref="AP75:AP103" si="68">AO75/AN75*100</f>
        <v>-5.2615073706492836</v>
      </c>
      <c r="AQ75" s="1">
        <f t="shared" si="37"/>
        <v>3</v>
      </c>
      <c r="AR75" s="643" t="str">
        <f t="shared" si="50"/>
        <v>&lt;MDL</v>
      </c>
      <c r="AT75" s="23" t="s">
        <v>191</v>
      </c>
      <c r="AU75" s="23" t="s">
        <v>191</v>
      </c>
      <c r="AV75" s="23" t="s">
        <v>191</v>
      </c>
      <c r="AW75" s="162" t="str">
        <f t="shared" si="46"/>
        <v xml:space="preserve">  </v>
      </c>
      <c r="AX75" s="643" t="str">
        <f t="shared" si="51"/>
        <v xml:space="preserve">  </v>
      </c>
      <c r="AY75" s="23" t="s">
        <v>191</v>
      </c>
      <c r="AZ75" s="23" t="s">
        <v>191</v>
      </c>
      <c r="BA75" s="23" t="s">
        <v>191</v>
      </c>
      <c r="BB75" s="162" t="str">
        <f t="shared" si="52"/>
        <v xml:space="preserve">  </v>
      </c>
      <c r="BC75" s="643" t="str">
        <f t="shared" si="53"/>
        <v xml:space="preserve">  </v>
      </c>
      <c r="BD75" s="794" t="s">
        <v>191</v>
      </c>
      <c r="BE75" s="249" t="s">
        <v>178</v>
      </c>
      <c r="BF75" s="100">
        <v>-2.1948883318803933E-3</v>
      </c>
      <c r="BG75" s="99" t="s">
        <v>88</v>
      </c>
      <c r="BH75" s="162" t="str">
        <f t="shared" si="25"/>
        <v>E, &lt;PRL</v>
      </c>
      <c r="BI75" s="643" t="str">
        <f t="shared" si="54"/>
        <v>&lt;MDL</v>
      </c>
      <c r="BJ75" s="24" t="s">
        <v>178</v>
      </c>
      <c r="BK75" s="24">
        <v>4.670318250214754E-3</v>
      </c>
      <c r="BL75" s="24"/>
      <c r="BM75" s="162" t="str">
        <f>IF(BK75&lt;BM$7,"E, &lt;PRL",IF(BK75&gt;BM$7,"  ",))</f>
        <v>E, &lt;PRL</v>
      </c>
      <c r="BN75" s="818" t="str">
        <f t="shared" si="56"/>
        <v>&lt;MDL</v>
      </c>
      <c r="BO75" s="942" t="str">
        <f t="shared" si="57"/>
        <v>&lt;MDL</v>
      </c>
      <c r="BP75" s="829" t="s">
        <v>88</v>
      </c>
      <c r="BQ75" s="36">
        <v>4.1320124044478219E-2</v>
      </c>
      <c r="BR75" s="96"/>
      <c r="BS75" s="163" t="str">
        <f t="shared" si="58"/>
        <v>E, &lt;PRL</v>
      </c>
      <c r="BT75" s="818" t="str">
        <f>IF(BQ75&lt;BU$3,"&lt;MDL",IF(BQ75&lt;BU$4,"E, &lt;RL",IF(BQ75&gt;BU$4,"  ",)))</f>
        <v>E, &lt;RL</v>
      </c>
      <c r="BU75" s="854">
        <v>2.9201501091504042E-2</v>
      </c>
      <c r="BW75" s="163" t="str">
        <f t="shared" si="60"/>
        <v>E, &lt;PRL</v>
      </c>
      <c r="BX75" s="643" t="str">
        <f t="shared" si="61"/>
        <v>&lt;MDL</v>
      </c>
      <c r="BY75" s="555" t="s">
        <v>88</v>
      </c>
      <c r="BZ75" s="11"/>
      <c r="CA75" s="80">
        <v>1</v>
      </c>
      <c r="CB75" s="163" t="str">
        <f t="shared" si="62"/>
        <v xml:space="preserve">  </v>
      </c>
      <c r="CC75" s="643" t="s">
        <v>88</v>
      </c>
      <c r="CD75" s="188">
        <v>0</v>
      </c>
      <c r="CF75" s="174" t="str">
        <f t="shared" si="47"/>
        <v>E, &lt;PRL</v>
      </c>
      <c r="CG75" s="818" t="str">
        <f t="shared" si="64"/>
        <v>&lt;MDL</v>
      </c>
      <c r="CH75" s="829" t="s">
        <v>88</v>
      </c>
      <c r="CI75" s="8" t="s">
        <v>88</v>
      </c>
      <c r="CK75" s="163" t="str">
        <f t="shared" si="65"/>
        <v xml:space="preserve">  </v>
      </c>
      <c r="CL75" s="818" t="s">
        <v>88</v>
      </c>
      <c r="CM75" s="8" t="s">
        <v>88</v>
      </c>
      <c r="CN75" s="140"/>
      <c r="CO75" s="174" t="str">
        <f t="shared" si="38"/>
        <v xml:space="preserve">  </v>
      </c>
      <c r="CP75" s="818" t="s">
        <v>88</v>
      </c>
      <c r="CQ75" s="8" t="s">
        <v>88</v>
      </c>
      <c r="CR75" s="61"/>
    </row>
    <row r="76" spans="1:97" ht="21.6" x14ac:dyDescent="0.3">
      <c r="A76" s="906" t="s">
        <v>2142</v>
      </c>
      <c r="B76" s="425" t="s">
        <v>1248</v>
      </c>
      <c r="C76" s="305" t="s">
        <v>599</v>
      </c>
      <c r="D76" s="219">
        <v>9</v>
      </c>
      <c r="E76" s="446">
        <v>1108061</v>
      </c>
      <c r="F76" s="472">
        <v>1</v>
      </c>
      <c r="G76" s="419">
        <v>11452600</v>
      </c>
      <c r="H76" s="436">
        <v>201012200830</v>
      </c>
      <c r="I76" s="436"/>
      <c r="J76" s="305" t="s">
        <v>111</v>
      </c>
      <c r="K76" s="926" t="s">
        <v>2614</v>
      </c>
      <c r="L76" s="413" t="s">
        <v>1694</v>
      </c>
      <c r="M76" s="219" t="s">
        <v>43</v>
      </c>
      <c r="N76" s="219"/>
      <c r="O76" s="219"/>
      <c r="P76" s="373">
        <v>40532</v>
      </c>
      <c r="Q76" s="328">
        <v>0.35416666666666669</v>
      </c>
      <c r="R76" s="297" t="s">
        <v>112</v>
      </c>
      <c r="S76" s="535" t="s">
        <v>139</v>
      </c>
      <c r="T76" s="3">
        <v>132.30000000000001</v>
      </c>
      <c r="U76" s="3">
        <v>150.1</v>
      </c>
      <c r="V76" s="7">
        <f t="shared" si="39"/>
        <v>17.799999999999983</v>
      </c>
      <c r="W76" s="3">
        <v>625</v>
      </c>
      <c r="X76" s="138">
        <f t="shared" si="40"/>
        <v>28.479999999999972</v>
      </c>
      <c r="Y76" s="643" t="str">
        <f t="shared" si="48"/>
        <v xml:space="preserve">  </v>
      </c>
      <c r="Z76" s="1" t="s">
        <v>152</v>
      </c>
      <c r="AA76" s="3">
        <v>132.4</v>
      </c>
      <c r="AB76" s="3">
        <v>163.69999999999999</v>
      </c>
      <c r="AC76" s="7">
        <f t="shared" si="41"/>
        <v>31.299999999999983</v>
      </c>
      <c r="AD76" s="3">
        <v>625</v>
      </c>
      <c r="AE76" s="138">
        <f t="shared" si="33"/>
        <v>50.07999999999997</v>
      </c>
      <c r="AF76" s="643" t="str">
        <f t="shared" si="49"/>
        <v xml:space="preserve">  </v>
      </c>
      <c r="AG76" s="1" t="s">
        <v>165</v>
      </c>
      <c r="AH76" s="3">
        <v>132.4</v>
      </c>
      <c r="AI76" s="538">
        <v>181.6</v>
      </c>
      <c r="AJ76" s="138">
        <f t="shared" si="42"/>
        <v>49.199999999999989</v>
      </c>
      <c r="AK76" s="3">
        <v>625</v>
      </c>
      <c r="AL76" s="138">
        <f t="shared" si="35"/>
        <v>78.719999999999985</v>
      </c>
      <c r="AM76" s="643" t="str">
        <f t="shared" si="43"/>
        <v xml:space="preserve">  </v>
      </c>
      <c r="AN76" s="2">
        <f t="shared" si="44"/>
        <v>52.426666666666641</v>
      </c>
      <c r="AO76" s="2">
        <f t="shared" si="45"/>
        <v>25.202073988728269</v>
      </c>
      <c r="AP76" s="2">
        <f t="shared" si="68"/>
        <v>48.071097384400332</v>
      </c>
      <c r="AQ76" s="1">
        <f t="shared" si="37"/>
        <v>3</v>
      </c>
      <c r="AR76" s="643" t="str">
        <f t="shared" si="50"/>
        <v xml:space="preserve">  </v>
      </c>
      <c r="AT76" s="23" t="s">
        <v>191</v>
      </c>
      <c r="AU76" s="23" t="s">
        <v>191</v>
      </c>
      <c r="AV76" s="23" t="s">
        <v>191</v>
      </c>
      <c r="AW76" s="162" t="str">
        <f t="shared" si="46"/>
        <v xml:space="preserve">  </v>
      </c>
      <c r="AX76" s="643" t="str">
        <f t="shared" si="51"/>
        <v xml:space="preserve">  </v>
      </c>
      <c r="AY76" s="23" t="s">
        <v>191</v>
      </c>
      <c r="AZ76" s="23" t="s">
        <v>191</v>
      </c>
      <c r="BA76" s="23" t="s">
        <v>191</v>
      </c>
      <c r="BB76" s="162" t="str">
        <f t="shared" si="52"/>
        <v xml:space="preserve">  </v>
      </c>
      <c r="BC76" s="643" t="str">
        <f t="shared" si="53"/>
        <v xml:space="preserve">  </v>
      </c>
      <c r="BD76" s="794" t="s">
        <v>191</v>
      </c>
      <c r="BE76" s="249" t="s">
        <v>77</v>
      </c>
      <c r="BF76" s="33">
        <v>1.0993779703740685</v>
      </c>
      <c r="BG76" s="123"/>
      <c r="BH76" s="162" t="str">
        <f t="shared" si="25"/>
        <v xml:space="preserve">  </v>
      </c>
      <c r="BI76" s="643" t="str">
        <f t="shared" si="54"/>
        <v xml:space="preserve">  </v>
      </c>
      <c r="BJ76" s="24" t="s">
        <v>242</v>
      </c>
      <c r="BK76" s="24">
        <v>0.11960971581046717</v>
      </c>
      <c r="BL76" s="24"/>
      <c r="BM76" s="162" t="str">
        <f t="shared" si="55"/>
        <v xml:space="preserve">  </v>
      </c>
      <c r="BN76" s="818" t="str">
        <f t="shared" si="56"/>
        <v xml:space="preserve">  </v>
      </c>
      <c r="BO76" s="942" t="str">
        <f t="shared" si="57"/>
        <v xml:space="preserve">  </v>
      </c>
      <c r="BP76" s="826">
        <f t="shared" ref="BP76:BP83" si="69">BK76/BF76*100</f>
        <v>10.879762832592453</v>
      </c>
      <c r="BQ76" s="34">
        <v>62.352674553419128</v>
      </c>
      <c r="BR76" s="96"/>
      <c r="BS76" s="163" t="str">
        <f t="shared" si="58"/>
        <v xml:space="preserve">  </v>
      </c>
      <c r="BT76" s="818" t="str">
        <f t="shared" si="59"/>
        <v xml:space="preserve">  </v>
      </c>
      <c r="BU76" s="10">
        <f t="shared" ref="BU76:BU83" si="70">BQ76*(X76/1000)</f>
        <v>1.775804171281375</v>
      </c>
      <c r="BW76" s="163" t="str">
        <f t="shared" si="60"/>
        <v>E, &lt;PRL</v>
      </c>
      <c r="BX76" s="643" t="str">
        <f t="shared" si="61"/>
        <v>E, &lt;RL</v>
      </c>
      <c r="BY76" s="8">
        <v>1.1186325849154424</v>
      </c>
      <c r="BZ76" s="11"/>
      <c r="CA76" s="80">
        <v>1</v>
      </c>
      <c r="CB76" s="163" t="str">
        <f t="shared" si="62"/>
        <v xml:space="preserve">  </v>
      </c>
      <c r="CC76" s="643" t="str">
        <f t="shared" si="63"/>
        <v xml:space="preserve">  </v>
      </c>
      <c r="CD76" s="5">
        <f>BY76*(AE76/1000)</f>
        <v>5.6021119852565325E-2</v>
      </c>
      <c r="CF76" s="174" t="str">
        <f t="shared" si="47"/>
        <v>E, &lt;PRL</v>
      </c>
      <c r="CG76" s="818" t="str">
        <f t="shared" si="64"/>
        <v>&lt;MDL</v>
      </c>
      <c r="CH76" s="793">
        <f t="shared" ref="CH76:CH83" si="71">BY76/BQ76*100</f>
        <v>1.7940410622756549</v>
      </c>
      <c r="CI76" s="8">
        <v>1.2754911678453367</v>
      </c>
      <c r="CK76" s="163" t="str">
        <f t="shared" si="65"/>
        <v>E, &lt;PRL</v>
      </c>
      <c r="CL76" s="643" t="str">
        <f t="shared" si="66"/>
        <v xml:space="preserve">  </v>
      </c>
      <c r="CM76" s="24">
        <f t="shared" ref="CM76:CM83" si="72">CI76*(AL76/1000)</f>
        <v>0.10040666473278488</v>
      </c>
      <c r="CN76" s="140"/>
      <c r="CO76" s="174" t="str">
        <f t="shared" si="38"/>
        <v>E, &lt;PRL</v>
      </c>
      <c r="CP76" s="818" t="str">
        <f t="shared" si="67"/>
        <v>&lt;MDL</v>
      </c>
      <c r="CQ76" s="11">
        <f t="shared" ref="CQ76:CQ83" si="73">CI76/BQ76*100</f>
        <v>2.0456077898512453</v>
      </c>
      <c r="CR76" s="61" t="s">
        <v>2618</v>
      </c>
    </row>
    <row r="77" spans="1:97" ht="14.4" x14ac:dyDescent="0.3">
      <c r="A77" s="906" t="s">
        <v>2143</v>
      </c>
      <c r="B77" s="425" t="s">
        <v>1249</v>
      </c>
      <c r="C77" s="305" t="s">
        <v>599</v>
      </c>
      <c r="D77" s="219">
        <v>9</v>
      </c>
      <c r="E77" s="448">
        <v>1100516</v>
      </c>
      <c r="F77" s="472">
        <v>1</v>
      </c>
      <c r="G77" s="419">
        <v>384043121402301</v>
      </c>
      <c r="H77" s="419">
        <v>201012201020</v>
      </c>
      <c r="I77" s="419"/>
      <c r="J77" s="305" t="s">
        <v>113</v>
      </c>
      <c r="K77" s="911" t="s">
        <v>115</v>
      </c>
      <c r="L77" s="414"/>
      <c r="M77" s="219" t="s">
        <v>115</v>
      </c>
      <c r="N77" s="219"/>
      <c r="O77" s="219"/>
      <c r="P77" s="332">
        <v>40532</v>
      </c>
      <c r="Q77" s="328">
        <v>0.43055555555555558</v>
      </c>
      <c r="R77" s="300" t="s">
        <v>114</v>
      </c>
      <c r="S77" s="535" t="s">
        <v>140</v>
      </c>
      <c r="T77" s="3">
        <v>132.69999999999999</v>
      </c>
      <c r="U77" s="3">
        <v>149.9</v>
      </c>
      <c r="V77" s="7">
        <f t="shared" si="39"/>
        <v>17.200000000000017</v>
      </c>
      <c r="W77" s="3">
        <v>325</v>
      </c>
      <c r="X77" s="138">
        <f t="shared" si="40"/>
        <v>52.923076923076977</v>
      </c>
      <c r="Y77" s="643" t="str">
        <f t="shared" si="48"/>
        <v xml:space="preserve">  </v>
      </c>
      <c r="Z77" s="1" t="s">
        <v>153</v>
      </c>
      <c r="AA77" s="3">
        <v>132</v>
      </c>
      <c r="AB77" s="3">
        <v>252.5</v>
      </c>
      <c r="AC77" s="7">
        <f t="shared" si="41"/>
        <v>120.5</v>
      </c>
      <c r="AD77" s="3">
        <v>345</v>
      </c>
      <c r="AE77" s="138">
        <f t="shared" si="33"/>
        <v>349.27536231884062</v>
      </c>
      <c r="AF77" s="643" t="str">
        <f t="shared" si="49"/>
        <v xml:space="preserve">  </v>
      </c>
      <c r="AG77" s="1" t="s">
        <v>166</v>
      </c>
      <c r="AH77" s="3">
        <v>132.80000000000001</v>
      </c>
      <c r="AI77" s="538">
        <v>182.4</v>
      </c>
      <c r="AJ77" s="138">
        <f t="shared" si="42"/>
        <v>49.599999999999994</v>
      </c>
      <c r="AK77" s="3">
        <v>325</v>
      </c>
      <c r="AL77" s="138">
        <f t="shared" si="35"/>
        <v>152.61538461538458</v>
      </c>
      <c r="AM77" s="643" t="str">
        <f t="shared" si="43"/>
        <v xml:space="preserve">  </v>
      </c>
      <c r="AN77" s="185">
        <f t="shared" si="44"/>
        <v>184.93794128576738</v>
      </c>
      <c r="AO77" s="185">
        <f t="shared" si="45"/>
        <v>150.79698278515264</v>
      </c>
      <c r="AP77" s="185">
        <f t="shared" si="68"/>
        <v>81.539235127604286</v>
      </c>
      <c r="AQ77" s="659">
        <f t="shared" si="37"/>
        <v>3</v>
      </c>
      <c r="AR77" s="643" t="str">
        <f t="shared" si="50"/>
        <v xml:space="preserve">  </v>
      </c>
      <c r="AS77" s="659"/>
      <c r="AT77" s="23" t="s">
        <v>191</v>
      </c>
      <c r="AU77" s="23" t="s">
        <v>191</v>
      </c>
      <c r="AV77" s="23" t="s">
        <v>191</v>
      </c>
      <c r="AW77" s="162" t="str">
        <f t="shared" si="46"/>
        <v xml:space="preserve">  </v>
      </c>
      <c r="AX77" s="643" t="str">
        <f t="shared" si="51"/>
        <v xml:space="preserve">  </v>
      </c>
      <c r="AY77" s="23" t="s">
        <v>191</v>
      </c>
      <c r="AZ77" s="23" t="s">
        <v>191</v>
      </c>
      <c r="BA77" s="23" t="s">
        <v>191</v>
      </c>
      <c r="BB77" s="162" t="str">
        <f t="shared" si="52"/>
        <v xml:space="preserve">  </v>
      </c>
      <c r="BC77" s="643" t="str">
        <f t="shared" si="53"/>
        <v xml:space="preserve">  </v>
      </c>
      <c r="BD77" s="794" t="s">
        <v>191</v>
      </c>
      <c r="BE77" s="249" t="s">
        <v>179</v>
      </c>
      <c r="BF77" s="33">
        <v>3.0603170752751034</v>
      </c>
      <c r="BG77" s="123"/>
      <c r="BH77" s="162" t="str">
        <f t="shared" si="25"/>
        <v xml:space="preserve">  </v>
      </c>
      <c r="BI77" s="643" t="str">
        <f t="shared" si="54"/>
        <v xml:space="preserve">  </v>
      </c>
      <c r="BJ77" s="24" t="s">
        <v>243</v>
      </c>
      <c r="BK77" s="24">
        <v>0.17611436216664095</v>
      </c>
      <c r="BL77" s="24"/>
      <c r="BM77" s="162" t="str">
        <f t="shared" si="55"/>
        <v xml:space="preserve">  </v>
      </c>
      <c r="BN77" s="818" t="str">
        <f t="shared" si="56"/>
        <v xml:space="preserve">  </v>
      </c>
      <c r="BO77" s="942" t="str">
        <f t="shared" si="57"/>
        <v xml:space="preserve">  </v>
      </c>
      <c r="BP77" s="826">
        <f t="shared" si="69"/>
        <v>5.7547750064692025</v>
      </c>
      <c r="BQ77" s="34">
        <v>139.7179183875879</v>
      </c>
      <c r="BR77" s="96"/>
      <c r="BS77" s="163" t="str">
        <f t="shared" si="58"/>
        <v xml:space="preserve">  </v>
      </c>
      <c r="BT77" s="818" t="str">
        <f t="shared" si="59"/>
        <v xml:space="preserve">  </v>
      </c>
      <c r="BU77" s="10">
        <f t="shared" si="70"/>
        <v>7.3943021423585051</v>
      </c>
      <c r="BW77" s="163" t="str">
        <f t="shared" si="60"/>
        <v xml:space="preserve">  </v>
      </c>
      <c r="BX77" s="643" t="str">
        <f t="shared" si="61"/>
        <v xml:space="preserve">  </v>
      </c>
      <c r="BY77" s="136">
        <v>0.38103523374862058</v>
      </c>
      <c r="BZ77" s="43">
        <v>4.6831146047316474E-2</v>
      </c>
      <c r="CA77" s="80">
        <v>1</v>
      </c>
      <c r="CB77" s="163" t="str">
        <f t="shared" si="62"/>
        <v>E, &lt;PRL</v>
      </c>
      <c r="CC77" s="643" t="str">
        <f t="shared" si="63"/>
        <v>&lt;MDL</v>
      </c>
      <c r="CD77" s="5">
        <v>0.13308621932379355</v>
      </c>
      <c r="CE77" s="246">
        <v>1.6356965503482999E-2</v>
      </c>
      <c r="CF77" s="174" t="str">
        <f t="shared" si="47"/>
        <v xml:space="preserve">  </v>
      </c>
      <c r="CG77" s="818" t="str">
        <f t="shared" si="64"/>
        <v xml:space="preserve">  </v>
      </c>
      <c r="CH77" s="793">
        <f t="shared" si="71"/>
        <v>0.27271751407833067</v>
      </c>
      <c r="CI77" s="8">
        <v>1.4040205387380322</v>
      </c>
      <c r="CK77" s="163" t="str">
        <f t="shared" si="65"/>
        <v>E, &lt;PRL</v>
      </c>
      <c r="CL77" s="643" t="str">
        <f t="shared" si="66"/>
        <v xml:space="preserve">  </v>
      </c>
      <c r="CM77" s="24">
        <f t="shared" si="72"/>
        <v>0.21427513452740427</v>
      </c>
      <c r="CN77" s="140"/>
      <c r="CO77" s="174" t="str">
        <f t="shared" si="38"/>
        <v xml:space="preserve">  </v>
      </c>
      <c r="CP77" s="818" t="str">
        <f t="shared" si="67"/>
        <v xml:space="preserve">  </v>
      </c>
      <c r="CQ77" s="11">
        <f t="shared" si="73"/>
        <v>1.0048965479453931</v>
      </c>
      <c r="CR77" s="61">
        <f t="shared" ref="CR77:CR83" si="74">100*CM77/BU77</f>
        <v>2.8978412080285718</v>
      </c>
    </row>
    <row r="78" spans="1:97" ht="21.6" x14ac:dyDescent="0.3">
      <c r="A78" s="906" t="s">
        <v>2144</v>
      </c>
      <c r="B78" s="425" t="s">
        <v>1250</v>
      </c>
      <c r="C78" s="305" t="s">
        <v>599</v>
      </c>
      <c r="D78" s="219">
        <v>9</v>
      </c>
      <c r="E78" s="446">
        <v>1108062</v>
      </c>
      <c r="F78" s="472">
        <v>1</v>
      </c>
      <c r="G78" s="419">
        <v>11452600</v>
      </c>
      <c r="H78" s="436">
        <v>201012201600</v>
      </c>
      <c r="I78" s="436"/>
      <c r="J78" s="305" t="s">
        <v>116</v>
      </c>
      <c r="K78" s="926" t="s">
        <v>2614</v>
      </c>
      <c r="L78" s="413" t="s">
        <v>1694</v>
      </c>
      <c r="M78" s="219" t="s">
        <v>43</v>
      </c>
      <c r="N78" s="219"/>
      <c r="O78" s="219"/>
      <c r="P78" s="373">
        <v>40532</v>
      </c>
      <c r="Q78" s="328">
        <v>0.66666666666666663</v>
      </c>
      <c r="R78" s="297" t="s">
        <v>117</v>
      </c>
      <c r="S78" s="1" t="s">
        <v>141</v>
      </c>
      <c r="T78" s="3">
        <v>132.9</v>
      </c>
      <c r="U78" s="3">
        <v>147.80000000000001</v>
      </c>
      <c r="V78" s="7">
        <f t="shared" si="39"/>
        <v>14.900000000000006</v>
      </c>
      <c r="W78" s="3">
        <v>250</v>
      </c>
      <c r="X78" s="138">
        <f t="shared" si="40"/>
        <v>59.600000000000023</v>
      </c>
      <c r="Y78" s="643" t="str">
        <f t="shared" si="48"/>
        <v xml:space="preserve">  </v>
      </c>
      <c r="Z78" s="1" t="s">
        <v>154</v>
      </c>
      <c r="AA78" s="3">
        <v>131.80000000000001</v>
      </c>
      <c r="AB78" s="3">
        <v>152.1</v>
      </c>
      <c r="AC78" s="7">
        <f t="shared" si="41"/>
        <v>20.299999999999983</v>
      </c>
      <c r="AD78" s="3">
        <v>250</v>
      </c>
      <c r="AE78" s="138">
        <f t="shared" si="33"/>
        <v>81.199999999999932</v>
      </c>
      <c r="AF78" s="643" t="str">
        <f t="shared" si="49"/>
        <v xml:space="preserve">  </v>
      </c>
      <c r="AG78" s="1" t="s">
        <v>167</v>
      </c>
      <c r="AH78" s="3">
        <v>133.30000000000001</v>
      </c>
      <c r="AI78" s="538">
        <v>155.19999999999999</v>
      </c>
      <c r="AJ78" s="138">
        <f t="shared" si="42"/>
        <v>21.899999999999977</v>
      </c>
      <c r="AK78" s="3">
        <v>250</v>
      </c>
      <c r="AL78" s="138">
        <f t="shared" si="35"/>
        <v>87.599999999999909</v>
      </c>
      <c r="AM78" s="643" t="str">
        <f t="shared" si="43"/>
        <v xml:space="preserve">  </v>
      </c>
      <c r="AN78" s="2">
        <f t="shared" si="44"/>
        <v>76.133333333333283</v>
      </c>
      <c r="AO78" s="2">
        <f t="shared" si="45"/>
        <v>14.671514350377413</v>
      </c>
      <c r="AP78" s="2">
        <f t="shared" si="68"/>
        <v>19.270815696642849</v>
      </c>
      <c r="AQ78" s="1">
        <f t="shared" si="37"/>
        <v>3</v>
      </c>
      <c r="AR78" s="643" t="str">
        <f t="shared" si="50"/>
        <v xml:space="preserve">  </v>
      </c>
      <c r="AT78" s="23" t="s">
        <v>191</v>
      </c>
      <c r="AU78" s="23" t="s">
        <v>191</v>
      </c>
      <c r="AV78" s="23" t="s">
        <v>191</v>
      </c>
      <c r="AW78" s="162" t="str">
        <f t="shared" si="46"/>
        <v xml:space="preserve">  </v>
      </c>
      <c r="AX78" s="643" t="str">
        <f t="shared" si="51"/>
        <v xml:space="preserve">  </v>
      </c>
      <c r="AY78" s="23" t="s">
        <v>191</v>
      </c>
      <c r="AZ78" s="23" t="s">
        <v>191</v>
      </c>
      <c r="BA78" s="23" t="s">
        <v>191</v>
      </c>
      <c r="BB78" s="162" t="str">
        <f t="shared" si="52"/>
        <v xml:space="preserve">  </v>
      </c>
      <c r="BC78" s="643" t="str">
        <f t="shared" si="53"/>
        <v xml:space="preserve">  </v>
      </c>
      <c r="BD78" s="794" t="s">
        <v>191</v>
      </c>
      <c r="BE78" s="249" t="s">
        <v>180</v>
      </c>
      <c r="BF78" s="33">
        <v>2.1483601270202608</v>
      </c>
      <c r="BG78" s="123"/>
      <c r="BH78" s="162" t="str">
        <f t="shared" si="25"/>
        <v xml:space="preserve">  </v>
      </c>
      <c r="BI78" s="643" t="str">
        <f t="shared" si="54"/>
        <v xml:space="preserve">  </v>
      </c>
      <c r="BJ78" s="24" t="s">
        <v>55</v>
      </c>
      <c r="BK78" s="24">
        <v>0.11894608623552907</v>
      </c>
      <c r="BL78" s="24"/>
      <c r="BM78" s="162" t="str">
        <f t="shared" si="55"/>
        <v xml:space="preserve">  </v>
      </c>
      <c r="BN78" s="818" t="str">
        <f t="shared" si="56"/>
        <v xml:space="preserve">  </v>
      </c>
      <c r="BO78" s="942" t="str">
        <f t="shared" si="57"/>
        <v xml:space="preserve">  </v>
      </c>
      <c r="BP78" s="826">
        <f t="shared" si="69"/>
        <v>5.5365990431271541</v>
      </c>
      <c r="BQ78" s="34">
        <v>187.44422926159913</v>
      </c>
      <c r="BR78" s="96"/>
      <c r="BS78" s="163" t="str">
        <f t="shared" si="58"/>
        <v xml:space="preserve">  </v>
      </c>
      <c r="BT78" s="818" t="str">
        <f t="shared" si="59"/>
        <v xml:space="preserve">  </v>
      </c>
      <c r="BU78" s="10">
        <f t="shared" si="70"/>
        <v>11.171676063991312</v>
      </c>
      <c r="BW78" s="163" t="str">
        <f t="shared" si="60"/>
        <v xml:space="preserve">  </v>
      </c>
      <c r="BX78" s="643" t="str">
        <f t="shared" si="61"/>
        <v xml:space="preserve">  </v>
      </c>
      <c r="BY78" s="8">
        <v>4.9153303972121263</v>
      </c>
      <c r="BZ78" s="11"/>
      <c r="CA78" s="80">
        <v>1</v>
      </c>
      <c r="CB78" s="163" t="str">
        <f t="shared" si="62"/>
        <v xml:space="preserve">  </v>
      </c>
      <c r="CC78" s="643" t="str">
        <f t="shared" si="63"/>
        <v xml:space="preserve">  </v>
      </c>
      <c r="CD78" s="5">
        <f>BY78*(AE78/1000)</f>
        <v>0.39912482825362428</v>
      </c>
      <c r="CF78" s="174" t="str">
        <f t="shared" si="47"/>
        <v xml:space="preserve">  </v>
      </c>
      <c r="CG78" s="818" t="str">
        <f t="shared" si="64"/>
        <v xml:space="preserve">  </v>
      </c>
      <c r="CH78" s="793">
        <f t="shared" si="71"/>
        <v>2.6222895293043349</v>
      </c>
      <c r="CI78" s="8">
        <v>4.7518577643144271</v>
      </c>
      <c r="CK78" s="163" t="str">
        <f t="shared" si="65"/>
        <v xml:space="preserve">  </v>
      </c>
      <c r="CL78" s="643" t="str">
        <f t="shared" si="66"/>
        <v xml:space="preserve">  </v>
      </c>
      <c r="CM78" s="24">
        <f t="shared" si="72"/>
        <v>0.41626274015394338</v>
      </c>
      <c r="CN78" s="140"/>
      <c r="CO78" s="174" t="str">
        <f t="shared" si="38"/>
        <v xml:space="preserve">  </v>
      </c>
      <c r="CP78" s="818" t="str">
        <f t="shared" si="67"/>
        <v xml:space="preserve">  </v>
      </c>
      <c r="CQ78" s="11">
        <f t="shared" si="73"/>
        <v>2.5350781846064114</v>
      </c>
      <c r="CR78" s="61">
        <f t="shared" si="74"/>
        <v>3.7260545129449887</v>
      </c>
    </row>
    <row r="79" spans="1:97" ht="21.6" x14ac:dyDescent="0.3">
      <c r="A79" s="906" t="s">
        <v>2145</v>
      </c>
      <c r="B79" s="425" t="s">
        <v>1251</v>
      </c>
      <c r="C79" s="305" t="s">
        <v>599</v>
      </c>
      <c r="D79" s="219">
        <v>9</v>
      </c>
      <c r="E79" s="446">
        <v>1108063</v>
      </c>
      <c r="F79" s="472">
        <v>1</v>
      </c>
      <c r="G79" s="419">
        <v>11452600</v>
      </c>
      <c r="H79" s="419">
        <v>201012211540</v>
      </c>
      <c r="I79" s="419"/>
      <c r="J79" s="305" t="s">
        <v>118</v>
      </c>
      <c r="K79" s="926" t="s">
        <v>2614</v>
      </c>
      <c r="L79" s="413" t="s">
        <v>1694</v>
      </c>
      <c r="M79" s="219" t="s">
        <v>43</v>
      </c>
      <c r="N79" s="219"/>
      <c r="O79" s="219"/>
      <c r="P79" s="332">
        <v>40533</v>
      </c>
      <c r="Q79" s="328">
        <v>0.65277777777777779</v>
      </c>
      <c r="R79" s="297" t="s">
        <v>119</v>
      </c>
      <c r="S79" s="1" t="s">
        <v>142</v>
      </c>
      <c r="T79" s="3">
        <v>132.80000000000001</v>
      </c>
      <c r="U79" s="3">
        <v>191.2</v>
      </c>
      <c r="V79" s="7">
        <f t="shared" si="39"/>
        <v>58.399999999999977</v>
      </c>
      <c r="W79" s="7">
        <v>150</v>
      </c>
      <c r="X79" s="138">
        <f t="shared" si="40"/>
        <v>389.3333333333332</v>
      </c>
      <c r="Y79" s="643" t="str">
        <f t="shared" si="48"/>
        <v xml:space="preserve">  </v>
      </c>
      <c r="Z79" s="9" t="s">
        <v>155</v>
      </c>
      <c r="AA79" s="7">
        <v>132.80000000000001</v>
      </c>
      <c r="AB79" s="7">
        <v>205.9</v>
      </c>
      <c r="AC79" s="7">
        <f t="shared" si="41"/>
        <v>73.099999999999994</v>
      </c>
      <c r="AD79" s="7">
        <v>150</v>
      </c>
      <c r="AE79" s="138">
        <f t="shared" si="33"/>
        <v>487.33333333333331</v>
      </c>
      <c r="AF79" s="643" t="str">
        <f t="shared" si="49"/>
        <v xml:space="preserve">  </v>
      </c>
      <c r="AG79" s="1" t="s">
        <v>168</v>
      </c>
      <c r="AH79" s="3">
        <v>132.69999999999999</v>
      </c>
      <c r="AI79" s="538">
        <v>179</v>
      </c>
      <c r="AJ79" s="138">
        <f t="shared" si="42"/>
        <v>46.300000000000011</v>
      </c>
      <c r="AK79" s="7">
        <v>125</v>
      </c>
      <c r="AL79" s="138">
        <f t="shared" si="35"/>
        <v>370.40000000000009</v>
      </c>
      <c r="AM79" s="643" t="str">
        <f t="shared" si="43"/>
        <v xml:space="preserve">  </v>
      </c>
      <c r="AN79" s="2">
        <f t="shared" si="44"/>
        <v>415.68888888888887</v>
      </c>
      <c r="AO79" s="2">
        <f t="shared" si="45"/>
        <v>62.76394341174386</v>
      </c>
      <c r="AP79" s="2">
        <f t="shared" si="68"/>
        <v>15.09877821837097</v>
      </c>
      <c r="AQ79" s="1">
        <f t="shared" si="37"/>
        <v>3</v>
      </c>
      <c r="AR79" s="643" t="str">
        <f t="shared" si="50"/>
        <v xml:space="preserve">  </v>
      </c>
      <c r="AT79" s="23" t="s">
        <v>191</v>
      </c>
      <c r="AU79" s="23" t="s">
        <v>191</v>
      </c>
      <c r="AV79" s="23" t="s">
        <v>191</v>
      </c>
      <c r="AW79" s="162" t="str">
        <f t="shared" si="46"/>
        <v xml:space="preserve">  </v>
      </c>
      <c r="AX79" s="643" t="str">
        <f t="shared" si="51"/>
        <v xml:space="preserve">  </v>
      </c>
      <c r="AY79" s="23" t="s">
        <v>191</v>
      </c>
      <c r="AZ79" s="23" t="s">
        <v>191</v>
      </c>
      <c r="BA79" s="23" t="s">
        <v>191</v>
      </c>
      <c r="BB79" s="162" t="str">
        <f t="shared" si="52"/>
        <v xml:space="preserve">  </v>
      </c>
      <c r="BC79" s="643" t="str">
        <f t="shared" si="53"/>
        <v xml:space="preserve">  </v>
      </c>
      <c r="BD79" s="794" t="s">
        <v>191</v>
      </c>
      <c r="BE79" s="246" t="s">
        <v>56</v>
      </c>
      <c r="BF79" s="33">
        <v>6.6287534571357156</v>
      </c>
      <c r="BG79" s="123"/>
      <c r="BH79" s="162" t="str">
        <f t="shared" si="25"/>
        <v xml:space="preserve">  </v>
      </c>
      <c r="BI79" s="643" t="str">
        <f t="shared" si="54"/>
        <v xml:space="preserve">  </v>
      </c>
      <c r="BJ79" s="24" t="s">
        <v>89</v>
      </c>
      <c r="BK79" s="24">
        <v>0.14307750093248289</v>
      </c>
      <c r="BL79" s="24">
        <v>1.2274110780219338E-2</v>
      </c>
      <c r="BM79" s="162" t="str">
        <f t="shared" si="55"/>
        <v xml:space="preserve">  </v>
      </c>
      <c r="BN79" s="818" t="str">
        <f t="shared" si="56"/>
        <v xml:space="preserve">  </v>
      </c>
      <c r="BO79" s="942" t="str">
        <f t="shared" si="57"/>
        <v xml:space="preserve">  </v>
      </c>
      <c r="BP79" s="826">
        <f t="shared" si="69"/>
        <v>2.1584375080123541</v>
      </c>
      <c r="BQ79" s="35">
        <v>133.6500572221772</v>
      </c>
      <c r="BR79" s="96"/>
      <c r="BS79" s="163" t="str">
        <f>IF(BQ79&lt;BS$7,"E, &lt;PRL",IF(BQ79&gt;BS$7,"  ",))</f>
        <v xml:space="preserve">  </v>
      </c>
      <c r="BT79" s="818" t="str">
        <f t="shared" si="59"/>
        <v xml:space="preserve">  </v>
      </c>
      <c r="BU79" s="10">
        <f t="shared" si="70"/>
        <v>52.034422278500969</v>
      </c>
      <c r="BW79" s="163" t="str">
        <f>IF(BU79&lt;BW$7,"E, &lt;PRL",IF(BU79&gt;BW$7,"  ",))</f>
        <v xml:space="preserve">  </v>
      </c>
      <c r="BX79" s="643" t="str">
        <f t="shared" si="61"/>
        <v xml:space="preserve">  </v>
      </c>
      <c r="BY79" s="8">
        <v>2.6159499036699851</v>
      </c>
      <c r="BZ79" s="11"/>
      <c r="CA79" s="80">
        <v>1</v>
      </c>
      <c r="CB79" s="163" t="str">
        <f>IF(BY79&lt;CB$7,"E, &lt;PRL",IF(BY79&gt;CB$7,"  ",))</f>
        <v xml:space="preserve">  </v>
      </c>
      <c r="CC79" s="643" t="str">
        <f t="shared" si="63"/>
        <v xml:space="preserve">  </v>
      </c>
      <c r="CD79" s="5">
        <f>BY79*(AE79/1000)</f>
        <v>1.274839586388506</v>
      </c>
      <c r="CF79" s="174" t="str">
        <f t="shared" si="47"/>
        <v xml:space="preserve">  </v>
      </c>
      <c r="CG79" s="818" t="str">
        <f t="shared" si="64"/>
        <v xml:space="preserve">  </v>
      </c>
      <c r="CH79" s="793">
        <f t="shared" si="71"/>
        <v>1.9573129694372537</v>
      </c>
      <c r="CI79" s="8">
        <v>4.8394344134715794</v>
      </c>
      <c r="CK79" s="163" t="str">
        <f>IF(CI79&lt;CK$7,"E, &lt;PRL",IF(CI79&gt;CK$7,"  ",))</f>
        <v xml:space="preserve">  </v>
      </c>
      <c r="CL79" s="643" t="str">
        <f t="shared" si="66"/>
        <v xml:space="preserve">  </v>
      </c>
      <c r="CM79" s="24">
        <f t="shared" si="72"/>
        <v>1.7925265067498737</v>
      </c>
      <c r="CN79" s="140"/>
      <c r="CO79" s="174" t="str">
        <f t="shared" si="38"/>
        <v xml:space="preserve">  </v>
      </c>
      <c r="CP79" s="818" t="str">
        <f t="shared" si="67"/>
        <v xml:space="preserve">  </v>
      </c>
      <c r="CQ79" s="11">
        <f t="shared" si="73"/>
        <v>3.6209744418040914</v>
      </c>
      <c r="CR79" s="61">
        <f t="shared" si="74"/>
        <v>3.4448859586752647</v>
      </c>
    </row>
    <row r="80" spans="1:97" ht="21.6" x14ac:dyDescent="0.3">
      <c r="A80" s="906" t="s">
        <v>2146</v>
      </c>
      <c r="B80" s="425" t="s">
        <v>1252</v>
      </c>
      <c r="C80" s="305" t="s">
        <v>599</v>
      </c>
      <c r="D80" s="219">
        <v>9</v>
      </c>
      <c r="E80" s="446">
        <v>1108064</v>
      </c>
      <c r="F80" s="472">
        <v>1</v>
      </c>
      <c r="G80" s="419">
        <v>11452600</v>
      </c>
      <c r="H80" s="419">
        <v>201012231030</v>
      </c>
      <c r="I80" s="419"/>
      <c r="J80" s="305" t="s">
        <v>120</v>
      </c>
      <c r="K80" s="926" t="s">
        <v>2614</v>
      </c>
      <c r="L80" s="413" t="s">
        <v>1694</v>
      </c>
      <c r="M80" s="219" t="s">
        <v>43</v>
      </c>
      <c r="N80" s="329"/>
      <c r="O80" s="219"/>
      <c r="P80" s="332">
        <v>40535</v>
      </c>
      <c r="Q80" s="328">
        <v>0.4375</v>
      </c>
      <c r="R80" s="297" t="s">
        <v>121</v>
      </c>
      <c r="S80" s="1" t="s">
        <v>143</v>
      </c>
      <c r="T80" s="3">
        <v>133.30000000000001</v>
      </c>
      <c r="U80" s="3">
        <v>162</v>
      </c>
      <c r="V80" s="7">
        <f t="shared" si="39"/>
        <v>28.699999999999989</v>
      </c>
      <c r="W80" s="3">
        <v>260</v>
      </c>
      <c r="X80" s="138">
        <f t="shared" si="40"/>
        <v>110.38461538461534</v>
      </c>
      <c r="Y80" s="643" t="str">
        <f t="shared" si="48"/>
        <v xml:space="preserve">  </v>
      </c>
      <c r="Z80" s="1" t="s">
        <v>156</v>
      </c>
      <c r="AA80" s="3">
        <v>133</v>
      </c>
      <c r="AB80" s="3">
        <v>234.3</v>
      </c>
      <c r="AC80" s="7">
        <f t="shared" si="41"/>
        <v>101.30000000000001</v>
      </c>
      <c r="AD80" s="3">
        <v>260</v>
      </c>
      <c r="AE80" s="138">
        <f t="shared" si="33"/>
        <v>389.61538461538464</v>
      </c>
      <c r="AF80" s="643" t="str">
        <f t="shared" si="49"/>
        <v xml:space="preserve">  </v>
      </c>
      <c r="AG80" s="1" t="s">
        <v>169</v>
      </c>
      <c r="AH80" s="3">
        <v>133.4</v>
      </c>
      <c r="AI80" s="538">
        <v>155.6</v>
      </c>
      <c r="AJ80" s="138">
        <f t="shared" si="42"/>
        <v>22.199999999999989</v>
      </c>
      <c r="AK80" s="3">
        <v>250</v>
      </c>
      <c r="AL80" s="138">
        <f t="shared" si="35"/>
        <v>88.799999999999955</v>
      </c>
      <c r="AM80" s="643" t="str">
        <f t="shared" si="43"/>
        <v xml:space="preserve">  </v>
      </c>
      <c r="AN80" s="2">
        <f t="shared" si="44"/>
        <v>196.26666666666665</v>
      </c>
      <c r="AO80" s="2">
        <f t="shared" si="45"/>
        <v>167.79233878409087</v>
      </c>
      <c r="AP80" s="2">
        <f t="shared" si="68"/>
        <v>85.492020440263701</v>
      </c>
      <c r="AQ80" s="1">
        <f t="shared" si="37"/>
        <v>3</v>
      </c>
      <c r="AR80" s="643" t="str">
        <f t="shared" si="50"/>
        <v xml:space="preserve">  </v>
      </c>
      <c r="AT80" s="23" t="s">
        <v>191</v>
      </c>
      <c r="AU80" s="23" t="s">
        <v>191</v>
      </c>
      <c r="AV80" s="23" t="s">
        <v>191</v>
      </c>
      <c r="AW80" s="162" t="str">
        <f t="shared" si="46"/>
        <v xml:space="preserve">  </v>
      </c>
      <c r="AX80" s="643" t="str">
        <f t="shared" si="51"/>
        <v xml:space="preserve">  </v>
      </c>
      <c r="AY80" s="23" t="s">
        <v>191</v>
      </c>
      <c r="AZ80" s="23" t="s">
        <v>191</v>
      </c>
      <c r="BA80" s="23" t="s">
        <v>191</v>
      </c>
      <c r="BB80" s="162" t="str">
        <f t="shared" si="52"/>
        <v xml:space="preserve">  </v>
      </c>
      <c r="BC80" s="643" t="str">
        <f t="shared" si="53"/>
        <v xml:space="preserve">  </v>
      </c>
      <c r="BD80" s="794" t="s">
        <v>191</v>
      </c>
      <c r="BE80" s="246" t="s">
        <v>181</v>
      </c>
      <c r="BF80" s="33">
        <v>5.8239872466878904</v>
      </c>
      <c r="BG80" s="33">
        <v>8.2419638119407335E-2</v>
      </c>
      <c r="BH80" s="162" t="str">
        <f t="shared" si="25"/>
        <v xml:space="preserve">  </v>
      </c>
      <c r="BI80" s="643" t="str">
        <f t="shared" si="54"/>
        <v xml:space="preserve">  </v>
      </c>
      <c r="BJ80" s="24" t="s">
        <v>181</v>
      </c>
      <c r="BK80" s="24">
        <v>0.11121505727268508</v>
      </c>
      <c r="BL80" s="24"/>
      <c r="BM80" s="162" t="str">
        <f t="shared" si="55"/>
        <v xml:space="preserve">  </v>
      </c>
      <c r="BN80" s="818" t="str">
        <f t="shared" si="56"/>
        <v xml:space="preserve">  </v>
      </c>
      <c r="BO80" s="942" t="str">
        <f t="shared" si="57"/>
        <v xml:space="preserve">  </v>
      </c>
      <c r="BP80" s="826">
        <f t="shared" si="69"/>
        <v>1.9096033792988341</v>
      </c>
      <c r="BQ80" s="34">
        <v>271.73116824497669</v>
      </c>
      <c r="BR80" s="96"/>
      <c r="BS80" s="163" t="str">
        <f>IF(BQ80&lt;BS$7,"E, &lt;PRL",IF(BQ80&gt;BS$7,"  ",))</f>
        <v xml:space="preserve">  </v>
      </c>
      <c r="BT80" s="818" t="str">
        <f t="shared" si="59"/>
        <v xml:space="preserve">  </v>
      </c>
      <c r="BU80" s="10">
        <f t="shared" si="70"/>
        <v>29.994940494733953</v>
      </c>
      <c r="BW80" s="163" t="str">
        <f>IF(BU80&lt;BW$7,"E, &lt;PRL",IF(BU80&gt;BW$7,"  ",))</f>
        <v xml:space="preserve">  </v>
      </c>
      <c r="BX80" s="643" t="str">
        <f t="shared" si="61"/>
        <v xml:space="preserve">  </v>
      </c>
      <c r="BY80" s="8">
        <v>0.88118876350541575</v>
      </c>
      <c r="BZ80" s="11"/>
      <c r="CA80" s="80">
        <v>1</v>
      </c>
      <c r="CB80" s="163" t="str">
        <f>IF(BY80&lt;CB$7,"E, &lt;PRL",IF(BY80&gt;CB$7,"  ",))</f>
        <v>E, &lt;PRL</v>
      </c>
      <c r="CC80" s="643" t="str">
        <f t="shared" si="63"/>
        <v xml:space="preserve">  </v>
      </c>
      <c r="CD80" s="5">
        <f>BY80*(AE80/1000)</f>
        <v>0.34332469901191776</v>
      </c>
      <c r="CF80" s="174" t="str">
        <f t="shared" si="47"/>
        <v xml:space="preserve">  </v>
      </c>
      <c r="CG80" s="818" t="str">
        <f t="shared" si="64"/>
        <v xml:space="preserve">  </v>
      </c>
      <c r="CH80" s="793">
        <f t="shared" si="71"/>
        <v>0.32428696685651764</v>
      </c>
      <c r="CI80" s="8">
        <v>6.5042160815280168</v>
      </c>
      <c r="CK80" s="163" t="str">
        <f>IF(CI80&lt;CK$7,"E, &lt;PRL",IF(CI80&gt;CK$7,"  ",))</f>
        <v xml:space="preserve">  </v>
      </c>
      <c r="CL80" s="643" t="str">
        <f t="shared" si="66"/>
        <v xml:space="preserve">  </v>
      </c>
      <c r="CM80" s="24">
        <f t="shared" si="72"/>
        <v>0.57757438803968753</v>
      </c>
      <c r="CN80" s="140"/>
      <c r="CO80" s="174" t="str">
        <f t="shared" si="38"/>
        <v xml:space="preserve">  </v>
      </c>
      <c r="CP80" s="818" t="str">
        <f t="shared" si="67"/>
        <v xml:space="preserve">  </v>
      </c>
      <c r="CQ80" s="11">
        <f t="shared" si="73"/>
        <v>2.3936216531716381</v>
      </c>
      <c r="CR80" s="61">
        <f t="shared" si="74"/>
        <v>1.9255727083075531</v>
      </c>
    </row>
    <row r="81" spans="1:97" ht="21.6" x14ac:dyDescent="0.3">
      <c r="A81" s="906" t="s">
        <v>2147</v>
      </c>
      <c r="B81" s="425" t="s">
        <v>1253</v>
      </c>
      <c r="C81" s="305" t="s">
        <v>599</v>
      </c>
      <c r="D81" s="219">
        <v>9</v>
      </c>
      <c r="E81" s="446">
        <v>1108065</v>
      </c>
      <c r="F81" s="472">
        <v>1</v>
      </c>
      <c r="G81" s="419">
        <v>11452600</v>
      </c>
      <c r="H81" s="419">
        <v>201012231330</v>
      </c>
      <c r="I81" s="419"/>
      <c r="J81" s="305" t="s">
        <v>122</v>
      </c>
      <c r="K81" s="926" t="s">
        <v>2614</v>
      </c>
      <c r="L81" s="413" t="s">
        <v>1694</v>
      </c>
      <c r="M81" s="219" t="s">
        <v>43</v>
      </c>
      <c r="N81" s="219"/>
      <c r="O81" s="219"/>
      <c r="P81" s="332">
        <v>40542</v>
      </c>
      <c r="Q81" s="328">
        <v>0.5625</v>
      </c>
      <c r="R81" s="297" t="s">
        <v>123</v>
      </c>
      <c r="S81" s="1" t="s">
        <v>144</v>
      </c>
      <c r="T81" s="3">
        <v>132.5</v>
      </c>
      <c r="U81" s="3">
        <v>173.6</v>
      </c>
      <c r="V81" s="7">
        <f t="shared" si="39"/>
        <v>41.099999999999994</v>
      </c>
      <c r="W81" s="3">
        <v>107</v>
      </c>
      <c r="X81" s="138">
        <f t="shared" si="40"/>
        <v>384.11214953271025</v>
      </c>
      <c r="Y81" s="643" t="str">
        <f t="shared" si="48"/>
        <v xml:space="preserve">  </v>
      </c>
      <c r="Z81" s="1" t="s">
        <v>157</v>
      </c>
      <c r="AA81" s="3">
        <v>132.69999999999999</v>
      </c>
      <c r="AB81" s="3">
        <v>180.4</v>
      </c>
      <c r="AC81" s="7">
        <f t="shared" si="41"/>
        <v>47.700000000000017</v>
      </c>
      <c r="AD81" s="3">
        <v>116</v>
      </c>
      <c r="AE81" s="138">
        <f t="shared" si="33"/>
        <v>411.20689655172424</v>
      </c>
      <c r="AF81" s="643" t="str">
        <f t="shared" si="49"/>
        <v xml:space="preserve">  </v>
      </c>
      <c r="AG81" s="1" t="s">
        <v>170</v>
      </c>
      <c r="AH81" s="3">
        <v>132.1</v>
      </c>
      <c r="AI81" s="3">
        <v>176</v>
      </c>
      <c r="AJ81" s="138">
        <f t="shared" si="42"/>
        <v>43.900000000000006</v>
      </c>
      <c r="AK81" s="3">
        <v>117</v>
      </c>
      <c r="AL81" s="138">
        <f t="shared" si="35"/>
        <v>375.21367521367523</v>
      </c>
      <c r="AM81" s="643" t="str">
        <f t="shared" si="43"/>
        <v xml:space="preserve">  </v>
      </c>
      <c r="AN81" s="2">
        <f t="shared" si="44"/>
        <v>390.17757376603657</v>
      </c>
      <c r="AO81" s="2">
        <f t="shared" si="45"/>
        <v>18.747533809013742</v>
      </c>
      <c r="AP81" s="2">
        <f t="shared" si="68"/>
        <v>4.8048722093534222</v>
      </c>
      <c r="AQ81" s="1">
        <f t="shared" si="37"/>
        <v>3</v>
      </c>
      <c r="AR81" s="643" t="str">
        <f t="shared" si="50"/>
        <v xml:space="preserve">  </v>
      </c>
      <c r="AT81" s="23" t="s">
        <v>191</v>
      </c>
      <c r="AU81" s="23" t="s">
        <v>191</v>
      </c>
      <c r="AV81" s="23" t="s">
        <v>191</v>
      </c>
      <c r="AW81" s="162" t="str">
        <f t="shared" si="46"/>
        <v xml:space="preserve">  </v>
      </c>
      <c r="AX81" s="643" t="str">
        <f t="shared" si="51"/>
        <v xml:space="preserve">  </v>
      </c>
      <c r="AY81" s="23" t="s">
        <v>191</v>
      </c>
      <c r="AZ81" s="23" t="s">
        <v>191</v>
      </c>
      <c r="BA81" s="23" t="s">
        <v>191</v>
      </c>
      <c r="BB81" s="162" t="str">
        <f t="shared" si="52"/>
        <v xml:space="preserve">  </v>
      </c>
      <c r="BC81" s="643" t="str">
        <f t="shared" si="53"/>
        <v xml:space="preserve">  </v>
      </c>
      <c r="BD81" s="794" t="s">
        <v>191</v>
      </c>
      <c r="BE81" s="249" t="s">
        <v>184</v>
      </c>
      <c r="BF81" s="33">
        <v>5.8488506756961964</v>
      </c>
      <c r="BG81" s="123"/>
      <c r="BH81" s="162" t="str">
        <f t="shared" si="25"/>
        <v xml:space="preserve">  </v>
      </c>
      <c r="BI81" s="643" t="str">
        <f t="shared" si="54"/>
        <v xml:space="preserve">  </v>
      </c>
      <c r="BJ81" s="24" t="s">
        <v>184</v>
      </c>
      <c r="BK81" s="24">
        <v>0.10438918260497113</v>
      </c>
      <c r="BL81" s="24"/>
      <c r="BM81" s="162" t="str">
        <f t="shared" si="55"/>
        <v xml:space="preserve">  </v>
      </c>
      <c r="BN81" s="818" t="str">
        <f t="shared" si="56"/>
        <v xml:space="preserve">  </v>
      </c>
      <c r="BO81" s="942" t="str">
        <f t="shared" si="57"/>
        <v xml:space="preserve">  </v>
      </c>
      <c r="BP81" s="826">
        <f t="shared" si="69"/>
        <v>1.7847811201393944</v>
      </c>
      <c r="BQ81" s="34">
        <v>147.94625884503196</v>
      </c>
      <c r="BR81" s="96"/>
      <c r="BS81" s="163" t="str">
        <f>IF(BQ81&lt;BS$7,"E, &lt;PRL",IF(BQ81&gt;BS$7,"  ",))</f>
        <v xml:space="preserve">  </v>
      </c>
      <c r="BT81" s="818" t="str">
        <f t="shared" si="59"/>
        <v xml:space="preserve">  </v>
      </c>
      <c r="BU81" s="10">
        <f t="shared" si="70"/>
        <v>56.82795550028797</v>
      </c>
      <c r="BW81" s="163" t="str">
        <f>IF(BU81&lt;BW$7,"E, &lt;PRL",IF(BU81&gt;BW$7,"  ",))</f>
        <v xml:space="preserve">  </v>
      </c>
      <c r="BX81" s="643" t="str">
        <f t="shared" si="61"/>
        <v xml:space="preserve">  </v>
      </c>
      <c r="BY81" s="8">
        <v>2.239730575194617</v>
      </c>
      <c r="BZ81" s="11"/>
      <c r="CA81" s="80">
        <v>1</v>
      </c>
      <c r="CB81" s="163" t="str">
        <f>IF(BY81&lt;CB$7,"E, &lt;PRL",IF(BY81&gt;CB$7,"  ",))</f>
        <v xml:space="preserve">  </v>
      </c>
      <c r="CC81" s="643" t="str">
        <f t="shared" si="63"/>
        <v xml:space="preserve">  </v>
      </c>
      <c r="CD81" s="5">
        <f>BY81*(AE81/1000)</f>
        <v>0.92099265893778681</v>
      </c>
      <c r="CF81" s="174" t="str">
        <f t="shared" si="47"/>
        <v xml:space="preserve">  </v>
      </c>
      <c r="CG81" s="818" t="str">
        <f t="shared" si="64"/>
        <v xml:space="preserve">  </v>
      </c>
      <c r="CH81" s="793">
        <f t="shared" si="71"/>
        <v>1.5138811840728255</v>
      </c>
      <c r="CI81" s="8">
        <v>4.4990525717341701</v>
      </c>
      <c r="CK81" s="163" t="str">
        <f>IF(CI81&lt;CK$7,"E, &lt;PRL",IF(CI81&gt;CK$7,"  ",))</f>
        <v xml:space="preserve">  </v>
      </c>
      <c r="CL81" s="643" t="str">
        <f t="shared" si="66"/>
        <v xml:space="preserve">  </v>
      </c>
      <c r="CM81" s="24">
        <f t="shared" si="72"/>
        <v>1.688106050419915</v>
      </c>
      <c r="CN81" s="140"/>
      <c r="CO81" s="174" t="str">
        <f t="shared" si="38"/>
        <v xml:space="preserve">  </v>
      </c>
      <c r="CP81" s="818" t="str">
        <f t="shared" si="67"/>
        <v xml:space="preserve">  </v>
      </c>
      <c r="CQ81" s="11">
        <f t="shared" si="73"/>
        <v>3.0410046234739569</v>
      </c>
      <c r="CR81" s="61">
        <f t="shared" si="74"/>
        <v>2.9705556632445815</v>
      </c>
    </row>
    <row r="82" spans="1:97" ht="31.8" x14ac:dyDescent="0.3">
      <c r="A82" s="906" t="s">
        <v>2148</v>
      </c>
      <c r="B82" s="425" t="s">
        <v>1254</v>
      </c>
      <c r="C82" s="219" t="s">
        <v>599</v>
      </c>
      <c r="D82" s="219">
        <v>9</v>
      </c>
      <c r="E82" s="445">
        <v>1108066</v>
      </c>
      <c r="F82" s="472">
        <v>1</v>
      </c>
      <c r="G82" s="419">
        <v>11452900</v>
      </c>
      <c r="H82" s="419">
        <v>201012301600</v>
      </c>
      <c r="I82" s="419"/>
      <c r="J82" s="305" t="s">
        <v>124</v>
      </c>
      <c r="K82" s="926" t="s">
        <v>2616</v>
      </c>
      <c r="L82" s="415" t="s">
        <v>746</v>
      </c>
      <c r="M82" s="219" t="s">
        <v>48</v>
      </c>
      <c r="N82" s="219"/>
      <c r="O82" s="219"/>
      <c r="P82" s="332">
        <v>40542</v>
      </c>
      <c r="Q82" s="328">
        <v>0.66666666666666663</v>
      </c>
      <c r="R82" s="301" t="s">
        <v>125</v>
      </c>
      <c r="S82" s="9" t="s">
        <v>145</v>
      </c>
      <c r="T82" s="7">
        <v>132.1</v>
      </c>
      <c r="U82" s="7">
        <v>164.3</v>
      </c>
      <c r="V82" s="7">
        <f t="shared" si="39"/>
        <v>32.200000000000017</v>
      </c>
      <c r="W82" s="3">
        <v>115</v>
      </c>
      <c r="X82" s="138">
        <f t="shared" si="40"/>
        <v>280.00000000000011</v>
      </c>
      <c r="Y82" s="643" t="str">
        <f t="shared" si="48"/>
        <v xml:space="preserve">  </v>
      </c>
      <c r="Z82" s="1" t="s">
        <v>158</v>
      </c>
      <c r="AA82" s="3">
        <v>133.30000000000001</v>
      </c>
      <c r="AB82" s="3">
        <v>228.3</v>
      </c>
      <c r="AC82" s="7">
        <f t="shared" si="41"/>
        <v>95</v>
      </c>
      <c r="AD82" s="3">
        <v>115</v>
      </c>
      <c r="AE82" s="138">
        <f t="shared" si="33"/>
        <v>826.08695652173913</v>
      </c>
      <c r="AF82" s="643" t="str">
        <f t="shared" si="49"/>
        <v xml:space="preserve">  </v>
      </c>
      <c r="AG82" s="1" t="s">
        <v>171</v>
      </c>
      <c r="AH82" s="3">
        <v>132.80000000000001</v>
      </c>
      <c r="AI82" s="3">
        <v>211.3</v>
      </c>
      <c r="AJ82" s="138">
        <f t="shared" si="42"/>
        <v>78.5</v>
      </c>
      <c r="AK82" s="3">
        <v>115</v>
      </c>
      <c r="AL82" s="138">
        <f t="shared" si="35"/>
        <v>682.60869565217388</v>
      </c>
      <c r="AM82" s="643" t="str">
        <f t="shared" si="43"/>
        <v xml:space="preserve">  </v>
      </c>
      <c r="AN82" s="2">
        <f t="shared" si="44"/>
        <v>596.231884057971</v>
      </c>
      <c r="AO82" s="2">
        <f t="shared" si="45"/>
        <v>283.10502681280536</v>
      </c>
      <c r="AP82" s="2">
        <f t="shared" si="68"/>
        <v>47.482369591841447</v>
      </c>
      <c r="AQ82" s="1">
        <f t="shared" si="37"/>
        <v>3</v>
      </c>
      <c r="AR82" s="643" t="str">
        <f t="shared" si="50"/>
        <v xml:space="preserve">  </v>
      </c>
      <c r="AT82" s="23" t="s">
        <v>191</v>
      </c>
      <c r="AU82" s="23" t="s">
        <v>191</v>
      </c>
      <c r="AV82" s="23" t="s">
        <v>191</v>
      </c>
      <c r="AW82" s="162" t="str">
        <f t="shared" si="46"/>
        <v xml:space="preserve">  </v>
      </c>
      <c r="AX82" s="643" t="str">
        <f t="shared" si="51"/>
        <v xml:space="preserve">  </v>
      </c>
      <c r="AY82" s="23" t="s">
        <v>191</v>
      </c>
      <c r="AZ82" s="23" t="s">
        <v>191</v>
      </c>
      <c r="BA82" s="23" t="s">
        <v>191</v>
      </c>
      <c r="BB82" s="162" t="str">
        <f t="shared" si="52"/>
        <v xml:space="preserve">  </v>
      </c>
      <c r="BC82" s="643" t="str">
        <f t="shared" si="53"/>
        <v xml:space="preserve">  </v>
      </c>
      <c r="BD82" s="794" t="s">
        <v>191</v>
      </c>
      <c r="BE82" s="249" t="s">
        <v>185</v>
      </c>
      <c r="BF82" s="33">
        <v>5.5260761443463178</v>
      </c>
      <c r="BG82" s="123"/>
      <c r="BH82" s="162" t="str">
        <f t="shared" si="25"/>
        <v xml:space="preserve">  </v>
      </c>
      <c r="BI82" s="643" t="str">
        <f t="shared" si="54"/>
        <v xml:space="preserve">  </v>
      </c>
      <c r="BJ82" s="24" t="s">
        <v>185</v>
      </c>
      <c r="BK82" s="24">
        <v>0.13558954378472876</v>
      </c>
      <c r="BL82" s="24"/>
      <c r="BM82" s="162" t="str">
        <f t="shared" si="55"/>
        <v xml:space="preserve">  </v>
      </c>
      <c r="BN82" s="818" t="str">
        <f t="shared" si="56"/>
        <v xml:space="preserve">  </v>
      </c>
      <c r="BO82" s="942" t="str">
        <f t="shared" si="57"/>
        <v xml:space="preserve">  </v>
      </c>
      <c r="BP82" s="826">
        <f t="shared" si="69"/>
        <v>2.453631478159223</v>
      </c>
      <c r="BQ82" s="34">
        <v>169.57821357305258</v>
      </c>
      <c r="BR82" s="96"/>
      <c r="BS82" s="163" t="str">
        <f>IF(BQ82&lt;BS$7,"E, &lt;PRL",IF(BQ82&gt;BS$7,"  ",))</f>
        <v xml:space="preserve">  </v>
      </c>
      <c r="BT82" s="818" t="str">
        <f t="shared" si="59"/>
        <v xml:space="preserve">  </v>
      </c>
      <c r="BU82" s="10">
        <f t="shared" si="70"/>
        <v>47.481899800454748</v>
      </c>
      <c r="BW82" s="163" t="str">
        <f>IF(BU82&lt;BW$7,"E, &lt;PRL",IF(BU82&gt;BW$7,"  ",))</f>
        <v xml:space="preserve">  </v>
      </c>
      <c r="BX82" s="643" t="str">
        <f t="shared" si="61"/>
        <v xml:space="preserve">  </v>
      </c>
      <c r="BY82" s="136">
        <v>1.0132024881759758</v>
      </c>
      <c r="BZ82" s="43">
        <v>5.0626373493136645E-2</v>
      </c>
      <c r="CA82" s="80">
        <v>1</v>
      </c>
      <c r="CB82" s="163" t="str">
        <f>IF(BY82&lt;CB$7,"E, &lt;PRL",IF(BY82&gt;CB$7,"  ",))</f>
        <v xml:space="preserve">  </v>
      </c>
      <c r="CC82" s="643" t="str">
        <f t="shared" si="63"/>
        <v xml:space="preserve">  </v>
      </c>
      <c r="CD82" s="5">
        <v>0.83699335979754519</v>
      </c>
      <c r="CE82" s="246">
        <v>4.1821786798678151E-2</v>
      </c>
      <c r="CF82" s="174" t="str">
        <f t="shared" si="47"/>
        <v xml:space="preserve">  </v>
      </c>
      <c r="CG82" s="818" t="str">
        <f t="shared" si="64"/>
        <v xml:space="preserve">  </v>
      </c>
      <c r="CH82" s="793">
        <f t="shared" si="71"/>
        <v>0.59748387887073617</v>
      </c>
      <c r="CI82" s="8">
        <v>1.9271191117622628</v>
      </c>
      <c r="CK82" s="163" t="str">
        <f>IF(CI82&lt;CK$7,"E, &lt;PRL",IF(CI82&gt;CK$7,"  ",))</f>
        <v>E, &lt;PRL</v>
      </c>
      <c r="CL82" s="643" t="str">
        <f t="shared" si="66"/>
        <v xml:space="preserve">  </v>
      </c>
      <c r="CM82" s="24">
        <f t="shared" si="72"/>
        <v>1.3154682632464141</v>
      </c>
      <c r="CN82" s="140"/>
      <c r="CO82" s="174" t="str">
        <f t="shared" si="38"/>
        <v xml:space="preserve">  </v>
      </c>
      <c r="CP82" s="818" t="str">
        <f t="shared" si="67"/>
        <v xml:space="preserve">  </v>
      </c>
      <c r="CQ82" s="11">
        <f t="shared" si="73"/>
        <v>1.1364190429639591</v>
      </c>
      <c r="CR82" s="61">
        <f t="shared" si="74"/>
        <v>2.7704625736854269</v>
      </c>
    </row>
    <row r="83" spans="1:97" ht="14.4" x14ac:dyDescent="0.3">
      <c r="A83" s="906" t="s">
        <v>2149</v>
      </c>
      <c r="B83" s="425" t="s">
        <v>1255</v>
      </c>
      <c r="C83" s="305" t="s">
        <v>599</v>
      </c>
      <c r="D83" s="219">
        <v>9</v>
      </c>
      <c r="E83" s="449">
        <v>1100608</v>
      </c>
      <c r="F83" s="472">
        <v>1</v>
      </c>
      <c r="G83" s="439">
        <v>11452800</v>
      </c>
      <c r="H83" s="419">
        <v>201012301510</v>
      </c>
      <c r="I83" s="419"/>
      <c r="J83" s="305" t="s">
        <v>126</v>
      </c>
      <c r="K83" s="911" t="s">
        <v>2615</v>
      </c>
      <c r="L83" s="415" t="s">
        <v>1696</v>
      </c>
      <c r="M83" s="219" t="s">
        <v>128</v>
      </c>
      <c r="N83" s="219"/>
      <c r="O83" s="219"/>
      <c r="P83" s="332">
        <v>40542</v>
      </c>
      <c r="Q83" s="328">
        <v>0.63194444444444442</v>
      </c>
      <c r="R83" s="302" t="s">
        <v>127</v>
      </c>
      <c r="S83" s="1" t="s">
        <v>146</v>
      </c>
      <c r="T83" s="3">
        <v>132.30000000000001</v>
      </c>
      <c r="U83" s="3">
        <v>158.9</v>
      </c>
      <c r="V83" s="7">
        <f t="shared" si="39"/>
        <v>26.599999999999994</v>
      </c>
      <c r="W83" s="3">
        <v>115</v>
      </c>
      <c r="X83" s="138">
        <f t="shared" si="40"/>
        <v>231.30434782608691</v>
      </c>
      <c r="Y83" s="643" t="str">
        <f t="shared" si="48"/>
        <v xml:space="preserve">  </v>
      </c>
      <c r="Z83" s="1" t="s">
        <v>159</v>
      </c>
      <c r="AA83" s="3">
        <v>132.1</v>
      </c>
      <c r="AB83" s="3">
        <v>160.69999999999999</v>
      </c>
      <c r="AC83" s="7">
        <f t="shared" si="41"/>
        <v>28.599999999999994</v>
      </c>
      <c r="AD83" s="3">
        <v>115</v>
      </c>
      <c r="AE83" s="138">
        <f t="shared" si="33"/>
        <v>248.69565217391298</v>
      </c>
      <c r="AF83" s="643" t="str">
        <f t="shared" si="49"/>
        <v xml:space="preserve">  </v>
      </c>
      <c r="AG83" s="1" t="s">
        <v>172</v>
      </c>
      <c r="AH83" s="3">
        <v>133.4</v>
      </c>
      <c r="AI83" s="3">
        <v>161.6</v>
      </c>
      <c r="AJ83" s="138">
        <f t="shared" si="42"/>
        <v>28.199999999999989</v>
      </c>
      <c r="AK83" s="3">
        <v>115</v>
      </c>
      <c r="AL83" s="138">
        <f t="shared" si="35"/>
        <v>245.21739130434773</v>
      </c>
      <c r="AM83" s="643" t="str">
        <f t="shared" si="43"/>
        <v xml:space="preserve">  </v>
      </c>
      <c r="AN83" s="2">
        <f t="shared" si="44"/>
        <v>241.73913043478254</v>
      </c>
      <c r="AO83" s="2">
        <f t="shared" si="45"/>
        <v>9.2026132558768179</v>
      </c>
      <c r="AP83" s="2">
        <f t="shared" si="68"/>
        <v>3.8068364187979653</v>
      </c>
      <c r="AQ83" s="1">
        <f t="shared" si="37"/>
        <v>3</v>
      </c>
      <c r="AR83" s="643" t="str">
        <f t="shared" si="50"/>
        <v xml:space="preserve">  </v>
      </c>
      <c r="AT83" s="23" t="s">
        <v>191</v>
      </c>
      <c r="AU83" s="23" t="s">
        <v>191</v>
      </c>
      <c r="AV83" s="23" t="s">
        <v>191</v>
      </c>
      <c r="AW83" s="162" t="str">
        <f t="shared" si="46"/>
        <v xml:space="preserve">  </v>
      </c>
      <c r="AX83" s="643" t="str">
        <f t="shared" si="51"/>
        <v xml:space="preserve">  </v>
      </c>
      <c r="AY83" s="23" t="s">
        <v>191</v>
      </c>
      <c r="AZ83" s="23" t="s">
        <v>191</v>
      </c>
      <c r="BA83" s="23" t="s">
        <v>191</v>
      </c>
      <c r="BB83" s="162" t="str">
        <f t="shared" si="52"/>
        <v xml:space="preserve">  </v>
      </c>
      <c r="BC83" s="643" t="str">
        <f t="shared" si="53"/>
        <v xml:space="preserve">  </v>
      </c>
      <c r="BD83" s="794" t="s">
        <v>191</v>
      </c>
      <c r="BE83" s="249" t="s">
        <v>186</v>
      </c>
      <c r="BF83" s="33">
        <v>6.0543119654487745</v>
      </c>
      <c r="BG83" s="123"/>
      <c r="BH83" s="162" t="str">
        <f t="shared" si="25"/>
        <v xml:space="preserve">  </v>
      </c>
      <c r="BI83" s="643" t="str">
        <f t="shared" si="54"/>
        <v xml:space="preserve">  </v>
      </c>
      <c r="BJ83" s="24" t="s">
        <v>186</v>
      </c>
      <c r="BK83" s="24">
        <v>0.14718967125928559</v>
      </c>
      <c r="BL83" s="24"/>
      <c r="BM83" s="162" t="str">
        <f t="shared" si="55"/>
        <v xml:space="preserve">  </v>
      </c>
      <c r="BN83" s="818" t="str">
        <f t="shared" si="56"/>
        <v xml:space="preserve">  </v>
      </c>
      <c r="BO83" s="942" t="str">
        <f t="shared" si="57"/>
        <v xml:space="preserve">  </v>
      </c>
      <c r="BP83" s="826">
        <f t="shared" si="69"/>
        <v>2.4311543920973882</v>
      </c>
      <c r="BQ83" s="34">
        <v>192.68149087791866</v>
      </c>
      <c r="BR83" s="96"/>
      <c r="BS83" s="163" t="str">
        <f>IF(BQ83&lt;BS$7,"E, &lt;PRL",IF(BQ83&gt;BS$7,"  ",))</f>
        <v xml:space="preserve">  </v>
      </c>
      <c r="BT83" s="818" t="str">
        <f t="shared" si="59"/>
        <v xml:space="preserve">  </v>
      </c>
      <c r="BU83" s="10">
        <f t="shared" si="70"/>
        <v>44.568066585675091</v>
      </c>
      <c r="BW83" s="163" t="str">
        <f>IF(BU83&lt;BW$7,"E, &lt;PRL",IF(BU83&gt;BW$7,"  ",))</f>
        <v xml:space="preserve">  </v>
      </c>
      <c r="BX83" s="643" t="str">
        <f t="shared" si="61"/>
        <v xml:space="preserve">  </v>
      </c>
      <c r="BY83" s="8">
        <v>3.0179927172808334</v>
      </c>
      <c r="BZ83" s="11"/>
      <c r="CA83" s="80">
        <v>1</v>
      </c>
      <c r="CB83" s="163" t="str">
        <f>IF(BY83&lt;CB$7,"E, &lt;PRL",IF(BY83&gt;CB$7,"  ",))</f>
        <v xml:space="preserve">  </v>
      </c>
      <c r="CC83" s="643" t="str">
        <f t="shared" si="63"/>
        <v xml:space="preserve">  </v>
      </c>
      <c r="CD83" s="5">
        <f>BY83*(AE83/1000)</f>
        <v>0.75056166708027661</v>
      </c>
      <c r="CF83" s="174" t="str">
        <f t="shared" si="47"/>
        <v xml:space="preserve">  </v>
      </c>
      <c r="CG83" s="818" t="str">
        <f t="shared" si="64"/>
        <v xml:space="preserve">  </v>
      </c>
      <c r="CH83" s="793">
        <f t="shared" si="71"/>
        <v>1.5663116906195249</v>
      </c>
      <c r="CI83" s="8">
        <v>6.2364907978660682</v>
      </c>
      <c r="CK83" s="163" t="str">
        <f>IF(CI83&lt;CK$7,"E, &lt;PRL",IF(CI83&gt;CK$7,"  ",))</f>
        <v xml:space="preserve">  </v>
      </c>
      <c r="CL83" s="643" t="str">
        <f t="shared" si="66"/>
        <v xml:space="preserve">  </v>
      </c>
      <c r="CM83" s="24">
        <f t="shared" si="72"/>
        <v>1.5292960043462873</v>
      </c>
      <c r="CN83" s="140"/>
      <c r="CO83" s="174" t="str">
        <f t="shared" si="38"/>
        <v xml:space="preserve">  </v>
      </c>
      <c r="CP83" s="818" t="str">
        <f t="shared" si="67"/>
        <v xml:space="preserve">  </v>
      </c>
      <c r="CQ83" s="11">
        <f t="shared" si="73"/>
        <v>3.2366839022526843</v>
      </c>
      <c r="CR83" s="61">
        <f t="shared" si="74"/>
        <v>3.4313716557716418</v>
      </c>
    </row>
    <row r="84" spans="1:97" ht="14.4" x14ac:dyDescent="0.3">
      <c r="A84" s="906" t="s">
        <v>2150</v>
      </c>
      <c r="B84" s="425" t="s">
        <v>1256</v>
      </c>
      <c r="C84" s="305" t="s">
        <v>601</v>
      </c>
      <c r="D84" s="305">
        <v>2</v>
      </c>
      <c r="E84" s="447">
        <v>1100255</v>
      </c>
      <c r="F84" s="472">
        <v>4</v>
      </c>
      <c r="G84" s="419">
        <v>88888823</v>
      </c>
      <c r="H84" s="419">
        <v>201012301700</v>
      </c>
      <c r="I84" s="419"/>
      <c r="J84" s="460" t="s">
        <v>182</v>
      </c>
      <c r="K84" s="910" t="s">
        <v>137</v>
      </c>
      <c r="L84" s="418"/>
      <c r="M84" s="219" t="s">
        <v>46</v>
      </c>
      <c r="N84" s="219" t="s">
        <v>137</v>
      </c>
      <c r="O84" s="219" t="s">
        <v>47</v>
      </c>
      <c r="P84" s="332">
        <v>40542</v>
      </c>
      <c r="Q84" s="328">
        <v>0.70833333333333337</v>
      </c>
      <c r="R84" s="299" t="s">
        <v>1669</v>
      </c>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23" t="s">
        <v>191</v>
      </c>
      <c r="AU84" s="23" t="s">
        <v>191</v>
      </c>
      <c r="AV84" s="23" t="s">
        <v>191</v>
      </c>
      <c r="AW84" s="162" t="str">
        <f t="shared" si="46"/>
        <v xml:space="preserve">  </v>
      </c>
      <c r="AX84" s="643" t="str">
        <f t="shared" si="51"/>
        <v xml:space="preserve">  </v>
      </c>
      <c r="AY84" s="23" t="s">
        <v>191</v>
      </c>
      <c r="AZ84" s="23" t="s">
        <v>191</v>
      </c>
      <c r="BA84" s="23" t="s">
        <v>191</v>
      </c>
      <c r="BB84" s="162" t="str">
        <f t="shared" si="52"/>
        <v xml:space="preserve">  </v>
      </c>
      <c r="BC84" s="643" t="str">
        <f t="shared" si="53"/>
        <v xml:space="preserve">  </v>
      </c>
      <c r="BD84" s="794" t="s">
        <v>191</v>
      </c>
      <c r="BE84" s="15" t="s">
        <v>183</v>
      </c>
      <c r="BF84" s="100">
        <v>-5.0476539593009552E-2</v>
      </c>
      <c r="BG84" s="99" t="s">
        <v>88</v>
      </c>
      <c r="BH84" s="162" t="str">
        <f t="shared" si="25"/>
        <v>E, &lt;PRL</v>
      </c>
      <c r="BI84" s="643" t="str">
        <f t="shared" si="54"/>
        <v>&lt;MDL</v>
      </c>
      <c r="BJ84" s="24" t="s">
        <v>184</v>
      </c>
      <c r="BK84" s="24">
        <v>1.5968173069090008E-3</v>
      </c>
      <c r="BL84" s="24"/>
      <c r="BM84" s="162" t="str">
        <f t="shared" si="55"/>
        <v>E, &lt;PRL</v>
      </c>
      <c r="BN84" s="818" t="str">
        <f t="shared" si="56"/>
        <v>&lt;MDL</v>
      </c>
      <c r="BO84" s="942" t="str">
        <f t="shared" si="57"/>
        <v>&lt;MDL</v>
      </c>
      <c r="BP84" s="829" t="s">
        <v>88</v>
      </c>
      <c r="BQ84" s="27"/>
      <c r="BR84" s="499"/>
      <c r="BS84" s="163"/>
      <c r="BT84" s="818"/>
      <c r="BU84" s="28"/>
      <c r="BV84" s="28"/>
      <c r="BW84" s="163"/>
      <c r="BX84" s="643"/>
      <c r="BY84" s="500"/>
      <c r="BZ84" s="28"/>
      <c r="CA84" s="80">
        <v>1</v>
      </c>
      <c r="CB84" s="28"/>
      <c r="CC84" s="883"/>
      <c r="CD84" s="499"/>
      <c r="CE84" s="28"/>
      <c r="CF84" s="28"/>
      <c r="CG84" s="28"/>
      <c r="CH84" s="883"/>
      <c r="CI84" s="28"/>
      <c r="CJ84" s="28"/>
      <c r="CK84" s="28"/>
      <c r="CL84" s="28"/>
      <c r="CM84" s="28"/>
      <c r="CN84" s="28"/>
      <c r="CO84" s="28"/>
      <c r="CP84" s="28"/>
      <c r="CQ84" s="28"/>
      <c r="CR84" s="61"/>
    </row>
    <row r="85" spans="1:97" ht="21.6" x14ac:dyDescent="0.3">
      <c r="A85" s="906" t="s">
        <v>2151</v>
      </c>
      <c r="B85" s="425" t="s">
        <v>1257</v>
      </c>
      <c r="C85" s="305" t="s">
        <v>599</v>
      </c>
      <c r="D85" s="219">
        <v>9</v>
      </c>
      <c r="E85" s="305" t="s">
        <v>1855</v>
      </c>
      <c r="F85" s="472">
        <v>1</v>
      </c>
      <c r="G85" s="419">
        <v>11452600</v>
      </c>
      <c r="H85" s="419">
        <v>201101041440</v>
      </c>
      <c r="I85" s="419"/>
      <c r="J85" s="305" t="s">
        <v>129</v>
      </c>
      <c r="K85" s="926" t="s">
        <v>2614</v>
      </c>
      <c r="L85" s="413" t="s">
        <v>1694</v>
      </c>
      <c r="M85" s="219" t="s">
        <v>43</v>
      </c>
      <c r="N85" s="219"/>
      <c r="O85" s="219"/>
      <c r="P85" s="331">
        <v>40547</v>
      </c>
      <c r="Q85" s="328">
        <v>0.61111111111111105</v>
      </c>
      <c r="R85" s="305" t="s">
        <v>130</v>
      </c>
      <c r="S85" s="1" t="s">
        <v>147</v>
      </c>
      <c r="T85" s="3">
        <v>132.4</v>
      </c>
      <c r="U85" s="3">
        <v>141.80000000000001</v>
      </c>
      <c r="V85" s="7">
        <f t="shared" si="39"/>
        <v>9.4000000000000057</v>
      </c>
      <c r="W85" s="3">
        <v>115</v>
      </c>
      <c r="X85" s="138">
        <f t="shared" si="40"/>
        <v>81.739130434782652</v>
      </c>
      <c r="Y85" s="643" t="str">
        <f t="shared" si="48"/>
        <v xml:space="preserve">  </v>
      </c>
      <c r="Z85" s="1" t="s">
        <v>160</v>
      </c>
      <c r="AA85" s="3">
        <v>132.30000000000001</v>
      </c>
      <c r="AB85" s="3">
        <v>144.6</v>
      </c>
      <c r="AC85" s="7">
        <f t="shared" si="41"/>
        <v>12.299999999999983</v>
      </c>
      <c r="AD85" s="3">
        <v>115</v>
      </c>
      <c r="AE85" s="138">
        <f t="shared" ref="AE85:AE92" si="75">AC85/(AD85/1000)</f>
        <v>106.95652173913028</v>
      </c>
      <c r="AF85" s="643" t="str">
        <f t="shared" si="49"/>
        <v xml:space="preserve">  </v>
      </c>
      <c r="AG85" s="1" t="s">
        <v>173</v>
      </c>
      <c r="AH85" s="3">
        <v>131.4</v>
      </c>
      <c r="AI85" s="3">
        <v>142.5</v>
      </c>
      <c r="AJ85" s="138">
        <f t="shared" si="42"/>
        <v>11.099999999999994</v>
      </c>
      <c r="AK85" s="3">
        <v>120</v>
      </c>
      <c r="AL85" s="138">
        <f t="shared" ref="AL85:AL92" si="76">AJ85/(AK85/1000)</f>
        <v>92.499999999999957</v>
      </c>
      <c r="AM85" s="643" t="str">
        <f t="shared" si="43"/>
        <v xml:space="preserve">  </v>
      </c>
      <c r="AN85" s="2">
        <f t="shared" ref="AN85:AN92" si="77">AVERAGE(X85,AE85,AL85)</f>
        <v>93.731884057970959</v>
      </c>
      <c r="AO85" s="2">
        <f t="shared" ref="AO85:AO92" si="78">STDEV(X85,AE85,AL85)</f>
        <v>12.653748843657279</v>
      </c>
      <c r="AP85" s="2">
        <f t="shared" si="68"/>
        <v>13.499940784110596</v>
      </c>
      <c r="AQ85" s="1">
        <f t="shared" ref="AQ85:AQ92" si="79">COUNT(X85,AE85,AL85)</f>
        <v>3</v>
      </c>
      <c r="AR85" s="643" t="str">
        <f t="shared" si="50"/>
        <v xml:space="preserve">  </v>
      </c>
      <c r="AT85" s="23" t="s">
        <v>191</v>
      </c>
      <c r="AU85" s="23" t="s">
        <v>191</v>
      </c>
      <c r="AV85" s="23" t="s">
        <v>191</v>
      </c>
      <c r="AW85" s="162" t="str">
        <f t="shared" si="46"/>
        <v xml:space="preserve">  </v>
      </c>
      <c r="AX85" s="643" t="str">
        <f t="shared" si="51"/>
        <v xml:space="preserve">  </v>
      </c>
      <c r="AY85" s="23" t="s">
        <v>191</v>
      </c>
      <c r="AZ85" s="23" t="s">
        <v>191</v>
      </c>
      <c r="BA85" s="23" t="s">
        <v>191</v>
      </c>
      <c r="BB85" s="162" t="str">
        <f t="shared" si="52"/>
        <v xml:space="preserve">  </v>
      </c>
      <c r="BC85" s="643" t="str">
        <f t="shared" si="53"/>
        <v xml:space="preserve">  </v>
      </c>
      <c r="BD85" s="794" t="s">
        <v>191</v>
      </c>
      <c r="BE85" s="249" t="s">
        <v>187</v>
      </c>
      <c r="BF85" s="33">
        <v>6.1064047044036522</v>
      </c>
      <c r="BH85" s="162" t="str">
        <f t="shared" si="25"/>
        <v xml:space="preserve">  </v>
      </c>
      <c r="BI85" s="643" t="str">
        <f t="shared" si="54"/>
        <v xml:space="preserve">  </v>
      </c>
      <c r="BJ85" s="24" t="s">
        <v>244</v>
      </c>
      <c r="BK85" s="24">
        <v>0.12934143083516703</v>
      </c>
      <c r="BL85" s="24"/>
      <c r="BM85" s="162" t="str">
        <f t="shared" si="55"/>
        <v xml:space="preserve">  </v>
      </c>
      <c r="BN85" s="818" t="str">
        <f t="shared" si="56"/>
        <v xml:space="preserve">  </v>
      </c>
      <c r="BO85" s="942" t="str">
        <f t="shared" si="57"/>
        <v xml:space="preserve">  </v>
      </c>
      <c r="BP85" s="826">
        <f>BK85/BF85*100</f>
        <v>2.1181273940440279</v>
      </c>
      <c r="BQ85" s="34">
        <v>217.87001867194326</v>
      </c>
      <c r="BR85" s="96"/>
      <c r="BS85" s="163" t="str">
        <f t="shared" ref="BS85:BS92" si="80">IF(BQ85&lt;BS$7,"E, &lt;PRL",IF(BQ85&gt;BS$7,"  ",))</f>
        <v xml:space="preserve">  </v>
      </c>
      <c r="BT85" s="818" t="str">
        <f t="shared" si="59"/>
        <v xml:space="preserve">  </v>
      </c>
      <c r="BU85" s="10">
        <f>BQ85*(X85/1000)</f>
        <v>17.8085058740545</v>
      </c>
      <c r="BW85" s="163" t="str">
        <f t="shared" ref="BW85:BW92" si="81">IF(BU85&lt;BW$7,"E, &lt;PRL",IF(BU85&gt;BW$7,"  ",))</f>
        <v xml:space="preserve">  </v>
      </c>
      <c r="BX85" s="643" t="str">
        <f t="shared" si="61"/>
        <v xml:space="preserve">  </v>
      </c>
      <c r="BY85" s="8">
        <v>3.9935839556591399</v>
      </c>
      <c r="BZ85" s="11"/>
      <c r="CA85" s="80">
        <v>1</v>
      </c>
      <c r="CB85" s="163" t="str">
        <f t="shared" ref="CB85:CB92" si="82">IF(BY85&lt;CB$7,"E, &lt;PRL",IF(BY85&gt;CB$7,"  ",))</f>
        <v xml:space="preserve">  </v>
      </c>
      <c r="CC85" s="643" t="str">
        <f t="shared" si="63"/>
        <v xml:space="preserve">  </v>
      </c>
      <c r="CD85" s="5">
        <f>BY85*(AE85/1000)</f>
        <v>0.42713984917049869</v>
      </c>
      <c r="CF85" s="174" t="str">
        <f t="shared" ref="CF85:CF92" si="83">IF(CD85&lt;CF$7,"E, &lt;PRL",IF(CD85&gt;CF$7,"  ",))</f>
        <v xml:space="preserve">  </v>
      </c>
      <c r="CG85" s="818" t="str">
        <f t="shared" si="64"/>
        <v xml:space="preserve">  </v>
      </c>
      <c r="CH85" s="793">
        <f>BY85/BQ85*100</f>
        <v>1.8330121693671215</v>
      </c>
      <c r="CI85" s="8">
        <v>6.8941145932272505</v>
      </c>
      <c r="CK85" s="163" t="str">
        <f t="shared" ref="CK85:CK92" si="84">IF(CI85&lt;CK$7,"E, &lt;PRL",IF(CI85&gt;CK$7,"  ",))</f>
        <v xml:space="preserve">  </v>
      </c>
      <c r="CL85" s="643" t="str">
        <f t="shared" si="66"/>
        <v xml:space="preserve">  </v>
      </c>
      <c r="CM85" s="24">
        <f>CI85*(AL85/1000)</f>
        <v>0.63770559987352038</v>
      </c>
      <c r="CN85" s="140"/>
      <c r="CO85" s="174" t="str">
        <f t="shared" si="38"/>
        <v xml:space="preserve">  </v>
      </c>
      <c r="CP85" s="818" t="str">
        <f t="shared" si="67"/>
        <v xml:space="preserve">  </v>
      </c>
      <c r="CQ85" s="11">
        <f>CI85/BQ85*100</f>
        <v>3.1643245983321968</v>
      </c>
      <c r="CR85" s="61">
        <f>100*CM85/BU85</f>
        <v>3.5809045653998628</v>
      </c>
    </row>
    <row r="86" spans="1:97" ht="14.4" x14ac:dyDescent="0.3">
      <c r="A86" s="906" t="s">
        <v>2152</v>
      </c>
      <c r="B86" s="425" t="s">
        <v>1258</v>
      </c>
      <c r="C86" s="305" t="s">
        <v>599</v>
      </c>
      <c r="D86" s="219">
        <v>9</v>
      </c>
      <c r="E86" s="305" t="s">
        <v>1856</v>
      </c>
      <c r="F86" s="472">
        <v>1</v>
      </c>
      <c r="G86" s="439">
        <v>11452800</v>
      </c>
      <c r="H86" s="419">
        <v>201101041550</v>
      </c>
      <c r="I86" s="419"/>
      <c r="J86" s="305" t="s">
        <v>131</v>
      </c>
      <c r="K86" s="911" t="s">
        <v>2615</v>
      </c>
      <c r="L86" s="415" t="s">
        <v>1696</v>
      </c>
      <c r="M86" s="219" t="s">
        <v>128</v>
      </c>
      <c r="N86" s="219"/>
      <c r="O86" s="219"/>
      <c r="P86" s="331">
        <v>40547</v>
      </c>
      <c r="Q86" s="328">
        <v>0.65972222222222199</v>
      </c>
      <c r="R86" s="305" t="s">
        <v>132</v>
      </c>
      <c r="S86" s="1" t="s">
        <v>148</v>
      </c>
      <c r="T86" s="3">
        <v>132.1</v>
      </c>
      <c r="U86" s="3">
        <v>142</v>
      </c>
      <c r="V86" s="7">
        <f t="shared" si="39"/>
        <v>9.9000000000000057</v>
      </c>
      <c r="W86" s="3">
        <v>180</v>
      </c>
      <c r="X86" s="138">
        <f t="shared" si="40"/>
        <v>55.000000000000036</v>
      </c>
      <c r="Y86" s="643" t="str">
        <f t="shared" si="48"/>
        <v xml:space="preserve">  </v>
      </c>
      <c r="Z86" s="1" t="s">
        <v>161</v>
      </c>
      <c r="AA86" s="3">
        <v>131.1</v>
      </c>
      <c r="AB86" s="3">
        <v>151.1</v>
      </c>
      <c r="AC86" s="7">
        <f t="shared" si="41"/>
        <v>20</v>
      </c>
      <c r="AD86" s="3">
        <v>181</v>
      </c>
      <c r="AE86" s="138">
        <f t="shared" si="75"/>
        <v>110.49723756906077</v>
      </c>
      <c r="AF86" s="643" t="str">
        <f t="shared" si="49"/>
        <v xml:space="preserve">  </v>
      </c>
      <c r="AG86" s="1" t="s">
        <v>174</v>
      </c>
      <c r="AH86" s="3">
        <v>131.69999999999999</v>
      </c>
      <c r="AI86" s="3">
        <v>167.7</v>
      </c>
      <c r="AJ86" s="138">
        <f t="shared" si="42"/>
        <v>36</v>
      </c>
      <c r="AK86" s="3">
        <v>233</v>
      </c>
      <c r="AL86" s="138">
        <f t="shared" si="76"/>
        <v>154.50643776824035</v>
      </c>
      <c r="AM86" s="643" t="str">
        <f t="shared" si="43"/>
        <v xml:space="preserve">  </v>
      </c>
      <c r="AN86" s="2">
        <f t="shared" si="77"/>
        <v>106.66789177910039</v>
      </c>
      <c r="AO86" s="2">
        <f t="shared" si="78"/>
        <v>49.863621070029446</v>
      </c>
      <c r="AP86" s="2">
        <f t="shared" si="68"/>
        <v>46.74660784830408</v>
      </c>
      <c r="AQ86" s="1">
        <f t="shared" si="79"/>
        <v>3</v>
      </c>
      <c r="AR86" s="643" t="str">
        <f t="shared" si="50"/>
        <v xml:space="preserve">  </v>
      </c>
      <c r="AT86" s="23" t="s">
        <v>191</v>
      </c>
      <c r="AU86" s="23" t="s">
        <v>191</v>
      </c>
      <c r="AV86" s="23" t="s">
        <v>191</v>
      </c>
      <c r="AW86" s="162" t="str">
        <f t="shared" si="46"/>
        <v xml:space="preserve">  </v>
      </c>
      <c r="AX86" s="643" t="str">
        <f t="shared" si="51"/>
        <v xml:space="preserve">  </v>
      </c>
      <c r="AY86" s="23" t="s">
        <v>191</v>
      </c>
      <c r="AZ86" s="23" t="s">
        <v>191</v>
      </c>
      <c r="BA86" s="23" t="s">
        <v>191</v>
      </c>
      <c r="BB86" s="162" t="str">
        <f t="shared" si="52"/>
        <v xml:space="preserve">  </v>
      </c>
      <c r="BC86" s="643" t="str">
        <f t="shared" si="53"/>
        <v xml:space="preserve">  </v>
      </c>
      <c r="BD86" s="794" t="s">
        <v>191</v>
      </c>
      <c r="BE86" s="249" t="s">
        <v>190</v>
      </c>
      <c r="BF86" s="33">
        <v>4.0706627196354326</v>
      </c>
      <c r="BG86" s="123"/>
      <c r="BH86" s="162" t="str">
        <f t="shared" si="25"/>
        <v xml:space="preserve">  </v>
      </c>
      <c r="BI86" s="643" t="str">
        <f t="shared" si="54"/>
        <v xml:space="preserve">  </v>
      </c>
      <c r="BJ86" s="24" t="s">
        <v>245</v>
      </c>
      <c r="BK86" s="24">
        <v>0.11146122527755956</v>
      </c>
      <c r="BL86" s="24"/>
      <c r="BM86" s="162" t="str">
        <f t="shared" si="55"/>
        <v xml:space="preserve">  </v>
      </c>
      <c r="BN86" s="818" t="str">
        <f t="shared" si="56"/>
        <v xml:space="preserve">  </v>
      </c>
      <c r="BO86" s="942" t="str">
        <f t="shared" si="57"/>
        <v xml:space="preserve">  </v>
      </c>
      <c r="BP86" s="826">
        <f>BK86/BF86*100</f>
        <v>2.7381591881810827</v>
      </c>
      <c r="BQ86" s="34">
        <v>127.29181010827146</v>
      </c>
      <c r="BR86" s="96"/>
      <c r="BS86" s="163" t="str">
        <f t="shared" si="80"/>
        <v xml:space="preserve">  </v>
      </c>
      <c r="BT86" s="818" t="str">
        <f t="shared" si="59"/>
        <v xml:space="preserve">  </v>
      </c>
      <c r="BU86" s="10">
        <f>BQ86*(X86/1000)</f>
        <v>7.0010495559549346</v>
      </c>
      <c r="BW86" s="163" t="str">
        <f t="shared" si="81"/>
        <v xml:space="preserve">  </v>
      </c>
      <c r="BX86" s="643" t="str">
        <f t="shared" si="61"/>
        <v xml:space="preserve">  </v>
      </c>
      <c r="BY86" s="8">
        <v>1.2055827074498953</v>
      </c>
      <c r="BZ86" s="11"/>
      <c r="CA86" s="80">
        <v>1</v>
      </c>
      <c r="CB86" s="163" t="str">
        <f t="shared" si="82"/>
        <v xml:space="preserve">  </v>
      </c>
      <c r="CC86" s="643" t="str">
        <f t="shared" si="63"/>
        <v xml:space="preserve">  </v>
      </c>
      <c r="CD86" s="5">
        <f>BY86*(AE86/1000)</f>
        <v>0.13321355883424257</v>
      </c>
      <c r="CF86" s="174" t="str">
        <f t="shared" si="83"/>
        <v xml:space="preserve">  </v>
      </c>
      <c r="CG86" s="818" t="str">
        <f t="shared" si="64"/>
        <v xml:space="preserve">  </v>
      </c>
      <c r="CH86" s="793">
        <f>BY86/BQ86*100</f>
        <v>0.94710155070028035</v>
      </c>
      <c r="CI86" s="8">
        <v>1.7431712627219587</v>
      </c>
      <c r="CK86" s="163" t="str">
        <f t="shared" si="84"/>
        <v>E, &lt;PRL</v>
      </c>
      <c r="CL86" s="643" t="str">
        <f t="shared" si="66"/>
        <v xml:space="preserve">  </v>
      </c>
      <c r="CM86" s="24">
        <f>CI86*(AL86/1000)</f>
        <v>0.26933118222313529</v>
      </c>
      <c r="CN86" s="140"/>
      <c r="CO86" s="174" t="str">
        <f t="shared" si="38"/>
        <v xml:space="preserve">  </v>
      </c>
      <c r="CP86" s="818" t="str">
        <f t="shared" si="67"/>
        <v xml:space="preserve">  </v>
      </c>
      <c r="CQ86" s="11">
        <f>CI86/BQ86*100</f>
        <v>1.3694292360516027</v>
      </c>
      <c r="CR86" s="61">
        <f>100*CM86/BU86</f>
        <v>3.8470115097821047</v>
      </c>
    </row>
    <row r="87" spans="1:97" ht="31.8" x14ac:dyDescent="0.3">
      <c r="A87" s="906" t="s">
        <v>2153</v>
      </c>
      <c r="B87" s="425" t="s">
        <v>1259</v>
      </c>
      <c r="C87" s="219" t="s">
        <v>599</v>
      </c>
      <c r="D87" s="219">
        <v>9</v>
      </c>
      <c r="E87" s="219" t="s">
        <v>1857</v>
      </c>
      <c r="F87" s="472">
        <v>1</v>
      </c>
      <c r="G87" s="419">
        <v>11452900</v>
      </c>
      <c r="H87" s="419">
        <v>201101041620</v>
      </c>
      <c r="I87" s="419"/>
      <c r="J87" s="219" t="s">
        <v>133</v>
      </c>
      <c r="K87" s="926" t="s">
        <v>2616</v>
      </c>
      <c r="L87" s="415" t="s">
        <v>746</v>
      </c>
      <c r="M87" s="219" t="s">
        <v>48</v>
      </c>
      <c r="N87" s="219"/>
      <c r="O87" s="219"/>
      <c r="P87" s="331">
        <v>40547</v>
      </c>
      <c r="Q87" s="328">
        <v>0.68055555555555503</v>
      </c>
      <c r="R87" s="219" t="s">
        <v>134</v>
      </c>
      <c r="S87" s="1" t="s">
        <v>149</v>
      </c>
      <c r="T87" s="3">
        <v>132.9</v>
      </c>
      <c r="U87" s="3">
        <v>141.30000000000001</v>
      </c>
      <c r="V87" s="7">
        <f t="shared" si="39"/>
        <v>8.4000000000000057</v>
      </c>
      <c r="W87" s="3">
        <v>125</v>
      </c>
      <c r="X87" s="138">
        <f t="shared" si="40"/>
        <v>67.200000000000045</v>
      </c>
      <c r="Y87" s="643" t="str">
        <f t="shared" si="48"/>
        <v xml:space="preserve">  </v>
      </c>
      <c r="Z87" s="1" t="s">
        <v>162</v>
      </c>
      <c r="AA87" s="3">
        <v>132</v>
      </c>
      <c r="AB87" s="3">
        <v>140.19999999999999</v>
      </c>
      <c r="AC87" s="7">
        <f t="shared" si="41"/>
        <v>8.1999999999999886</v>
      </c>
      <c r="AD87" s="3">
        <v>125</v>
      </c>
      <c r="AE87" s="138">
        <f t="shared" si="75"/>
        <v>65.599999999999909</v>
      </c>
      <c r="AF87" s="643" t="str">
        <f t="shared" si="49"/>
        <v xml:space="preserve">  </v>
      </c>
      <c r="AG87" s="1" t="s">
        <v>175</v>
      </c>
      <c r="AH87" s="3">
        <v>132.80000000000001</v>
      </c>
      <c r="AI87" s="3">
        <v>138.6</v>
      </c>
      <c r="AJ87" s="138">
        <f t="shared" si="42"/>
        <v>5.7999999999999829</v>
      </c>
      <c r="AK87" s="3">
        <v>171</v>
      </c>
      <c r="AL87" s="138">
        <f t="shared" si="76"/>
        <v>33.918128654970658</v>
      </c>
      <c r="AM87" s="643" t="str">
        <f t="shared" si="43"/>
        <v xml:space="preserve">  </v>
      </c>
      <c r="AN87" s="2">
        <f t="shared" si="77"/>
        <v>55.572709551656864</v>
      </c>
      <c r="AO87" s="2">
        <f t="shared" si="78"/>
        <v>18.770472965760508</v>
      </c>
      <c r="AP87" s="2">
        <f t="shared" si="68"/>
        <v>33.776422127326121</v>
      </c>
      <c r="AQ87" s="1">
        <f t="shared" si="79"/>
        <v>3</v>
      </c>
      <c r="AR87" s="643" t="str">
        <f t="shared" si="50"/>
        <v xml:space="preserve">  </v>
      </c>
      <c r="AT87" s="23" t="s">
        <v>191</v>
      </c>
      <c r="AU87" s="23" t="s">
        <v>191</v>
      </c>
      <c r="AV87" s="23" t="s">
        <v>191</v>
      </c>
      <c r="AW87" s="162" t="str">
        <f t="shared" si="46"/>
        <v xml:space="preserve">  </v>
      </c>
      <c r="AX87" s="643" t="str">
        <f t="shared" si="51"/>
        <v xml:space="preserve">  </v>
      </c>
      <c r="AY87" s="23" t="s">
        <v>191</v>
      </c>
      <c r="AZ87" s="23" t="s">
        <v>191</v>
      </c>
      <c r="BA87" s="23" t="s">
        <v>191</v>
      </c>
      <c r="BB87" s="162" t="str">
        <f t="shared" si="52"/>
        <v xml:space="preserve">  </v>
      </c>
      <c r="BC87" s="643" t="str">
        <f t="shared" si="53"/>
        <v xml:space="preserve">  </v>
      </c>
      <c r="BD87" s="794" t="s">
        <v>191</v>
      </c>
      <c r="BE87" s="249" t="s">
        <v>188</v>
      </c>
      <c r="BF87" s="33">
        <v>8.6572816736265494</v>
      </c>
      <c r="BG87" s="123"/>
      <c r="BH87" s="162" t="str">
        <f t="shared" si="25"/>
        <v xml:space="preserve">  </v>
      </c>
      <c r="BI87" s="643" t="str">
        <f t="shared" si="54"/>
        <v xml:space="preserve">  </v>
      </c>
      <c r="BJ87" s="24" t="s">
        <v>246</v>
      </c>
      <c r="BK87" s="24">
        <v>0.13291939025362048</v>
      </c>
      <c r="BL87" s="24"/>
      <c r="BM87" s="162" t="str">
        <f t="shared" si="55"/>
        <v xml:space="preserve">  </v>
      </c>
      <c r="BN87" s="818" t="str">
        <f t="shared" si="56"/>
        <v xml:space="preserve">  </v>
      </c>
      <c r="BO87" s="942" t="str">
        <f t="shared" si="57"/>
        <v xml:space="preserve">  </v>
      </c>
      <c r="BP87" s="826">
        <f>BK87/BF87*100</f>
        <v>1.5353478755178394</v>
      </c>
      <c r="BQ87" s="34">
        <v>251.38777053284684</v>
      </c>
      <c r="BR87" s="96"/>
      <c r="BS87" s="163" t="str">
        <f t="shared" si="80"/>
        <v xml:space="preserve">  </v>
      </c>
      <c r="BT87" s="818" t="str">
        <f t="shared" si="59"/>
        <v xml:space="preserve">  </v>
      </c>
      <c r="BU87" s="10">
        <f>BQ87*(X87/1000)</f>
        <v>16.893258179807322</v>
      </c>
      <c r="BW87" s="163" t="str">
        <f t="shared" si="81"/>
        <v xml:space="preserve">  </v>
      </c>
      <c r="BX87" s="643" t="str">
        <f t="shared" si="61"/>
        <v xml:space="preserve">  </v>
      </c>
      <c r="BY87" s="8">
        <v>4.3324651007216088</v>
      </c>
      <c r="BZ87" s="11"/>
      <c r="CA87" s="80">
        <v>1</v>
      </c>
      <c r="CB87" s="163" t="str">
        <f t="shared" si="82"/>
        <v xml:space="preserve">  </v>
      </c>
      <c r="CC87" s="643" t="str">
        <f t="shared" si="63"/>
        <v xml:space="preserve">  </v>
      </c>
      <c r="CD87" s="5">
        <f>BY87*(AE87/1000)</f>
        <v>0.28420971060733713</v>
      </c>
      <c r="CF87" s="174" t="str">
        <f t="shared" si="83"/>
        <v xml:space="preserve">  </v>
      </c>
      <c r="CG87" s="818" t="str">
        <f t="shared" si="64"/>
        <v xml:space="preserve">  </v>
      </c>
      <c r="CH87" s="793">
        <f>BY87/BQ87*100</f>
        <v>1.7234191987694645</v>
      </c>
      <c r="CI87" s="8">
        <v>6.9191707671765572</v>
      </c>
      <c r="CK87" s="163" t="str">
        <f t="shared" si="84"/>
        <v xml:space="preserve">  </v>
      </c>
      <c r="CL87" s="643" t="str">
        <f t="shared" si="66"/>
        <v xml:space="preserve">  </v>
      </c>
      <c r="CM87" s="24">
        <f>CI87*(AL87/1000)</f>
        <v>0.23468532426680652</v>
      </c>
      <c r="CN87" s="140"/>
      <c r="CO87" s="174" t="str">
        <f t="shared" si="38"/>
        <v xml:space="preserve">  </v>
      </c>
      <c r="CP87" s="818" t="str">
        <f t="shared" si="67"/>
        <v xml:space="preserve">  </v>
      </c>
      <c r="CQ87" s="11">
        <f>CI87/BQ87*100</f>
        <v>2.7523895663303497</v>
      </c>
      <c r="CR87" s="61">
        <f>100*CM87/BU87</f>
        <v>1.3892247532647564</v>
      </c>
    </row>
    <row r="88" spans="1:97" x14ac:dyDescent="0.3">
      <c r="A88" s="906" t="s">
        <v>2154</v>
      </c>
      <c r="B88" s="425" t="s">
        <v>1260</v>
      </c>
      <c r="C88" s="305" t="s">
        <v>601</v>
      </c>
      <c r="D88" s="305">
        <v>2</v>
      </c>
      <c r="E88" s="219" t="s">
        <v>1858</v>
      </c>
      <c r="F88" s="472">
        <v>4</v>
      </c>
      <c r="G88" s="419">
        <v>88888823</v>
      </c>
      <c r="H88" s="419">
        <v>201101060700</v>
      </c>
      <c r="I88" s="419"/>
      <c r="J88" s="219" t="s">
        <v>135</v>
      </c>
      <c r="K88" s="910" t="s">
        <v>137</v>
      </c>
      <c r="L88" s="418"/>
      <c r="M88" s="219" t="s">
        <v>46</v>
      </c>
      <c r="N88" s="219" t="s">
        <v>137</v>
      </c>
      <c r="O88" s="219" t="s">
        <v>47</v>
      </c>
      <c r="P88" s="332">
        <v>40549</v>
      </c>
      <c r="Q88" s="328">
        <v>0.29166666666666669</v>
      </c>
      <c r="R88" s="219" t="s">
        <v>136</v>
      </c>
      <c r="S88" s="1" t="s">
        <v>150</v>
      </c>
      <c r="T88" s="3">
        <v>133.4</v>
      </c>
      <c r="U88" s="3">
        <v>133</v>
      </c>
      <c r="V88" s="7">
        <f t="shared" si="39"/>
        <v>-0.40000000000000568</v>
      </c>
      <c r="W88" s="3">
        <v>1580</v>
      </c>
      <c r="X88" s="138">
        <f t="shared" si="40"/>
        <v>-0.25316455696202889</v>
      </c>
      <c r="Y88" s="643" t="str">
        <f t="shared" si="48"/>
        <v>&lt;MDL</v>
      </c>
      <c r="Z88" s="1" t="s">
        <v>163</v>
      </c>
      <c r="AA88" s="3">
        <v>133</v>
      </c>
      <c r="AB88" s="3">
        <v>132.30000000000001</v>
      </c>
      <c r="AC88" s="7">
        <f t="shared" si="41"/>
        <v>-0.69999999999998863</v>
      </c>
      <c r="AD88" s="3">
        <v>2042</v>
      </c>
      <c r="AE88" s="138">
        <f t="shared" si="75"/>
        <v>-0.34280117531830984</v>
      </c>
      <c r="AF88" s="643" t="str">
        <f t="shared" si="49"/>
        <v>&lt;MDL</v>
      </c>
      <c r="AG88" s="1" t="s">
        <v>176</v>
      </c>
      <c r="AH88" s="3">
        <v>132.19999999999999</v>
      </c>
      <c r="AI88" s="3">
        <v>131.9</v>
      </c>
      <c r="AJ88" s="138">
        <f t="shared" si="42"/>
        <v>-0.29999999999998295</v>
      </c>
      <c r="AK88" s="3">
        <v>1760</v>
      </c>
      <c r="AL88" s="138">
        <f t="shared" si="76"/>
        <v>-0.17045454545453576</v>
      </c>
      <c r="AM88" s="643" t="str">
        <f t="shared" si="43"/>
        <v>&lt;MDL</v>
      </c>
      <c r="AN88" s="2">
        <f t="shared" si="77"/>
        <v>-0.25547342591162481</v>
      </c>
      <c r="AO88" s="2">
        <f t="shared" si="78"/>
        <v>8.6196510156850259E-2</v>
      </c>
      <c r="AP88" s="2">
        <f t="shared" si="68"/>
        <v>-33.73991241917583</v>
      </c>
      <c r="AQ88" s="1">
        <f t="shared" si="79"/>
        <v>3</v>
      </c>
      <c r="AR88" s="643" t="str">
        <f t="shared" si="50"/>
        <v>&lt;MDL</v>
      </c>
      <c r="AT88" s="23" t="s">
        <v>191</v>
      </c>
      <c r="AU88" s="23" t="s">
        <v>191</v>
      </c>
      <c r="AV88" s="23" t="s">
        <v>191</v>
      </c>
      <c r="AW88" s="162" t="str">
        <f t="shared" si="46"/>
        <v xml:space="preserve">  </v>
      </c>
      <c r="AX88" s="643" t="str">
        <f t="shared" si="51"/>
        <v xml:space="preserve">  </v>
      </c>
      <c r="AY88" s="23" t="s">
        <v>191</v>
      </c>
      <c r="AZ88" s="23" t="s">
        <v>191</v>
      </c>
      <c r="BA88" s="23" t="s">
        <v>191</v>
      </c>
      <c r="BB88" s="162" t="str">
        <f t="shared" si="52"/>
        <v xml:space="preserve">  </v>
      </c>
      <c r="BC88" s="643" t="str">
        <f t="shared" si="53"/>
        <v xml:space="preserve">  </v>
      </c>
      <c r="BD88" s="794" t="s">
        <v>191</v>
      </c>
      <c r="BE88" s="249" t="s">
        <v>189</v>
      </c>
      <c r="BF88" s="100">
        <v>-6.3640864135400363E-2</v>
      </c>
      <c r="BG88" s="99" t="s">
        <v>88</v>
      </c>
      <c r="BH88" s="162" t="str">
        <f t="shared" si="25"/>
        <v>E, &lt;PRL</v>
      </c>
      <c r="BI88" s="643" t="str">
        <f t="shared" si="54"/>
        <v>&lt;MDL</v>
      </c>
      <c r="BJ88" s="24" t="s">
        <v>247</v>
      </c>
      <c r="BK88" s="24">
        <v>9.9878571697715919E-3</v>
      </c>
      <c r="BL88" s="24"/>
      <c r="BM88" s="162" t="str">
        <f t="shared" si="55"/>
        <v>E, &lt;PRL</v>
      </c>
      <c r="BN88" s="818" t="str">
        <f t="shared" si="56"/>
        <v>E, &lt;RL</v>
      </c>
      <c r="BO88" s="942" t="str">
        <f t="shared" si="57"/>
        <v>&lt;MDL</v>
      </c>
      <c r="BP88" s="829" t="s">
        <v>88</v>
      </c>
      <c r="BQ88" s="36">
        <v>1.5229838763002259E-2</v>
      </c>
      <c r="BR88" s="102"/>
      <c r="BS88" s="163" t="str">
        <f t="shared" si="80"/>
        <v>E, &lt;PRL</v>
      </c>
      <c r="BT88" s="818" t="str">
        <f>IF(BQ88&lt;BU$3,"&lt;MDL",IF(BQ88&lt;BU$4,"E, &lt;RL",IF(BQ88&gt;BU$4,"  ",)))</f>
        <v>&lt;MDL</v>
      </c>
      <c r="BU88" s="854">
        <v>9.6391384575963655E-3</v>
      </c>
      <c r="BV88" s="11"/>
      <c r="BW88" s="163" t="str">
        <f t="shared" si="81"/>
        <v>E, &lt;PRL</v>
      </c>
      <c r="BX88" s="643" t="str">
        <f t="shared" si="61"/>
        <v>&lt;MDL</v>
      </c>
      <c r="BY88" s="555" t="s">
        <v>88</v>
      </c>
      <c r="BZ88" s="11"/>
      <c r="CA88" s="80">
        <v>1</v>
      </c>
      <c r="CB88" s="163" t="str">
        <f t="shared" si="82"/>
        <v xml:space="preserve">  </v>
      </c>
      <c r="CC88" s="643" t="s">
        <v>88</v>
      </c>
      <c r="CD88" s="188">
        <v>0</v>
      </c>
      <c r="CF88" s="174" t="str">
        <f t="shared" si="83"/>
        <v>E, &lt;PRL</v>
      </c>
      <c r="CG88" s="818" t="str">
        <f t="shared" si="64"/>
        <v>&lt;MDL</v>
      </c>
      <c r="CH88" s="829" t="s">
        <v>88</v>
      </c>
      <c r="CI88" s="8" t="s">
        <v>88</v>
      </c>
      <c r="CK88" s="163" t="str">
        <f t="shared" si="84"/>
        <v xml:space="preserve">  </v>
      </c>
      <c r="CL88" s="818" t="s">
        <v>88</v>
      </c>
      <c r="CM88" s="8" t="s">
        <v>88</v>
      </c>
      <c r="CN88" s="140"/>
      <c r="CO88" s="174" t="str">
        <f t="shared" si="38"/>
        <v xml:space="preserve">  </v>
      </c>
      <c r="CP88" s="818" t="s">
        <v>88</v>
      </c>
      <c r="CQ88" s="8" t="s">
        <v>88</v>
      </c>
      <c r="CR88" s="61"/>
    </row>
    <row r="89" spans="1:97" ht="21.6" x14ac:dyDescent="0.3">
      <c r="A89" s="906" t="s">
        <v>2155</v>
      </c>
      <c r="B89" s="425" t="s">
        <v>1261</v>
      </c>
      <c r="C89" s="219" t="s">
        <v>599</v>
      </c>
      <c r="D89" s="219">
        <v>9</v>
      </c>
      <c r="E89" s="219" t="s">
        <v>1859</v>
      </c>
      <c r="F89" s="472">
        <v>1</v>
      </c>
      <c r="G89" s="419">
        <v>11452600</v>
      </c>
      <c r="H89" s="419">
        <v>201101260900</v>
      </c>
      <c r="I89" s="419"/>
      <c r="J89" s="219" t="s">
        <v>193</v>
      </c>
      <c r="K89" s="926" t="s">
        <v>2614</v>
      </c>
      <c r="L89" s="413" t="s">
        <v>1694</v>
      </c>
      <c r="M89" s="219" t="s">
        <v>43</v>
      </c>
      <c r="N89" s="219"/>
      <c r="O89" s="304"/>
      <c r="P89" s="331">
        <v>40569</v>
      </c>
      <c r="Q89" s="328">
        <v>0.375</v>
      </c>
      <c r="R89" s="219" t="s">
        <v>212</v>
      </c>
      <c r="S89" s="9" t="s">
        <v>248</v>
      </c>
      <c r="T89" s="7">
        <v>133.4</v>
      </c>
      <c r="U89" s="7">
        <f>0.1371*1000</f>
        <v>137.1</v>
      </c>
      <c r="V89" s="7">
        <f t="shared" si="39"/>
        <v>3.6999999999999886</v>
      </c>
      <c r="W89" s="7">
        <v>1163</v>
      </c>
      <c r="X89" s="138">
        <f t="shared" si="40"/>
        <v>3.1814273430782363</v>
      </c>
      <c r="Y89" s="643" t="str">
        <f t="shared" si="48"/>
        <v xml:space="preserve">  </v>
      </c>
      <c r="Z89" s="1" t="s">
        <v>259</v>
      </c>
      <c r="AA89" s="3">
        <v>131.4</v>
      </c>
      <c r="AB89" s="3">
        <v>142.4</v>
      </c>
      <c r="AC89" s="7">
        <f t="shared" si="41"/>
        <v>11</v>
      </c>
      <c r="AD89" s="3">
        <v>1297</v>
      </c>
      <c r="AE89" s="138">
        <f t="shared" si="75"/>
        <v>8.4811102544333075</v>
      </c>
      <c r="AF89" s="643" t="str">
        <f t="shared" si="49"/>
        <v xml:space="preserve">  </v>
      </c>
      <c r="AG89" s="9" t="s">
        <v>270</v>
      </c>
      <c r="AH89" s="9" t="s">
        <v>271</v>
      </c>
      <c r="AI89" s="9">
        <v>145.1</v>
      </c>
      <c r="AJ89" s="138">
        <f t="shared" si="42"/>
        <v>12.900000000000006</v>
      </c>
      <c r="AK89" s="9">
        <v>1917</v>
      </c>
      <c r="AL89" s="138">
        <f t="shared" si="76"/>
        <v>6.729264475743352</v>
      </c>
      <c r="AM89" s="643" t="str">
        <f t="shared" si="43"/>
        <v xml:space="preserve">  </v>
      </c>
      <c r="AN89" s="2">
        <f t="shared" si="77"/>
        <v>6.1306006910849655</v>
      </c>
      <c r="AO89" s="2">
        <f t="shared" si="78"/>
        <v>2.7000849033916232</v>
      </c>
      <c r="AP89" s="2">
        <f t="shared" si="68"/>
        <v>44.042746207856091</v>
      </c>
      <c r="AQ89" s="1">
        <f t="shared" si="79"/>
        <v>3</v>
      </c>
      <c r="AR89" s="643" t="str">
        <f t="shared" si="50"/>
        <v xml:space="preserve">  </v>
      </c>
      <c r="AT89" s="23" t="s">
        <v>191</v>
      </c>
      <c r="AU89" s="23" t="s">
        <v>191</v>
      </c>
      <c r="AV89" s="23" t="s">
        <v>191</v>
      </c>
      <c r="AW89" s="162" t="str">
        <f t="shared" si="46"/>
        <v xml:space="preserve">  </v>
      </c>
      <c r="AX89" s="643" t="str">
        <f t="shared" si="51"/>
        <v xml:space="preserve">  </v>
      </c>
      <c r="AY89" s="23" t="s">
        <v>191</v>
      </c>
      <c r="AZ89" s="23" t="s">
        <v>191</v>
      </c>
      <c r="BA89" s="23" t="s">
        <v>191</v>
      </c>
      <c r="BB89" s="162" t="str">
        <f t="shared" si="52"/>
        <v xml:space="preserve">  </v>
      </c>
      <c r="BC89" s="643" t="str">
        <f t="shared" si="53"/>
        <v xml:space="preserve">  </v>
      </c>
      <c r="BD89" s="794" t="s">
        <v>191</v>
      </c>
      <c r="BE89" s="5" t="s">
        <v>459</v>
      </c>
      <c r="BF89" s="102">
        <v>1.6432534382383039</v>
      </c>
      <c r="BG89" s="140"/>
      <c r="BH89" s="162" t="str">
        <f t="shared" si="25"/>
        <v xml:space="preserve">  </v>
      </c>
      <c r="BI89" s="643" t="str">
        <f t="shared" si="54"/>
        <v xml:space="preserve">  </v>
      </c>
      <c r="BJ89" s="249" t="s">
        <v>485</v>
      </c>
      <c r="BK89" s="24">
        <v>7.4520092507048538E-2</v>
      </c>
      <c r="BL89" s="24"/>
      <c r="BM89" s="162" t="str">
        <f t="shared" si="55"/>
        <v xml:space="preserve">  </v>
      </c>
      <c r="BN89" s="818" t="str">
        <f t="shared" si="56"/>
        <v xml:space="preserve">  </v>
      </c>
      <c r="BO89" s="942" t="str">
        <f t="shared" si="57"/>
        <v xml:space="preserve">  </v>
      </c>
      <c r="BP89" s="826">
        <f>BK89/BF89*100</f>
        <v>4.5349117046083833</v>
      </c>
      <c r="BQ89" s="21">
        <v>872.43907916952912</v>
      </c>
      <c r="BR89" s="103"/>
      <c r="BS89" s="163" t="str">
        <f t="shared" si="80"/>
        <v xml:space="preserve">  </v>
      </c>
      <c r="BT89" s="818" t="str">
        <f t="shared" si="59"/>
        <v xml:space="preserve">  </v>
      </c>
      <c r="BU89" s="10">
        <f>BQ89*(X89/1000)</f>
        <v>2.7756015416399378</v>
      </c>
      <c r="BV89" s="24"/>
      <c r="BW89" s="163" t="str">
        <f t="shared" si="81"/>
        <v>E, &lt;PRL</v>
      </c>
      <c r="BX89" s="643" t="str">
        <f t="shared" si="61"/>
        <v>E, &lt;RL</v>
      </c>
      <c r="BY89" s="8">
        <v>8.6559544485104301</v>
      </c>
      <c r="BZ89" s="11"/>
      <c r="CA89" s="80">
        <v>1</v>
      </c>
      <c r="CB89" s="163" t="str">
        <f t="shared" si="82"/>
        <v xml:space="preserve">  </v>
      </c>
      <c r="CC89" s="643" t="str">
        <f t="shared" si="63"/>
        <v xml:space="preserve">  </v>
      </c>
      <c r="CD89" s="24">
        <f>BY89*(AE89/1000)</f>
        <v>7.3412104035169415E-2</v>
      </c>
      <c r="CE89" s="24"/>
      <c r="CF89" s="174" t="str">
        <f t="shared" si="83"/>
        <v xml:space="preserve">  </v>
      </c>
      <c r="CG89" s="818" t="str">
        <f t="shared" si="64"/>
        <v>&lt;MDL</v>
      </c>
      <c r="CH89" s="793">
        <f>BY89/BQ89*100</f>
        <v>0.99215574533295714</v>
      </c>
      <c r="CI89" s="11">
        <v>7.5665089099500573</v>
      </c>
      <c r="CJ89" s="24"/>
      <c r="CK89" s="163" t="str">
        <f t="shared" si="84"/>
        <v xml:space="preserve">  </v>
      </c>
      <c r="CL89" s="643" t="str">
        <f t="shared" si="66"/>
        <v xml:space="preserve">  </v>
      </c>
      <c r="CM89" s="24">
        <f>CI89*(AL89/1000)</f>
        <v>5.0917039613122474E-2</v>
      </c>
      <c r="CN89" s="140"/>
      <c r="CO89" s="174" t="str">
        <f t="shared" si="38"/>
        <v>E, &lt;PRL</v>
      </c>
      <c r="CP89" s="818" t="str">
        <f t="shared" si="67"/>
        <v>&lt;MDL</v>
      </c>
      <c r="CQ89" s="11">
        <f>CI89/BQ89*100</f>
        <v>0.86728220807722001</v>
      </c>
      <c r="CR89" s="61" t="s">
        <v>2618</v>
      </c>
    </row>
    <row r="90" spans="1:97" ht="31.8" x14ac:dyDescent="0.3">
      <c r="A90" s="906" t="s">
        <v>2156</v>
      </c>
      <c r="B90" s="425" t="s">
        <v>1262</v>
      </c>
      <c r="C90" s="219" t="s">
        <v>599</v>
      </c>
      <c r="D90" s="219">
        <v>7</v>
      </c>
      <c r="E90" s="219" t="s">
        <v>1860</v>
      </c>
      <c r="F90" s="472">
        <v>1</v>
      </c>
      <c r="G90" s="419">
        <v>11452900</v>
      </c>
      <c r="H90" s="419">
        <v>201101260940</v>
      </c>
      <c r="I90" s="419"/>
      <c r="J90" s="219" t="s">
        <v>194</v>
      </c>
      <c r="K90" s="926" t="s">
        <v>2616</v>
      </c>
      <c r="L90" s="415" t="s">
        <v>746</v>
      </c>
      <c r="M90" s="219" t="s">
        <v>48</v>
      </c>
      <c r="N90" s="219"/>
      <c r="O90" s="304"/>
      <c r="P90" s="331">
        <v>40569</v>
      </c>
      <c r="Q90" s="328">
        <v>0.40277777777777801</v>
      </c>
      <c r="R90" s="219" t="s">
        <v>213</v>
      </c>
      <c r="S90" s="9" t="s">
        <v>249</v>
      </c>
      <c r="T90" s="7">
        <v>134.1</v>
      </c>
      <c r="U90" s="7">
        <f>1000*0.1434</f>
        <v>143.4</v>
      </c>
      <c r="V90" s="7">
        <f t="shared" si="39"/>
        <v>9.3000000000000114</v>
      </c>
      <c r="W90" s="7">
        <v>484</v>
      </c>
      <c r="X90" s="138">
        <f t="shared" si="40"/>
        <v>19.214876033057877</v>
      </c>
      <c r="Y90" s="643" t="str">
        <f t="shared" si="48"/>
        <v xml:space="preserve">  </v>
      </c>
      <c r="Z90" s="1" t="s">
        <v>260</v>
      </c>
      <c r="AA90" s="3">
        <v>132.9</v>
      </c>
      <c r="AB90" s="3">
        <v>138.30000000000001</v>
      </c>
      <c r="AC90" s="7">
        <f t="shared" si="41"/>
        <v>5.4000000000000057</v>
      </c>
      <c r="AD90" s="3">
        <v>450</v>
      </c>
      <c r="AE90" s="138">
        <f t="shared" si="75"/>
        <v>12.000000000000012</v>
      </c>
      <c r="AF90" s="643" t="str">
        <f t="shared" si="49"/>
        <v xml:space="preserve">  </v>
      </c>
      <c r="AG90" s="9" t="s">
        <v>272</v>
      </c>
      <c r="AH90" s="9" t="s">
        <v>273</v>
      </c>
      <c r="AI90" s="9">
        <v>144.19999999999999</v>
      </c>
      <c r="AJ90" s="138">
        <f t="shared" si="42"/>
        <v>10.899999999999977</v>
      </c>
      <c r="AK90" s="9">
        <v>546</v>
      </c>
      <c r="AL90" s="138">
        <f t="shared" si="76"/>
        <v>19.963369963369921</v>
      </c>
      <c r="AM90" s="643" t="str">
        <f t="shared" si="43"/>
        <v xml:space="preserve">  </v>
      </c>
      <c r="AN90" s="2">
        <f t="shared" si="77"/>
        <v>17.059415332142603</v>
      </c>
      <c r="AO90" s="2">
        <f t="shared" si="78"/>
        <v>4.3975360621907393</v>
      </c>
      <c r="AP90" s="2">
        <f t="shared" si="68"/>
        <v>25.777765395658637</v>
      </c>
      <c r="AQ90" s="1">
        <f t="shared" si="79"/>
        <v>3</v>
      </c>
      <c r="AR90" s="643" t="str">
        <f t="shared" si="50"/>
        <v xml:space="preserve">  </v>
      </c>
      <c r="AT90" s="23" t="s">
        <v>191</v>
      </c>
      <c r="AU90" s="23" t="s">
        <v>191</v>
      </c>
      <c r="AV90" s="23" t="s">
        <v>191</v>
      </c>
      <c r="AW90" s="162" t="str">
        <f t="shared" si="46"/>
        <v xml:space="preserve">  </v>
      </c>
      <c r="AX90" s="643" t="str">
        <f t="shared" si="51"/>
        <v xml:space="preserve">  </v>
      </c>
      <c r="AY90" s="23" t="s">
        <v>191</v>
      </c>
      <c r="AZ90" s="23" t="s">
        <v>191</v>
      </c>
      <c r="BA90" s="23" t="s">
        <v>191</v>
      </c>
      <c r="BB90" s="162" t="str">
        <f t="shared" si="52"/>
        <v xml:space="preserve">  </v>
      </c>
      <c r="BC90" s="643" t="str">
        <f t="shared" si="53"/>
        <v xml:space="preserve">  </v>
      </c>
      <c r="BD90" s="794" t="s">
        <v>191</v>
      </c>
      <c r="BE90" s="5" t="s">
        <v>460</v>
      </c>
      <c r="BF90" s="102">
        <v>4.7162556658854911</v>
      </c>
      <c r="BG90" s="140"/>
      <c r="BH90" s="162" t="str">
        <f t="shared" si="25"/>
        <v xml:space="preserve">  </v>
      </c>
      <c r="BI90" s="643" t="str">
        <f t="shared" si="54"/>
        <v xml:space="preserve">  </v>
      </c>
      <c r="BJ90" s="249" t="s">
        <v>486</v>
      </c>
      <c r="BK90" s="24">
        <v>0.53391495512050269</v>
      </c>
      <c r="BL90" s="24"/>
      <c r="BM90" s="162" t="str">
        <f t="shared" si="55"/>
        <v xml:space="preserve">  </v>
      </c>
      <c r="BN90" s="818" t="str">
        <f t="shared" si="56"/>
        <v xml:space="preserve">  </v>
      </c>
      <c r="BO90" s="942" t="str">
        <f t="shared" si="57"/>
        <v xml:space="preserve">  </v>
      </c>
      <c r="BP90" s="826">
        <f>BK90/BF90*100</f>
        <v>11.320738164864915</v>
      </c>
      <c r="BQ90" s="21">
        <v>424.90806309793629</v>
      </c>
      <c r="BR90" s="103"/>
      <c r="BS90" s="163" t="str">
        <f t="shared" si="80"/>
        <v xml:space="preserve">  </v>
      </c>
      <c r="BT90" s="818" t="str">
        <f t="shared" si="59"/>
        <v xml:space="preserve">  </v>
      </c>
      <c r="BU90" s="10">
        <f>BQ90*(X90/1000)</f>
        <v>8.1645557578735808</v>
      </c>
      <c r="BV90" s="24"/>
      <c r="BW90" s="163" t="str">
        <f t="shared" si="81"/>
        <v xml:space="preserve">  </v>
      </c>
      <c r="BX90" s="643" t="str">
        <f t="shared" si="61"/>
        <v xml:space="preserve">  </v>
      </c>
      <c r="BY90" s="8">
        <v>30.195146890460766</v>
      </c>
      <c r="BZ90" s="11"/>
      <c r="CA90" s="80">
        <v>1</v>
      </c>
      <c r="CB90" s="163" t="str">
        <f t="shared" si="82"/>
        <v xml:space="preserve">  </v>
      </c>
      <c r="CC90" s="643" t="str">
        <f t="shared" si="63"/>
        <v xml:space="preserve">  </v>
      </c>
      <c r="CD90" s="24">
        <f>BY90*(AE90/1000)</f>
        <v>0.36234176268552959</v>
      </c>
      <c r="CE90" s="24"/>
      <c r="CF90" s="174" t="str">
        <f t="shared" si="83"/>
        <v xml:space="preserve">  </v>
      </c>
      <c r="CG90" s="818" t="str">
        <f t="shared" si="64"/>
        <v xml:space="preserve">  </v>
      </c>
      <c r="CH90" s="793">
        <f>BY90/BQ90*100</f>
        <v>7.1062776898872695</v>
      </c>
      <c r="CI90" s="11">
        <v>7.6714265842236555</v>
      </c>
      <c r="CJ90" s="11"/>
      <c r="CK90" s="163" t="str">
        <f t="shared" si="84"/>
        <v xml:space="preserve">  </v>
      </c>
      <c r="CL90" s="643" t="str">
        <f t="shared" si="66"/>
        <v xml:space="preserve">  </v>
      </c>
      <c r="CM90" s="24">
        <f>CI90*(AL90/1000)</f>
        <v>0.15314752704768803</v>
      </c>
      <c r="CN90" s="140"/>
      <c r="CO90" s="174" t="str">
        <f t="shared" si="38"/>
        <v>E, &lt;PRL</v>
      </c>
      <c r="CP90" s="818" t="str">
        <f t="shared" si="67"/>
        <v>E, &lt;RL</v>
      </c>
      <c r="CQ90" s="11">
        <f>CI90/BQ90*100</f>
        <v>1.8054321041338965</v>
      </c>
      <c r="CR90" s="61">
        <f>100*CM90/BU90</f>
        <v>1.8757606854481763</v>
      </c>
    </row>
    <row r="91" spans="1:97" ht="31.8" x14ac:dyDescent="0.3">
      <c r="A91" s="906" t="s">
        <v>2157</v>
      </c>
      <c r="B91" s="421" t="s">
        <v>1263</v>
      </c>
      <c r="C91" s="310" t="s">
        <v>600</v>
      </c>
      <c r="D91" s="310">
        <v>7</v>
      </c>
      <c r="E91" s="310" t="s">
        <v>1861</v>
      </c>
      <c r="F91" s="472">
        <v>4</v>
      </c>
      <c r="G91" s="309">
        <v>11452900</v>
      </c>
      <c r="H91" s="309">
        <v>201101260945</v>
      </c>
      <c r="I91" s="309"/>
      <c r="J91" s="310" t="s">
        <v>195</v>
      </c>
      <c r="K91" s="926" t="s">
        <v>2616</v>
      </c>
      <c r="L91" s="415" t="s">
        <v>746</v>
      </c>
      <c r="M91" s="310" t="s">
        <v>231</v>
      </c>
      <c r="N91" s="310"/>
      <c r="O91" s="373" t="s">
        <v>45</v>
      </c>
      <c r="P91" s="406">
        <v>40569</v>
      </c>
      <c r="Q91" s="407">
        <v>0.40625</v>
      </c>
      <c r="R91" s="310" t="s">
        <v>214</v>
      </c>
      <c r="S91" s="352" t="s">
        <v>250</v>
      </c>
      <c r="T91" s="314">
        <v>131.6</v>
      </c>
      <c r="U91" s="314">
        <f>1000*0.1385</f>
        <v>138.5</v>
      </c>
      <c r="V91" s="314">
        <f t="shared" si="39"/>
        <v>6.9000000000000057</v>
      </c>
      <c r="W91" s="314">
        <v>426</v>
      </c>
      <c r="X91" s="317">
        <f t="shared" si="40"/>
        <v>16.197183098591562</v>
      </c>
      <c r="Y91" s="643" t="str">
        <f t="shared" si="48"/>
        <v xml:space="preserve">  </v>
      </c>
      <c r="Z91" s="351" t="s">
        <v>261</v>
      </c>
      <c r="AA91" s="369">
        <v>131.30000000000001</v>
      </c>
      <c r="AB91" s="369">
        <v>138.5</v>
      </c>
      <c r="AC91" s="314">
        <f t="shared" si="41"/>
        <v>7.1999999999999886</v>
      </c>
      <c r="AD91" s="369">
        <v>325</v>
      </c>
      <c r="AE91" s="317">
        <f t="shared" si="75"/>
        <v>22.153846153846118</v>
      </c>
      <c r="AF91" s="643" t="str">
        <f t="shared" si="49"/>
        <v xml:space="preserve">  </v>
      </c>
      <c r="AG91" s="352" t="s">
        <v>274</v>
      </c>
      <c r="AH91" s="352" t="s">
        <v>275</v>
      </c>
      <c r="AI91" s="352">
        <v>142.69999999999999</v>
      </c>
      <c r="AJ91" s="317">
        <f t="shared" si="42"/>
        <v>9.8999999999999773</v>
      </c>
      <c r="AK91" s="352">
        <v>493</v>
      </c>
      <c r="AL91" s="317">
        <f t="shared" si="76"/>
        <v>20.08113590263687</v>
      </c>
      <c r="AM91" s="643" t="str">
        <f t="shared" si="43"/>
        <v xml:space="preserve">  </v>
      </c>
      <c r="AN91" s="354">
        <f t="shared" si="77"/>
        <v>19.477388385024852</v>
      </c>
      <c r="AO91" s="354">
        <f t="shared" si="78"/>
        <v>3.0238786330184495</v>
      </c>
      <c r="AP91" s="354">
        <f t="shared" si="68"/>
        <v>15.525072321006608</v>
      </c>
      <c r="AQ91" s="351">
        <f t="shared" si="79"/>
        <v>3</v>
      </c>
      <c r="AR91" s="643" t="str">
        <f t="shared" si="50"/>
        <v xml:space="preserve">  </v>
      </c>
      <c r="AS91" s="351"/>
      <c r="AT91" s="72" t="s">
        <v>191</v>
      </c>
      <c r="AU91" s="72" t="s">
        <v>191</v>
      </c>
      <c r="AV91" s="72" t="s">
        <v>191</v>
      </c>
      <c r="AW91" s="162" t="str">
        <f t="shared" si="46"/>
        <v xml:space="preserve">  </v>
      </c>
      <c r="AX91" s="643" t="str">
        <f t="shared" si="51"/>
        <v xml:space="preserve">  </v>
      </c>
      <c r="AY91" s="72" t="s">
        <v>191</v>
      </c>
      <c r="AZ91" s="72" t="s">
        <v>191</v>
      </c>
      <c r="BA91" s="72" t="s">
        <v>191</v>
      </c>
      <c r="BB91" s="162" t="str">
        <f t="shared" si="52"/>
        <v xml:space="preserve">  </v>
      </c>
      <c r="BC91" s="643" t="str">
        <f t="shared" si="53"/>
        <v xml:space="preserve">  </v>
      </c>
      <c r="BD91" s="795" t="s">
        <v>191</v>
      </c>
      <c r="BE91" s="348" t="s">
        <v>461</v>
      </c>
      <c r="BF91" s="345">
        <v>5.1527833577270368</v>
      </c>
      <c r="BG91" s="336"/>
      <c r="BH91" s="162" t="str">
        <f t="shared" si="25"/>
        <v xml:space="preserve">  </v>
      </c>
      <c r="BI91" s="643" t="str">
        <f t="shared" si="54"/>
        <v xml:space="preserve">  </v>
      </c>
      <c r="BJ91" s="340" t="s">
        <v>487</v>
      </c>
      <c r="BK91" s="345">
        <v>0.48058487836595098</v>
      </c>
      <c r="BL91" s="345">
        <v>4.1352537325355293E-2</v>
      </c>
      <c r="BM91" s="162" t="str">
        <f t="shared" si="55"/>
        <v xml:space="preserve">  </v>
      </c>
      <c r="BN91" s="818" t="str">
        <f t="shared" si="56"/>
        <v xml:space="preserve">  </v>
      </c>
      <c r="BO91" s="942" t="str">
        <f t="shared" si="57"/>
        <v xml:space="preserve">  </v>
      </c>
      <c r="BP91" s="827">
        <f>BK91/BF91*100</f>
        <v>9.3267045206795487</v>
      </c>
      <c r="BQ91" s="342">
        <v>199.61848435831558</v>
      </c>
      <c r="BR91" s="104"/>
      <c r="BS91" s="163" t="str">
        <f t="shared" si="80"/>
        <v xml:space="preserve">  </v>
      </c>
      <c r="BT91" s="818" t="str">
        <f t="shared" si="59"/>
        <v xml:space="preserve">  </v>
      </c>
      <c r="BU91" s="350">
        <f>BQ91*(X91/1000)</f>
        <v>3.2332571410149735</v>
      </c>
      <c r="BV91" s="345"/>
      <c r="BW91" s="163" t="str">
        <f t="shared" si="81"/>
        <v xml:space="preserve">  </v>
      </c>
      <c r="BX91" s="643" t="str">
        <f t="shared" si="61"/>
        <v xml:space="preserve">  </v>
      </c>
      <c r="BY91" s="315">
        <v>23.104479389042623</v>
      </c>
      <c r="BZ91" s="346"/>
      <c r="CA91" s="254">
        <v>1</v>
      </c>
      <c r="CB91" s="163" t="str">
        <f t="shared" si="82"/>
        <v xml:space="preserve">  </v>
      </c>
      <c r="CC91" s="643" t="str">
        <f t="shared" si="63"/>
        <v xml:space="preserve">  </v>
      </c>
      <c r="CD91" s="345">
        <f>BY91*(AE91/1000)</f>
        <v>0.5118530818495588</v>
      </c>
      <c r="CE91" s="345"/>
      <c r="CF91" s="174" t="str">
        <f t="shared" si="83"/>
        <v xml:space="preserve">  </v>
      </c>
      <c r="CG91" s="818" t="str">
        <f t="shared" si="64"/>
        <v xml:space="preserve">  </v>
      </c>
      <c r="CH91" s="838">
        <f>BY91/BQ91*100</f>
        <v>11.57431861248382</v>
      </c>
      <c r="CI91" s="346">
        <v>9.3455459471133455</v>
      </c>
      <c r="CJ91" s="346"/>
      <c r="CK91" s="163" t="str">
        <f t="shared" si="84"/>
        <v xml:space="preserve">  </v>
      </c>
      <c r="CL91" s="643" t="str">
        <f t="shared" si="66"/>
        <v xml:space="preserve">  </v>
      </c>
      <c r="CM91" s="345">
        <f>CI91*(AL91/1000)</f>
        <v>0.1876691782483203</v>
      </c>
      <c r="CN91" s="336"/>
      <c r="CO91" s="174" t="str">
        <f t="shared" si="38"/>
        <v>E, &lt;PRL</v>
      </c>
      <c r="CP91" s="818" t="str">
        <f t="shared" si="67"/>
        <v>E, &lt;RL</v>
      </c>
      <c r="CQ91" s="346">
        <f>CI91/BQ91*100</f>
        <v>4.6817036894930384</v>
      </c>
      <c r="CR91" s="347">
        <f>100*CM91/BU91</f>
        <v>5.8043381662309672</v>
      </c>
      <c r="CS91" s="274"/>
    </row>
    <row r="92" spans="1:97" x14ac:dyDescent="0.3">
      <c r="A92" s="906" t="s">
        <v>2158</v>
      </c>
      <c r="B92" s="425" t="s">
        <v>1264</v>
      </c>
      <c r="C92" s="305" t="s">
        <v>601</v>
      </c>
      <c r="D92" s="305">
        <v>2</v>
      </c>
      <c r="E92" s="18"/>
      <c r="F92" s="472">
        <v>4</v>
      </c>
      <c r="G92" s="419">
        <v>88888823</v>
      </c>
      <c r="H92" s="419">
        <v>201101270900</v>
      </c>
      <c r="I92" s="419"/>
      <c r="J92" s="18" t="s">
        <v>196</v>
      </c>
      <c r="K92" s="910" t="s">
        <v>137</v>
      </c>
      <c r="L92" s="418"/>
      <c r="M92" s="219" t="s">
        <v>46</v>
      </c>
      <c r="N92" s="18" t="s">
        <v>232</v>
      </c>
      <c r="O92" s="18" t="s">
        <v>47</v>
      </c>
      <c r="P92" s="292">
        <v>40570</v>
      </c>
      <c r="Q92" s="328">
        <v>0.375</v>
      </c>
      <c r="R92" s="18" t="s">
        <v>215</v>
      </c>
      <c r="S92" s="502" t="s">
        <v>251</v>
      </c>
      <c r="T92" s="137">
        <v>132.4</v>
      </c>
      <c r="U92" s="137">
        <v>133.20000000000002</v>
      </c>
      <c r="V92" s="137">
        <f t="shared" si="39"/>
        <v>0.80000000000001137</v>
      </c>
      <c r="W92" s="137">
        <v>1375</v>
      </c>
      <c r="X92" s="137">
        <f t="shared" si="40"/>
        <v>0.58181818181819012</v>
      </c>
      <c r="Y92" s="643" t="str">
        <f t="shared" si="48"/>
        <v>E, &lt;RL</v>
      </c>
      <c r="Z92" s="142" t="s">
        <v>262</v>
      </c>
      <c r="AA92" s="98">
        <v>132.69999999999999</v>
      </c>
      <c r="AB92" s="98">
        <v>132.80000000000001</v>
      </c>
      <c r="AC92" s="137">
        <f t="shared" si="41"/>
        <v>0.10000000000002274</v>
      </c>
      <c r="AD92" s="98">
        <v>1326</v>
      </c>
      <c r="AE92" s="137">
        <f t="shared" si="75"/>
        <v>7.5414781297151387E-2</v>
      </c>
      <c r="AF92" s="643" t="str">
        <f t="shared" si="49"/>
        <v>&lt;MDL</v>
      </c>
      <c r="AG92" s="502" t="s">
        <v>276</v>
      </c>
      <c r="AH92" s="502" t="s">
        <v>277</v>
      </c>
      <c r="AI92" s="502">
        <v>134.69999999999999</v>
      </c>
      <c r="AJ92" s="25">
        <f t="shared" si="42"/>
        <v>2.1999999999999886</v>
      </c>
      <c r="AK92" s="502">
        <v>1366</v>
      </c>
      <c r="AL92" s="25">
        <f t="shared" si="76"/>
        <v>1.6105417276720266</v>
      </c>
      <c r="AM92" s="643" t="str">
        <f t="shared" si="43"/>
        <v xml:space="preserve">  </v>
      </c>
      <c r="AN92" s="166">
        <f t="shared" si="77"/>
        <v>0.75592489692912268</v>
      </c>
      <c r="AO92" s="166">
        <f t="shared" si="78"/>
        <v>0.78223305130670739</v>
      </c>
      <c r="AP92" s="166">
        <f t="shared" si="68"/>
        <v>103.48026033862084</v>
      </c>
      <c r="AQ92" s="142">
        <f t="shared" si="79"/>
        <v>3</v>
      </c>
      <c r="AR92" s="643" t="str">
        <f t="shared" si="50"/>
        <v>E, &lt;RL</v>
      </c>
      <c r="AS92" s="142"/>
      <c r="AT92" s="23" t="s">
        <v>191</v>
      </c>
      <c r="AU92" s="23" t="s">
        <v>191</v>
      </c>
      <c r="AV92" s="23" t="s">
        <v>191</v>
      </c>
      <c r="AW92" s="162" t="str">
        <f t="shared" si="46"/>
        <v xml:space="preserve">  </v>
      </c>
      <c r="AX92" s="643" t="str">
        <f t="shared" si="51"/>
        <v xml:space="preserve">  </v>
      </c>
      <c r="AY92" s="23" t="s">
        <v>191</v>
      </c>
      <c r="AZ92" s="23" t="s">
        <v>191</v>
      </c>
      <c r="BA92" s="23" t="s">
        <v>191</v>
      </c>
      <c r="BB92" s="162" t="str">
        <f t="shared" si="52"/>
        <v xml:space="preserve">  </v>
      </c>
      <c r="BC92" s="643" t="str">
        <f t="shared" si="53"/>
        <v xml:space="preserve">  </v>
      </c>
      <c r="BD92" s="794" t="s">
        <v>191</v>
      </c>
      <c r="BE92" s="99" t="s">
        <v>462</v>
      </c>
      <c r="BF92" s="102">
        <v>1.0268715843724017E-2</v>
      </c>
      <c r="BG92" s="140"/>
      <c r="BH92" s="162" t="str">
        <f t="shared" si="25"/>
        <v>E, &lt;PRL</v>
      </c>
      <c r="BI92" s="643" t="str">
        <f t="shared" si="54"/>
        <v>&lt;MDL</v>
      </c>
      <c r="BJ92" s="40" t="s">
        <v>488</v>
      </c>
      <c r="BK92" s="40">
        <v>4.2828457926863128E-3</v>
      </c>
      <c r="BL92" s="40"/>
      <c r="BM92" s="162" t="str">
        <f t="shared" si="55"/>
        <v>E, &lt;PRL</v>
      </c>
      <c r="BN92" s="818" t="str">
        <f t="shared" si="56"/>
        <v>&lt;MDL</v>
      </c>
      <c r="BO92" s="942" t="str">
        <f t="shared" si="57"/>
        <v>&lt;MDL</v>
      </c>
      <c r="BP92" s="830">
        <f>BK92/BF92*100</f>
        <v>41.707705791702097</v>
      </c>
      <c r="BQ92" s="36">
        <v>8.4296153122205883E-2</v>
      </c>
      <c r="BR92" s="36"/>
      <c r="BS92" s="163" t="str">
        <f t="shared" si="80"/>
        <v>E, &lt;PRL</v>
      </c>
      <c r="BT92" s="818" t="str">
        <f>IF(BQ92&lt;BU$3,"&lt;MDL",IF(BQ92&lt;BU$4,"E, &lt;RL",IF(BQ92&gt;BU$4,"  ",)))</f>
        <v>E, &lt;RL</v>
      </c>
      <c r="BU92" s="854">
        <v>6.1306293179786094E-2</v>
      </c>
      <c r="BV92" s="41"/>
      <c r="BW92" s="163" t="str">
        <f t="shared" si="81"/>
        <v>E, &lt;PRL</v>
      </c>
      <c r="BX92" s="643" t="str">
        <f t="shared" si="61"/>
        <v>&lt;MDL</v>
      </c>
      <c r="BY92" s="881" t="s">
        <v>88</v>
      </c>
      <c r="BZ92" s="25"/>
      <c r="CA92" s="80">
        <v>1</v>
      </c>
      <c r="CB92" s="163" t="str">
        <f t="shared" si="82"/>
        <v xml:space="preserve">  </v>
      </c>
      <c r="CC92" s="643" t="s">
        <v>88</v>
      </c>
      <c r="CD92" s="188">
        <v>0</v>
      </c>
      <c r="CE92" s="40"/>
      <c r="CF92" s="174" t="str">
        <f t="shared" si="83"/>
        <v>E, &lt;PRL</v>
      </c>
      <c r="CG92" s="818" t="str">
        <f t="shared" si="64"/>
        <v>&lt;MDL</v>
      </c>
      <c r="CH92" s="828" t="s">
        <v>88</v>
      </c>
      <c r="CI92" s="25" t="s">
        <v>88</v>
      </c>
      <c r="CJ92" s="26"/>
      <c r="CK92" s="163" t="str">
        <f t="shared" si="84"/>
        <v xml:space="preserve">  </v>
      </c>
      <c r="CL92" s="818" t="s">
        <v>88</v>
      </c>
      <c r="CM92" s="25" t="s">
        <v>88</v>
      </c>
      <c r="CN92" s="140"/>
      <c r="CO92" s="174" t="str">
        <f t="shared" si="38"/>
        <v xml:space="preserve">  </v>
      </c>
      <c r="CP92" s="818" t="s">
        <v>88</v>
      </c>
      <c r="CQ92" s="25" t="s">
        <v>88</v>
      </c>
      <c r="CR92" s="61"/>
      <c r="CS92" s="140"/>
    </row>
    <row r="93" spans="1:97" x14ac:dyDescent="0.3">
      <c r="A93" s="906" t="s">
        <v>2159</v>
      </c>
      <c r="B93" s="425" t="s">
        <v>1265</v>
      </c>
      <c r="C93" s="219" t="s">
        <v>599</v>
      </c>
      <c r="D93" s="219">
        <v>9</v>
      </c>
      <c r="E93" s="219"/>
      <c r="F93" s="472">
        <v>1</v>
      </c>
      <c r="G93" s="439">
        <v>384144121403601</v>
      </c>
      <c r="H93" s="419">
        <v>201102021010</v>
      </c>
      <c r="I93" s="419"/>
      <c r="J93" s="219" t="s">
        <v>197</v>
      </c>
      <c r="K93" s="912" t="s">
        <v>1719</v>
      </c>
      <c r="L93" s="427" t="s">
        <v>1719</v>
      </c>
      <c r="M93" s="219" t="s">
        <v>1708</v>
      </c>
      <c r="N93" s="219" t="s">
        <v>233</v>
      </c>
      <c r="O93" s="304"/>
      <c r="P93" s="331">
        <v>40576</v>
      </c>
      <c r="Q93" s="328">
        <v>0.42361111111111099</v>
      </c>
      <c r="R93" s="219" t="s">
        <v>216</v>
      </c>
      <c r="S93" s="60"/>
      <c r="T93" s="105"/>
      <c r="U93" s="105"/>
      <c r="V93" s="105"/>
      <c r="W93" s="105"/>
      <c r="X93" s="539"/>
      <c r="Y93" s="539"/>
      <c r="Z93" s="539"/>
      <c r="AA93" s="539"/>
      <c r="AB93" s="539"/>
      <c r="AC93" s="539"/>
      <c r="AD93" s="539"/>
      <c r="AE93" s="539"/>
      <c r="AF93" s="539"/>
      <c r="AG93" s="539"/>
      <c r="AH93" s="539"/>
      <c r="AI93" s="539"/>
      <c r="AJ93" s="539"/>
      <c r="AK93" s="539"/>
      <c r="AL93" s="539"/>
      <c r="AM93" s="539"/>
      <c r="AN93" s="539"/>
      <c r="AO93" s="539"/>
      <c r="AP93" s="539"/>
      <c r="AQ93" s="539"/>
      <c r="AR93" s="539"/>
      <c r="AS93" s="539"/>
      <c r="AT93" s="5" t="s">
        <v>463</v>
      </c>
      <c r="AU93" s="106">
        <v>163.45368147731946</v>
      </c>
      <c r="AV93" s="106"/>
      <c r="AW93" s="162" t="str">
        <f t="shared" si="46"/>
        <v xml:space="preserve">  </v>
      </c>
      <c r="AX93" s="643" t="str">
        <f t="shared" si="51"/>
        <v xml:space="preserve">  </v>
      </c>
      <c r="AY93" s="6" t="s">
        <v>489</v>
      </c>
      <c r="AZ93" s="11">
        <v>3.5040660289875598</v>
      </c>
      <c r="BA93" s="24"/>
      <c r="BB93" s="162" t="str">
        <f t="shared" si="52"/>
        <v xml:space="preserve">  </v>
      </c>
      <c r="BC93" s="643" t="str">
        <f t="shared" si="53"/>
        <v xml:space="preserve">  </v>
      </c>
      <c r="BD93" s="793">
        <f>AZ93/AU93*100</f>
        <v>2.1437669664685877</v>
      </c>
      <c r="BE93" s="16"/>
      <c r="BF93" s="107" t="s">
        <v>960</v>
      </c>
      <c r="BG93" s="107"/>
      <c r="BH93" s="162"/>
      <c r="BI93" s="643" t="str">
        <f t="shared" si="54"/>
        <v xml:space="preserve">  </v>
      </c>
      <c r="BJ93" s="16"/>
      <c r="BK93" s="23" t="s">
        <v>960</v>
      </c>
      <c r="BL93" s="16"/>
      <c r="BM93" s="162"/>
      <c r="BN93" s="818" t="str">
        <f t="shared" si="56"/>
        <v xml:space="preserve">  </v>
      </c>
      <c r="BO93" s="942" t="str">
        <f t="shared" si="57"/>
        <v xml:space="preserve">  </v>
      </c>
      <c r="BP93" s="831"/>
      <c r="BQ93" s="108"/>
      <c r="BR93" s="108"/>
      <c r="BS93" s="108"/>
      <c r="BT93" s="108"/>
      <c r="BU93" s="16"/>
      <c r="BV93" s="16"/>
      <c r="BW93" s="16"/>
      <c r="BX93" s="16"/>
      <c r="BY93" s="46"/>
      <c r="BZ93" s="45"/>
      <c r="CA93" s="80">
        <v>1</v>
      </c>
      <c r="CB93" s="45"/>
      <c r="CC93" s="796"/>
      <c r="CD93" s="29"/>
      <c r="CE93" s="16"/>
      <c r="CF93" s="16"/>
      <c r="CG93" s="16"/>
      <c r="CH93" s="831"/>
      <c r="CI93" s="45"/>
      <c r="CJ93" s="45"/>
      <c r="CK93" s="45"/>
      <c r="CL93" s="45"/>
      <c r="CM93" s="16"/>
      <c r="CN93" s="16"/>
      <c r="CO93" s="16"/>
      <c r="CP93" s="16"/>
      <c r="CQ93" s="16"/>
      <c r="CR93" s="61"/>
    </row>
    <row r="94" spans="1:97" x14ac:dyDescent="0.3">
      <c r="A94" s="906" t="s">
        <v>2160</v>
      </c>
      <c r="B94" s="425" t="s">
        <v>1266</v>
      </c>
      <c r="C94" s="219" t="s">
        <v>599</v>
      </c>
      <c r="D94" s="219">
        <v>9</v>
      </c>
      <c r="E94" s="219"/>
      <c r="F94" s="472">
        <v>1</v>
      </c>
      <c r="G94" s="439">
        <v>384118121403201</v>
      </c>
      <c r="H94" s="419">
        <v>201102021150</v>
      </c>
      <c r="I94" s="419"/>
      <c r="J94" s="219" t="s">
        <v>198</v>
      </c>
      <c r="K94" s="911"/>
      <c r="L94" s="418" t="s">
        <v>1717</v>
      </c>
      <c r="M94" s="219" t="s">
        <v>1707</v>
      </c>
      <c r="N94" s="219" t="s">
        <v>234</v>
      </c>
      <c r="O94" s="304"/>
      <c r="P94" s="331">
        <v>40576</v>
      </c>
      <c r="Q94" s="328">
        <v>0.49305555555555602</v>
      </c>
      <c r="R94" s="219" t="s">
        <v>217</v>
      </c>
      <c r="S94" s="60"/>
      <c r="T94" s="105"/>
      <c r="U94" s="105"/>
      <c r="V94" s="105"/>
      <c r="W94" s="105"/>
      <c r="X94" s="539"/>
      <c r="Y94" s="539"/>
      <c r="Z94" s="539"/>
      <c r="AA94" s="539"/>
      <c r="AB94" s="539"/>
      <c r="AC94" s="539"/>
      <c r="AD94" s="539"/>
      <c r="AE94" s="539"/>
      <c r="AF94" s="539"/>
      <c r="AG94" s="539"/>
      <c r="AH94" s="539"/>
      <c r="AI94" s="539"/>
      <c r="AJ94" s="539"/>
      <c r="AK94" s="539"/>
      <c r="AL94" s="539"/>
      <c r="AM94" s="539"/>
      <c r="AN94" s="539"/>
      <c r="AO94" s="539"/>
      <c r="AP94" s="539"/>
      <c r="AQ94" s="539"/>
      <c r="AR94" s="539"/>
      <c r="AS94" s="539"/>
      <c r="AT94" s="5" t="s">
        <v>464</v>
      </c>
      <c r="AU94" s="106">
        <v>73.178428298362775</v>
      </c>
      <c r="AV94" s="106">
        <v>10.707370809660464</v>
      </c>
      <c r="AW94" s="162" t="str">
        <f t="shared" si="46"/>
        <v xml:space="preserve">  </v>
      </c>
      <c r="AX94" s="643" t="str">
        <f t="shared" si="51"/>
        <v xml:space="preserve">  </v>
      </c>
      <c r="AY94" s="6" t="s">
        <v>490</v>
      </c>
      <c r="AZ94" s="11">
        <v>5.3264179176761584</v>
      </c>
      <c r="BA94" s="24"/>
      <c r="BB94" s="162" t="str">
        <f t="shared" si="52"/>
        <v xml:space="preserve">  </v>
      </c>
      <c r="BC94" s="643" t="str">
        <f t="shared" si="53"/>
        <v xml:space="preserve">  </v>
      </c>
      <c r="BD94" s="793">
        <f>AZ94/AU94*100</f>
        <v>7.2786722009924976</v>
      </c>
      <c r="BE94" s="16"/>
      <c r="BF94" s="107" t="s">
        <v>960</v>
      </c>
      <c r="BG94" s="107"/>
      <c r="BH94" s="162"/>
      <c r="BI94" s="643" t="str">
        <f t="shared" si="54"/>
        <v xml:space="preserve">  </v>
      </c>
      <c r="BJ94" s="16"/>
      <c r="BK94" s="23" t="s">
        <v>960</v>
      </c>
      <c r="BL94" s="16"/>
      <c r="BM94" s="162"/>
      <c r="BN94" s="818" t="str">
        <f t="shared" si="56"/>
        <v xml:space="preserve">  </v>
      </c>
      <c r="BO94" s="942" t="str">
        <f t="shared" si="57"/>
        <v xml:space="preserve">  </v>
      </c>
      <c r="BP94" s="831"/>
      <c r="BQ94" s="108"/>
      <c r="BR94" s="108"/>
      <c r="BS94" s="108"/>
      <c r="BT94" s="108"/>
      <c r="BU94" s="16"/>
      <c r="BV94" s="16"/>
      <c r="BW94" s="16"/>
      <c r="BX94" s="16"/>
      <c r="BY94" s="46"/>
      <c r="BZ94" s="45"/>
      <c r="CA94" s="80">
        <v>1</v>
      </c>
      <c r="CB94" s="45"/>
      <c r="CC94" s="796"/>
      <c r="CD94" s="29"/>
      <c r="CE94" s="16"/>
      <c r="CF94" s="16"/>
      <c r="CG94" s="16"/>
      <c r="CH94" s="831"/>
      <c r="CI94" s="45"/>
      <c r="CJ94" s="45"/>
      <c r="CK94" s="45"/>
      <c r="CL94" s="45"/>
      <c r="CM94" s="16"/>
      <c r="CN94" s="16"/>
      <c r="CO94" s="16"/>
      <c r="CP94" s="16"/>
      <c r="CQ94" s="16"/>
      <c r="CR94" s="61"/>
    </row>
    <row r="95" spans="1:97" ht="31.8" x14ac:dyDescent="0.3">
      <c r="A95" s="906" t="s">
        <v>2161</v>
      </c>
      <c r="B95" s="425" t="s">
        <v>1267</v>
      </c>
      <c r="C95" s="219" t="s">
        <v>599</v>
      </c>
      <c r="D95" s="219">
        <v>9</v>
      </c>
      <c r="E95" s="219"/>
      <c r="F95" s="472">
        <v>1</v>
      </c>
      <c r="G95" s="419">
        <v>11452900</v>
      </c>
      <c r="H95" s="419">
        <v>201102031250</v>
      </c>
      <c r="I95" s="419"/>
      <c r="J95" s="219" t="s">
        <v>199</v>
      </c>
      <c r="K95" s="926" t="s">
        <v>2616</v>
      </c>
      <c r="L95" s="415" t="s">
        <v>746</v>
      </c>
      <c r="M95" s="219" t="s">
        <v>48</v>
      </c>
      <c r="N95" s="219"/>
      <c r="O95" s="304"/>
      <c r="P95" s="331">
        <v>40577</v>
      </c>
      <c r="Q95" s="328">
        <v>0.53472222222222199</v>
      </c>
      <c r="R95" s="219" t="s">
        <v>218</v>
      </c>
      <c r="S95" s="9" t="s">
        <v>252</v>
      </c>
      <c r="T95" s="7">
        <v>129.9</v>
      </c>
      <c r="U95" s="7">
        <v>142.5</v>
      </c>
      <c r="V95" s="7">
        <f t="shared" si="39"/>
        <v>12.599999999999994</v>
      </c>
      <c r="W95" s="7">
        <v>176</v>
      </c>
      <c r="X95" s="138">
        <f t="shared" si="40"/>
        <v>71.590909090909065</v>
      </c>
      <c r="Y95" s="643" t="str">
        <f t="shared" si="48"/>
        <v xml:space="preserve">  </v>
      </c>
      <c r="Z95" s="1" t="s">
        <v>263</v>
      </c>
      <c r="AA95" s="3">
        <v>132</v>
      </c>
      <c r="AB95" s="3">
        <v>148.60000000000002</v>
      </c>
      <c r="AC95" s="7">
        <f t="shared" si="41"/>
        <v>16.600000000000023</v>
      </c>
      <c r="AD95" s="3">
        <v>177</v>
      </c>
      <c r="AE95" s="138">
        <f>AC95/(AD95/1000)</f>
        <v>93.785310734463408</v>
      </c>
      <c r="AF95" s="643" t="str">
        <f t="shared" si="49"/>
        <v xml:space="preserve">  </v>
      </c>
      <c r="AG95" s="9" t="s">
        <v>278</v>
      </c>
      <c r="AH95" s="9" t="s">
        <v>279</v>
      </c>
      <c r="AI95" s="9">
        <v>146.69999999999999</v>
      </c>
      <c r="AJ95" s="138">
        <f t="shared" si="42"/>
        <v>14.399999999999977</v>
      </c>
      <c r="AK95" s="9">
        <v>195.5</v>
      </c>
      <c r="AL95" s="138">
        <f>AJ95/(AK95/1000)</f>
        <v>73.65728900255742</v>
      </c>
      <c r="AM95" s="643" t="str">
        <f t="shared" si="43"/>
        <v xml:space="preserve">  </v>
      </c>
      <c r="AN95" s="2">
        <f>AVERAGE(X95,AE95,AL95)</f>
        <v>79.677836275976631</v>
      </c>
      <c r="AO95" s="2">
        <f>STDEV(X95,AE95,AL95)</f>
        <v>12.261040256946313</v>
      </c>
      <c r="AP95" s="2">
        <f t="shared" si="68"/>
        <v>15.388269599187263</v>
      </c>
      <c r="AQ95" s="1">
        <f>COUNT(X95,AE95,AL95)</f>
        <v>3</v>
      </c>
      <c r="AR95" s="643" t="str">
        <f t="shared" si="50"/>
        <v xml:space="preserve">  </v>
      </c>
      <c r="AT95" s="23" t="s">
        <v>191</v>
      </c>
      <c r="AU95" s="23" t="s">
        <v>191</v>
      </c>
      <c r="AV95" s="23" t="s">
        <v>191</v>
      </c>
      <c r="AW95" s="162" t="str">
        <f t="shared" si="46"/>
        <v xml:space="preserve">  </v>
      </c>
      <c r="AX95" s="643" t="str">
        <f t="shared" si="51"/>
        <v xml:space="preserve">  </v>
      </c>
      <c r="AY95" s="23" t="s">
        <v>191</v>
      </c>
      <c r="AZ95" s="23" t="s">
        <v>191</v>
      </c>
      <c r="BA95" s="23" t="s">
        <v>191</v>
      </c>
      <c r="BB95" s="162" t="str">
        <f t="shared" si="52"/>
        <v xml:space="preserve">  </v>
      </c>
      <c r="BC95" s="643" t="str">
        <f t="shared" si="53"/>
        <v xml:space="preserve">  </v>
      </c>
      <c r="BD95" s="794" t="s">
        <v>191</v>
      </c>
      <c r="BE95" s="5" t="s">
        <v>465</v>
      </c>
      <c r="BF95" s="102">
        <v>4.8417657979752233</v>
      </c>
      <c r="BG95" s="140"/>
      <c r="BH95" s="162" t="str">
        <f>IF(BF95&lt;BH$7,"E, &lt;PRL",IF(BF95&gt;BH$7,"  ",))</f>
        <v xml:space="preserve">  </v>
      </c>
      <c r="BI95" s="643" t="str">
        <f t="shared" si="54"/>
        <v xml:space="preserve">  </v>
      </c>
      <c r="BJ95" s="24" t="s">
        <v>491</v>
      </c>
      <c r="BK95" s="24">
        <v>0.24631957167907204</v>
      </c>
      <c r="BL95" s="24"/>
      <c r="BM95" s="162" t="str">
        <f>IF(BK95&lt;BM$7,"E, &lt;PRL",IF(BK95&gt;BM$7,"  ",))</f>
        <v xml:space="preserve">  </v>
      </c>
      <c r="BN95" s="818" t="str">
        <f t="shared" si="56"/>
        <v xml:space="preserve">  </v>
      </c>
      <c r="BO95" s="942" t="str">
        <f t="shared" si="57"/>
        <v xml:space="preserve">  </v>
      </c>
      <c r="BP95" s="826">
        <f>BK95/BF95*100</f>
        <v>5.0873912939382642</v>
      </c>
      <c r="BQ95" s="35">
        <v>416.82605030664195</v>
      </c>
      <c r="BR95" s="35"/>
      <c r="BS95" s="163" t="str">
        <f>IF(BQ95&lt;BS$7,"E, &lt;PRL",IF(BQ95&gt;BS$7,"  ",))</f>
        <v xml:space="preserve">  </v>
      </c>
      <c r="BT95" s="818" t="str">
        <f t="shared" si="59"/>
        <v xml:space="preserve">  </v>
      </c>
      <c r="BU95" s="10">
        <f>BQ95*(X95/1000)</f>
        <v>29.840955874225493</v>
      </c>
      <c r="BV95" s="24"/>
      <c r="BW95" s="163" t="str">
        <f>IF(BU95&lt;BW$7,"E, &lt;PRL",IF(BU95&gt;BW$7,"  ",))</f>
        <v xml:space="preserve">  </v>
      </c>
      <c r="BX95" s="643" t="str">
        <f t="shared" si="61"/>
        <v xml:space="preserve">  </v>
      </c>
      <c r="BY95" s="8">
        <v>14.170786608452401</v>
      </c>
      <c r="BZ95" s="11">
        <v>0.39409292040332744</v>
      </c>
      <c r="CA95" s="80">
        <v>1</v>
      </c>
      <c r="CB95" s="163" t="str">
        <f>IF(BY95&lt;CB$7,"E, &lt;PRL",IF(BY95&gt;CB$7,"  ",))</f>
        <v xml:space="preserve">  </v>
      </c>
      <c r="CC95" s="643" t="str">
        <f t="shared" si="63"/>
        <v xml:space="preserve">  </v>
      </c>
      <c r="CD95" s="24">
        <v>1.3290116254254798</v>
      </c>
      <c r="CE95" s="24">
        <v>3.6960126998278109E-2</v>
      </c>
      <c r="CF95" s="174" t="str">
        <f>IF(CD95&lt;CF$7,"E, &lt;PRL",IF(CD95&gt;CF$7,"  ",))</f>
        <v xml:space="preserve">  </v>
      </c>
      <c r="CG95" s="818" t="str">
        <f t="shared" si="64"/>
        <v xml:space="preserve">  </v>
      </c>
      <c r="CH95" s="793">
        <f>BY95/BQ95*100</f>
        <v>3.3996883347448006</v>
      </c>
      <c r="CI95" s="11">
        <v>6.6016968685686814</v>
      </c>
      <c r="CJ95" s="11"/>
      <c r="CK95" s="163" t="str">
        <f>IF(CI95&lt;CK$7,"E, &lt;PRL",IF(CI95&gt;CK$7,"  ",))</f>
        <v xml:space="preserve">  </v>
      </c>
      <c r="CL95" s="643" t="str">
        <f t="shared" si="66"/>
        <v xml:space="preserve">  </v>
      </c>
      <c r="CM95" s="24">
        <f>CI95*(AL95/1000)</f>
        <v>0.48626309415544167</v>
      </c>
      <c r="CN95" s="140"/>
      <c r="CO95" s="174" t="str">
        <f t="shared" si="38"/>
        <v xml:space="preserve">  </v>
      </c>
      <c r="CP95" s="818" t="str">
        <f t="shared" si="67"/>
        <v xml:space="preserve">  </v>
      </c>
      <c r="CQ95" s="11">
        <f>CI95/BQ95*100</f>
        <v>1.5838014115749439</v>
      </c>
      <c r="CR95" s="61">
        <f>100*CM95/BU95</f>
        <v>1.6295158111052377</v>
      </c>
    </row>
    <row r="96" spans="1:97" ht="21.6" x14ac:dyDescent="0.3">
      <c r="A96" s="906" t="s">
        <v>2162</v>
      </c>
      <c r="B96" s="425" t="s">
        <v>1268</v>
      </c>
      <c r="C96" s="219" t="s">
        <v>599</v>
      </c>
      <c r="D96" s="219">
        <v>9</v>
      </c>
      <c r="E96" s="219"/>
      <c r="F96" s="472">
        <v>1</v>
      </c>
      <c r="G96" s="419">
        <v>11452600</v>
      </c>
      <c r="H96" s="419">
        <v>201102031350</v>
      </c>
      <c r="I96" s="419"/>
      <c r="J96" s="219" t="s">
        <v>200</v>
      </c>
      <c r="K96" s="926" t="s">
        <v>2614</v>
      </c>
      <c r="L96" s="413" t="s">
        <v>1694</v>
      </c>
      <c r="M96" s="219" t="s">
        <v>43</v>
      </c>
      <c r="N96" s="219"/>
      <c r="O96" s="304"/>
      <c r="P96" s="461">
        <v>40577</v>
      </c>
      <c r="Q96" s="462">
        <v>0.57638888888888895</v>
      </c>
      <c r="R96" s="219" t="s">
        <v>219</v>
      </c>
      <c r="S96" s="9" t="s">
        <v>253</v>
      </c>
      <c r="T96" s="7">
        <v>133.1</v>
      </c>
      <c r="U96" s="7">
        <v>138.69999999999999</v>
      </c>
      <c r="V96" s="7">
        <f t="shared" si="39"/>
        <v>5.5999999999999943</v>
      </c>
      <c r="W96" s="7">
        <v>1319</v>
      </c>
      <c r="X96" s="138">
        <f t="shared" si="40"/>
        <v>4.2456406368460913</v>
      </c>
      <c r="Y96" s="643" t="str">
        <f t="shared" si="48"/>
        <v xml:space="preserve">  </v>
      </c>
      <c r="Z96" s="1" t="s">
        <v>264</v>
      </c>
      <c r="AA96" s="3">
        <v>132</v>
      </c>
      <c r="AB96" s="3">
        <v>138.80000000000001</v>
      </c>
      <c r="AC96" s="7">
        <f t="shared" si="41"/>
        <v>6.8000000000000114</v>
      </c>
      <c r="AD96" s="3">
        <v>1417</v>
      </c>
      <c r="AE96" s="138">
        <f>AC96/(AD96/1000)</f>
        <v>4.7988708539167337</v>
      </c>
      <c r="AF96" s="643" t="str">
        <f t="shared" si="49"/>
        <v xml:space="preserve">  </v>
      </c>
      <c r="AG96" s="9" t="s">
        <v>280</v>
      </c>
      <c r="AH96" s="9" t="s">
        <v>281</v>
      </c>
      <c r="AI96" s="9">
        <v>140.69999999999999</v>
      </c>
      <c r="AJ96" s="138">
        <f t="shared" si="42"/>
        <v>7.1999999999999886</v>
      </c>
      <c r="AK96" s="9">
        <v>2154</v>
      </c>
      <c r="AL96" s="138">
        <f>AJ96/(AK96/1000)</f>
        <v>3.342618384401109</v>
      </c>
      <c r="AM96" s="643" t="str">
        <f t="shared" si="43"/>
        <v xml:space="preserve">  </v>
      </c>
      <c r="AN96" s="2">
        <f>AVERAGE(X96,AE96,AL96)</f>
        <v>4.1290432917213122</v>
      </c>
      <c r="AO96" s="2">
        <f>STDEV(X96,AE96,AL96)</f>
        <v>0.73509456494398562</v>
      </c>
      <c r="AP96" s="2">
        <f t="shared" si="68"/>
        <v>17.803023921251743</v>
      </c>
      <c r="AQ96" s="1">
        <f>COUNT(X96,AE96,AL96)</f>
        <v>3</v>
      </c>
      <c r="AR96" s="643" t="str">
        <f t="shared" si="50"/>
        <v xml:space="preserve">  </v>
      </c>
      <c r="AT96" s="23" t="s">
        <v>191</v>
      </c>
      <c r="AU96" s="23" t="s">
        <v>191</v>
      </c>
      <c r="AV96" s="23" t="s">
        <v>191</v>
      </c>
      <c r="AW96" s="228" t="str">
        <f t="shared" si="46"/>
        <v xml:space="preserve">  </v>
      </c>
      <c r="AX96" s="643" t="str">
        <f t="shared" si="51"/>
        <v xml:space="preserve">  </v>
      </c>
      <c r="AY96" s="23" t="s">
        <v>191</v>
      </c>
      <c r="AZ96" s="23" t="s">
        <v>191</v>
      </c>
      <c r="BA96" s="23" t="s">
        <v>191</v>
      </c>
      <c r="BB96" s="228" t="str">
        <f t="shared" si="52"/>
        <v xml:space="preserve">  </v>
      </c>
      <c r="BC96" s="643" t="str">
        <f t="shared" si="53"/>
        <v xml:space="preserve">  </v>
      </c>
      <c r="BD96" s="794" t="s">
        <v>191</v>
      </c>
      <c r="BE96" s="587" t="s">
        <v>466</v>
      </c>
      <c r="BF96" s="225">
        <v>1.6397169196381942</v>
      </c>
      <c r="BG96" s="194"/>
      <c r="BH96" s="228" t="str">
        <f>IF(BF96&lt;BH$7,"E, &lt;PRL",IF(BF96&gt;BH$7,"  ",))</f>
        <v xml:space="preserve">  </v>
      </c>
      <c r="BI96" s="643" t="str">
        <f t="shared" si="54"/>
        <v xml:space="preserve">  </v>
      </c>
      <c r="BJ96" s="226" t="s">
        <v>492</v>
      </c>
      <c r="BK96" s="227">
        <v>3.118398524773458E-2</v>
      </c>
      <c r="BL96" s="226"/>
      <c r="BM96" s="228" t="str">
        <f>IF(BK96&lt;BM$7,"E, &lt;PRL",IF(BK96&gt;BM$7,"  ",))</f>
        <v xml:space="preserve">  </v>
      </c>
      <c r="BN96" s="818" t="str">
        <f t="shared" si="56"/>
        <v xml:space="preserve">  </v>
      </c>
      <c r="BO96" s="942" t="str">
        <f t="shared" si="57"/>
        <v xml:space="preserve">  </v>
      </c>
      <c r="BP96" s="832">
        <f>BK96/BF96*100</f>
        <v>1.9017907831685585</v>
      </c>
      <c r="BQ96" s="579">
        <v>3898.6071664723249</v>
      </c>
      <c r="BR96" s="191">
        <v>96.501157541861858</v>
      </c>
      <c r="BS96" s="229" t="str">
        <f>IF(BQ96&lt;BS$7,"E, &lt;PRL",IF(BQ96&gt;BS$7,"  ",))</f>
        <v xml:space="preserve">  </v>
      </c>
      <c r="BT96" s="818" t="str">
        <f t="shared" si="59"/>
        <v xml:space="preserve">  </v>
      </c>
      <c r="BU96" s="230">
        <v>16.552085013074297</v>
      </c>
      <c r="BV96" s="226">
        <v>0.40970923596241526</v>
      </c>
      <c r="BW96" s="229" t="str">
        <f>IF(BU96&lt;BW$7,"E, &lt;PRL",IF(BU96&gt;BW$7,"  ",))</f>
        <v xml:space="preserve">  </v>
      </c>
      <c r="BX96" s="643" t="str">
        <f t="shared" si="61"/>
        <v xml:space="preserve">  </v>
      </c>
      <c r="BY96" s="8">
        <v>9.2486186302858879</v>
      </c>
      <c r="BZ96" s="231"/>
      <c r="CA96" s="80">
        <v>1</v>
      </c>
      <c r="CB96" s="229" t="str">
        <f>IF(BY96&lt;CB$7,"E, &lt;PRL",IF(BY96&gt;CB$7,"  ",))</f>
        <v xml:space="preserve">  </v>
      </c>
      <c r="CC96" s="643" t="str">
        <f t="shared" si="63"/>
        <v xml:space="preserve">  </v>
      </c>
      <c r="CD96" s="227">
        <v>4.4382926383870175E-2</v>
      </c>
      <c r="CE96" s="226"/>
      <c r="CF96" s="503" t="str">
        <f>IF(CD96&lt;CF$7,"E, &lt;PRL",IF(CD96&gt;CF$7,"  ",))</f>
        <v>E, &lt;PRL</v>
      </c>
      <c r="CG96" s="818" t="str">
        <f t="shared" si="64"/>
        <v>&lt;MDL</v>
      </c>
      <c r="CH96" s="891">
        <f>BY96/BQ96*100</f>
        <v>0.23722879057482851</v>
      </c>
      <c r="CI96" s="231">
        <v>6.4913005998635311</v>
      </c>
      <c r="CJ96" s="231"/>
      <c r="CK96" s="229" t="str">
        <f>IF(CI96&lt;CK$7,"E, &lt;PRL",IF(CI96&gt;CK$7,"  ",))</f>
        <v xml:space="preserve">  </v>
      </c>
      <c r="CL96" s="643" t="str">
        <f t="shared" si="66"/>
        <v xml:space="preserve">  </v>
      </c>
      <c r="CM96" s="226">
        <f>CI96*(AL96/1000)</f>
        <v>2.1697940723777787E-2</v>
      </c>
      <c r="CN96" s="194"/>
      <c r="CO96" s="503" t="str">
        <f t="shared" si="38"/>
        <v>E, &lt;PRL</v>
      </c>
      <c r="CP96" s="818" t="str">
        <f t="shared" si="67"/>
        <v>&lt;MDL</v>
      </c>
      <c r="CQ96" s="231">
        <f>CI96/BQ96*100</f>
        <v>0.16650306949846447</v>
      </c>
      <c r="CR96" s="61" t="s">
        <v>2618</v>
      </c>
      <c r="CS96" s="132" t="s">
        <v>968</v>
      </c>
    </row>
    <row r="97" spans="1:97" x14ac:dyDescent="0.3">
      <c r="A97" s="906" t="s">
        <v>2163</v>
      </c>
      <c r="B97" s="425" t="s">
        <v>1269</v>
      </c>
      <c r="C97" s="219" t="s">
        <v>599</v>
      </c>
      <c r="D97" s="219">
        <v>9</v>
      </c>
      <c r="E97" s="219"/>
      <c r="F97" s="472">
        <v>1</v>
      </c>
      <c r="G97" s="439">
        <v>384048121402601</v>
      </c>
      <c r="H97" s="419">
        <v>201102030930</v>
      </c>
      <c r="I97" s="419"/>
      <c r="J97" s="219" t="s">
        <v>201</v>
      </c>
      <c r="K97" s="911" t="s">
        <v>1686</v>
      </c>
      <c r="L97" s="414" t="s">
        <v>1686</v>
      </c>
      <c r="M97" s="219" t="s">
        <v>235</v>
      </c>
      <c r="N97" s="219"/>
      <c r="O97" s="304"/>
      <c r="P97" s="331">
        <v>40577</v>
      </c>
      <c r="Q97" s="328">
        <v>0.39583333333333331</v>
      </c>
      <c r="R97" s="219" t="s">
        <v>220</v>
      </c>
      <c r="S97" s="60"/>
      <c r="T97" s="105"/>
      <c r="U97" s="105"/>
      <c r="V97" s="105"/>
      <c r="W97" s="105"/>
      <c r="X97" s="539"/>
      <c r="Y97" s="539"/>
      <c r="Z97" s="539"/>
      <c r="AA97" s="539"/>
      <c r="AB97" s="539"/>
      <c r="AC97" s="539"/>
      <c r="AD97" s="539"/>
      <c r="AE97" s="539"/>
      <c r="AF97" s="539"/>
      <c r="AG97" s="539"/>
      <c r="AH97" s="539"/>
      <c r="AI97" s="539"/>
      <c r="AJ97" s="539"/>
      <c r="AK97" s="539"/>
      <c r="AL97" s="539"/>
      <c r="AM97" s="539"/>
      <c r="AN97" s="539"/>
      <c r="AO97" s="539"/>
      <c r="AP97" s="539"/>
      <c r="AQ97" s="539"/>
      <c r="AR97" s="539"/>
      <c r="AS97" s="60"/>
      <c r="AT97" s="5" t="s">
        <v>467</v>
      </c>
      <c r="AU97" s="106">
        <v>7.6311396443430333</v>
      </c>
      <c r="AV97" s="156"/>
      <c r="AW97" s="162" t="str">
        <f t="shared" si="46"/>
        <v xml:space="preserve">  </v>
      </c>
      <c r="AX97" s="643" t="str">
        <f t="shared" si="51"/>
        <v xml:space="preserve">  </v>
      </c>
      <c r="AY97" s="6" t="s">
        <v>460</v>
      </c>
      <c r="AZ97" s="11">
        <v>3.4383803330557989</v>
      </c>
      <c r="BA97" s="24"/>
      <c r="BB97" s="162" t="str">
        <f t="shared" si="52"/>
        <v xml:space="preserve">  </v>
      </c>
      <c r="BC97" s="643" t="str">
        <f t="shared" si="53"/>
        <v xml:space="preserve">  </v>
      </c>
      <c r="BD97" s="793">
        <f>AZ97/AU97*100</f>
        <v>45.057232514473398</v>
      </c>
      <c r="BE97" s="16"/>
      <c r="BF97" s="107" t="s">
        <v>960</v>
      </c>
      <c r="BG97" s="107"/>
      <c r="BH97" s="162"/>
      <c r="BI97" s="643" t="str">
        <f t="shared" si="54"/>
        <v xml:space="preserve">  </v>
      </c>
      <c r="BJ97" s="16"/>
      <c r="BK97" s="23" t="s">
        <v>960</v>
      </c>
      <c r="BL97" s="16"/>
      <c r="BM97" s="162"/>
      <c r="BN97" s="818" t="str">
        <f t="shared" si="56"/>
        <v xml:space="preserve">  </v>
      </c>
      <c r="BO97" s="942" t="str">
        <f t="shared" si="57"/>
        <v xml:space="preserve">  </v>
      </c>
      <c r="BP97" s="831"/>
      <c r="BQ97" s="109"/>
      <c r="BR97" s="109"/>
      <c r="BS97" s="109"/>
      <c r="BT97" s="109"/>
      <c r="BU97" s="16"/>
      <c r="BV97" s="16"/>
      <c r="BW97" s="16"/>
      <c r="BX97" s="16"/>
      <c r="BY97" s="46"/>
      <c r="BZ97" s="45"/>
      <c r="CA97" s="80">
        <v>1</v>
      </c>
      <c r="CB97" s="45"/>
      <c r="CC97" s="796"/>
      <c r="CD97" s="29"/>
      <c r="CE97" s="16"/>
      <c r="CF97" s="16"/>
      <c r="CG97" s="16"/>
      <c r="CH97" s="831"/>
      <c r="CI97" s="45"/>
      <c r="CJ97" s="45"/>
      <c r="CK97" s="45"/>
      <c r="CL97" s="45"/>
      <c r="CM97" s="16"/>
      <c r="CN97" s="16"/>
      <c r="CO97" s="16"/>
      <c r="CP97" s="16"/>
      <c r="CQ97" s="16"/>
      <c r="CR97" s="61"/>
    </row>
    <row r="98" spans="1:97" x14ac:dyDescent="0.3">
      <c r="A98" s="906" t="s">
        <v>2164</v>
      </c>
      <c r="B98" s="425" t="s">
        <v>1270</v>
      </c>
      <c r="C98" s="219" t="s">
        <v>599</v>
      </c>
      <c r="D98" s="219">
        <v>9</v>
      </c>
      <c r="E98" s="219"/>
      <c r="F98" s="472">
        <v>1</v>
      </c>
      <c r="G98" s="439">
        <v>384051121403001</v>
      </c>
      <c r="H98" s="419">
        <v>201102031100</v>
      </c>
      <c r="I98" s="419"/>
      <c r="J98" s="219" t="s">
        <v>202</v>
      </c>
      <c r="K98" s="912" t="s">
        <v>1698</v>
      </c>
      <c r="L98" s="427" t="s">
        <v>1698</v>
      </c>
      <c r="M98" s="219" t="s">
        <v>236</v>
      </c>
      <c r="N98" s="219"/>
      <c r="O98" s="304"/>
      <c r="P98" s="331">
        <v>40577</v>
      </c>
      <c r="Q98" s="328">
        <v>0.45833333333333331</v>
      </c>
      <c r="R98" s="219" t="s">
        <v>221</v>
      </c>
      <c r="S98" s="60"/>
      <c r="T98" s="105"/>
      <c r="U98" s="105"/>
      <c r="V98" s="105"/>
      <c r="W98" s="105"/>
      <c r="X98" s="539"/>
      <c r="Y98" s="539"/>
      <c r="Z98" s="539"/>
      <c r="AA98" s="539"/>
      <c r="AB98" s="539"/>
      <c r="AC98" s="539"/>
      <c r="AD98" s="539"/>
      <c r="AE98" s="539"/>
      <c r="AF98" s="539"/>
      <c r="AG98" s="539"/>
      <c r="AH98" s="539"/>
      <c r="AI98" s="539"/>
      <c r="AJ98" s="539"/>
      <c r="AK98" s="539"/>
      <c r="AL98" s="539"/>
      <c r="AM98" s="539"/>
      <c r="AN98" s="539"/>
      <c r="AO98" s="539"/>
      <c r="AP98" s="539"/>
      <c r="AQ98" s="539"/>
      <c r="AR98" s="539"/>
      <c r="AS98" s="60"/>
      <c r="AT98" s="5" t="s">
        <v>468</v>
      </c>
      <c r="AU98" s="106">
        <v>10.362572214382341</v>
      </c>
      <c r="AV98" s="156"/>
      <c r="AW98" s="162" t="str">
        <f t="shared" si="46"/>
        <v xml:space="preserve">  </v>
      </c>
      <c r="AX98" s="643" t="str">
        <f t="shared" si="51"/>
        <v xml:space="preserve">  </v>
      </c>
      <c r="AY98" s="6" t="s">
        <v>493</v>
      </c>
      <c r="AZ98" s="11">
        <v>3.2027182908859748</v>
      </c>
      <c r="BA98" s="24"/>
      <c r="BB98" s="162" t="str">
        <f t="shared" si="52"/>
        <v xml:space="preserve">  </v>
      </c>
      <c r="BC98" s="643" t="str">
        <f t="shared" si="53"/>
        <v xml:space="preserve">  </v>
      </c>
      <c r="BD98" s="793">
        <f>AZ98/AU98*100</f>
        <v>30.906595627298817</v>
      </c>
      <c r="BE98" s="16"/>
      <c r="BF98" s="107" t="s">
        <v>960</v>
      </c>
      <c r="BG98" s="107"/>
      <c r="BH98" s="162"/>
      <c r="BI98" s="643" t="str">
        <f t="shared" si="54"/>
        <v xml:space="preserve">  </v>
      </c>
      <c r="BJ98" s="16"/>
      <c r="BK98" s="23" t="s">
        <v>960</v>
      </c>
      <c r="BL98" s="16"/>
      <c r="BM98" s="162"/>
      <c r="BN98" s="818" t="str">
        <f t="shared" si="56"/>
        <v xml:space="preserve">  </v>
      </c>
      <c r="BO98" s="942" t="str">
        <f t="shared" si="57"/>
        <v xml:space="preserve">  </v>
      </c>
      <c r="BP98" s="831"/>
      <c r="BQ98" s="109"/>
      <c r="BR98" s="109"/>
      <c r="BS98" s="109"/>
      <c r="BT98" s="109"/>
      <c r="BU98" s="16"/>
      <c r="BV98" s="16"/>
      <c r="BW98" s="16"/>
      <c r="BX98" s="16"/>
      <c r="BY98" s="46"/>
      <c r="BZ98" s="45"/>
      <c r="CA98" s="80">
        <v>1</v>
      </c>
      <c r="CB98" s="45"/>
      <c r="CC98" s="796"/>
      <c r="CD98" s="29"/>
      <c r="CE98" s="16"/>
      <c r="CF98" s="16"/>
      <c r="CG98" s="16"/>
      <c r="CH98" s="831"/>
      <c r="CI98" s="45"/>
      <c r="CJ98" s="45"/>
      <c r="CK98" s="45"/>
      <c r="CL98" s="45"/>
      <c r="CM98" s="16"/>
      <c r="CN98" s="16"/>
      <c r="CO98" s="16"/>
      <c r="CP98" s="16"/>
      <c r="CQ98" s="16"/>
      <c r="CR98" s="61"/>
    </row>
    <row r="99" spans="1:97" ht="21.6" x14ac:dyDescent="0.3">
      <c r="A99" s="906" t="s">
        <v>2165</v>
      </c>
      <c r="B99" s="425" t="s">
        <v>1271</v>
      </c>
      <c r="C99" s="219" t="s">
        <v>599</v>
      </c>
      <c r="D99" s="219">
        <v>9</v>
      </c>
      <c r="E99" s="219"/>
      <c r="F99" s="472">
        <v>1</v>
      </c>
      <c r="G99" s="419">
        <v>11452600</v>
      </c>
      <c r="H99" s="419">
        <v>201102170540</v>
      </c>
      <c r="I99" s="419"/>
      <c r="J99" s="219" t="s">
        <v>203</v>
      </c>
      <c r="K99" s="926" t="s">
        <v>2614</v>
      </c>
      <c r="L99" s="413" t="s">
        <v>1694</v>
      </c>
      <c r="M99" s="219" t="s">
        <v>43</v>
      </c>
      <c r="N99" s="219"/>
      <c r="O99" s="304"/>
      <c r="P99" s="332">
        <v>40591</v>
      </c>
      <c r="Q99" s="328">
        <v>0.23611111111111099</v>
      </c>
      <c r="R99" s="219" t="s">
        <v>222</v>
      </c>
      <c r="S99" s="9" t="s">
        <v>254</v>
      </c>
      <c r="T99" s="7">
        <v>132.4</v>
      </c>
      <c r="U99" s="7">
        <f>1000*0.2099</f>
        <v>209.9</v>
      </c>
      <c r="V99" s="7">
        <f t="shared" si="39"/>
        <v>77.5</v>
      </c>
      <c r="W99" s="7">
        <v>140</v>
      </c>
      <c r="X99" s="138">
        <f t="shared" si="40"/>
        <v>553.57142857142856</v>
      </c>
      <c r="Y99" s="643" t="str">
        <f t="shared" si="48"/>
        <v xml:space="preserve">  </v>
      </c>
      <c r="Z99" s="1" t="s">
        <v>265</v>
      </c>
      <c r="AA99" s="3">
        <v>132.30000000000001</v>
      </c>
      <c r="AB99" s="3">
        <v>205.3</v>
      </c>
      <c r="AC99" s="7">
        <f t="shared" si="41"/>
        <v>73</v>
      </c>
      <c r="AD99" s="3">
        <v>140</v>
      </c>
      <c r="AE99" s="138">
        <f>AC99/(AD99/1000)</f>
        <v>521.42857142857133</v>
      </c>
      <c r="AF99" s="643" t="str">
        <f t="shared" si="49"/>
        <v xml:space="preserve">  </v>
      </c>
      <c r="AG99" s="9" t="s">
        <v>282</v>
      </c>
      <c r="AH99" s="9" t="s">
        <v>279</v>
      </c>
      <c r="AI99" s="9">
        <v>205.2</v>
      </c>
      <c r="AJ99" s="138">
        <f t="shared" si="42"/>
        <v>72.899999999999977</v>
      </c>
      <c r="AK99" s="9">
        <v>140</v>
      </c>
      <c r="AL99" s="138">
        <f>AJ99/(AK99/1000)</f>
        <v>520.71428571428555</v>
      </c>
      <c r="AM99" s="643" t="str">
        <f t="shared" si="43"/>
        <v xml:space="preserve">  </v>
      </c>
      <c r="AN99" s="2">
        <f>AVERAGE(X99,AE99,AL99)</f>
        <v>531.90476190476181</v>
      </c>
      <c r="AO99" s="2">
        <f>STDEV(X99,AE99,AL99)</f>
        <v>18.767282284703452</v>
      </c>
      <c r="AP99" s="2">
        <f t="shared" si="68"/>
        <v>3.528316275548546</v>
      </c>
      <c r="AQ99" s="1">
        <f>COUNT(X99,AE99,AL99)</f>
        <v>3</v>
      </c>
      <c r="AR99" s="643" t="str">
        <f t="shared" si="50"/>
        <v xml:space="preserve">  </v>
      </c>
      <c r="AT99" s="23" t="s">
        <v>191</v>
      </c>
      <c r="AU99" s="23" t="s">
        <v>191</v>
      </c>
      <c r="AV99" s="23" t="s">
        <v>191</v>
      </c>
      <c r="AW99" s="162" t="str">
        <f t="shared" si="46"/>
        <v xml:space="preserve">  </v>
      </c>
      <c r="AX99" s="643" t="str">
        <f t="shared" si="51"/>
        <v xml:space="preserve">  </v>
      </c>
      <c r="AY99" s="23" t="s">
        <v>191</v>
      </c>
      <c r="AZ99" s="23" t="s">
        <v>191</v>
      </c>
      <c r="BA99" s="23" t="s">
        <v>191</v>
      </c>
      <c r="BB99" s="162" t="str">
        <f t="shared" si="52"/>
        <v xml:space="preserve">  </v>
      </c>
      <c r="BC99" s="643" t="str">
        <f t="shared" si="53"/>
        <v xml:space="preserve">  </v>
      </c>
      <c r="BD99" s="794" t="s">
        <v>191</v>
      </c>
      <c r="BE99" s="5" t="s">
        <v>469</v>
      </c>
      <c r="BF99" s="102">
        <v>7.2844017213341399</v>
      </c>
      <c r="BG99" s="140"/>
      <c r="BH99" s="162" t="str">
        <f t="shared" ref="BH99:BH116" si="85">IF(BF99&lt;BH$7,"E, &lt;PRL",IF(BF99&gt;BH$7,"  ",))</f>
        <v xml:space="preserve">  </v>
      </c>
      <c r="BI99" s="643" t="str">
        <f t="shared" si="54"/>
        <v xml:space="preserve">  </v>
      </c>
      <c r="BJ99" s="24" t="s">
        <v>494</v>
      </c>
      <c r="BK99" s="24">
        <v>0.10919477404175888</v>
      </c>
      <c r="BL99" s="40"/>
      <c r="BM99" s="162" t="str">
        <f t="shared" ref="BM99:BM116" si="86">IF(BK99&lt;BM$7,"E, &lt;PRL",IF(BK99&gt;BM$7,"  ",))</f>
        <v xml:space="preserve">  </v>
      </c>
      <c r="BN99" s="818" t="str">
        <f t="shared" si="56"/>
        <v xml:space="preserve">  </v>
      </c>
      <c r="BO99" s="942" t="str">
        <f t="shared" si="57"/>
        <v xml:space="preserve">  </v>
      </c>
      <c r="BP99" s="832">
        <f>BK99/BF99*100</f>
        <v>1.4990218581981203</v>
      </c>
      <c r="BQ99" s="35">
        <v>25.136108909030487</v>
      </c>
      <c r="BR99" s="35">
        <v>1.7372872613050738</v>
      </c>
      <c r="BS99" s="163" t="str">
        <f>IF(BQ99&lt;BS$7,"E, &lt;PRL",IF(BQ99&gt;BS$7,"  ",))</f>
        <v>E, &lt;PRL</v>
      </c>
      <c r="BT99" s="818" t="str">
        <f t="shared" si="59"/>
        <v xml:space="preserve">  </v>
      </c>
      <c r="BU99" s="10">
        <v>13.914631717499018</v>
      </c>
      <c r="BV99" s="24">
        <v>0.9617125910795945</v>
      </c>
      <c r="BW99" s="163" t="str">
        <f>IF(BU99&lt;BW$7,"E, &lt;PRL",IF(BU99&gt;BW$7,"  ",))</f>
        <v xml:space="preserve">  </v>
      </c>
      <c r="BX99" s="643" t="str">
        <f t="shared" si="61"/>
        <v xml:space="preserve">  </v>
      </c>
      <c r="BY99" s="8">
        <v>2.3059085840640945</v>
      </c>
      <c r="BZ99" s="11"/>
      <c r="CA99" s="80">
        <v>1</v>
      </c>
      <c r="CB99" s="163" t="str">
        <f>IF(BY99&lt;CB$7,"E, &lt;PRL",IF(BY99&gt;CB$7,"  ",))</f>
        <v xml:space="preserve">  </v>
      </c>
      <c r="CC99" s="643" t="str">
        <f t="shared" si="63"/>
        <v xml:space="preserve">  </v>
      </c>
      <c r="CD99" s="24">
        <v>1.2023666188334208</v>
      </c>
      <c r="CE99" s="24"/>
      <c r="CF99" s="174" t="str">
        <f>IF(CD99&lt;CF$7,"E, &lt;PRL",IF(CD99&gt;CF$7,"  ",))</f>
        <v xml:space="preserve">  </v>
      </c>
      <c r="CG99" s="818" t="str">
        <f t="shared" si="64"/>
        <v xml:space="preserve">  </v>
      </c>
      <c r="CH99" s="798">
        <f>BY99/BQ99*100</f>
        <v>9.1736895014632349</v>
      </c>
      <c r="CI99" s="11">
        <v>3.9731753398677521</v>
      </c>
      <c r="CJ99" s="11"/>
      <c r="CK99" s="163" t="str">
        <f>IF(CI99&lt;CK$7,"E, &lt;PRL",IF(CI99&gt;CK$7,"  ",))</f>
        <v xml:space="preserve">  </v>
      </c>
      <c r="CL99" s="643" t="str">
        <f t="shared" si="66"/>
        <v xml:space="preserve">  </v>
      </c>
      <c r="CM99" s="24">
        <f>CI99*(AL99/1000)</f>
        <v>2.0688891591168503</v>
      </c>
      <c r="CN99" s="11"/>
      <c r="CO99" s="174" t="str">
        <f t="shared" si="38"/>
        <v xml:space="preserve">  </v>
      </c>
      <c r="CP99" s="818" t="str">
        <f t="shared" si="67"/>
        <v xml:space="preserve">  </v>
      </c>
      <c r="CQ99" s="26">
        <f>CI99/BQ99*100</f>
        <v>15.806644354728808</v>
      </c>
      <c r="CR99" s="61">
        <f>100*CM99/BU99</f>
        <v>14.868443528512643</v>
      </c>
    </row>
    <row r="100" spans="1:97" ht="31.8" x14ac:dyDescent="0.3">
      <c r="A100" s="906" t="s">
        <v>2166</v>
      </c>
      <c r="B100" s="425" t="s">
        <v>1272</v>
      </c>
      <c r="C100" s="219" t="s">
        <v>599</v>
      </c>
      <c r="D100" s="219">
        <v>9</v>
      </c>
      <c r="E100" s="219"/>
      <c r="F100" s="472">
        <v>1</v>
      </c>
      <c r="G100" s="419">
        <v>11452900</v>
      </c>
      <c r="H100" s="419">
        <v>201102170630</v>
      </c>
      <c r="I100" s="419"/>
      <c r="J100" s="219" t="s">
        <v>204</v>
      </c>
      <c r="K100" s="926" t="s">
        <v>2616</v>
      </c>
      <c r="L100" s="415" t="s">
        <v>746</v>
      </c>
      <c r="M100" s="219" t="s">
        <v>48</v>
      </c>
      <c r="N100" s="219"/>
      <c r="O100" s="304"/>
      <c r="P100" s="332">
        <v>40591</v>
      </c>
      <c r="Q100" s="328">
        <v>0.27083333333333298</v>
      </c>
      <c r="R100" s="219" t="s">
        <v>223</v>
      </c>
      <c r="S100" s="9" t="s">
        <v>255</v>
      </c>
      <c r="T100" s="7">
        <v>132.69999999999999</v>
      </c>
      <c r="U100" s="7">
        <f>1000*0.1716</f>
        <v>171.6</v>
      </c>
      <c r="V100" s="7">
        <f t="shared" si="39"/>
        <v>38.900000000000006</v>
      </c>
      <c r="W100" s="7">
        <v>140</v>
      </c>
      <c r="X100" s="138">
        <f t="shared" si="40"/>
        <v>277.85714285714289</v>
      </c>
      <c r="Y100" s="643" t="str">
        <f t="shared" si="48"/>
        <v xml:space="preserve">  </v>
      </c>
      <c r="Z100" s="1" t="s">
        <v>266</v>
      </c>
      <c r="AA100" s="3">
        <v>132.69999999999999</v>
      </c>
      <c r="AB100" s="3">
        <v>175.6</v>
      </c>
      <c r="AC100" s="7">
        <f t="shared" si="41"/>
        <v>42.900000000000006</v>
      </c>
      <c r="AD100" s="3">
        <v>140</v>
      </c>
      <c r="AE100" s="138">
        <f>AC100/(AD100/1000)</f>
        <v>306.42857142857144</v>
      </c>
      <c r="AF100" s="643" t="str">
        <f t="shared" si="49"/>
        <v xml:space="preserve">  </v>
      </c>
      <c r="AG100" s="9" t="s">
        <v>283</v>
      </c>
      <c r="AH100" s="9" t="s">
        <v>284</v>
      </c>
      <c r="AI100" s="9">
        <v>173</v>
      </c>
      <c r="AJ100" s="138">
        <f t="shared" si="42"/>
        <v>40.099999999999994</v>
      </c>
      <c r="AK100" s="9">
        <v>140</v>
      </c>
      <c r="AL100" s="138">
        <f>AJ100/(AK100/1000)</f>
        <v>286.42857142857139</v>
      </c>
      <c r="AM100" s="643" t="str">
        <f t="shared" si="43"/>
        <v xml:space="preserve">  </v>
      </c>
      <c r="AN100" s="2">
        <f>AVERAGE(X100,AE100,AL100)</f>
        <v>290.23809523809524</v>
      </c>
      <c r="AO100" s="2">
        <f>STDEV(X100,AE100,AL100)</f>
        <v>14.661718398419669</v>
      </c>
      <c r="AP100" s="2">
        <f t="shared" si="68"/>
        <v>5.0516174957639546</v>
      </c>
      <c r="AQ100" s="1">
        <f>COUNT(X100,AE100,AL100)</f>
        <v>3</v>
      </c>
      <c r="AR100" s="643" t="str">
        <f t="shared" si="50"/>
        <v xml:space="preserve">  </v>
      </c>
      <c r="AT100" s="23" t="s">
        <v>191</v>
      </c>
      <c r="AU100" s="23" t="s">
        <v>191</v>
      </c>
      <c r="AV100" s="23" t="s">
        <v>191</v>
      </c>
      <c r="AW100" s="162" t="str">
        <f t="shared" si="46"/>
        <v xml:space="preserve">  </v>
      </c>
      <c r="AX100" s="643" t="str">
        <f t="shared" si="51"/>
        <v xml:space="preserve">  </v>
      </c>
      <c r="AY100" s="23" t="s">
        <v>191</v>
      </c>
      <c r="AZ100" s="23" t="s">
        <v>191</v>
      </c>
      <c r="BA100" s="23" t="s">
        <v>191</v>
      </c>
      <c r="BB100" s="162" t="str">
        <f t="shared" si="52"/>
        <v xml:space="preserve">  </v>
      </c>
      <c r="BC100" s="643" t="str">
        <f t="shared" si="53"/>
        <v xml:space="preserve">  </v>
      </c>
      <c r="BD100" s="794" t="s">
        <v>191</v>
      </c>
      <c r="BE100" s="5" t="s">
        <v>470</v>
      </c>
      <c r="BF100" s="102">
        <v>4.8401193740551509</v>
      </c>
      <c r="BG100" s="140"/>
      <c r="BH100" s="162" t="str">
        <f t="shared" si="85"/>
        <v xml:space="preserve">  </v>
      </c>
      <c r="BI100" s="643" t="str">
        <f t="shared" si="54"/>
        <v xml:space="preserve">  </v>
      </c>
      <c r="BJ100" s="24" t="s">
        <v>494</v>
      </c>
      <c r="BK100" s="24">
        <v>0.11974755897480223</v>
      </c>
      <c r="BL100" s="24"/>
      <c r="BM100" s="162" t="str">
        <f t="shared" si="86"/>
        <v xml:space="preserve">  </v>
      </c>
      <c r="BN100" s="818" t="str">
        <f t="shared" si="56"/>
        <v xml:space="preserve">  </v>
      </c>
      <c r="BO100" s="942" t="str">
        <f t="shared" si="57"/>
        <v xml:space="preserve">  </v>
      </c>
      <c r="BP100" s="826">
        <f>BK100/BF100*100</f>
        <v>2.4740620988956161</v>
      </c>
      <c r="BQ100" s="35">
        <v>296.95783961992146</v>
      </c>
      <c r="BR100" s="35"/>
      <c r="BS100" s="163" t="str">
        <f>IF(BQ100&lt;BS$7,"E, &lt;PRL",IF(BQ100&gt;BS$7,"  ",))</f>
        <v xml:space="preserve">  </v>
      </c>
      <c r="BT100" s="818" t="str">
        <f t="shared" si="59"/>
        <v xml:space="preserve">  </v>
      </c>
      <c r="BU100" s="10">
        <f>BQ100*(X100/1000)</f>
        <v>82.511856865821045</v>
      </c>
      <c r="BV100" s="24"/>
      <c r="BW100" s="163" t="str">
        <f>IF(BU100&lt;BW$7,"E, &lt;PRL",IF(BU100&gt;BW$7,"  ",))</f>
        <v xml:space="preserve">  </v>
      </c>
      <c r="BX100" s="643" t="str">
        <f t="shared" si="61"/>
        <v xml:space="preserve">  </v>
      </c>
      <c r="BY100" s="8">
        <v>2.9627178724693661</v>
      </c>
      <c r="BZ100" s="11"/>
      <c r="CA100" s="80">
        <v>1</v>
      </c>
      <c r="CB100" s="163" t="str">
        <f>IF(BY100&lt;CB$7,"E, &lt;PRL",IF(BY100&gt;CB$7,"  ",))</f>
        <v xml:space="preserve">  </v>
      </c>
      <c r="CC100" s="643" t="str">
        <f t="shared" si="63"/>
        <v xml:space="preserve">  </v>
      </c>
      <c r="CD100" s="24">
        <v>0.90786140520668479</v>
      </c>
      <c r="CE100" s="24"/>
      <c r="CF100" s="174" t="str">
        <f>IF(CD100&lt;CF$7,"E, &lt;PRL",IF(CD100&gt;CF$7,"  ",))</f>
        <v xml:space="preserve">  </v>
      </c>
      <c r="CG100" s="818" t="str">
        <f t="shared" si="64"/>
        <v xml:space="preserve">  </v>
      </c>
      <c r="CH100" s="793">
        <f>BY100/BQ100*100</f>
        <v>0.99768973139802286</v>
      </c>
      <c r="CI100" s="11">
        <v>2.6878325451926113</v>
      </c>
      <c r="CJ100" s="11"/>
      <c r="CK100" s="163" t="str">
        <f>IF(CI100&lt;CK$7,"E, &lt;PRL",IF(CI100&gt;CK$7,"  ",))</f>
        <v>E, &lt;PRL</v>
      </c>
      <c r="CL100" s="643" t="str">
        <f t="shared" si="66"/>
        <v xml:space="preserve">  </v>
      </c>
      <c r="CM100" s="24">
        <f>CI100*(AL100/1000)</f>
        <v>0.76987203615874067</v>
      </c>
      <c r="CN100" s="11"/>
      <c r="CO100" s="174" t="str">
        <f t="shared" si="38"/>
        <v xml:space="preserve">  </v>
      </c>
      <c r="CP100" s="818" t="str">
        <f t="shared" si="67"/>
        <v xml:space="preserve">  </v>
      </c>
      <c r="CQ100" s="11">
        <f>CI100/BQ100*100</f>
        <v>0.90512260886353024</v>
      </c>
      <c r="CR100" s="61">
        <f>100*CM100/BU100</f>
        <v>0.93304412893129951</v>
      </c>
    </row>
    <row r="101" spans="1:97" ht="21.6" x14ac:dyDescent="0.3">
      <c r="A101" s="906" t="s">
        <v>2167</v>
      </c>
      <c r="B101" s="425" t="s">
        <v>1273</v>
      </c>
      <c r="C101" s="219" t="s">
        <v>599</v>
      </c>
      <c r="D101" s="219">
        <v>9</v>
      </c>
      <c r="E101" s="219"/>
      <c r="F101" s="472">
        <v>1</v>
      </c>
      <c r="G101" s="419">
        <v>11452600</v>
      </c>
      <c r="H101" s="419">
        <v>201102180950</v>
      </c>
      <c r="I101" s="419"/>
      <c r="J101" s="219" t="s">
        <v>205</v>
      </c>
      <c r="K101" s="926" t="s">
        <v>2614</v>
      </c>
      <c r="L101" s="413" t="s">
        <v>1694</v>
      </c>
      <c r="M101" s="219" t="s">
        <v>43</v>
      </c>
      <c r="N101" s="219"/>
      <c r="O101" s="304"/>
      <c r="P101" s="331">
        <v>40592</v>
      </c>
      <c r="Q101" s="328">
        <v>0.40972222222222199</v>
      </c>
      <c r="R101" s="219" t="s">
        <v>224</v>
      </c>
      <c r="S101" s="9" t="s">
        <v>256</v>
      </c>
      <c r="T101" s="7">
        <v>132.69999999999999</v>
      </c>
      <c r="U101" s="7">
        <v>211.10000000000002</v>
      </c>
      <c r="V101" s="7">
        <f t="shared" si="39"/>
        <v>78.400000000000034</v>
      </c>
      <c r="W101" s="7">
        <v>140</v>
      </c>
      <c r="X101" s="138">
        <f t="shared" si="40"/>
        <v>560.00000000000023</v>
      </c>
      <c r="Y101" s="643" t="str">
        <f t="shared" si="48"/>
        <v xml:space="preserve">  </v>
      </c>
      <c r="Z101" s="1" t="s">
        <v>267</v>
      </c>
      <c r="AA101" s="3">
        <v>132.19999999999999</v>
      </c>
      <c r="AB101" s="3">
        <v>208.2</v>
      </c>
      <c r="AC101" s="7">
        <f t="shared" si="41"/>
        <v>76</v>
      </c>
      <c r="AD101" s="3">
        <v>140</v>
      </c>
      <c r="AE101" s="138">
        <f>AC101/(AD101/1000)</f>
        <v>542.85714285714278</v>
      </c>
      <c r="AF101" s="643" t="str">
        <f t="shared" si="49"/>
        <v xml:space="preserve">  </v>
      </c>
      <c r="AG101" s="9" t="s">
        <v>285</v>
      </c>
      <c r="AH101" s="9" t="s">
        <v>275</v>
      </c>
      <c r="AI101" s="9">
        <v>210.5</v>
      </c>
      <c r="AJ101" s="138">
        <f t="shared" si="42"/>
        <v>77.699999999999989</v>
      </c>
      <c r="AK101" s="9">
        <v>140</v>
      </c>
      <c r="AL101" s="138">
        <f>AJ101/(AK101/1000)</f>
        <v>554.99999999999989</v>
      </c>
      <c r="AM101" s="643" t="str">
        <f t="shared" si="43"/>
        <v xml:space="preserve">  </v>
      </c>
      <c r="AN101" s="2">
        <f>AVERAGE(X101,AE101,AL101)</f>
        <v>552.61904761904771</v>
      </c>
      <c r="AO101" s="2">
        <f>STDEV(X101,AE101,AL101)</f>
        <v>8.8159564674161324</v>
      </c>
      <c r="AP101" s="2">
        <f t="shared" si="68"/>
        <v>1.5953044878564304</v>
      </c>
      <c r="AQ101" s="1">
        <f>COUNT(X101,AE101,AL101)</f>
        <v>3</v>
      </c>
      <c r="AR101" s="643" t="str">
        <f t="shared" si="50"/>
        <v xml:space="preserve">  </v>
      </c>
      <c r="AT101" s="23" t="s">
        <v>191</v>
      </c>
      <c r="AU101" s="23" t="s">
        <v>191</v>
      </c>
      <c r="AV101" s="23" t="s">
        <v>191</v>
      </c>
      <c r="AW101" s="162" t="str">
        <f t="shared" si="46"/>
        <v xml:space="preserve">  </v>
      </c>
      <c r="AX101" s="643" t="str">
        <f t="shared" si="51"/>
        <v xml:space="preserve">  </v>
      </c>
      <c r="AY101" s="23" t="s">
        <v>191</v>
      </c>
      <c r="AZ101" s="23" t="s">
        <v>191</v>
      </c>
      <c r="BA101" s="23" t="s">
        <v>191</v>
      </c>
      <c r="BB101" s="162" t="str">
        <f t="shared" si="52"/>
        <v xml:space="preserve">  </v>
      </c>
      <c r="BC101" s="643" t="str">
        <f t="shared" si="53"/>
        <v xml:space="preserve">  </v>
      </c>
      <c r="BD101" s="794" t="s">
        <v>191</v>
      </c>
      <c r="BE101" s="5" t="s">
        <v>471</v>
      </c>
      <c r="BF101" s="110">
        <v>7.4697704865590291</v>
      </c>
      <c r="BG101" s="110">
        <v>4.9664062741773485E-2</v>
      </c>
      <c r="BH101" s="162" t="str">
        <f t="shared" si="85"/>
        <v xml:space="preserve">  </v>
      </c>
      <c r="BI101" s="643" t="str">
        <f t="shared" si="54"/>
        <v xml:space="preserve">  </v>
      </c>
      <c r="BJ101" s="24" t="s">
        <v>495</v>
      </c>
      <c r="BK101" s="24">
        <v>8.5201812175680749E-2</v>
      </c>
      <c r="BL101" s="24"/>
      <c r="BM101" s="162" t="str">
        <f t="shared" si="86"/>
        <v xml:space="preserve">  </v>
      </c>
      <c r="BN101" s="818" t="str">
        <f t="shared" si="56"/>
        <v xml:space="preserve">  </v>
      </c>
      <c r="BO101" s="942" t="str">
        <f t="shared" si="57"/>
        <v xml:space="preserve">  </v>
      </c>
      <c r="BP101" s="826">
        <f>BK101/BF101*100</f>
        <v>1.1406215536205746</v>
      </c>
      <c r="BQ101" s="35">
        <v>171.55787976881211</v>
      </c>
      <c r="BR101" s="35"/>
      <c r="BS101" s="163" t="str">
        <f>IF(BQ101&lt;BS$7,"E, &lt;PRL",IF(BQ101&gt;BS$7,"  ",))</f>
        <v xml:space="preserve">  </v>
      </c>
      <c r="BT101" s="818" t="str">
        <f t="shared" si="59"/>
        <v xml:space="preserve">  </v>
      </c>
      <c r="BU101" s="10">
        <f>BQ101*(X101/1000)</f>
        <v>96.072412670534831</v>
      </c>
      <c r="BV101" s="24"/>
      <c r="BW101" s="163" t="str">
        <f>IF(BU101&lt;BW$7,"E, &lt;PRL",IF(BU101&gt;BW$7,"  ",))</f>
        <v xml:space="preserve">  </v>
      </c>
      <c r="BX101" s="643" t="str">
        <f t="shared" si="61"/>
        <v xml:space="preserve">  </v>
      </c>
      <c r="BY101" s="8">
        <v>1.5219202758928303</v>
      </c>
      <c r="BZ101" s="11"/>
      <c r="CA101" s="80">
        <v>1</v>
      </c>
      <c r="CB101" s="163" t="str">
        <f>IF(BY101&lt;CB$7,"E, &lt;PRL",IF(BY101&gt;CB$7,"  ",))</f>
        <v xml:space="preserve">  </v>
      </c>
      <c r="CC101" s="643" t="str">
        <f t="shared" si="63"/>
        <v xml:space="preserve">  </v>
      </c>
      <c r="CD101" s="24">
        <v>0.82618529262753659</v>
      </c>
      <c r="CE101" s="24"/>
      <c r="CF101" s="174" t="str">
        <f>IF(CD101&lt;CF$7,"E, &lt;PRL",IF(CD101&gt;CF$7,"  ",))</f>
        <v xml:space="preserve">  </v>
      </c>
      <c r="CG101" s="818" t="str">
        <f t="shared" si="64"/>
        <v xml:space="preserve">  </v>
      </c>
      <c r="CH101" s="793">
        <f>BY101/BQ101*100</f>
        <v>0.88711767593755464</v>
      </c>
      <c r="CI101" s="11">
        <v>4.1205513854306597</v>
      </c>
      <c r="CJ101" s="11"/>
      <c r="CK101" s="163" t="str">
        <f>IF(CI101&lt;CK$7,"E, &lt;PRL",IF(CI101&gt;CK$7,"  ",))</f>
        <v xml:space="preserve">  </v>
      </c>
      <c r="CL101" s="643" t="str">
        <f t="shared" si="66"/>
        <v xml:space="preserve">  </v>
      </c>
      <c r="CM101" s="24">
        <f>CI101*(AL101/1000)</f>
        <v>2.2869060189140158</v>
      </c>
      <c r="CN101" s="11"/>
      <c r="CO101" s="174" t="str">
        <f t="shared" si="38"/>
        <v xml:space="preserve">  </v>
      </c>
      <c r="CP101" s="818" t="str">
        <f t="shared" si="67"/>
        <v xml:space="preserve">  </v>
      </c>
      <c r="CQ101" s="11">
        <f>CI101/BQ101*100</f>
        <v>2.4018432676968438</v>
      </c>
      <c r="CR101" s="61">
        <f>100*CM101/BU101</f>
        <v>2.3803982385209776</v>
      </c>
    </row>
    <row r="102" spans="1:97" ht="31.8" x14ac:dyDescent="0.3">
      <c r="A102" s="906" t="s">
        <v>2168</v>
      </c>
      <c r="B102" s="425" t="s">
        <v>1274</v>
      </c>
      <c r="C102" s="219" t="s">
        <v>599</v>
      </c>
      <c r="D102" s="219">
        <v>9</v>
      </c>
      <c r="E102" s="219"/>
      <c r="F102" s="472">
        <v>1</v>
      </c>
      <c r="G102" s="419">
        <v>11452900</v>
      </c>
      <c r="H102" s="419">
        <v>201102181030</v>
      </c>
      <c r="I102" s="419"/>
      <c r="J102" s="219" t="s">
        <v>206</v>
      </c>
      <c r="K102" s="926" t="s">
        <v>2616</v>
      </c>
      <c r="L102" s="415" t="s">
        <v>746</v>
      </c>
      <c r="M102" s="219" t="s">
        <v>48</v>
      </c>
      <c r="N102" s="219"/>
      <c r="O102" s="304"/>
      <c r="P102" s="331">
        <v>40592</v>
      </c>
      <c r="Q102" s="328">
        <v>0.4375</v>
      </c>
      <c r="R102" s="219" t="s">
        <v>225</v>
      </c>
      <c r="S102" s="9" t="s">
        <v>257</v>
      </c>
      <c r="T102" s="7">
        <v>133.5</v>
      </c>
      <c r="U102" s="7">
        <v>167.9</v>
      </c>
      <c r="V102" s="7">
        <f t="shared" si="39"/>
        <v>34.400000000000006</v>
      </c>
      <c r="W102" s="7">
        <v>140</v>
      </c>
      <c r="X102" s="138">
        <f t="shared" si="40"/>
        <v>245.71428571428572</v>
      </c>
      <c r="Y102" s="643" t="str">
        <f t="shared" si="48"/>
        <v xml:space="preserve">  </v>
      </c>
      <c r="Z102" s="1" t="s">
        <v>268</v>
      </c>
      <c r="AA102" s="3">
        <v>133.30000000000001</v>
      </c>
      <c r="AB102" s="3">
        <v>168.3</v>
      </c>
      <c r="AC102" s="7">
        <f t="shared" si="41"/>
        <v>35</v>
      </c>
      <c r="AD102" s="3">
        <v>140</v>
      </c>
      <c r="AE102" s="138">
        <f>AC102/(AD102/1000)</f>
        <v>249.99999999999997</v>
      </c>
      <c r="AF102" s="643" t="str">
        <f t="shared" si="49"/>
        <v xml:space="preserve">  </v>
      </c>
      <c r="AG102" s="9" t="s">
        <v>286</v>
      </c>
      <c r="AH102" s="9" t="s">
        <v>287</v>
      </c>
      <c r="AI102" s="9">
        <v>165.39999999999998</v>
      </c>
      <c r="AJ102" s="138">
        <f t="shared" si="42"/>
        <v>31.599999999999966</v>
      </c>
      <c r="AK102" s="9">
        <v>140</v>
      </c>
      <c r="AL102" s="138">
        <f>AJ102/(AK102/1000)</f>
        <v>225.71428571428544</v>
      </c>
      <c r="AM102" s="643" t="str">
        <f t="shared" si="43"/>
        <v xml:space="preserve">  </v>
      </c>
      <c r="AN102" s="2">
        <f>AVERAGE(X102,AE102,AL102)</f>
        <v>240.47619047619037</v>
      </c>
      <c r="AO102" s="2">
        <f>STDEV(X102,AE102,AL102)</f>
        <v>12.962531036967958</v>
      </c>
      <c r="AP102" s="2">
        <f t="shared" si="68"/>
        <v>5.3903594411153906</v>
      </c>
      <c r="AQ102" s="1">
        <f>COUNT(X102,AE102,AL102)</f>
        <v>3</v>
      </c>
      <c r="AR102" s="643" t="str">
        <f t="shared" si="50"/>
        <v xml:space="preserve">  </v>
      </c>
      <c r="AT102" s="23" t="s">
        <v>191</v>
      </c>
      <c r="AU102" s="23" t="s">
        <v>191</v>
      </c>
      <c r="AV102" s="23" t="s">
        <v>191</v>
      </c>
      <c r="AW102" s="162" t="str">
        <f t="shared" si="46"/>
        <v xml:space="preserve">  </v>
      </c>
      <c r="AX102" s="643" t="str">
        <f t="shared" si="51"/>
        <v xml:space="preserve">  </v>
      </c>
      <c r="AY102" s="23" t="s">
        <v>191</v>
      </c>
      <c r="AZ102" s="23" t="s">
        <v>191</v>
      </c>
      <c r="BA102" s="23" t="s">
        <v>191</v>
      </c>
      <c r="BB102" s="162" t="str">
        <f t="shared" si="52"/>
        <v xml:space="preserve">  </v>
      </c>
      <c r="BC102" s="643" t="str">
        <f t="shared" si="53"/>
        <v xml:space="preserve">  </v>
      </c>
      <c r="BD102" s="794" t="s">
        <v>191</v>
      </c>
      <c r="BE102" s="5" t="s">
        <v>472</v>
      </c>
      <c r="BF102" s="102">
        <v>7.4068578601678787</v>
      </c>
      <c r="BG102" s="140"/>
      <c r="BH102" s="162" t="str">
        <f t="shared" si="85"/>
        <v xml:space="preserve">  </v>
      </c>
      <c r="BI102" s="643" t="str">
        <f t="shared" si="54"/>
        <v xml:space="preserve">  </v>
      </c>
      <c r="BJ102" s="24" t="s">
        <v>496</v>
      </c>
      <c r="BK102" s="24">
        <v>0.1087171731318229</v>
      </c>
      <c r="BL102" s="24"/>
      <c r="BM102" s="162" t="str">
        <f t="shared" si="86"/>
        <v xml:space="preserve">  </v>
      </c>
      <c r="BN102" s="818" t="str">
        <f t="shared" si="56"/>
        <v xml:space="preserve">  </v>
      </c>
      <c r="BO102" s="942" t="str">
        <f t="shared" si="57"/>
        <v xml:space="preserve">  </v>
      </c>
      <c r="BP102" s="826">
        <f>BK102/BF102*100</f>
        <v>1.4677907310261087</v>
      </c>
      <c r="BQ102" s="35">
        <v>200.3732178968076</v>
      </c>
      <c r="BR102" s="35"/>
      <c r="BS102" s="163" t="str">
        <f>IF(BQ102&lt;BS$7,"E, &lt;PRL",IF(BQ102&gt;BS$7,"  ",))</f>
        <v xml:space="preserve">  </v>
      </c>
      <c r="BT102" s="818" t="str">
        <f t="shared" si="59"/>
        <v xml:space="preserve">  </v>
      </c>
      <c r="BU102" s="10">
        <f>BQ102*(X102/1000)</f>
        <v>49.234562111787014</v>
      </c>
      <c r="BV102" s="24"/>
      <c r="BW102" s="163" t="str">
        <f>IF(BU102&lt;BW$7,"E, &lt;PRL",IF(BU102&gt;BW$7,"  ",))</f>
        <v xml:space="preserve">  </v>
      </c>
      <c r="BX102" s="643" t="str">
        <f t="shared" si="61"/>
        <v xml:space="preserve">  </v>
      </c>
      <c r="BY102" s="8">
        <v>2.9057847744504608</v>
      </c>
      <c r="BZ102" s="11"/>
      <c r="CA102" s="80">
        <v>1</v>
      </c>
      <c r="CB102" s="163" t="str">
        <f>IF(BY102&lt;CB$7,"E, &lt;PRL",IF(BY102&gt;CB$7,"  ",))</f>
        <v xml:space="preserve">  </v>
      </c>
      <c r="CC102" s="643" t="str">
        <f t="shared" si="63"/>
        <v xml:space="preserve">  </v>
      </c>
      <c r="CD102" s="24">
        <v>0.72644619361261531</v>
      </c>
      <c r="CE102" s="24"/>
      <c r="CF102" s="174" t="str">
        <f>IF(CD102&lt;CF$7,"E, &lt;PRL",IF(CD102&gt;CF$7,"  ",))</f>
        <v xml:space="preserve">  </v>
      </c>
      <c r="CG102" s="818" t="str">
        <f t="shared" si="64"/>
        <v xml:space="preserve">  </v>
      </c>
      <c r="CH102" s="793">
        <f>BY102/BQ102*100</f>
        <v>1.4501862099888732</v>
      </c>
      <c r="CI102" s="11">
        <v>3.8535284883715786</v>
      </c>
      <c r="CJ102" s="11"/>
      <c r="CK102" s="163" t="str">
        <f>IF(CI102&lt;CK$7,"E, &lt;PRL",IF(CI102&gt;CK$7,"  ",))</f>
        <v xml:space="preserve">  </v>
      </c>
      <c r="CL102" s="643" t="str">
        <f t="shared" si="66"/>
        <v xml:space="preserve">  </v>
      </c>
      <c r="CM102" s="24">
        <f>CI102*(AL102/1000)</f>
        <v>0.86979643023244102</v>
      </c>
      <c r="CN102" s="11"/>
      <c r="CO102" s="174" t="str">
        <f t="shared" si="38"/>
        <v xml:space="preserve">  </v>
      </c>
      <c r="CP102" s="818" t="str">
        <f t="shared" si="67"/>
        <v xml:space="preserve">  </v>
      </c>
      <c r="CQ102" s="11">
        <f>CI102/BQ102*100</f>
        <v>1.9231754267459784</v>
      </c>
      <c r="CR102" s="61">
        <f>100*CM102/BU102</f>
        <v>1.7666378920108385</v>
      </c>
    </row>
    <row r="103" spans="1:97" x14ac:dyDescent="0.3">
      <c r="A103" s="906" t="s">
        <v>2169</v>
      </c>
      <c r="B103" s="425" t="s">
        <v>1275</v>
      </c>
      <c r="C103" s="305" t="s">
        <v>601</v>
      </c>
      <c r="D103" s="305">
        <v>2</v>
      </c>
      <c r="E103" s="219"/>
      <c r="F103" s="472">
        <v>4</v>
      </c>
      <c r="G103" s="419">
        <v>88888823</v>
      </c>
      <c r="H103" s="419">
        <v>201102181400</v>
      </c>
      <c r="I103" s="419"/>
      <c r="J103" s="219" t="s">
        <v>207</v>
      </c>
      <c r="K103" s="910" t="s">
        <v>137</v>
      </c>
      <c r="L103" s="418"/>
      <c r="M103" s="219" t="s">
        <v>46</v>
      </c>
      <c r="N103" s="219"/>
      <c r="O103" s="18" t="s">
        <v>47</v>
      </c>
      <c r="P103" s="331">
        <v>40592</v>
      </c>
      <c r="Q103" s="328">
        <v>0.58333333333333304</v>
      </c>
      <c r="R103" s="219" t="s">
        <v>226</v>
      </c>
      <c r="S103" s="9" t="s">
        <v>258</v>
      </c>
      <c r="T103" s="7">
        <v>132.80000000000001</v>
      </c>
      <c r="U103" s="7">
        <v>133.20000000000002</v>
      </c>
      <c r="V103" s="8">
        <f t="shared" si="39"/>
        <v>0.40000000000000568</v>
      </c>
      <c r="W103" s="7">
        <v>140</v>
      </c>
      <c r="X103" s="138">
        <f t="shared" si="40"/>
        <v>2.8571428571428976</v>
      </c>
      <c r="Y103" s="643" t="str">
        <f t="shared" si="48"/>
        <v>E, &lt;RL</v>
      </c>
      <c r="Z103" s="1" t="s">
        <v>269</v>
      </c>
      <c r="AA103" s="3">
        <v>132.5</v>
      </c>
      <c r="AB103" s="3">
        <v>133.39999999999998</v>
      </c>
      <c r="AC103" s="8">
        <f t="shared" si="41"/>
        <v>0.89999999999997726</v>
      </c>
      <c r="AD103" s="3">
        <v>140</v>
      </c>
      <c r="AE103" s="138">
        <f>AC103/(AD103/1000)</f>
        <v>6.4285714285712654</v>
      </c>
      <c r="AF103" s="643" t="str">
        <f t="shared" si="49"/>
        <v>E, &lt;RL</v>
      </c>
      <c r="AG103" s="9" t="s">
        <v>288</v>
      </c>
      <c r="AH103" s="9" t="s">
        <v>279</v>
      </c>
      <c r="AI103" s="9">
        <v>133.6</v>
      </c>
      <c r="AJ103" s="136">
        <f t="shared" si="42"/>
        <v>1.2999999999999829</v>
      </c>
      <c r="AK103" s="9">
        <v>140</v>
      </c>
      <c r="AL103" s="136">
        <f>AJ103/(AK103/1000)</f>
        <v>9.2857142857141639</v>
      </c>
      <c r="AM103" s="643" t="str">
        <f t="shared" si="43"/>
        <v xml:space="preserve">  </v>
      </c>
      <c r="AN103" s="2">
        <f>AVERAGE(X103,AE103,AL103)</f>
        <v>6.190476190476109</v>
      </c>
      <c r="AO103" s="2">
        <f>STDEV(X103,AE103,AL103)</f>
        <v>3.2208926805876947</v>
      </c>
      <c r="AP103" s="2">
        <f t="shared" si="68"/>
        <v>52.029804840263452</v>
      </c>
      <c r="AQ103" s="1">
        <f>COUNT(X103,AE103,AL103)</f>
        <v>3</v>
      </c>
      <c r="AR103" s="643" t="str">
        <f t="shared" si="50"/>
        <v xml:space="preserve">  </v>
      </c>
      <c r="AT103" s="23" t="s">
        <v>191</v>
      </c>
      <c r="AU103" s="23" t="s">
        <v>191</v>
      </c>
      <c r="AV103" s="23" t="s">
        <v>191</v>
      </c>
      <c r="AW103" s="162" t="str">
        <f t="shared" si="46"/>
        <v xml:space="preserve">  </v>
      </c>
      <c r="AX103" s="643" t="str">
        <f t="shared" si="51"/>
        <v xml:space="preserve">  </v>
      </c>
      <c r="AY103" s="23" t="s">
        <v>191</v>
      </c>
      <c r="AZ103" s="23" t="s">
        <v>191</v>
      </c>
      <c r="BA103" s="23" t="s">
        <v>191</v>
      </c>
      <c r="BB103" s="162" t="str">
        <f t="shared" si="52"/>
        <v xml:space="preserve">  </v>
      </c>
      <c r="BC103" s="643" t="str">
        <f t="shared" si="53"/>
        <v xml:space="preserve">  </v>
      </c>
      <c r="BD103" s="794" t="s">
        <v>191</v>
      </c>
      <c r="BE103" s="5" t="s">
        <v>473</v>
      </c>
      <c r="BF103" s="41">
        <v>-4.2517940390854242E-2</v>
      </c>
      <c r="BG103" s="99" t="s">
        <v>88</v>
      </c>
      <c r="BH103" s="162" t="str">
        <f t="shared" si="85"/>
        <v>E, &lt;PRL</v>
      </c>
      <c r="BI103" s="643" t="str">
        <f t="shared" si="54"/>
        <v>&lt;MDL</v>
      </c>
      <c r="BJ103" s="24" t="s">
        <v>497</v>
      </c>
      <c r="BK103" s="24">
        <v>8.896265767670556E-3</v>
      </c>
      <c r="BL103" s="24"/>
      <c r="BM103" s="162" t="str">
        <f t="shared" si="86"/>
        <v>E, &lt;PRL</v>
      </c>
      <c r="BN103" s="818" t="str">
        <f t="shared" si="56"/>
        <v>E, &lt;RL</v>
      </c>
      <c r="BO103" s="942" t="str">
        <f t="shared" si="57"/>
        <v>&lt;MDL</v>
      </c>
      <c r="BP103" s="833" t="s">
        <v>88</v>
      </c>
      <c r="BQ103" s="36">
        <v>0.2262084342309221</v>
      </c>
      <c r="BR103" s="103"/>
      <c r="BS103" s="163" t="str">
        <f>IF(BQ103&lt;BS$7,"E, &lt;PRL",IF(BQ103&gt;BS$7,"  ",))</f>
        <v>E, &lt;PRL</v>
      </c>
      <c r="BT103" s="818" t="str">
        <f>IF(BQ103&lt;BU$3,"&lt;MDL",IF(BQ103&lt;BU$4,"E, &lt;RL",IF(BQ103&gt;BU$4,"  ",)))</f>
        <v>E, &lt;RL</v>
      </c>
      <c r="BU103" s="854">
        <v>1.6157745302208719</v>
      </c>
      <c r="BV103" s="24"/>
      <c r="BW103" s="163" t="str">
        <f>IF(BU103&lt;BW$7,"E, &lt;PRL",IF(BU103&gt;BW$7,"  ",))</f>
        <v>E, &lt;PRL</v>
      </c>
      <c r="BX103" s="643" t="str">
        <f t="shared" si="61"/>
        <v>E, &lt;RL</v>
      </c>
      <c r="BY103" s="555" t="s">
        <v>88</v>
      </c>
      <c r="BZ103" s="8"/>
      <c r="CA103" s="80">
        <v>1</v>
      </c>
      <c r="CB103" s="163" t="str">
        <f>IF(BY103&lt;CB$7,"E, &lt;PRL",IF(BY103&gt;CB$7,"  ",))</f>
        <v xml:space="preserve">  </v>
      </c>
      <c r="CC103" s="643" t="s">
        <v>88</v>
      </c>
      <c r="CD103" s="188">
        <v>0</v>
      </c>
      <c r="CE103" s="24"/>
      <c r="CF103" s="174" t="str">
        <f>IF(CD103&lt;CF$7,"E, &lt;PRL",IF(CD103&gt;CF$7,"  ",))</f>
        <v>E, &lt;PRL</v>
      </c>
      <c r="CG103" s="818" t="str">
        <f t="shared" si="64"/>
        <v>&lt;MDL</v>
      </c>
      <c r="CH103" s="829" t="s">
        <v>88</v>
      </c>
      <c r="CI103" s="8" t="s">
        <v>88</v>
      </c>
      <c r="CJ103" s="11"/>
      <c r="CK103" s="163" t="str">
        <f>IF(CI103&lt;CK$7,"E, &lt;PRL",IF(CI103&gt;CK$7,"  ",))</f>
        <v xml:space="preserve">  </v>
      </c>
      <c r="CL103" s="818" t="s">
        <v>88</v>
      </c>
      <c r="CM103" s="8" t="s">
        <v>88</v>
      </c>
      <c r="CN103" s="11"/>
      <c r="CO103" s="174" t="str">
        <f t="shared" si="38"/>
        <v xml:space="preserve">  </v>
      </c>
      <c r="CP103" s="818" t="s">
        <v>88</v>
      </c>
      <c r="CQ103" s="8" t="s">
        <v>88</v>
      </c>
      <c r="CR103" s="61"/>
    </row>
    <row r="104" spans="1:97" x14ac:dyDescent="0.3">
      <c r="A104" s="906" t="s">
        <v>2170</v>
      </c>
      <c r="B104" s="425" t="s">
        <v>1276</v>
      </c>
      <c r="C104" s="219" t="s">
        <v>599</v>
      </c>
      <c r="D104" s="219">
        <v>9</v>
      </c>
      <c r="E104" s="219"/>
      <c r="F104" s="472">
        <v>1</v>
      </c>
      <c r="G104" s="419">
        <v>384118121403201</v>
      </c>
      <c r="H104" s="419">
        <v>201102231140</v>
      </c>
      <c r="I104" s="419"/>
      <c r="J104" s="219" t="s">
        <v>208</v>
      </c>
      <c r="K104" s="911"/>
      <c r="L104" s="418" t="s">
        <v>1717</v>
      </c>
      <c r="M104" s="219" t="s">
        <v>1707</v>
      </c>
      <c r="N104" s="219" t="s">
        <v>237</v>
      </c>
      <c r="O104" s="304"/>
      <c r="P104" s="331">
        <v>40597</v>
      </c>
      <c r="Q104" s="328">
        <v>0.48611111111111099</v>
      </c>
      <c r="R104" s="219" t="s">
        <v>227</v>
      </c>
      <c r="S104" s="60"/>
      <c r="T104" s="60"/>
      <c r="U104" s="60"/>
      <c r="V104" s="60"/>
      <c r="W104" s="60"/>
      <c r="X104" s="539"/>
      <c r="Y104" s="539"/>
      <c r="Z104" s="539"/>
      <c r="AA104" s="539"/>
      <c r="AB104" s="539"/>
      <c r="AC104" s="539"/>
      <c r="AD104" s="539"/>
      <c r="AE104" s="539"/>
      <c r="AF104" s="539"/>
      <c r="AG104" s="539"/>
      <c r="AH104" s="539"/>
      <c r="AI104" s="539"/>
      <c r="AJ104" s="539"/>
      <c r="AK104" s="539"/>
      <c r="AL104" s="539"/>
      <c r="AM104" s="539"/>
      <c r="AN104" s="539"/>
      <c r="AO104" s="539"/>
      <c r="AP104" s="539"/>
      <c r="AQ104" s="539"/>
      <c r="AR104" s="539"/>
      <c r="AS104" s="60"/>
      <c r="AT104" s="24" t="s">
        <v>297</v>
      </c>
      <c r="AU104" s="106">
        <v>18.006913517794331</v>
      </c>
      <c r="AV104" s="111"/>
      <c r="AW104" s="162" t="str">
        <f t="shared" si="46"/>
        <v xml:space="preserve">  </v>
      </c>
      <c r="AX104" s="643" t="str">
        <f t="shared" si="51"/>
        <v xml:space="preserve">  </v>
      </c>
      <c r="AY104" s="24" t="s">
        <v>297</v>
      </c>
      <c r="AZ104" s="24">
        <v>0.94513065665065876</v>
      </c>
      <c r="BA104" s="24"/>
      <c r="BB104" s="162" t="str">
        <f t="shared" si="52"/>
        <v xml:space="preserve">  </v>
      </c>
      <c r="BC104" s="643" t="str">
        <f t="shared" si="53"/>
        <v xml:space="preserve">  </v>
      </c>
      <c r="BD104" s="793">
        <f>AZ104/AU104*100</f>
        <v>5.2487099230897396</v>
      </c>
      <c r="BE104" s="5" t="s">
        <v>474</v>
      </c>
      <c r="BF104" s="102">
        <v>7.1235126552017034</v>
      </c>
      <c r="BG104" s="49"/>
      <c r="BH104" s="162" t="str">
        <f t="shared" si="85"/>
        <v xml:space="preserve">  </v>
      </c>
      <c r="BI104" s="643" t="str">
        <f t="shared" si="54"/>
        <v xml:space="preserve">  </v>
      </c>
      <c r="BJ104" s="24" t="s">
        <v>474</v>
      </c>
      <c r="BK104" s="24">
        <v>0.51871865504608894</v>
      </c>
      <c r="BL104" s="246"/>
      <c r="BM104" s="162" t="str">
        <f t="shared" si="86"/>
        <v xml:space="preserve">  </v>
      </c>
      <c r="BN104" s="818" t="str">
        <f t="shared" si="56"/>
        <v xml:space="preserve">  </v>
      </c>
      <c r="BO104" s="942" t="str">
        <f t="shared" si="57"/>
        <v xml:space="preserve">  </v>
      </c>
      <c r="BP104" s="826">
        <f t="shared" ref="BP104:BP116" si="87">BK104/BF104*100</f>
        <v>7.2817818982508902</v>
      </c>
      <c r="BQ104" s="108"/>
      <c r="BR104" s="108"/>
      <c r="BS104" s="108"/>
      <c r="BT104" s="108"/>
      <c r="BU104" s="16"/>
      <c r="BV104" s="16"/>
      <c r="BW104" s="16"/>
      <c r="BX104" s="16"/>
      <c r="BY104" s="46"/>
      <c r="BZ104" s="45"/>
      <c r="CA104" s="80">
        <v>1</v>
      </c>
      <c r="CB104" s="45"/>
      <c r="CC104" s="796"/>
      <c r="CD104" s="29"/>
      <c r="CE104" s="16"/>
      <c r="CF104" s="16"/>
      <c r="CG104" s="16"/>
      <c r="CH104" s="831"/>
      <c r="CI104" s="45"/>
      <c r="CJ104" s="45"/>
      <c r="CK104" s="45"/>
      <c r="CL104" s="45"/>
      <c r="CM104" s="16"/>
      <c r="CN104" s="16"/>
      <c r="CO104" s="16"/>
      <c r="CP104" s="16"/>
      <c r="CQ104" s="16"/>
      <c r="CR104" s="61"/>
    </row>
    <row r="105" spans="1:97" x14ac:dyDescent="0.3">
      <c r="A105" s="906" t="s">
        <v>2171</v>
      </c>
      <c r="B105" s="425" t="s">
        <v>1277</v>
      </c>
      <c r="C105" s="219" t="s">
        <v>599</v>
      </c>
      <c r="D105" s="219">
        <v>9</v>
      </c>
      <c r="E105" s="219"/>
      <c r="F105" s="472">
        <v>1</v>
      </c>
      <c r="G105" s="419">
        <v>384144121403601</v>
      </c>
      <c r="H105" s="419">
        <v>201102231230</v>
      </c>
      <c r="I105" s="419"/>
      <c r="J105" s="219" t="s">
        <v>209</v>
      </c>
      <c r="K105" s="912" t="s">
        <v>1719</v>
      </c>
      <c r="L105" s="427" t="s">
        <v>1719</v>
      </c>
      <c r="M105" s="219" t="s">
        <v>1708</v>
      </c>
      <c r="N105" s="219" t="s">
        <v>238</v>
      </c>
      <c r="O105" s="304"/>
      <c r="P105" s="331">
        <v>40597</v>
      </c>
      <c r="Q105" s="328">
        <v>0.52083333333333304</v>
      </c>
      <c r="R105" s="219" t="s">
        <v>228</v>
      </c>
      <c r="S105" s="60"/>
      <c r="T105" s="60"/>
      <c r="U105" s="60"/>
      <c r="V105" s="60"/>
      <c r="W105" s="60"/>
      <c r="X105" s="539"/>
      <c r="Y105" s="539"/>
      <c r="Z105" s="539"/>
      <c r="AA105" s="539"/>
      <c r="AB105" s="539"/>
      <c r="AC105" s="539"/>
      <c r="AD105" s="539"/>
      <c r="AE105" s="539"/>
      <c r="AF105" s="539"/>
      <c r="AG105" s="539"/>
      <c r="AH105" s="539"/>
      <c r="AI105" s="539"/>
      <c r="AJ105" s="539"/>
      <c r="AK105" s="539"/>
      <c r="AL105" s="539"/>
      <c r="AM105" s="539"/>
      <c r="AN105" s="539"/>
      <c r="AO105" s="539"/>
      <c r="AP105" s="539"/>
      <c r="AQ105" s="539"/>
      <c r="AR105" s="539"/>
      <c r="AS105" s="60"/>
      <c r="AT105" s="24" t="s">
        <v>298</v>
      </c>
      <c r="AU105" s="106">
        <v>24.764854340236234</v>
      </c>
      <c r="AV105" s="71"/>
      <c r="AW105" s="162" t="str">
        <f t="shared" ref="AW105:AW136" si="88">IF(AU105&lt;AW$7,"E, &lt;PRL",IF(AU105&gt;AW$7,"  ",))</f>
        <v xml:space="preserve">  </v>
      </c>
      <c r="AX105" s="643" t="str">
        <f t="shared" si="51"/>
        <v xml:space="preserve">  </v>
      </c>
      <c r="AY105" s="24" t="s">
        <v>298</v>
      </c>
      <c r="AZ105" s="24">
        <v>0.46226073418281544</v>
      </c>
      <c r="BA105" s="24"/>
      <c r="BB105" s="162" t="str">
        <f t="shared" si="52"/>
        <v xml:space="preserve">  </v>
      </c>
      <c r="BC105" s="643" t="str">
        <f t="shared" si="53"/>
        <v xml:space="preserve">  </v>
      </c>
      <c r="BD105" s="793">
        <f>AZ105/AU105*100</f>
        <v>1.8665998508691648</v>
      </c>
      <c r="BE105" s="246" t="s">
        <v>475</v>
      </c>
      <c r="BF105" s="102">
        <v>8.6137113609686402</v>
      </c>
      <c r="BG105" s="49"/>
      <c r="BH105" s="162" t="str">
        <f t="shared" si="85"/>
        <v xml:space="preserve">  </v>
      </c>
      <c r="BI105" s="643" t="str">
        <f t="shared" si="54"/>
        <v xml:space="preserve">  </v>
      </c>
      <c r="BJ105" s="24" t="s">
        <v>475</v>
      </c>
      <c r="BK105" s="24">
        <v>0.36877211164912088</v>
      </c>
      <c r="BL105" s="24"/>
      <c r="BM105" s="162" t="str">
        <f t="shared" si="86"/>
        <v xml:space="preserve">  </v>
      </c>
      <c r="BN105" s="818" t="str">
        <f t="shared" si="56"/>
        <v xml:space="preserve">  </v>
      </c>
      <c r="BO105" s="942" t="str">
        <f t="shared" si="57"/>
        <v xml:space="preserve">  </v>
      </c>
      <c r="BP105" s="826">
        <f t="shared" si="87"/>
        <v>4.2812220678781978</v>
      </c>
      <c r="BQ105" s="108"/>
      <c r="BR105" s="108"/>
      <c r="BS105" s="108"/>
      <c r="BT105" s="108"/>
      <c r="BU105" s="16"/>
      <c r="BV105" s="16"/>
      <c r="BW105" s="16"/>
      <c r="BX105" s="16"/>
      <c r="BY105" s="46"/>
      <c r="BZ105" s="45"/>
      <c r="CA105" s="80">
        <v>1</v>
      </c>
      <c r="CB105" s="45"/>
      <c r="CC105" s="796"/>
      <c r="CD105" s="29"/>
      <c r="CE105" s="16"/>
      <c r="CF105" s="16"/>
      <c r="CG105" s="16"/>
      <c r="CH105" s="831"/>
      <c r="CI105" s="45"/>
      <c r="CJ105" s="45"/>
      <c r="CK105" s="45"/>
      <c r="CL105" s="45"/>
      <c r="CM105" s="16"/>
      <c r="CN105" s="16"/>
      <c r="CO105" s="16"/>
      <c r="CP105" s="16"/>
      <c r="CQ105" s="16"/>
      <c r="CR105" s="61"/>
    </row>
    <row r="106" spans="1:97" x14ac:dyDescent="0.3">
      <c r="A106" s="906" t="s">
        <v>2172</v>
      </c>
      <c r="B106" s="425" t="s">
        <v>1278</v>
      </c>
      <c r="C106" s="219" t="s">
        <v>599</v>
      </c>
      <c r="D106" s="219">
        <v>9</v>
      </c>
      <c r="E106" s="219"/>
      <c r="F106" s="472">
        <v>1</v>
      </c>
      <c r="G106" s="419">
        <v>11452800</v>
      </c>
      <c r="H106" s="419">
        <v>201102231300</v>
      </c>
      <c r="I106" s="419"/>
      <c r="J106" s="219" t="s">
        <v>210</v>
      </c>
      <c r="K106" s="911" t="s">
        <v>2615</v>
      </c>
      <c r="L106" s="415" t="s">
        <v>1696</v>
      </c>
      <c r="M106" s="219" t="s">
        <v>239</v>
      </c>
      <c r="N106" s="219"/>
      <c r="O106" s="304"/>
      <c r="P106" s="331">
        <v>40597</v>
      </c>
      <c r="Q106" s="328">
        <v>0.54166666666666696</v>
      </c>
      <c r="R106" s="219" t="s">
        <v>229</v>
      </c>
      <c r="S106" s="60"/>
      <c r="T106" s="60"/>
      <c r="U106" s="60"/>
      <c r="V106" s="60"/>
      <c r="W106" s="60"/>
      <c r="X106" s="633"/>
      <c r="Y106" s="633"/>
      <c r="Z106" s="633"/>
      <c r="AA106" s="633"/>
      <c r="AB106" s="633"/>
      <c r="AC106" s="633"/>
      <c r="AD106" s="633"/>
      <c r="AE106" s="633"/>
      <c r="AF106" s="633"/>
      <c r="AG106" s="633"/>
      <c r="AH106" s="633"/>
      <c r="AI106" s="633"/>
      <c r="AJ106" s="633"/>
      <c r="AK106" s="633"/>
      <c r="AL106" s="633"/>
      <c r="AM106" s="633"/>
      <c r="AN106" s="633"/>
      <c r="AO106" s="633"/>
      <c r="AP106" s="633"/>
      <c r="AQ106" s="633"/>
      <c r="AR106" s="633"/>
      <c r="AS106" s="60"/>
      <c r="AT106" s="24" t="s">
        <v>299</v>
      </c>
      <c r="AU106" s="106">
        <v>15.668989312961942</v>
      </c>
      <c r="AV106" s="71"/>
      <c r="AW106" s="162" t="str">
        <f t="shared" si="88"/>
        <v xml:space="preserve">  </v>
      </c>
      <c r="AX106" s="643" t="str">
        <f t="shared" si="51"/>
        <v xml:space="preserve">  </v>
      </c>
      <c r="AY106" s="24" t="s">
        <v>299</v>
      </c>
      <c r="AZ106" s="24">
        <v>0.39692302216032171</v>
      </c>
      <c r="BA106" s="24"/>
      <c r="BB106" s="162" t="str">
        <f t="shared" si="52"/>
        <v xml:space="preserve">  </v>
      </c>
      <c r="BC106" s="643" t="str">
        <f t="shared" si="53"/>
        <v xml:space="preserve">  </v>
      </c>
      <c r="BD106" s="793">
        <f>AZ106/AU106*100</f>
        <v>2.5331756518078223</v>
      </c>
      <c r="BE106" s="246" t="s">
        <v>476</v>
      </c>
      <c r="BF106" s="102">
        <v>7.1273192773740162</v>
      </c>
      <c r="BG106" s="49"/>
      <c r="BH106" s="162" t="str">
        <f t="shared" si="85"/>
        <v xml:space="preserve">  </v>
      </c>
      <c r="BI106" s="643" t="str">
        <f t="shared" si="54"/>
        <v xml:space="preserve">  </v>
      </c>
      <c r="BJ106" s="24" t="s">
        <v>476</v>
      </c>
      <c r="BK106" s="24">
        <v>0.37725581276071501</v>
      </c>
      <c r="BL106" s="24"/>
      <c r="BM106" s="162" t="str">
        <f t="shared" si="86"/>
        <v xml:space="preserve">  </v>
      </c>
      <c r="BN106" s="818" t="str">
        <f t="shared" si="56"/>
        <v xml:space="preserve">  </v>
      </c>
      <c r="BO106" s="942" t="str">
        <f t="shared" si="57"/>
        <v xml:space="preserve">  </v>
      </c>
      <c r="BP106" s="826">
        <f t="shared" si="87"/>
        <v>5.2930954553745044</v>
      </c>
      <c r="BQ106" s="108"/>
      <c r="BR106" s="108"/>
      <c r="BS106" s="108"/>
      <c r="BT106" s="108"/>
      <c r="BU106" s="16"/>
      <c r="BV106" s="16"/>
      <c r="BW106" s="16"/>
      <c r="BX106" s="16"/>
      <c r="BY106" s="46"/>
      <c r="BZ106" s="45"/>
      <c r="CA106" s="80">
        <v>1</v>
      </c>
      <c r="CB106" s="45"/>
      <c r="CC106" s="796"/>
      <c r="CD106" s="29"/>
      <c r="CE106" s="16"/>
      <c r="CF106" s="16"/>
      <c r="CG106" s="16"/>
      <c r="CH106" s="831"/>
      <c r="CI106" s="45"/>
      <c r="CJ106" s="45"/>
      <c r="CK106" s="45"/>
      <c r="CL106" s="45"/>
      <c r="CM106" s="16"/>
      <c r="CN106" s="16"/>
      <c r="CO106" s="16"/>
      <c r="CP106" s="16"/>
      <c r="CQ106" s="16"/>
      <c r="CR106" s="61"/>
    </row>
    <row r="107" spans="1:97" x14ac:dyDescent="0.3">
      <c r="A107" s="906" t="s">
        <v>2173</v>
      </c>
      <c r="B107" s="425" t="s">
        <v>1279</v>
      </c>
      <c r="C107" s="219" t="s">
        <v>599</v>
      </c>
      <c r="D107" s="219">
        <v>9</v>
      </c>
      <c r="E107" s="219"/>
      <c r="F107" s="472">
        <v>1</v>
      </c>
      <c r="G107" s="419">
        <v>384051121403001</v>
      </c>
      <c r="H107" s="419">
        <v>201102231320</v>
      </c>
      <c r="I107" s="419"/>
      <c r="J107" s="219" t="s">
        <v>211</v>
      </c>
      <c r="K107" s="912" t="s">
        <v>1698</v>
      </c>
      <c r="L107" s="427" t="s">
        <v>1698</v>
      </c>
      <c r="M107" s="219" t="s">
        <v>240</v>
      </c>
      <c r="N107" s="219"/>
      <c r="O107" s="304"/>
      <c r="P107" s="331">
        <v>40597</v>
      </c>
      <c r="Q107" s="328">
        <v>0.55555555555555602</v>
      </c>
      <c r="R107" s="219" t="s">
        <v>230</v>
      </c>
      <c r="S107" s="60"/>
      <c r="T107" s="60"/>
      <c r="U107" s="60"/>
      <c r="V107" s="60"/>
      <c r="W107" s="60"/>
      <c r="X107" s="539"/>
      <c r="Y107" s="539"/>
      <c r="Z107" s="539"/>
      <c r="AA107" s="539"/>
      <c r="AB107" s="539"/>
      <c r="AC107" s="539"/>
      <c r="AD107" s="539"/>
      <c r="AE107" s="539"/>
      <c r="AF107" s="539"/>
      <c r="AG107" s="539"/>
      <c r="AH107" s="539"/>
      <c r="AI107" s="539"/>
      <c r="AJ107" s="539"/>
      <c r="AK107" s="539"/>
      <c r="AL107" s="539"/>
      <c r="AM107" s="539"/>
      <c r="AN107" s="539"/>
      <c r="AO107" s="539"/>
      <c r="AP107" s="539"/>
      <c r="AQ107" s="539"/>
      <c r="AR107" s="539"/>
      <c r="AS107" s="60"/>
      <c r="AT107" s="24" t="s">
        <v>300</v>
      </c>
      <c r="AU107" s="106">
        <v>13.307964554750789</v>
      </c>
      <c r="AV107" s="71"/>
      <c r="AW107" s="162" t="str">
        <f t="shared" si="88"/>
        <v xml:space="preserve">  </v>
      </c>
      <c r="AX107" s="643" t="str">
        <f t="shared" si="51"/>
        <v xml:space="preserve">  </v>
      </c>
      <c r="AY107" s="24" t="s">
        <v>300</v>
      </c>
      <c r="AZ107" s="24">
        <v>0.32689175789654262</v>
      </c>
      <c r="BA107" s="24"/>
      <c r="BB107" s="162" t="str">
        <f t="shared" si="52"/>
        <v xml:space="preserve">  </v>
      </c>
      <c r="BC107" s="643" t="str">
        <f t="shared" si="53"/>
        <v xml:space="preserve">  </v>
      </c>
      <c r="BD107" s="793">
        <f>AZ107/AU107*100</f>
        <v>2.4563618016238706</v>
      </c>
      <c r="BE107" s="246" t="s">
        <v>477</v>
      </c>
      <c r="BF107" s="102">
        <v>7.1015008944615561</v>
      </c>
      <c r="BG107" s="102"/>
      <c r="BH107" s="162" t="str">
        <f t="shared" si="85"/>
        <v xml:space="preserve">  </v>
      </c>
      <c r="BI107" s="643" t="str">
        <f t="shared" si="54"/>
        <v xml:space="preserve">  </v>
      </c>
      <c r="BJ107" s="24" t="s">
        <v>477</v>
      </c>
      <c r="BK107" s="24">
        <v>0.23760678470326671</v>
      </c>
      <c r="BL107" s="24"/>
      <c r="BM107" s="162" t="str">
        <f t="shared" si="86"/>
        <v xml:space="preserve">  </v>
      </c>
      <c r="BN107" s="818" t="str">
        <f t="shared" si="56"/>
        <v xml:space="preserve">  </v>
      </c>
      <c r="BO107" s="942" t="str">
        <f t="shared" si="57"/>
        <v xml:space="preserve">  </v>
      </c>
      <c r="BP107" s="826">
        <f t="shared" si="87"/>
        <v>3.3458671375874314</v>
      </c>
      <c r="BQ107" s="108"/>
      <c r="BR107" s="108"/>
      <c r="BS107" s="108"/>
      <c r="BT107" s="108"/>
      <c r="BU107" s="16"/>
      <c r="BV107" s="16"/>
      <c r="BW107" s="16"/>
      <c r="BX107" s="16"/>
      <c r="BY107" s="46"/>
      <c r="BZ107" s="45"/>
      <c r="CA107" s="80">
        <v>1</v>
      </c>
      <c r="CB107" s="45"/>
      <c r="CC107" s="796"/>
      <c r="CD107" s="29"/>
      <c r="CE107" s="16"/>
      <c r="CF107" s="16"/>
      <c r="CG107" s="16"/>
      <c r="CH107" s="831"/>
      <c r="CI107" s="45"/>
      <c r="CJ107" s="45"/>
      <c r="CK107" s="45"/>
      <c r="CL107" s="45"/>
      <c r="CM107" s="16"/>
      <c r="CN107" s="16"/>
      <c r="CO107" s="16"/>
      <c r="CP107" s="16"/>
      <c r="CQ107" s="16"/>
      <c r="CR107" s="61"/>
    </row>
    <row r="108" spans="1:97" ht="31.8" x14ac:dyDescent="0.3">
      <c r="A108" s="906" t="s">
        <v>2174</v>
      </c>
      <c r="B108" s="425" t="s">
        <v>1280</v>
      </c>
      <c r="C108" s="219" t="s">
        <v>599</v>
      </c>
      <c r="D108" s="219">
        <v>9</v>
      </c>
      <c r="E108" s="219"/>
      <c r="F108" s="472">
        <v>1</v>
      </c>
      <c r="G108" s="419">
        <v>11452900</v>
      </c>
      <c r="H108" s="419">
        <v>201102280940</v>
      </c>
      <c r="I108" s="419"/>
      <c r="J108" s="219" t="s">
        <v>289</v>
      </c>
      <c r="K108" s="926" t="s">
        <v>2616</v>
      </c>
      <c r="L108" s="415" t="s">
        <v>746</v>
      </c>
      <c r="M108" s="219" t="s">
        <v>48</v>
      </c>
      <c r="N108" s="219"/>
      <c r="O108" s="219"/>
      <c r="P108" s="331">
        <v>40602</v>
      </c>
      <c r="Q108" s="328">
        <v>0.40277777777777801</v>
      </c>
      <c r="R108" s="219" t="s">
        <v>290</v>
      </c>
      <c r="S108" s="9" t="s">
        <v>290</v>
      </c>
      <c r="T108" s="9">
        <v>133</v>
      </c>
      <c r="U108" s="9">
        <v>144</v>
      </c>
      <c r="V108" s="7">
        <f t="shared" si="39"/>
        <v>11</v>
      </c>
      <c r="W108" s="9">
        <v>250</v>
      </c>
      <c r="X108" s="138">
        <f t="shared" si="40"/>
        <v>44</v>
      </c>
      <c r="Y108" s="643" t="str">
        <f t="shared" si="48"/>
        <v xml:space="preserve">  </v>
      </c>
      <c r="Z108" s="9" t="s">
        <v>290</v>
      </c>
      <c r="AA108" s="9">
        <v>131.9</v>
      </c>
      <c r="AB108" s="9">
        <v>142.9</v>
      </c>
      <c r="AC108" s="7">
        <f t="shared" si="41"/>
        <v>11</v>
      </c>
      <c r="AD108" s="9">
        <v>250</v>
      </c>
      <c r="AE108" s="138">
        <f>AC108/(AD108/1000)</f>
        <v>44</v>
      </c>
      <c r="AF108" s="643" t="str">
        <f t="shared" si="49"/>
        <v xml:space="preserve">  </v>
      </c>
      <c r="AG108" s="9" t="s">
        <v>290</v>
      </c>
      <c r="AH108" s="9" t="s">
        <v>295</v>
      </c>
      <c r="AI108" s="9">
        <v>142.6</v>
      </c>
      <c r="AJ108" s="138">
        <f t="shared" si="42"/>
        <v>9.9000000000000057</v>
      </c>
      <c r="AK108" s="9">
        <v>250</v>
      </c>
      <c r="AL108" s="138">
        <f>AJ108/(AK108/1000)</f>
        <v>39.600000000000023</v>
      </c>
      <c r="AM108" s="643" t="str">
        <f t="shared" si="43"/>
        <v xml:space="preserve">  </v>
      </c>
      <c r="AN108" s="2">
        <f>AVERAGE(X108,AE108,AL108)</f>
        <v>42.533333333333339</v>
      </c>
      <c r="AO108" s="2">
        <f>STDEV(X108,AE108,AL108)</f>
        <v>2.5403411844343404</v>
      </c>
      <c r="AP108" s="2">
        <f>AO108/AN108*100</f>
        <v>5.9725889916167869</v>
      </c>
      <c r="AQ108" s="1">
        <f>COUNT(X108,AE108,AL108)</f>
        <v>3</v>
      </c>
      <c r="AR108" s="643" t="str">
        <f t="shared" si="50"/>
        <v xml:space="preserve">  </v>
      </c>
      <c r="AT108" s="23" t="s">
        <v>191</v>
      </c>
      <c r="AU108" s="23" t="s">
        <v>191</v>
      </c>
      <c r="AV108" s="23" t="s">
        <v>191</v>
      </c>
      <c r="AW108" s="162" t="str">
        <f t="shared" si="88"/>
        <v xml:space="preserve">  </v>
      </c>
      <c r="AX108" s="643" t="str">
        <f t="shared" si="51"/>
        <v xml:space="preserve">  </v>
      </c>
      <c r="AY108" s="23" t="s">
        <v>191</v>
      </c>
      <c r="AZ108" s="23" t="s">
        <v>191</v>
      </c>
      <c r="BA108" s="23" t="s">
        <v>191</v>
      </c>
      <c r="BB108" s="162" t="str">
        <f t="shared" si="52"/>
        <v xml:space="preserve">  </v>
      </c>
      <c r="BC108" s="643" t="str">
        <f t="shared" si="53"/>
        <v xml:space="preserve">  </v>
      </c>
      <c r="BD108" s="794" t="s">
        <v>191</v>
      </c>
      <c r="BE108" s="246" t="s">
        <v>478</v>
      </c>
      <c r="BF108" s="102">
        <v>6.2640340733716267</v>
      </c>
      <c r="BG108" s="102"/>
      <c r="BH108" s="162" t="str">
        <f t="shared" si="85"/>
        <v xml:space="preserve">  </v>
      </c>
      <c r="BI108" s="643" t="str">
        <f t="shared" si="54"/>
        <v xml:space="preserve">  </v>
      </c>
      <c r="BJ108" s="24" t="s">
        <v>494</v>
      </c>
      <c r="BK108" s="24">
        <v>0.31826387238956777</v>
      </c>
      <c r="BL108" s="24"/>
      <c r="BM108" s="162" t="str">
        <f t="shared" si="86"/>
        <v xml:space="preserve">  </v>
      </c>
      <c r="BN108" s="818" t="str">
        <f t="shared" si="56"/>
        <v xml:space="preserve">  </v>
      </c>
      <c r="BO108" s="942" t="str">
        <f t="shared" si="57"/>
        <v xml:space="preserve">  </v>
      </c>
      <c r="BP108" s="826">
        <f t="shared" si="87"/>
        <v>5.0808132373114905</v>
      </c>
      <c r="BQ108" s="35">
        <v>269.2914962890942</v>
      </c>
      <c r="BR108" s="103"/>
      <c r="BS108" s="163" t="str">
        <f>IF(BQ108&lt;BS$7,"E, &lt;PRL",IF(BQ108&gt;BS$7,"  ",))</f>
        <v xml:space="preserve">  </v>
      </c>
      <c r="BT108" s="818" t="str">
        <f t="shared" si="59"/>
        <v xml:space="preserve">  </v>
      </c>
      <c r="BU108" s="10">
        <f>BQ108*(X108/1000)</f>
        <v>11.848825836720144</v>
      </c>
      <c r="BV108" s="24"/>
      <c r="BW108" s="163" t="str">
        <f>IF(BU108&lt;BW$7,"E, &lt;PRL",IF(BU108&gt;BW$7,"  ",))</f>
        <v xml:space="preserve">  </v>
      </c>
      <c r="BX108" s="643" t="str">
        <f t="shared" si="61"/>
        <v xml:space="preserve">  </v>
      </c>
      <c r="BY108" s="8">
        <v>8.496029193110699</v>
      </c>
      <c r="BZ108" s="11"/>
      <c r="CA108" s="80">
        <v>1</v>
      </c>
      <c r="CB108" s="163" t="str">
        <f>IF(BY108&lt;CB$7,"E, &lt;PRL",IF(BY108&gt;CB$7,"  ",))</f>
        <v xml:space="preserve">  </v>
      </c>
      <c r="CC108" s="643" t="str">
        <f t="shared" si="63"/>
        <v xml:space="preserve">  </v>
      </c>
      <c r="CD108" s="24">
        <v>0.37382528449687014</v>
      </c>
      <c r="CF108" s="174" t="str">
        <f>IF(CD108&lt;CF$7,"E, &lt;PRL",IF(CD108&gt;CF$7,"  ",))</f>
        <v xml:space="preserve">  </v>
      </c>
      <c r="CG108" s="818" t="str">
        <f t="shared" si="64"/>
        <v xml:space="preserve">  </v>
      </c>
      <c r="CH108" s="793">
        <f>BY108/BQ108*100</f>
        <v>3.1549563614849183</v>
      </c>
      <c r="CI108" s="11">
        <v>6.1340181302358898</v>
      </c>
      <c r="CJ108" s="11"/>
      <c r="CK108" s="163" t="str">
        <f>IF(CI108&lt;CK$7,"E, &lt;PRL",IF(CI108&gt;CK$7,"  ",))</f>
        <v xml:space="preserve">  </v>
      </c>
      <c r="CL108" s="643" t="str">
        <f t="shared" si="66"/>
        <v xml:space="preserve">  </v>
      </c>
      <c r="CM108" s="24">
        <f>CI108*(AL108/1000)</f>
        <v>0.24290711795734138</v>
      </c>
      <c r="CN108" s="11"/>
      <c r="CO108" s="174" t="str">
        <f t="shared" si="38"/>
        <v xml:space="preserve">  </v>
      </c>
      <c r="CP108" s="818" t="str">
        <f t="shared" si="67"/>
        <v xml:space="preserve">  </v>
      </c>
      <c r="CQ108" s="11">
        <f>CI108/BQ108*100</f>
        <v>2.2778358079494643</v>
      </c>
      <c r="CR108" s="61">
        <f>100*CM108/BU108</f>
        <v>2.0500522271545187</v>
      </c>
    </row>
    <row r="109" spans="1:97" x14ac:dyDescent="0.3">
      <c r="A109" s="906" t="s">
        <v>2175</v>
      </c>
      <c r="B109" s="425" t="s">
        <v>1281</v>
      </c>
      <c r="C109" s="219" t="s">
        <v>599</v>
      </c>
      <c r="D109" s="219">
        <v>9</v>
      </c>
      <c r="E109" s="219"/>
      <c r="F109" s="472">
        <v>1</v>
      </c>
      <c r="G109" s="439">
        <v>11452800</v>
      </c>
      <c r="H109" s="419">
        <v>201102281010</v>
      </c>
      <c r="I109" s="419"/>
      <c r="J109" s="219" t="s">
        <v>291</v>
      </c>
      <c r="K109" s="911" t="s">
        <v>2615</v>
      </c>
      <c r="L109" s="415" t="s">
        <v>1696</v>
      </c>
      <c r="M109" s="219" t="s">
        <v>128</v>
      </c>
      <c r="N109" s="219"/>
      <c r="O109" s="219"/>
      <c r="P109" s="331">
        <v>40602</v>
      </c>
      <c r="Q109" s="328">
        <v>0.42361111111111099</v>
      </c>
      <c r="R109" s="219" t="s">
        <v>292</v>
      </c>
      <c r="S109" s="9" t="s">
        <v>292</v>
      </c>
      <c r="T109" s="9">
        <v>132.4</v>
      </c>
      <c r="U109" s="9">
        <v>140.30000000000001</v>
      </c>
      <c r="V109" s="7">
        <f t="shared" si="39"/>
        <v>7.9000000000000057</v>
      </c>
      <c r="W109" s="9">
        <v>310</v>
      </c>
      <c r="X109" s="138">
        <f t="shared" si="40"/>
        <v>25.483870967741954</v>
      </c>
      <c r="Y109" s="643" t="str">
        <f t="shared" si="48"/>
        <v xml:space="preserve">  </v>
      </c>
      <c r="Z109" s="9" t="s">
        <v>292</v>
      </c>
      <c r="AA109" s="9">
        <v>134</v>
      </c>
      <c r="AB109" s="9">
        <v>143.1</v>
      </c>
      <c r="AC109" s="7">
        <f t="shared" si="41"/>
        <v>9.0999999999999943</v>
      </c>
      <c r="AD109" s="9">
        <v>375</v>
      </c>
      <c r="AE109" s="138">
        <f>AC109/(AD109/1000)</f>
        <v>24.266666666666652</v>
      </c>
      <c r="AF109" s="643" t="str">
        <f t="shared" si="49"/>
        <v xml:space="preserve">  </v>
      </c>
      <c r="AG109" s="9" t="s">
        <v>292</v>
      </c>
      <c r="AH109" s="9" t="s">
        <v>295</v>
      </c>
      <c r="AI109" s="9">
        <v>140.1</v>
      </c>
      <c r="AJ109" s="138">
        <f t="shared" si="42"/>
        <v>7.4000000000000057</v>
      </c>
      <c r="AK109" s="9">
        <v>305</v>
      </c>
      <c r="AL109" s="138">
        <f>AJ109/(AK109/1000)</f>
        <v>24.262295081967231</v>
      </c>
      <c r="AM109" s="643" t="str">
        <f t="shared" si="43"/>
        <v xml:space="preserve">  </v>
      </c>
      <c r="AN109" s="2">
        <f>AVERAGE(X109,AE109,AL109)</f>
        <v>24.670944238791947</v>
      </c>
      <c r="AO109" s="2">
        <f>STDEV(X109,AE109,AL109)</f>
        <v>0.70401859184911886</v>
      </c>
      <c r="AP109" s="2">
        <f>AO109/AN109*100</f>
        <v>2.8536345631317119</v>
      </c>
      <c r="AQ109" s="1">
        <f>COUNT(X109,AE109,AL109)</f>
        <v>3</v>
      </c>
      <c r="AR109" s="643" t="str">
        <f t="shared" si="50"/>
        <v xml:space="preserve">  </v>
      </c>
      <c r="AT109" s="23" t="s">
        <v>191</v>
      </c>
      <c r="AU109" s="23" t="s">
        <v>191</v>
      </c>
      <c r="AV109" s="23" t="s">
        <v>191</v>
      </c>
      <c r="AW109" s="162" t="str">
        <f t="shared" si="88"/>
        <v xml:space="preserve">  </v>
      </c>
      <c r="AX109" s="643" t="str">
        <f t="shared" si="51"/>
        <v xml:space="preserve">  </v>
      </c>
      <c r="AY109" s="23" t="s">
        <v>191</v>
      </c>
      <c r="AZ109" s="23" t="s">
        <v>191</v>
      </c>
      <c r="BA109" s="23" t="s">
        <v>191</v>
      </c>
      <c r="BB109" s="162" t="str">
        <f t="shared" si="52"/>
        <v xml:space="preserve">  </v>
      </c>
      <c r="BC109" s="643" t="str">
        <f t="shared" si="53"/>
        <v xml:space="preserve">  </v>
      </c>
      <c r="BD109" s="794" t="s">
        <v>191</v>
      </c>
      <c r="BE109" s="246" t="s">
        <v>479</v>
      </c>
      <c r="BF109" s="102">
        <v>6.3251824536567307</v>
      </c>
      <c r="BG109" s="102"/>
      <c r="BH109" s="162" t="str">
        <f t="shared" si="85"/>
        <v xml:space="preserve">  </v>
      </c>
      <c r="BI109" s="643" t="str">
        <f t="shared" si="54"/>
        <v xml:space="preserve">  </v>
      </c>
      <c r="BJ109" s="24" t="s">
        <v>494</v>
      </c>
      <c r="BK109" s="24">
        <v>0.67498259694073026</v>
      </c>
      <c r="BL109" s="24"/>
      <c r="BM109" s="162" t="str">
        <f t="shared" si="86"/>
        <v xml:space="preserve">  </v>
      </c>
      <c r="BN109" s="818" t="str">
        <f t="shared" si="56"/>
        <v xml:space="preserve">  </v>
      </c>
      <c r="BO109" s="942" t="str">
        <f t="shared" si="57"/>
        <v xml:space="preserve">  </v>
      </c>
      <c r="BP109" s="826">
        <f t="shared" si="87"/>
        <v>10.671353781273259</v>
      </c>
      <c r="BQ109" s="35">
        <v>340.24476083290784</v>
      </c>
      <c r="BR109" s="103"/>
      <c r="BS109" s="163" t="str">
        <f>IF(BQ109&lt;BS$7,"E, &lt;PRL",IF(BQ109&gt;BS$7,"  ",))</f>
        <v xml:space="preserve">  </v>
      </c>
      <c r="BT109" s="818" t="str">
        <f t="shared" si="59"/>
        <v xml:space="preserve">  </v>
      </c>
      <c r="BU109" s="10">
        <f>BQ109*(X109/1000)</f>
        <v>8.6707535825160456</v>
      </c>
      <c r="BV109" s="24"/>
      <c r="BW109" s="163" t="str">
        <f>IF(BU109&lt;BW$7,"E, &lt;PRL",IF(BU109&gt;BW$7,"  ",))</f>
        <v xml:space="preserve">  </v>
      </c>
      <c r="BX109" s="643" t="str">
        <f t="shared" si="61"/>
        <v xml:space="preserve">  </v>
      </c>
      <c r="BY109" s="8">
        <v>21.20437538112499</v>
      </c>
      <c r="BZ109" s="11"/>
      <c r="CA109" s="80">
        <v>1</v>
      </c>
      <c r="CB109" s="163" t="str">
        <f>IF(BY109&lt;CB$7,"E, &lt;PRL",IF(BY109&gt;CB$7,"  ",))</f>
        <v xml:space="preserve">  </v>
      </c>
      <c r="CC109" s="643" t="str">
        <f t="shared" si="63"/>
        <v xml:space="preserve">  </v>
      </c>
      <c r="CD109" s="24">
        <v>0.51455950924863303</v>
      </c>
      <c r="CF109" s="174" t="str">
        <f>IF(CD109&lt;CF$7,"E, &lt;PRL",IF(CD109&gt;CF$7,"  ",))</f>
        <v xml:space="preserve">  </v>
      </c>
      <c r="CG109" s="818" t="str">
        <f t="shared" si="64"/>
        <v xml:space="preserve">  </v>
      </c>
      <c r="CH109" s="793">
        <f>BY109/BQ109*100</f>
        <v>6.2320946042541214</v>
      </c>
      <c r="CI109" s="11">
        <v>8.5500418270678669</v>
      </c>
      <c r="CJ109" s="11"/>
      <c r="CK109" s="163" t="str">
        <f>IF(CI109&lt;CK$7,"E, &lt;PRL",IF(CI109&gt;CK$7,"  ",))</f>
        <v xml:space="preserve">  </v>
      </c>
      <c r="CL109" s="643" t="str">
        <f t="shared" si="66"/>
        <v xml:space="preserve">  </v>
      </c>
      <c r="CM109" s="24">
        <f>CI109*(AL109/1000)</f>
        <v>0.20744363777148284</v>
      </c>
      <c r="CN109" s="11"/>
      <c r="CO109" s="174" t="str">
        <f t="shared" si="38"/>
        <v xml:space="preserve">  </v>
      </c>
      <c r="CP109" s="818" t="str">
        <f t="shared" si="67"/>
        <v xml:space="preserve">  </v>
      </c>
      <c r="CQ109" s="11">
        <f>CI109/BQ109*100</f>
        <v>2.5129091793030551</v>
      </c>
      <c r="CR109" s="61">
        <f>100*CM109/BU109</f>
        <v>2.3924522337917442</v>
      </c>
    </row>
    <row r="110" spans="1:97" ht="21.6" x14ac:dyDescent="0.3">
      <c r="A110" s="906" t="s">
        <v>2176</v>
      </c>
      <c r="B110" s="425" t="s">
        <v>1282</v>
      </c>
      <c r="C110" s="219" t="s">
        <v>599</v>
      </c>
      <c r="D110" s="219">
        <v>9</v>
      </c>
      <c r="E110" s="219"/>
      <c r="F110" s="472">
        <v>1</v>
      </c>
      <c r="G110" s="419">
        <v>11452600</v>
      </c>
      <c r="H110" s="419">
        <v>201102281100</v>
      </c>
      <c r="I110" s="419"/>
      <c r="J110" s="219" t="s">
        <v>293</v>
      </c>
      <c r="K110" s="926" t="s">
        <v>2614</v>
      </c>
      <c r="L110" s="413" t="s">
        <v>1694</v>
      </c>
      <c r="M110" s="219" t="s">
        <v>43</v>
      </c>
      <c r="N110" s="219"/>
      <c r="O110" s="219"/>
      <c r="P110" s="331">
        <v>40602</v>
      </c>
      <c r="Q110" s="328">
        <v>0.45833333333333298</v>
      </c>
      <c r="R110" s="219" t="s">
        <v>294</v>
      </c>
      <c r="S110" s="9" t="s">
        <v>294</v>
      </c>
      <c r="T110" s="9">
        <v>131.9</v>
      </c>
      <c r="U110" s="9">
        <v>150.60000000000002</v>
      </c>
      <c r="V110" s="7">
        <f t="shared" si="39"/>
        <v>18.700000000000017</v>
      </c>
      <c r="W110" s="9">
        <v>360</v>
      </c>
      <c r="X110" s="138">
        <f t="shared" si="40"/>
        <v>51.944444444444493</v>
      </c>
      <c r="Y110" s="643" t="str">
        <f t="shared" si="48"/>
        <v xml:space="preserve">  </v>
      </c>
      <c r="Z110" s="9" t="s">
        <v>294</v>
      </c>
      <c r="AA110" s="9">
        <v>132.80000000000001</v>
      </c>
      <c r="AB110" s="9">
        <v>144.4</v>
      </c>
      <c r="AC110" s="7">
        <f t="shared" si="41"/>
        <v>11.599999999999994</v>
      </c>
      <c r="AD110" s="9">
        <v>385</v>
      </c>
      <c r="AE110" s="138">
        <f>AC110/(AD110/1000)</f>
        <v>30.129870129870113</v>
      </c>
      <c r="AF110" s="643" t="str">
        <f t="shared" si="49"/>
        <v xml:space="preserve">  </v>
      </c>
      <c r="AG110" s="9" t="s">
        <v>294</v>
      </c>
      <c r="AH110" s="9" t="s">
        <v>296</v>
      </c>
      <c r="AI110" s="9">
        <v>144.9</v>
      </c>
      <c r="AJ110" s="138">
        <f t="shared" si="42"/>
        <v>11.900000000000006</v>
      </c>
      <c r="AK110" s="9">
        <v>375</v>
      </c>
      <c r="AL110" s="138">
        <f>AJ110/(AK110/1000)</f>
        <v>31.733333333333348</v>
      </c>
      <c r="AM110" s="643" t="str">
        <f t="shared" si="43"/>
        <v xml:space="preserve">  </v>
      </c>
      <c r="AN110" s="2">
        <f>AVERAGE(X110,AE110,AL110)</f>
        <v>37.935882635882649</v>
      </c>
      <c r="AO110" s="2">
        <f>STDEV(X110,AE110,AL110)</f>
        <v>12.158232869929678</v>
      </c>
      <c r="AP110" s="2">
        <f>AO110/AN110*100</f>
        <v>32.049426624990382</v>
      </c>
      <c r="AQ110" s="1">
        <f>COUNT(X110,AE110,AL110)</f>
        <v>3</v>
      </c>
      <c r="AR110" s="643" t="str">
        <f t="shared" si="50"/>
        <v xml:space="preserve">  </v>
      </c>
      <c r="AT110" s="23" t="s">
        <v>191</v>
      </c>
      <c r="AU110" s="23" t="s">
        <v>191</v>
      </c>
      <c r="AV110" s="23" t="s">
        <v>191</v>
      </c>
      <c r="AW110" s="162" t="str">
        <f t="shared" si="88"/>
        <v xml:space="preserve">  </v>
      </c>
      <c r="AX110" s="643" t="str">
        <f t="shared" si="51"/>
        <v xml:space="preserve">  </v>
      </c>
      <c r="AY110" s="23" t="s">
        <v>191</v>
      </c>
      <c r="AZ110" s="23" t="s">
        <v>191</v>
      </c>
      <c r="BA110" s="23" t="s">
        <v>191</v>
      </c>
      <c r="BB110" s="162" t="str">
        <f t="shared" si="52"/>
        <v xml:space="preserve">  </v>
      </c>
      <c r="BC110" s="643" t="str">
        <f t="shared" si="53"/>
        <v xml:space="preserve">  </v>
      </c>
      <c r="BD110" s="794" t="s">
        <v>191</v>
      </c>
      <c r="BE110" s="246" t="s">
        <v>480</v>
      </c>
      <c r="BF110" s="102">
        <v>5.0995964201766544</v>
      </c>
      <c r="BG110" s="102">
        <v>3.8794533013486454E-2</v>
      </c>
      <c r="BH110" s="162" t="str">
        <f t="shared" si="85"/>
        <v xml:space="preserve">  </v>
      </c>
      <c r="BI110" s="643" t="str">
        <f t="shared" si="54"/>
        <v xml:space="preserve">  </v>
      </c>
      <c r="BJ110" s="24" t="s">
        <v>494</v>
      </c>
      <c r="BK110" s="24">
        <v>0.1129964546898163</v>
      </c>
      <c r="BL110" s="24">
        <v>5.9422139744602642E-4</v>
      </c>
      <c r="BM110" s="162" t="str">
        <f t="shared" si="86"/>
        <v xml:space="preserve">  </v>
      </c>
      <c r="BN110" s="818" t="str">
        <f t="shared" si="56"/>
        <v xml:space="preserve">  </v>
      </c>
      <c r="BO110" s="942" t="str">
        <f t="shared" si="57"/>
        <v xml:space="preserve">  </v>
      </c>
      <c r="BP110" s="793">
        <f t="shared" si="87"/>
        <v>2.2157921015620681</v>
      </c>
      <c r="BQ110" s="35">
        <v>167.0735262158438</v>
      </c>
      <c r="BR110" s="103"/>
      <c r="BS110" s="163" t="str">
        <f>IF(BQ110&lt;BS$7,"E, &lt;PRL",IF(BQ110&gt;BS$7,"  ",))</f>
        <v xml:space="preserve">  </v>
      </c>
      <c r="BT110" s="818" t="str">
        <f t="shared" si="59"/>
        <v xml:space="preserve">  </v>
      </c>
      <c r="BU110" s="10">
        <f>BQ110*(X110/1000)</f>
        <v>8.6785415006563387</v>
      </c>
      <c r="BV110" s="24"/>
      <c r="BW110" s="163" t="str">
        <f>IF(BU110&lt;BW$7,"E, &lt;PRL",IF(BU110&gt;BW$7,"  ",))</f>
        <v xml:space="preserve">  </v>
      </c>
      <c r="BX110" s="643" t="str">
        <f t="shared" si="61"/>
        <v xml:space="preserve">  </v>
      </c>
      <c r="BY110" s="8">
        <v>3.0994134896165457</v>
      </c>
      <c r="BZ110" s="11"/>
      <c r="CA110" s="80">
        <v>1</v>
      </c>
      <c r="CB110" s="163" t="str">
        <f>IF(BY110&lt;CB$7,"E, &lt;PRL",IF(BY110&gt;CB$7,"  ",))</f>
        <v xml:space="preserve">  </v>
      </c>
      <c r="CC110" s="643" t="str">
        <f t="shared" si="63"/>
        <v xml:space="preserve">  </v>
      </c>
      <c r="CD110" s="24">
        <v>9.3384925920914089E-2</v>
      </c>
      <c r="CF110" s="174" t="str">
        <f>IF(CD110&lt;CF$7,"E, &lt;PRL",IF(CD110&gt;CF$7,"  ",))</f>
        <v xml:space="preserve">  </v>
      </c>
      <c r="CG110" s="818" t="str">
        <f t="shared" si="64"/>
        <v>&lt;MDL</v>
      </c>
      <c r="CH110" s="793">
        <f>BY110/BQ110*100</f>
        <v>1.855119455378218</v>
      </c>
      <c r="CI110" s="11">
        <v>7.8817369657063487</v>
      </c>
      <c r="CJ110" s="11"/>
      <c r="CK110" s="163" t="str">
        <f>IF(CI110&lt;CK$7,"E, &lt;PRL",IF(CI110&gt;CK$7,"  ",))</f>
        <v xml:space="preserve">  </v>
      </c>
      <c r="CL110" s="643" t="str">
        <f t="shared" si="66"/>
        <v xml:space="preserve">  </v>
      </c>
      <c r="CM110" s="24">
        <f>CI110*(AL110/1000)</f>
        <v>0.25011378637841492</v>
      </c>
      <c r="CN110" s="11"/>
      <c r="CO110" s="174" t="str">
        <f t="shared" si="38"/>
        <v xml:space="preserve">  </v>
      </c>
      <c r="CP110" s="818" t="str">
        <f t="shared" si="67"/>
        <v xml:space="preserve">  </v>
      </c>
      <c r="CQ110" s="11">
        <f>CI110/BQ110*100</f>
        <v>4.7175259565204009</v>
      </c>
      <c r="CR110" s="61">
        <f>100*CM110/BU110</f>
        <v>2.8819794934379166</v>
      </c>
    </row>
    <row r="111" spans="1:97" x14ac:dyDescent="0.3">
      <c r="A111" s="906" t="s">
        <v>2177</v>
      </c>
      <c r="B111" s="425" t="s">
        <v>1283</v>
      </c>
      <c r="C111" s="463" t="s">
        <v>599</v>
      </c>
      <c r="D111" s="219">
        <v>9</v>
      </c>
      <c r="E111" s="463"/>
      <c r="F111" s="472">
        <v>1</v>
      </c>
      <c r="G111" s="419">
        <v>384118121403201</v>
      </c>
      <c r="H111" s="419">
        <v>201103101120</v>
      </c>
      <c r="I111" s="419"/>
      <c r="J111" s="463" t="s">
        <v>389</v>
      </c>
      <c r="K111" s="910" t="s">
        <v>1717</v>
      </c>
      <c r="L111" s="418" t="s">
        <v>1717</v>
      </c>
      <c r="M111" s="219" t="s">
        <v>1707</v>
      </c>
      <c r="N111" s="219" t="s">
        <v>340</v>
      </c>
      <c r="O111" s="331"/>
      <c r="P111" s="331">
        <v>40612</v>
      </c>
      <c r="Q111" s="328">
        <v>0.47222222222222199</v>
      </c>
      <c r="R111" s="463" t="s">
        <v>301</v>
      </c>
      <c r="S111" s="660"/>
      <c r="T111" s="60"/>
      <c r="U111" s="60"/>
      <c r="V111" s="105"/>
      <c r="W111" s="60"/>
      <c r="X111" s="539"/>
      <c r="Y111" s="539"/>
      <c r="Z111" s="539"/>
      <c r="AA111" s="539"/>
      <c r="AB111" s="539"/>
      <c r="AC111" s="539"/>
      <c r="AD111" s="539"/>
      <c r="AE111" s="539"/>
      <c r="AF111" s="539"/>
      <c r="AG111" s="539"/>
      <c r="AH111" s="539"/>
      <c r="AI111" s="539"/>
      <c r="AJ111" s="539"/>
      <c r="AK111" s="539"/>
      <c r="AL111" s="539"/>
      <c r="AM111" s="539"/>
      <c r="AN111" s="539"/>
      <c r="AO111" s="539"/>
      <c r="AP111" s="539"/>
      <c r="AQ111" s="539"/>
      <c r="AR111" s="539"/>
      <c r="AS111" s="60"/>
      <c r="AT111" s="29" t="s">
        <v>494</v>
      </c>
      <c r="AU111" s="152">
        <v>12.26718627018583</v>
      </c>
      <c r="AV111" s="157"/>
      <c r="AW111" s="162" t="str">
        <f t="shared" si="88"/>
        <v xml:space="preserve">  </v>
      </c>
      <c r="AX111" s="643" t="str">
        <f t="shared" si="51"/>
        <v xml:space="preserve">  </v>
      </c>
      <c r="AY111" s="29" t="s">
        <v>494</v>
      </c>
      <c r="AZ111" s="29">
        <v>0.34753130432116103</v>
      </c>
      <c r="BA111" s="29"/>
      <c r="BB111" s="162" t="str">
        <f t="shared" si="52"/>
        <v xml:space="preserve">  </v>
      </c>
      <c r="BC111" s="643" t="str">
        <f t="shared" si="53"/>
        <v xml:space="preserve">  </v>
      </c>
      <c r="BD111" s="796">
        <f>AZ111/AU111*100</f>
        <v>2.833015629393361</v>
      </c>
      <c r="BE111" s="29" t="s">
        <v>494</v>
      </c>
      <c r="BF111" s="153">
        <v>3.80638174208095</v>
      </c>
      <c r="BG111" s="157"/>
      <c r="BH111" s="162" t="str">
        <f t="shared" si="85"/>
        <v xml:space="preserve">  </v>
      </c>
      <c r="BI111" s="643" t="str">
        <f t="shared" si="54"/>
        <v xml:space="preserve">  </v>
      </c>
      <c r="BJ111" s="29" t="s">
        <v>494</v>
      </c>
      <c r="BK111" s="29">
        <v>0.2223101084326658</v>
      </c>
      <c r="BL111" s="29"/>
      <c r="BM111" s="162" t="str">
        <f t="shared" si="86"/>
        <v xml:space="preserve">  </v>
      </c>
      <c r="BN111" s="818" t="str">
        <f t="shared" si="56"/>
        <v xml:space="preserve">  </v>
      </c>
      <c r="BO111" s="942" t="str">
        <f t="shared" si="57"/>
        <v xml:space="preserve">  </v>
      </c>
      <c r="BP111" s="796">
        <f t="shared" si="87"/>
        <v>5.8404575131008478</v>
      </c>
      <c r="BQ111" s="108"/>
      <c r="BR111" s="108"/>
      <c r="BS111" s="108"/>
      <c r="BT111" s="108"/>
      <c r="BU111" s="16"/>
      <c r="BV111" s="16"/>
      <c r="BW111" s="16"/>
      <c r="BX111" s="16"/>
      <c r="BY111" s="60"/>
      <c r="BZ111" s="16"/>
      <c r="CA111" s="80">
        <v>1</v>
      </c>
      <c r="CB111" s="16"/>
      <c r="CC111" s="831"/>
      <c r="CD111" s="16"/>
      <c r="CE111" s="16"/>
      <c r="CF111" s="16"/>
      <c r="CG111" s="16"/>
      <c r="CH111" s="831"/>
      <c r="CI111" s="45"/>
      <c r="CJ111" s="45"/>
      <c r="CK111" s="45"/>
      <c r="CL111" s="45"/>
      <c r="CM111" s="16"/>
      <c r="CN111" s="16"/>
      <c r="CO111" s="16"/>
      <c r="CP111" s="16"/>
      <c r="CQ111" s="16"/>
      <c r="CR111" s="661"/>
      <c r="CS111" s="16"/>
    </row>
    <row r="112" spans="1:97" x14ac:dyDescent="0.3">
      <c r="A112" s="906" t="s">
        <v>2178</v>
      </c>
      <c r="B112" s="425" t="s">
        <v>1284</v>
      </c>
      <c r="C112" s="463" t="s">
        <v>599</v>
      </c>
      <c r="D112" s="219">
        <v>9</v>
      </c>
      <c r="E112" s="463"/>
      <c r="F112" s="472">
        <v>1</v>
      </c>
      <c r="G112" s="419">
        <v>384144121403601</v>
      </c>
      <c r="H112" s="419">
        <v>201103101210</v>
      </c>
      <c r="I112" s="419"/>
      <c r="J112" s="463" t="s">
        <v>389</v>
      </c>
      <c r="K112" s="912" t="s">
        <v>1719</v>
      </c>
      <c r="L112" s="427" t="s">
        <v>1719</v>
      </c>
      <c r="M112" s="219" t="s">
        <v>1708</v>
      </c>
      <c r="N112" s="219" t="s">
        <v>341</v>
      </c>
      <c r="O112" s="331"/>
      <c r="P112" s="331">
        <v>40612</v>
      </c>
      <c r="Q112" s="328">
        <v>0.50694444444444398</v>
      </c>
      <c r="R112" s="463" t="s">
        <v>302</v>
      </c>
      <c r="S112" s="660"/>
      <c r="T112" s="60"/>
      <c r="U112" s="60"/>
      <c r="V112" s="105"/>
      <c r="W112" s="60"/>
      <c r="X112" s="539"/>
      <c r="Y112" s="539"/>
      <c r="Z112" s="539"/>
      <c r="AA112" s="539"/>
      <c r="AB112" s="539"/>
      <c r="AC112" s="539"/>
      <c r="AD112" s="539"/>
      <c r="AE112" s="539"/>
      <c r="AF112" s="539"/>
      <c r="AG112" s="539"/>
      <c r="AH112" s="539"/>
      <c r="AI112" s="539"/>
      <c r="AJ112" s="539"/>
      <c r="AK112" s="539"/>
      <c r="AL112" s="539"/>
      <c r="AM112" s="539"/>
      <c r="AN112" s="539"/>
      <c r="AO112" s="539"/>
      <c r="AP112" s="539"/>
      <c r="AQ112" s="539"/>
      <c r="AR112" s="539"/>
      <c r="AS112" s="60"/>
      <c r="AT112" s="29" t="s">
        <v>494</v>
      </c>
      <c r="AU112" s="152">
        <v>9.2990592897543749</v>
      </c>
      <c r="AV112" s="157"/>
      <c r="AW112" s="162" t="str">
        <f t="shared" si="88"/>
        <v xml:space="preserve">  </v>
      </c>
      <c r="AX112" s="643" t="str">
        <f t="shared" si="51"/>
        <v xml:space="preserve">  </v>
      </c>
      <c r="AY112" s="29" t="s">
        <v>494</v>
      </c>
      <c r="AZ112" s="29">
        <v>2.7806185585993703</v>
      </c>
      <c r="BA112" s="29"/>
      <c r="BB112" s="162" t="str">
        <f t="shared" si="52"/>
        <v xml:space="preserve">  </v>
      </c>
      <c r="BC112" s="643" t="str">
        <f t="shared" si="53"/>
        <v xml:space="preserve">  </v>
      </c>
      <c r="BD112" s="796">
        <f>AZ112/AU112*100</f>
        <v>29.902148937398781</v>
      </c>
      <c r="BE112" s="29" t="s">
        <v>494</v>
      </c>
      <c r="BF112" s="153">
        <v>5.501456723940513</v>
      </c>
      <c r="BG112" s="157"/>
      <c r="BH112" s="162" t="str">
        <f t="shared" si="85"/>
        <v xml:space="preserve">  </v>
      </c>
      <c r="BI112" s="643" t="str">
        <f t="shared" si="54"/>
        <v xml:space="preserve">  </v>
      </c>
      <c r="BJ112" s="29" t="s">
        <v>494</v>
      </c>
      <c r="BK112" s="29">
        <v>1.8001308330811192</v>
      </c>
      <c r="BL112" s="29"/>
      <c r="BM112" s="162" t="str">
        <f t="shared" si="86"/>
        <v xml:space="preserve">  </v>
      </c>
      <c r="BN112" s="818" t="str">
        <f t="shared" si="56"/>
        <v xml:space="preserve">  </v>
      </c>
      <c r="BO112" s="942" t="str">
        <f t="shared" si="57"/>
        <v xml:space="preserve">  </v>
      </c>
      <c r="BP112" s="796">
        <f t="shared" si="87"/>
        <v>32.720985066510607</v>
      </c>
      <c r="BQ112" s="108"/>
      <c r="BR112" s="108"/>
      <c r="BS112" s="108"/>
      <c r="BT112" s="108"/>
      <c r="BU112" s="16"/>
      <c r="BV112" s="16"/>
      <c r="BW112" s="16"/>
      <c r="BX112" s="16"/>
      <c r="BY112" s="60"/>
      <c r="BZ112" s="16"/>
      <c r="CA112" s="80">
        <v>1</v>
      </c>
      <c r="CB112" s="16"/>
      <c r="CC112" s="831"/>
      <c r="CD112" s="16"/>
      <c r="CE112" s="16"/>
      <c r="CF112" s="16"/>
      <c r="CG112" s="16"/>
      <c r="CH112" s="831"/>
      <c r="CI112" s="45"/>
      <c r="CJ112" s="45"/>
      <c r="CK112" s="45"/>
      <c r="CL112" s="45"/>
      <c r="CM112" s="16"/>
      <c r="CN112" s="16"/>
      <c r="CO112" s="16"/>
      <c r="CP112" s="16"/>
      <c r="CQ112" s="16"/>
      <c r="CR112" s="661"/>
      <c r="CS112" s="16"/>
    </row>
    <row r="113" spans="1:97" x14ac:dyDescent="0.3">
      <c r="A113" s="906" t="s">
        <v>2179</v>
      </c>
      <c r="B113" s="421" t="s">
        <v>1285</v>
      </c>
      <c r="C113" s="219" t="s">
        <v>599</v>
      </c>
      <c r="D113" s="219">
        <v>9</v>
      </c>
      <c r="E113" s="259"/>
      <c r="F113" s="472">
        <v>1</v>
      </c>
      <c r="G113" s="414" t="s">
        <v>1709</v>
      </c>
      <c r="H113" s="309">
        <v>201103101250</v>
      </c>
      <c r="I113" s="309"/>
      <c r="J113" s="259" t="s">
        <v>389</v>
      </c>
      <c r="K113" s="911" t="s">
        <v>1686</v>
      </c>
      <c r="L113" s="414" t="s">
        <v>1686</v>
      </c>
      <c r="M113" s="219" t="s">
        <v>1710</v>
      </c>
      <c r="N113" s="310" t="s">
        <v>1593</v>
      </c>
      <c r="O113" s="406"/>
      <c r="P113" s="406">
        <v>40612</v>
      </c>
      <c r="Q113" s="407">
        <v>0.53472222222222199</v>
      </c>
      <c r="R113" s="259" t="s">
        <v>303</v>
      </c>
      <c r="S113" s="662"/>
      <c r="T113" s="264"/>
      <c r="U113" s="264"/>
      <c r="V113" s="505"/>
      <c r="W113" s="264"/>
      <c r="X113" s="633"/>
      <c r="Y113" s="633"/>
      <c r="Z113" s="633"/>
      <c r="AA113" s="633"/>
      <c r="AB113" s="633"/>
      <c r="AC113" s="633"/>
      <c r="AD113" s="633"/>
      <c r="AE113" s="633"/>
      <c r="AF113" s="633"/>
      <c r="AG113" s="633"/>
      <c r="AH113" s="633"/>
      <c r="AI113" s="633"/>
      <c r="AJ113" s="633"/>
      <c r="AK113" s="633"/>
      <c r="AL113" s="633"/>
      <c r="AM113" s="633"/>
      <c r="AN113" s="633"/>
      <c r="AO113" s="633"/>
      <c r="AP113" s="633"/>
      <c r="AQ113" s="633"/>
      <c r="AR113" s="633"/>
      <c r="AS113" s="264"/>
      <c r="AT113" s="262" t="s">
        <v>494</v>
      </c>
      <c r="AU113" s="263">
        <v>9.0140718546170024</v>
      </c>
      <c r="AV113" s="157"/>
      <c r="AW113" s="162" t="str">
        <f t="shared" si="88"/>
        <v xml:space="preserve">  </v>
      </c>
      <c r="AX113" s="643" t="str">
        <f t="shared" si="51"/>
        <v xml:space="preserve">  </v>
      </c>
      <c r="AY113" s="262" t="s">
        <v>494</v>
      </c>
      <c r="AZ113" s="262">
        <v>0.75261013078530126</v>
      </c>
      <c r="BA113" s="262"/>
      <c r="BB113" s="162" t="str">
        <f t="shared" si="52"/>
        <v xml:space="preserve">  </v>
      </c>
      <c r="BC113" s="643" t="str">
        <f t="shared" si="53"/>
        <v xml:space="preserve">  </v>
      </c>
      <c r="BD113" s="797">
        <f>AZ113/AU113*100</f>
        <v>8.3492803576866859</v>
      </c>
      <c r="BE113" s="262" t="s">
        <v>494</v>
      </c>
      <c r="BF113" s="262">
        <v>4.0778302114554767</v>
      </c>
      <c r="BG113" s="157"/>
      <c r="BH113" s="162" t="str">
        <f t="shared" si="85"/>
        <v xml:space="preserve">  </v>
      </c>
      <c r="BI113" s="643" t="str">
        <f t="shared" si="54"/>
        <v xml:space="preserve">  </v>
      </c>
      <c r="BJ113" s="262" t="s">
        <v>494</v>
      </c>
      <c r="BK113" s="262">
        <v>0.48744413230112099</v>
      </c>
      <c r="BL113" s="262"/>
      <c r="BM113" s="162" t="str">
        <f t="shared" si="86"/>
        <v xml:space="preserve">  </v>
      </c>
      <c r="BN113" s="818" t="str">
        <f t="shared" si="56"/>
        <v xml:space="preserve">  </v>
      </c>
      <c r="BO113" s="942" t="str">
        <f t="shared" si="57"/>
        <v xml:space="preserve">  </v>
      </c>
      <c r="BP113" s="797">
        <f t="shared" si="87"/>
        <v>11.953517116327909</v>
      </c>
      <c r="BQ113" s="108"/>
      <c r="BR113" s="108"/>
      <c r="BS113" s="108"/>
      <c r="BT113" s="108"/>
      <c r="BU113" s="258"/>
      <c r="BV113" s="258"/>
      <c r="BW113" s="258"/>
      <c r="BX113" s="258"/>
      <c r="BY113" s="264"/>
      <c r="BZ113" s="258"/>
      <c r="CA113" s="254">
        <v>1</v>
      </c>
      <c r="CB113" s="258"/>
      <c r="CC113" s="884"/>
      <c r="CD113" s="258"/>
      <c r="CE113" s="258"/>
      <c r="CF113" s="258"/>
      <c r="CG113" s="258"/>
      <c r="CH113" s="884"/>
      <c r="CI113" s="263"/>
      <c r="CJ113" s="263"/>
      <c r="CK113" s="263"/>
      <c r="CL113" s="263"/>
      <c r="CM113" s="258"/>
      <c r="CN113" s="258"/>
      <c r="CO113" s="258"/>
      <c r="CP113" s="258"/>
      <c r="CQ113" s="258"/>
      <c r="CR113" s="663"/>
      <c r="CS113" s="258"/>
    </row>
    <row r="114" spans="1:97" x14ac:dyDescent="0.3">
      <c r="A114" s="906" t="s">
        <v>2180</v>
      </c>
      <c r="B114" s="425" t="s">
        <v>1286</v>
      </c>
      <c r="C114" s="219" t="s">
        <v>599</v>
      </c>
      <c r="D114" s="219">
        <v>9</v>
      </c>
      <c r="E114" s="463"/>
      <c r="F114" s="472">
        <v>1</v>
      </c>
      <c r="G114" s="414" t="s">
        <v>1711</v>
      </c>
      <c r="H114" s="419">
        <v>201103101340</v>
      </c>
      <c r="I114" s="419"/>
      <c r="J114" s="463" t="s">
        <v>389</v>
      </c>
      <c r="K114" s="912" t="s">
        <v>1698</v>
      </c>
      <c r="L114" s="427" t="s">
        <v>1698</v>
      </c>
      <c r="M114" s="219" t="s">
        <v>1712</v>
      </c>
      <c r="N114" s="310" t="s">
        <v>1594</v>
      </c>
      <c r="O114" s="331"/>
      <c r="P114" s="331">
        <v>40612</v>
      </c>
      <c r="Q114" s="328">
        <v>0.56944444444444398</v>
      </c>
      <c r="R114" s="463" t="s">
        <v>304</v>
      </c>
      <c r="S114" s="660"/>
      <c r="T114" s="60"/>
      <c r="U114" s="60"/>
      <c r="V114" s="105"/>
      <c r="W114" s="60"/>
      <c r="X114" s="539"/>
      <c r="Y114" s="539"/>
      <c r="Z114" s="539"/>
      <c r="AA114" s="539"/>
      <c r="AB114" s="539"/>
      <c r="AC114" s="539"/>
      <c r="AD114" s="539"/>
      <c r="AE114" s="539"/>
      <c r="AF114" s="539"/>
      <c r="AG114" s="539"/>
      <c r="AH114" s="539"/>
      <c r="AI114" s="539"/>
      <c r="AJ114" s="539"/>
      <c r="AK114" s="539"/>
      <c r="AL114" s="539"/>
      <c r="AM114" s="539"/>
      <c r="AN114" s="539"/>
      <c r="AO114" s="539"/>
      <c r="AP114" s="539"/>
      <c r="AQ114" s="539"/>
      <c r="AR114" s="539"/>
      <c r="AS114" s="60"/>
      <c r="AT114" s="29" t="s">
        <v>494</v>
      </c>
      <c r="AU114" s="152">
        <v>8.2639479124544906</v>
      </c>
      <c r="AV114" s="157"/>
      <c r="AW114" s="162" t="str">
        <f t="shared" si="88"/>
        <v xml:space="preserve">  </v>
      </c>
      <c r="AX114" s="643" t="str">
        <f t="shared" si="51"/>
        <v xml:space="preserve">  </v>
      </c>
      <c r="AY114" s="29" t="s">
        <v>494</v>
      </c>
      <c r="AZ114" s="29">
        <v>0.26999171658073162</v>
      </c>
      <c r="BA114" s="29"/>
      <c r="BB114" s="162" t="str">
        <f t="shared" si="52"/>
        <v xml:space="preserve">  </v>
      </c>
      <c r="BC114" s="643" t="str">
        <f t="shared" si="53"/>
        <v xml:space="preserve">  </v>
      </c>
      <c r="BD114" s="796">
        <f>AZ114/AU114*100</f>
        <v>3.2671033196352868</v>
      </c>
      <c r="BE114" s="29" t="s">
        <v>494</v>
      </c>
      <c r="BF114" s="153">
        <v>3.7986756779600546</v>
      </c>
      <c r="BG114" s="157"/>
      <c r="BH114" s="162" t="str">
        <f t="shared" si="85"/>
        <v xml:space="preserve">  </v>
      </c>
      <c r="BI114" s="643" t="str">
        <f t="shared" si="54"/>
        <v xml:space="preserve">  </v>
      </c>
      <c r="BJ114" s="29" t="s">
        <v>494</v>
      </c>
      <c r="BK114" s="29">
        <v>0.25650317398747158</v>
      </c>
      <c r="BL114" s="29"/>
      <c r="BM114" s="162" t="str">
        <f t="shared" si="86"/>
        <v xml:space="preserve">  </v>
      </c>
      <c r="BN114" s="818" t="str">
        <f t="shared" si="56"/>
        <v xml:space="preserve">  </v>
      </c>
      <c r="BO114" s="942" t="str">
        <f t="shared" si="57"/>
        <v xml:space="preserve">  </v>
      </c>
      <c r="BP114" s="796">
        <f t="shared" si="87"/>
        <v>6.7524367893712256</v>
      </c>
      <c r="BQ114" s="108"/>
      <c r="BR114" s="108"/>
      <c r="BS114" s="108"/>
      <c r="BT114" s="108"/>
      <c r="BU114" s="16"/>
      <c r="BV114" s="16"/>
      <c r="BW114" s="16"/>
      <c r="BX114" s="16"/>
      <c r="BY114" s="60"/>
      <c r="BZ114" s="16"/>
      <c r="CA114" s="80">
        <v>1</v>
      </c>
      <c r="CB114" s="16"/>
      <c r="CC114" s="831"/>
      <c r="CD114" s="16"/>
      <c r="CE114" s="16"/>
      <c r="CF114" s="16"/>
      <c r="CG114" s="16"/>
      <c r="CH114" s="831"/>
      <c r="CI114" s="45"/>
      <c r="CJ114" s="45"/>
      <c r="CK114" s="45"/>
      <c r="CL114" s="45"/>
      <c r="CM114" s="16"/>
      <c r="CN114" s="16"/>
      <c r="CO114" s="16"/>
      <c r="CP114" s="16"/>
      <c r="CQ114" s="16"/>
      <c r="CR114" s="661"/>
      <c r="CS114" s="16"/>
    </row>
    <row r="115" spans="1:97" ht="21.6" x14ac:dyDescent="0.3">
      <c r="A115" s="906" t="s">
        <v>2181</v>
      </c>
      <c r="B115" s="425" t="s">
        <v>1287</v>
      </c>
      <c r="C115" s="305" t="s">
        <v>599</v>
      </c>
      <c r="D115" s="219">
        <v>9</v>
      </c>
      <c r="E115" s="471"/>
      <c r="F115" s="472">
        <v>1</v>
      </c>
      <c r="G115" s="419">
        <v>11452600</v>
      </c>
      <c r="H115" s="419">
        <v>201103150900</v>
      </c>
      <c r="I115" s="419"/>
      <c r="J115" s="219" t="s">
        <v>389</v>
      </c>
      <c r="K115" s="926" t="s">
        <v>2614</v>
      </c>
      <c r="L115" s="413" t="s">
        <v>1694</v>
      </c>
      <c r="M115" s="219" t="s">
        <v>43</v>
      </c>
      <c r="N115" s="219"/>
      <c r="O115" s="331"/>
      <c r="P115" s="331">
        <v>40617</v>
      </c>
      <c r="Q115" s="328">
        <v>0.375</v>
      </c>
      <c r="R115" s="305" t="s">
        <v>305</v>
      </c>
      <c r="S115" s="1" t="s">
        <v>351</v>
      </c>
      <c r="T115" s="3">
        <v>133.30000000000001</v>
      </c>
      <c r="U115" s="3">
        <v>199.7</v>
      </c>
      <c r="V115" s="7">
        <f t="shared" si="39"/>
        <v>66.399999999999977</v>
      </c>
      <c r="W115" s="1">
        <v>250</v>
      </c>
      <c r="X115" s="138">
        <f t="shared" si="40"/>
        <v>265.59999999999991</v>
      </c>
      <c r="Y115" s="643" t="str">
        <f t="shared" si="48"/>
        <v xml:space="preserve">  </v>
      </c>
      <c r="Z115" s="1" t="s">
        <v>391</v>
      </c>
      <c r="AA115" s="3">
        <v>133.30000000000001</v>
      </c>
      <c r="AB115" s="3">
        <v>196.5</v>
      </c>
      <c r="AC115" s="7">
        <f t="shared" ref="AC115:AC149" si="89">AB115-AA115</f>
        <v>63.199999999999989</v>
      </c>
      <c r="AD115" s="3">
        <v>250</v>
      </c>
      <c r="AE115" s="138">
        <f>AC115/(AD115/1000)</f>
        <v>252.79999999999995</v>
      </c>
      <c r="AF115" s="643" t="str">
        <f t="shared" si="49"/>
        <v xml:space="preserve">  </v>
      </c>
      <c r="AG115" s="1" t="s">
        <v>426</v>
      </c>
      <c r="AH115" s="3">
        <v>133.1</v>
      </c>
      <c r="AI115" s="3">
        <v>198.2</v>
      </c>
      <c r="AJ115" s="138">
        <f t="shared" ref="AJ115:AJ150" si="90">AI115-AH115</f>
        <v>65.099999999999994</v>
      </c>
      <c r="AK115" s="1">
        <v>250</v>
      </c>
      <c r="AL115" s="138">
        <f t="shared" ref="AL115:AL132" si="91">AJ115/(AK115/1000)</f>
        <v>260.39999999999998</v>
      </c>
      <c r="AM115" s="643" t="str">
        <f t="shared" si="43"/>
        <v xml:space="preserve">  </v>
      </c>
      <c r="AN115" s="2">
        <f t="shared" ref="AN115:AN132" si="92">AVERAGE(X115,AE115,AL115)</f>
        <v>259.59999999999997</v>
      </c>
      <c r="AO115" s="2">
        <f t="shared" ref="AO115:AO122" si="93">STDEV(X115,AE115,AL115)</f>
        <v>6.4373907757724123</v>
      </c>
      <c r="AP115" s="2">
        <f>AO115/AN115*100</f>
        <v>2.479734505305244</v>
      </c>
      <c r="AQ115" s="1">
        <f t="shared" ref="AQ115:AQ132" si="94">COUNT(X115,AE115,AL115)</f>
        <v>3</v>
      </c>
      <c r="AR115" s="643" t="str">
        <f t="shared" si="50"/>
        <v xml:space="preserve">  </v>
      </c>
      <c r="AT115" s="23" t="s">
        <v>191</v>
      </c>
      <c r="AU115" s="23" t="s">
        <v>191</v>
      </c>
      <c r="AV115" s="23" t="s">
        <v>191</v>
      </c>
      <c r="AW115" s="162" t="str">
        <f t="shared" si="88"/>
        <v xml:space="preserve">  </v>
      </c>
      <c r="AX115" s="643" t="str">
        <f t="shared" si="51"/>
        <v xml:space="preserve">  </v>
      </c>
      <c r="AY115" s="23" t="s">
        <v>191</v>
      </c>
      <c r="AZ115" s="23" t="s">
        <v>191</v>
      </c>
      <c r="BA115" s="23" t="s">
        <v>191</v>
      </c>
      <c r="BB115" s="162" t="str">
        <f t="shared" si="52"/>
        <v xml:space="preserve">  </v>
      </c>
      <c r="BC115" s="643" t="str">
        <f t="shared" si="53"/>
        <v xml:space="preserve">  </v>
      </c>
      <c r="BD115" s="794" t="s">
        <v>191</v>
      </c>
      <c r="BE115" s="6" t="s">
        <v>498</v>
      </c>
      <c r="BF115" s="102">
        <v>1.6088804845430653</v>
      </c>
      <c r="BG115" s="165"/>
      <c r="BH115" s="162" t="str">
        <f t="shared" si="85"/>
        <v xml:space="preserve">  </v>
      </c>
      <c r="BI115" s="643" t="str">
        <f t="shared" si="54"/>
        <v xml:space="preserve">  </v>
      </c>
      <c r="BJ115" s="24" t="s">
        <v>494</v>
      </c>
      <c r="BK115" s="24">
        <v>6.1929212448852702E-2</v>
      </c>
      <c r="BL115" s="24">
        <v>6.2971285596307054E-3</v>
      </c>
      <c r="BM115" s="162" t="str">
        <f t="shared" si="86"/>
        <v xml:space="preserve">  </v>
      </c>
      <c r="BN115" s="818" t="str">
        <f t="shared" si="56"/>
        <v xml:space="preserve">  </v>
      </c>
      <c r="BO115" s="942" t="str">
        <f t="shared" si="57"/>
        <v xml:space="preserve">  </v>
      </c>
      <c r="BP115" s="793">
        <f t="shared" si="87"/>
        <v>3.8492114885986131</v>
      </c>
      <c r="BQ115" s="35">
        <v>208.16429117267805</v>
      </c>
      <c r="BR115" s="103"/>
      <c r="BS115" s="163" t="str">
        <f t="shared" ref="BS115:BS150" si="95">IF(BQ115&lt;BS$7,"E, &lt;PRL",IF(BQ115&gt;BS$7,"  ",))</f>
        <v xml:space="preserve">  </v>
      </c>
      <c r="BT115" s="818" t="str">
        <f t="shared" si="59"/>
        <v xml:space="preserve">  </v>
      </c>
      <c r="BU115" s="10">
        <f t="shared" ref="BU115:BU120" si="96">BQ115*(X115/1000)</f>
        <v>55.288435735463267</v>
      </c>
      <c r="BV115" s="24"/>
      <c r="BW115" s="163" t="str">
        <f t="shared" ref="BW115:BW122" si="97">IF(BU115&lt;BW$7,"E, &lt;PRL",IF(BU115&gt;BW$7,"  ",))</f>
        <v xml:space="preserve">  </v>
      </c>
      <c r="BX115" s="643" t="str">
        <f t="shared" si="61"/>
        <v xml:space="preserve">  </v>
      </c>
      <c r="BY115" s="8">
        <v>2.3810841965198728</v>
      </c>
      <c r="BZ115" s="8"/>
      <c r="CA115" s="80">
        <v>1</v>
      </c>
      <c r="CB115" s="163" t="str">
        <f t="shared" ref="CB115:CB150" si="98">IF(BY115&lt;CB$7,"E, &lt;PRL",IF(BY115&gt;CB$7,"  ",))</f>
        <v xml:space="preserve">  </v>
      </c>
      <c r="CC115" s="643" t="str">
        <f t="shared" si="63"/>
        <v xml:space="preserve">  </v>
      </c>
      <c r="CD115" s="6">
        <f>BY115*(AE115/1000)</f>
        <v>0.60193808488022382</v>
      </c>
      <c r="CE115" s="8"/>
      <c r="CF115" s="174" t="str">
        <f t="shared" ref="CF115:CF132" si="99">IF(CD115&lt;CF$7,"E, &lt;PRL",IF(CD115&gt;CF$7,"  ",))</f>
        <v xml:space="preserve">  </v>
      </c>
      <c r="CG115" s="818" t="str">
        <f t="shared" si="64"/>
        <v xml:space="preserve">  </v>
      </c>
      <c r="CH115" s="793">
        <f t="shared" ref="CH115:CH120" si="100">BY115/BQ115*100</f>
        <v>1.1438485357436725</v>
      </c>
      <c r="CI115" s="11">
        <v>3.3552325869321824</v>
      </c>
      <c r="CJ115" s="11"/>
      <c r="CK115" s="163" t="str">
        <f t="shared" ref="CK115:CK120" si="101">IF(CI115&lt;CK$7,"E, &lt;PRL",IF(CI115&gt;CK$7,"  ",))</f>
        <v xml:space="preserve">  </v>
      </c>
      <c r="CL115" s="643" t="str">
        <f t="shared" si="66"/>
        <v xml:space="preserve">  </v>
      </c>
      <c r="CM115" s="24">
        <f t="shared" ref="CM115:CM120" si="102">CI115*(AL115/1000)</f>
        <v>0.87370256563714022</v>
      </c>
      <c r="CN115" s="11"/>
      <c r="CO115" s="174" t="str">
        <f t="shared" si="38"/>
        <v xml:space="preserve">  </v>
      </c>
      <c r="CP115" s="818" t="str">
        <f t="shared" si="67"/>
        <v xml:space="preserve">  </v>
      </c>
      <c r="CQ115" s="11">
        <f t="shared" ref="CQ115:CQ120" si="103">CI115/BQ115*100</f>
        <v>1.6118194758720283</v>
      </c>
      <c r="CR115" s="61">
        <f t="shared" ref="CR115:CR120" si="104">100*CM115/BU115</f>
        <v>1.5802627692661007</v>
      </c>
    </row>
    <row r="116" spans="1:97" ht="31.8" x14ac:dyDescent="0.3">
      <c r="A116" s="906" t="s">
        <v>2182</v>
      </c>
      <c r="B116" s="425" t="s">
        <v>1288</v>
      </c>
      <c r="C116" s="219" t="s">
        <v>599</v>
      </c>
      <c r="D116" s="219">
        <v>9</v>
      </c>
      <c r="E116" s="471"/>
      <c r="F116" s="472">
        <v>1</v>
      </c>
      <c r="G116" s="419">
        <v>11452900</v>
      </c>
      <c r="H116" s="419">
        <v>201103151010</v>
      </c>
      <c r="I116" s="419"/>
      <c r="J116" s="219" t="s">
        <v>389</v>
      </c>
      <c r="K116" s="926" t="s">
        <v>2616</v>
      </c>
      <c r="L116" s="415" t="s">
        <v>746</v>
      </c>
      <c r="M116" s="219" t="s">
        <v>48</v>
      </c>
      <c r="N116" s="219"/>
      <c r="O116" s="331"/>
      <c r="P116" s="331">
        <v>40617</v>
      </c>
      <c r="Q116" s="328">
        <v>0.42361111111111099</v>
      </c>
      <c r="R116" s="305" t="s">
        <v>306</v>
      </c>
      <c r="S116" s="1" t="s">
        <v>352</v>
      </c>
      <c r="T116" s="3">
        <v>132.4</v>
      </c>
      <c r="U116" s="3">
        <v>147.9</v>
      </c>
      <c r="V116" s="7">
        <f t="shared" si="39"/>
        <v>15.5</v>
      </c>
      <c r="W116" s="1">
        <v>510</v>
      </c>
      <c r="X116" s="138">
        <f t="shared" si="40"/>
        <v>30.392156862745097</v>
      </c>
      <c r="Y116" s="643" t="str">
        <f t="shared" si="48"/>
        <v xml:space="preserve">  </v>
      </c>
      <c r="Z116" s="1" t="s">
        <v>392</v>
      </c>
      <c r="AA116" s="3">
        <v>132.4</v>
      </c>
      <c r="AB116" s="3">
        <v>147.9</v>
      </c>
      <c r="AC116" s="7">
        <f t="shared" si="89"/>
        <v>15.5</v>
      </c>
      <c r="AD116" s="3">
        <v>520</v>
      </c>
      <c r="AE116" s="138">
        <f>AC116/(AD116/1000)</f>
        <v>29.807692307692307</v>
      </c>
      <c r="AF116" s="643" t="str">
        <f t="shared" si="49"/>
        <v xml:space="preserve">  </v>
      </c>
      <c r="AG116" s="1" t="s">
        <v>427</v>
      </c>
      <c r="AH116" s="3">
        <v>132.6</v>
      </c>
      <c r="AI116" s="3">
        <v>145.9</v>
      </c>
      <c r="AJ116" s="138">
        <f t="shared" si="90"/>
        <v>13.300000000000011</v>
      </c>
      <c r="AK116" s="1">
        <v>500</v>
      </c>
      <c r="AL116" s="138">
        <f t="shared" si="91"/>
        <v>26.600000000000023</v>
      </c>
      <c r="AM116" s="643" t="str">
        <f t="shared" si="43"/>
        <v xml:space="preserve">  </v>
      </c>
      <c r="AN116" s="2">
        <f t="shared" si="92"/>
        <v>28.933283056812474</v>
      </c>
      <c r="AO116" s="2">
        <f t="shared" si="93"/>
        <v>2.0417044525186085</v>
      </c>
      <c r="AP116" s="2">
        <f t="shared" ref="AP116:AP150" si="105">AO116/AN116*100</f>
        <v>7.0565944711824882</v>
      </c>
      <c r="AQ116" s="1">
        <f t="shared" si="94"/>
        <v>3</v>
      </c>
      <c r="AR116" s="643" t="str">
        <f t="shared" si="50"/>
        <v xml:space="preserve">  </v>
      </c>
      <c r="AT116" s="23" t="s">
        <v>191</v>
      </c>
      <c r="AU116" s="23" t="s">
        <v>191</v>
      </c>
      <c r="AV116" s="23" t="s">
        <v>191</v>
      </c>
      <c r="AW116" s="162" t="str">
        <f t="shared" si="88"/>
        <v xml:space="preserve">  </v>
      </c>
      <c r="AX116" s="643" t="str">
        <f t="shared" si="51"/>
        <v xml:space="preserve">  </v>
      </c>
      <c r="AY116" s="23" t="s">
        <v>191</v>
      </c>
      <c r="AZ116" s="23" t="s">
        <v>191</v>
      </c>
      <c r="BA116" s="23" t="s">
        <v>191</v>
      </c>
      <c r="BB116" s="162" t="str">
        <f t="shared" si="52"/>
        <v xml:space="preserve">  </v>
      </c>
      <c r="BC116" s="643" t="str">
        <f t="shared" si="53"/>
        <v xml:space="preserve">  </v>
      </c>
      <c r="BD116" s="794" t="s">
        <v>191</v>
      </c>
      <c r="BE116" s="6" t="s">
        <v>499</v>
      </c>
      <c r="BF116" s="102">
        <v>1.4507435745418757</v>
      </c>
      <c r="BG116" s="165"/>
      <c r="BH116" s="162" t="str">
        <f t="shared" si="85"/>
        <v xml:space="preserve">  </v>
      </c>
      <c r="BI116" s="643" t="str">
        <f t="shared" si="54"/>
        <v xml:space="preserve">  </v>
      </c>
      <c r="BJ116" s="24" t="s">
        <v>494</v>
      </c>
      <c r="BK116" s="24">
        <v>8.7138970699564264E-2</v>
      </c>
      <c r="BL116" s="24"/>
      <c r="BM116" s="162" t="str">
        <f t="shared" si="86"/>
        <v xml:space="preserve">  </v>
      </c>
      <c r="BN116" s="818" t="str">
        <f t="shared" si="56"/>
        <v xml:space="preserve">  </v>
      </c>
      <c r="BO116" s="942" t="str">
        <f t="shared" si="57"/>
        <v xml:space="preserve">  </v>
      </c>
      <c r="BP116" s="793">
        <f t="shared" si="87"/>
        <v>6.006503990691912</v>
      </c>
      <c r="BQ116" s="35">
        <v>206.66661752168972</v>
      </c>
      <c r="BR116" s="103"/>
      <c r="BS116" s="163" t="str">
        <f t="shared" si="95"/>
        <v xml:space="preserve">  </v>
      </c>
      <c r="BT116" s="818" t="str">
        <f t="shared" si="59"/>
        <v xml:space="preserve">  </v>
      </c>
      <c r="BU116" s="10">
        <f t="shared" si="96"/>
        <v>6.2810442580121384</v>
      </c>
      <c r="BV116" s="24"/>
      <c r="BW116" s="163" t="str">
        <f t="shared" si="97"/>
        <v xml:space="preserve">  </v>
      </c>
      <c r="BX116" s="643" t="str">
        <f t="shared" si="61"/>
        <v xml:space="preserve">  </v>
      </c>
      <c r="BY116" s="8">
        <v>4.6999093378220627</v>
      </c>
      <c r="BZ116" s="8"/>
      <c r="CA116" s="80">
        <v>1</v>
      </c>
      <c r="CB116" s="163" t="str">
        <f t="shared" si="98"/>
        <v xml:space="preserve">  </v>
      </c>
      <c r="CC116" s="643" t="str">
        <f t="shared" si="63"/>
        <v xml:space="preserve">  </v>
      </c>
      <c r="CD116" s="6">
        <f>BY116*(AE116/1000)</f>
        <v>0.14009345141584995</v>
      </c>
      <c r="CE116" s="8"/>
      <c r="CF116" s="174" t="str">
        <f t="shared" si="99"/>
        <v xml:space="preserve">  </v>
      </c>
      <c r="CG116" s="818" t="str">
        <f t="shared" si="64"/>
        <v xml:space="preserve">  </v>
      </c>
      <c r="CH116" s="793">
        <f t="shared" si="100"/>
        <v>2.2741502203803212</v>
      </c>
      <c r="CI116" s="11">
        <v>3.6097089725188547</v>
      </c>
      <c r="CJ116" s="11"/>
      <c r="CK116" s="163" t="str">
        <f t="shared" si="101"/>
        <v xml:space="preserve">  </v>
      </c>
      <c r="CL116" s="643" t="str">
        <f t="shared" si="66"/>
        <v xml:space="preserve">  </v>
      </c>
      <c r="CM116" s="24">
        <f t="shared" si="102"/>
        <v>9.6018258669001613E-2</v>
      </c>
      <c r="CN116" s="11"/>
      <c r="CO116" s="174" t="str">
        <f t="shared" si="38"/>
        <v>E, &lt;PRL</v>
      </c>
      <c r="CP116" s="818" t="str">
        <f t="shared" si="67"/>
        <v>&lt;MDL</v>
      </c>
      <c r="CQ116" s="11">
        <f t="shared" si="103"/>
        <v>1.7466337891459487</v>
      </c>
      <c r="CR116" s="61" t="s">
        <v>2618</v>
      </c>
    </row>
    <row r="117" spans="1:97" x14ac:dyDescent="0.3">
      <c r="A117" s="906" t="s">
        <v>2183</v>
      </c>
      <c r="B117" s="421" t="s">
        <v>1289</v>
      </c>
      <c r="C117" s="310" t="s">
        <v>600</v>
      </c>
      <c r="D117" s="310">
        <v>5</v>
      </c>
      <c r="E117" s="471"/>
      <c r="F117" s="472">
        <v>4</v>
      </c>
      <c r="G117" s="309">
        <v>11452900</v>
      </c>
      <c r="H117" s="309">
        <v>201103151010</v>
      </c>
      <c r="I117" s="309"/>
      <c r="J117" s="310" t="s">
        <v>389</v>
      </c>
      <c r="K117" s="908" t="s">
        <v>1120</v>
      </c>
      <c r="L117" s="468" t="s">
        <v>746</v>
      </c>
      <c r="M117" s="310" t="s">
        <v>388</v>
      </c>
      <c r="N117" s="310"/>
      <c r="O117" s="310" t="s">
        <v>346</v>
      </c>
      <c r="P117" s="310"/>
      <c r="Q117" s="407">
        <v>0.42361111111111099</v>
      </c>
      <c r="R117" s="341" t="s">
        <v>387</v>
      </c>
      <c r="S117" s="351" t="s">
        <v>353</v>
      </c>
      <c r="T117" s="369">
        <v>133.19999999999999</v>
      </c>
      <c r="U117" s="369">
        <v>197.5</v>
      </c>
      <c r="V117" s="314">
        <f t="shared" si="39"/>
        <v>64.300000000000011</v>
      </c>
      <c r="W117" s="351">
        <v>250</v>
      </c>
      <c r="X117" s="317">
        <f t="shared" si="40"/>
        <v>257.20000000000005</v>
      </c>
      <c r="Y117" s="643" t="str">
        <f t="shared" si="48"/>
        <v xml:space="preserve">  </v>
      </c>
      <c r="Z117" s="351" t="s">
        <v>393</v>
      </c>
      <c r="AA117" s="369">
        <v>130.9</v>
      </c>
      <c r="AB117" s="369">
        <v>195.3</v>
      </c>
      <c r="AC117" s="314">
        <f t="shared" si="89"/>
        <v>64.400000000000006</v>
      </c>
      <c r="AD117" s="355"/>
      <c r="AE117" s="505"/>
      <c r="AF117" s="643" t="str">
        <f t="shared" si="49"/>
        <v xml:space="preserve">  </v>
      </c>
      <c r="AG117" s="351" t="s">
        <v>428</v>
      </c>
      <c r="AH117" s="369">
        <v>133.6</v>
      </c>
      <c r="AI117" s="369">
        <v>201.6</v>
      </c>
      <c r="AJ117" s="317">
        <f t="shared" si="90"/>
        <v>68</v>
      </c>
      <c r="AK117" s="351">
        <v>250</v>
      </c>
      <c r="AL117" s="317">
        <f t="shared" si="91"/>
        <v>272</v>
      </c>
      <c r="AM117" s="643" t="str">
        <f t="shared" si="43"/>
        <v xml:space="preserve">  </v>
      </c>
      <c r="AN117" s="354">
        <f t="shared" si="92"/>
        <v>264.60000000000002</v>
      </c>
      <c r="AO117" s="354">
        <f t="shared" si="93"/>
        <v>10.465180361560872</v>
      </c>
      <c r="AP117" s="354">
        <f t="shared" si="105"/>
        <v>3.9550946188816596</v>
      </c>
      <c r="AQ117" s="351">
        <f t="shared" si="94"/>
        <v>2</v>
      </c>
      <c r="AR117" s="643" t="str">
        <f t="shared" si="50"/>
        <v xml:space="preserve">  </v>
      </c>
      <c r="AS117" s="351"/>
      <c r="AT117" s="72" t="s">
        <v>191</v>
      </c>
      <c r="AU117" s="72" t="s">
        <v>191</v>
      </c>
      <c r="AV117" s="72" t="s">
        <v>191</v>
      </c>
      <c r="AW117" s="162" t="str">
        <f t="shared" si="88"/>
        <v xml:space="preserve">  </v>
      </c>
      <c r="AX117" s="643" t="str">
        <f t="shared" si="51"/>
        <v xml:space="preserve">  </v>
      </c>
      <c r="AY117" s="72" t="s">
        <v>191</v>
      </c>
      <c r="AZ117" s="72" t="s">
        <v>191</v>
      </c>
      <c r="BA117" s="72" t="s">
        <v>191</v>
      </c>
      <c r="BB117" s="162" t="str">
        <f t="shared" si="52"/>
        <v xml:space="preserve">  </v>
      </c>
      <c r="BC117" s="643" t="str">
        <f t="shared" si="53"/>
        <v xml:space="preserve">  </v>
      </c>
      <c r="BD117" s="795" t="s">
        <v>191</v>
      </c>
      <c r="BE117" s="356"/>
      <c r="BF117" s="112" t="s">
        <v>960</v>
      </c>
      <c r="BG117" s="112"/>
      <c r="BH117" s="162"/>
      <c r="BI117" s="643" t="str">
        <f t="shared" si="54"/>
        <v xml:space="preserve">  </v>
      </c>
      <c r="BJ117" s="345" t="s">
        <v>494</v>
      </c>
      <c r="BK117" s="23" t="s">
        <v>960</v>
      </c>
      <c r="BL117" s="356"/>
      <c r="BM117" s="162"/>
      <c r="BN117" s="818" t="str">
        <f t="shared" si="56"/>
        <v xml:space="preserve">  </v>
      </c>
      <c r="BO117" s="942" t="str">
        <f t="shared" si="57"/>
        <v xml:space="preserve">  </v>
      </c>
      <c r="BP117" s="834"/>
      <c r="BQ117" s="343">
        <v>174.12778533319013</v>
      </c>
      <c r="BR117" s="103"/>
      <c r="BS117" s="163" t="str">
        <f t="shared" si="95"/>
        <v xml:space="preserve">  </v>
      </c>
      <c r="BT117" s="818" t="str">
        <f t="shared" si="59"/>
        <v xml:space="preserve">  </v>
      </c>
      <c r="BU117" s="350">
        <f t="shared" si="96"/>
        <v>44.785666387696509</v>
      </c>
      <c r="BV117" s="345"/>
      <c r="BW117" s="163" t="str">
        <f t="shared" si="97"/>
        <v xml:space="preserve">  </v>
      </c>
      <c r="BX117" s="643" t="str">
        <f t="shared" si="61"/>
        <v xml:space="preserve">  </v>
      </c>
      <c r="BY117" s="315">
        <v>2.1809359049142767</v>
      </c>
      <c r="BZ117" s="315"/>
      <c r="CA117" s="254">
        <v>1</v>
      </c>
      <c r="CB117" s="163" t="str">
        <f t="shared" si="98"/>
        <v xml:space="preserve">  </v>
      </c>
      <c r="CC117" s="643" t="str">
        <f t="shared" si="63"/>
        <v xml:space="preserve">  </v>
      </c>
      <c r="CD117" s="368" t="s">
        <v>484</v>
      </c>
      <c r="CE117" s="357"/>
      <c r="CF117" s="174" t="str">
        <f t="shared" si="99"/>
        <v xml:space="preserve">  </v>
      </c>
      <c r="CG117" s="818" t="str">
        <f t="shared" si="64"/>
        <v xml:space="preserve">  </v>
      </c>
      <c r="CH117" s="835">
        <f t="shared" si="100"/>
        <v>1.2524916116868414</v>
      </c>
      <c r="CI117" s="346">
        <v>3.1373320786375172</v>
      </c>
      <c r="CJ117" s="346"/>
      <c r="CK117" s="163" t="str">
        <f t="shared" si="101"/>
        <v xml:space="preserve">  </v>
      </c>
      <c r="CL117" s="643" t="str">
        <f t="shared" si="66"/>
        <v xml:space="preserve">  </v>
      </c>
      <c r="CM117" s="345">
        <f t="shared" si="102"/>
        <v>0.8533543253894047</v>
      </c>
      <c r="CN117" s="346"/>
      <c r="CO117" s="174" t="str">
        <f t="shared" si="38"/>
        <v xml:space="preserve">  </v>
      </c>
      <c r="CP117" s="818" t="str">
        <f t="shared" si="67"/>
        <v xml:space="preserve">  </v>
      </c>
      <c r="CQ117" s="346">
        <f t="shared" si="103"/>
        <v>1.8017412170230576</v>
      </c>
      <c r="CR117" s="347">
        <f t="shared" si="104"/>
        <v>1.90541839436342</v>
      </c>
      <c r="CS117" s="274"/>
    </row>
    <row r="118" spans="1:97" x14ac:dyDescent="0.3">
      <c r="A118" s="906" t="s">
        <v>2184</v>
      </c>
      <c r="B118" s="425" t="s">
        <v>1290</v>
      </c>
      <c r="C118" s="305" t="s">
        <v>599</v>
      </c>
      <c r="D118" s="219">
        <v>7</v>
      </c>
      <c r="E118" s="471"/>
      <c r="F118" s="472">
        <v>1</v>
      </c>
      <c r="G118" s="439">
        <v>11452800</v>
      </c>
      <c r="H118" s="419">
        <v>201103151050</v>
      </c>
      <c r="I118" s="419"/>
      <c r="J118" s="219" t="s">
        <v>389</v>
      </c>
      <c r="K118" s="911" t="s">
        <v>2615</v>
      </c>
      <c r="L118" s="415" t="s">
        <v>1696</v>
      </c>
      <c r="M118" s="219" t="s">
        <v>128</v>
      </c>
      <c r="N118" s="219"/>
      <c r="O118" s="331"/>
      <c r="P118" s="331">
        <v>40617</v>
      </c>
      <c r="Q118" s="328">
        <v>0.45138888888888901</v>
      </c>
      <c r="R118" s="305" t="s">
        <v>307</v>
      </c>
      <c r="S118" s="1" t="s">
        <v>354</v>
      </c>
      <c r="T118" s="3">
        <v>131.5</v>
      </c>
      <c r="U118" s="3">
        <v>141.9</v>
      </c>
      <c r="V118" s="7">
        <f t="shared" si="39"/>
        <v>10.400000000000006</v>
      </c>
      <c r="W118" s="1">
        <v>750</v>
      </c>
      <c r="X118" s="138">
        <f t="shared" si="40"/>
        <v>13.866666666666674</v>
      </c>
      <c r="Y118" s="643" t="str">
        <f t="shared" si="48"/>
        <v xml:space="preserve">  </v>
      </c>
      <c r="Z118" s="1" t="s">
        <v>394</v>
      </c>
      <c r="AA118" s="3">
        <v>131.30000000000001</v>
      </c>
      <c r="AB118" s="3">
        <v>141.30000000000001</v>
      </c>
      <c r="AC118" s="7">
        <f t="shared" si="89"/>
        <v>10</v>
      </c>
      <c r="AD118" s="3">
        <v>750</v>
      </c>
      <c r="AE118" s="138">
        <f t="shared" ref="AE118:AE132" si="106">AC118/(AD118/1000)</f>
        <v>13.333333333333334</v>
      </c>
      <c r="AF118" s="643" t="str">
        <f t="shared" si="49"/>
        <v xml:space="preserve">  </v>
      </c>
      <c r="AG118" s="1" t="s">
        <v>429</v>
      </c>
      <c r="AH118" s="3">
        <v>131.80000000000001</v>
      </c>
      <c r="AI118" s="3">
        <v>140.6</v>
      </c>
      <c r="AJ118" s="138">
        <f t="shared" si="90"/>
        <v>8.7999999999999829</v>
      </c>
      <c r="AK118" s="1">
        <v>740</v>
      </c>
      <c r="AL118" s="138">
        <f t="shared" si="91"/>
        <v>11.891891891891868</v>
      </c>
      <c r="AM118" s="643" t="str">
        <f t="shared" si="43"/>
        <v xml:space="preserve">  </v>
      </c>
      <c r="AN118" s="2">
        <f t="shared" si="92"/>
        <v>13.030630630630625</v>
      </c>
      <c r="AO118" s="2">
        <f t="shared" si="93"/>
        <v>1.0215946101264262</v>
      </c>
      <c r="AP118" s="2">
        <f t="shared" si="105"/>
        <v>7.8399475749469953</v>
      </c>
      <c r="AQ118" s="1">
        <f t="shared" si="94"/>
        <v>3</v>
      </c>
      <c r="AR118" s="643" t="str">
        <f t="shared" si="50"/>
        <v xml:space="preserve">  </v>
      </c>
      <c r="AT118" s="23" t="s">
        <v>191</v>
      </c>
      <c r="AU118" s="23" t="s">
        <v>191</v>
      </c>
      <c r="AV118" s="23" t="s">
        <v>191</v>
      </c>
      <c r="AW118" s="162" t="str">
        <f t="shared" si="88"/>
        <v xml:space="preserve">  </v>
      </c>
      <c r="AX118" s="643" t="str">
        <f t="shared" si="51"/>
        <v xml:space="preserve">  </v>
      </c>
      <c r="AY118" s="23" t="s">
        <v>191</v>
      </c>
      <c r="AZ118" s="23" t="s">
        <v>191</v>
      </c>
      <c r="BA118" s="23" t="s">
        <v>191</v>
      </c>
      <c r="BB118" s="162" t="str">
        <f t="shared" si="52"/>
        <v xml:space="preserve">  </v>
      </c>
      <c r="BC118" s="643" t="str">
        <f t="shared" si="53"/>
        <v xml:space="preserve">  </v>
      </c>
      <c r="BD118" s="794" t="s">
        <v>191</v>
      </c>
      <c r="BE118" s="6" t="s">
        <v>500</v>
      </c>
      <c r="BF118" s="102">
        <v>4.1339670086008553</v>
      </c>
      <c r="BG118" s="165"/>
      <c r="BH118" s="162" t="str">
        <f t="shared" ref="BH118:BH132" si="107">IF(BF118&lt;BH$7,"E, &lt;PRL",IF(BF118&gt;BH$7,"  ",))</f>
        <v xml:space="preserve">  </v>
      </c>
      <c r="BI118" s="643" t="str">
        <f t="shared" si="54"/>
        <v xml:space="preserve">  </v>
      </c>
      <c r="BJ118" s="24" t="s">
        <v>494</v>
      </c>
      <c r="BK118" s="24">
        <v>0.18485121956993619</v>
      </c>
      <c r="BL118" s="24"/>
      <c r="BM118" s="162" t="str">
        <f t="shared" ref="BM118:BM132" si="108">IF(BK118&lt;BM$7,"E, &lt;PRL",IF(BK118&gt;BM$7,"  ",))</f>
        <v xml:space="preserve">  </v>
      </c>
      <c r="BN118" s="818" t="str">
        <f t="shared" si="56"/>
        <v xml:space="preserve">  </v>
      </c>
      <c r="BO118" s="942" t="str">
        <f t="shared" si="57"/>
        <v xml:space="preserve">  </v>
      </c>
      <c r="BP118" s="793">
        <f>BK118/BF118*100</f>
        <v>4.4715214026949681</v>
      </c>
      <c r="BQ118" s="35">
        <v>250.90166407069188</v>
      </c>
      <c r="BR118" s="103"/>
      <c r="BS118" s="163" t="str">
        <f t="shared" si="95"/>
        <v xml:space="preserve">  </v>
      </c>
      <c r="BT118" s="818" t="str">
        <f t="shared" si="59"/>
        <v xml:space="preserve">  </v>
      </c>
      <c r="BU118" s="10">
        <f t="shared" si="96"/>
        <v>3.4791697417802627</v>
      </c>
      <c r="BV118" s="24"/>
      <c r="BW118" s="163" t="str">
        <f t="shared" si="97"/>
        <v xml:space="preserve">  </v>
      </c>
      <c r="BX118" s="643" t="str">
        <f t="shared" si="61"/>
        <v xml:space="preserve">  </v>
      </c>
      <c r="BY118" s="8">
        <v>9.3483106767916464</v>
      </c>
      <c r="BZ118" s="8"/>
      <c r="CA118" s="80">
        <v>1</v>
      </c>
      <c r="CB118" s="163" t="str">
        <f t="shared" si="98"/>
        <v xml:space="preserve">  </v>
      </c>
      <c r="CC118" s="643" t="str">
        <f t="shared" si="63"/>
        <v xml:space="preserve">  </v>
      </c>
      <c r="CD118" s="6">
        <f>BY118*(AE118/1000)</f>
        <v>0.12464414235722196</v>
      </c>
      <c r="CE118" s="8"/>
      <c r="CF118" s="174" t="str">
        <f t="shared" si="99"/>
        <v xml:space="preserve">  </v>
      </c>
      <c r="CG118" s="818" t="str">
        <f t="shared" si="64"/>
        <v>E, &lt;RL</v>
      </c>
      <c r="CH118" s="793">
        <f t="shared" si="100"/>
        <v>3.7258862795576149</v>
      </c>
      <c r="CI118" s="11">
        <v>4.2994328648446656</v>
      </c>
      <c r="CJ118" s="11"/>
      <c r="CK118" s="163" t="str">
        <f t="shared" si="101"/>
        <v xml:space="preserve">  </v>
      </c>
      <c r="CL118" s="643" t="str">
        <f t="shared" si="66"/>
        <v xml:space="preserve">  </v>
      </c>
      <c r="CM118" s="24">
        <f t="shared" si="102"/>
        <v>5.1128390825179705E-2</v>
      </c>
      <c r="CN118" s="11"/>
      <c r="CO118" s="174" t="str">
        <f t="shared" si="38"/>
        <v>E, &lt;PRL</v>
      </c>
      <c r="CP118" s="818" t="str">
        <f t="shared" si="67"/>
        <v>&lt;MDL</v>
      </c>
      <c r="CQ118" s="11">
        <f t="shared" si="103"/>
        <v>1.7135928056791583</v>
      </c>
      <c r="CR118" s="61" t="s">
        <v>2618</v>
      </c>
    </row>
    <row r="119" spans="1:97" x14ac:dyDescent="0.3">
      <c r="A119" s="906" t="s">
        <v>2185</v>
      </c>
      <c r="B119" s="421" t="s">
        <v>1291</v>
      </c>
      <c r="C119" s="341" t="s">
        <v>600</v>
      </c>
      <c r="D119" s="310">
        <v>7</v>
      </c>
      <c r="E119" s="471"/>
      <c r="F119" s="472">
        <v>4</v>
      </c>
      <c r="G119" s="423">
        <v>11452800</v>
      </c>
      <c r="H119" s="309">
        <v>201103151055</v>
      </c>
      <c r="I119" s="309"/>
      <c r="J119" s="310" t="s">
        <v>389</v>
      </c>
      <c r="K119" s="911" t="s">
        <v>2615</v>
      </c>
      <c r="L119" s="415" t="s">
        <v>1696</v>
      </c>
      <c r="M119" s="310" t="s">
        <v>128</v>
      </c>
      <c r="N119" s="310"/>
      <c r="O119" s="406" t="s">
        <v>45</v>
      </c>
      <c r="P119" s="406">
        <v>40617</v>
      </c>
      <c r="Q119" s="407">
        <v>0.45486111111111099</v>
      </c>
      <c r="R119" s="341" t="s">
        <v>308</v>
      </c>
      <c r="S119" s="351" t="s">
        <v>355</v>
      </c>
      <c r="T119" s="369">
        <v>132.9</v>
      </c>
      <c r="U119" s="369">
        <v>143.19999999999999</v>
      </c>
      <c r="V119" s="314">
        <f t="shared" si="39"/>
        <v>10.299999999999983</v>
      </c>
      <c r="W119" s="351">
        <v>780</v>
      </c>
      <c r="X119" s="317">
        <f t="shared" si="40"/>
        <v>13.205128205128183</v>
      </c>
      <c r="Y119" s="643" t="str">
        <f t="shared" si="48"/>
        <v xml:space="preserve">  </v>
      </c>
      <c r="Z119" s="351" t="s">
        <v>395</v>
      </c>
      <c r="AA119" s="369">
        <v>132.6</v>
      </c>
      <c r="AB119" s="369">
        <v>143.69999999999999</v>
      </c>
      <c r="AC119" s="314">
        <f t="shared" si="89"/>
        <v>11.099999999999994</v>
      </c>
      <c r="AD119" s="369">
        <v>800</v>
      </c>
      <c r="AE119" s="317">
        <f t="shared" si="106"/>
        <v>13.874999999999993</v>
      </c>
      <c r="AF119" s="643" t="str">
        <f t="shared" si="49"/>
        <v xml:space="preserve">  </v>
      </c>
      <c r="AG119" s="351" t="s">
        <v>430</v>
      </c>
      <c r="AH119" s="369">
        <v>133</v>
      </c>
      <c r="AI119" s="369">
        <v>144.4</v>
      </c>
      <c r="AJ119" s="317">
        <f t="shared" si="90"/>
        <v>11.400000000000006</v>
      </c>
      <c r="AK119" s="351">
        <v>820</v>
      </c>
      <c r="AL119" s="317">
        <f t="shared" si="91"/>
        <v>13.902439024390251</v>
      </c>
      <c r="AM119" s="643" t="str">
        <f t="shared" si="43"/>
        <v xml:space="preserve">  </v>
      </c>
      <c r="AN119" s="354">
        <f t="shared" si="92"/>
        <v>13.660855743172808</v>
      </c>
      <c r="AO119" s="354">
        <f t="shared" si="93"/>
        <v>0.39491001090632566</v>
      </c>
      <c r="AP119" s="354">
        <f t="shared" si="105"/>
        <v>2.8908145897352524</v>
      </c>
      <c r="AQ119" s="351">
        <f t="shared" si="94"/>
        <v>3</v>
      </c>
      <c r="AR119" s="643" t="str">
        <f t="shared" si="50"/>
        <v xml:space="preserve">  </v>
      </c>
      <c r="AS119" s="351"/>
      <c r="AT119" s="72" t="s">
        <v>191</v>
      </c>
      <c r="AU119" s="72" t="s">
        <v>191</v>
      </c>
      <c r="AV119" s="72" t="s">
        <v>191</v>
      </c>
      <c r="AW119" s="162" t="str">
        <f t="shared" si="88"/>
        <v xml:space="preserve">  </v>
      </c>
      <c r="AX119" s="643" t="str">
        <f t="shared" si="51"/>
        <v xml:space="preserve">  </v>
      </c>
      <c r="AY119" s="72" t="s">
        <v>191</v>
      </c>
      <c r="AZ119" s="72" t="s">
        <v>191</v>
      </c>
      <c r="BA119" s="72" t="s">
        <v>191</v>
      </c>
      <c r="BB119" s="162" t="str">
        <f t="shared" si="52"/>
        <v xml:space="preserve">  </v>
      </c>
      <c r="BC119" s="643" t="str">
        <f t="shared" si="53"/>
        <v xml:space="preserve">  </v>
      </c>
      <c r="BD119" s="795" t="s">
        <v>191</v>
      </c>
      <c r="BE119" s="316" t="s">
        <v>501</v>
      </c>
      <c r="BF119" s="345">
        <v>2.2933110371602088</v>
      </c>
      <c r="BG119" s="165"/>
      <c r="BH119" s="162" t="str">
        <f t="shared" si="107"/>
        <v xml:space="preserve">  </v>
      </c>
      <c r="BI119" s="643" t="str">
        <f t="shared" si="54"/>
        <v xml:space="preserve">  </v>
      </c>
      <c r="BJ119" s="345" t="s">
        <v>494</v>
      </c>
      <c r="BK119" s="345">
        <v>0.17786381908375798</v>
      </c>
      <c r="BL119" s="345"/>
      <c r="BM119" s="162" t="str">
        <f t="shared" si="108"/>
        <v xml:space="preserve">  </v>
      </c>
      <c r="BN119" s="818" t="str">
        <f t="shared" si="56"/>
        <v xml:space="preserve">  </v>
      </c>
      <c r="BO119" s="942" t="str">
        <f t="shared" si="57"/>
        <v xml:space="preserve">  </v>
      </c>
      <c r="BP119" s="835">
        <f>BK119/BF119*100</f>
        <v>7.7557651884850962</v>
      </c>
      <c r="BQ119" s="343">
        <v>249.66404833116508</v>
      </c>
      <c r="BR119" s="103"/>
      <c r="BS119" s="163" t="str">
        <f t="shared" si="95"/>
        <v xml:space="preserve">  </v>
      </c>
      <c r="BT119" s="818" t="str">
        <f t="shared" si="59"/>
        <v xml:space="preserve">  </v>
      </c>
      <c r="BU119" s="350">
        <f t="shared" si="96"/>
        <v>3.296845766424354</v>
      </c>
      <c r="BV119" s="345"/>
      <c r="BW119" s="163" t="str">
        <f t="shared" si="97"/>
        <v xml:space="preserve">  </v>
      </c>
      <c r="BX119" s="643" t="str">
        <f t="shared" si="61"/>
        <v xml:space="preserve">  </v>
      </c>
      <c r="BY119" s="315">
        <v>10.05491500573846</v>
      </c>
      <c r="BZ119" s="315"/>
      <c r="CA119" s="254">
        <v>1</v>
      </c>
      <c r="CB119" s="163" t="str">
        <f t="shared" si="98"/>
        <v xml:space="preserve">  </v>
      </c>
      <c r="CC119" s="643" t="str">
        <f t="shared" si="63"/>
        <v xml:space="preserve">  </v>
      </c>
      <c r="CD119" s="316">
        <f>BY119*(AE119/1000)</f>
        <v>0.13951194570462105</v>
      </c>
      <c r="CE119" s="315"/>
      <c r="CF119" s="174" t="str">
        <f t="shared" si="99"/>
        <v xml:space="preserve">  </v>
      </c>
      <c r="CG119" s="818" t="str">
        <f t="shared" si="64"/>
        <v xml:space="preserve">  </v>
      </c>
      <c r="CH119" s="835">
        <f t="shared" si="100"/>
        <v>4.0273780197624571</v>
      </c>
      <c r="CI119" s="346">
        <v>3.7650937958392068</v>
      </c>
      <c r="CJ119" s="346"/>
      <c r="CK119" s="163" t="str">
        <f t="shared" si="101"/>
        <v xml:space="preserve">  </v>
      </c>
      <c r="CL119" s="643" t="str">
        <f t="shared" si="66"/>
        <v xml:space="preserve">  </v>
      </c>
      <c r="CM119" s="345">
        <f t="shared" si="102"/>
        <v>5.2343986917764609E-2</v>
      </c>
      <c r="CN119" s="346"/>
      <c r="CO119" s="174" t="str">
        <f t="shared" si="38"/>
        <v>E, &lt;PRL</v>
      </c>
      <c r="CP119" s="818" t="str">
        <f t="shared" si="67"/>
        <v>&lt;MDL</v>
      </c>
      <c r="CQ119" s="346">
        <f t="shared" si="103"/>
        <v>1.5080640648929258</v>
      </c>
      <c r="CR119" s="61" t="s">
        <v>2618</v>
      </c>
      <c r="CS119" s="274"/>
    </row>
    <row r="120" spans="1:97" ht="21.6" x14ac:dyDescent="0.3">
      <c r="A120" s="906" t="s">
        <v>2186</v>
      </c>
      <c r="B120" s="425" t="s">
        <v>1292</v>
      </c>
      <c r="C120" s="305" t="s">
        <v>599</v>
      </c>
      <c r="D120" s="219">
        <v>9</v>
      </c>
      <c r="E120" s="471"/>
      <c r="F120" s="472">
        <v>1</v>
      </c>
      <c r="G120" s="419">
        <v>11452600</v>
      </c>
      <c r="H120" s="419">
        <v>201103170930</v>
      </c>
      <c r="I120" s="419"/>
      <c r="J120" s="219" t="s">
        <v>389</v>
      </c>
      <c r="K120" s="926" t="s">
        <v>2614</v>
      </c>
      <c r="L120" s="413" t="s">
        <v>1694</v>
      </c>
      <c r="M120" s="219" t="s">
        <v>342</v>
      </c>
      <c r="N120" s="219"/>
      <c r="O120" s="331"/>
      <c r="P120" s="331">
        <v>40619</v>
      </c>
      <c r="Q120" s="328">
        <v>0.39583333333333298</v>
      </c>
      <c r="R120" s="305" t="s">
        <v>309</v>
      </c>
      <c r="S120" s="1" t="s">
        <v>356</v>
      </c>
      <c r="T120" s="3">
        <v>133.5</v>
      </c>
      <c r="U120" s="3">
        <v>184.10000000000002</v>
      </c>
      <c r="V120" s="7">
        <f t="shared" si="39"/>
        <v>50.600000000000023</v>
      </c>
      <c r="W120" s="1">
        <v>125</v>
      </c>
      <c r="X120" s="138">
        <f t="shared" si="40"/>
        <v>404.80000000000018</v>
      </c>
      <c r="Y120" s="643" t="str">
        <f t="shared" si="48"/>
        <v xml:space="preserve">  </v>
      </c>
      <c r="Z120" s="1" t="s">
        <v>396</v>
      </c>
      <c r="AA120" s="3">
        <v>132.80000000000001</v>
      </c>
      <c r="AB120" s="3">
        <v>192.8</v>
      </c>
      <c r="AC120" s="7">
        <f t="shared" si="89"/>
        <v>60</v>
      </c>
      <c r="AD120" s="3">
        <v>125</v>
      </c>
      <c r="AE120" s="138">
        <f t="shared" si="106"/>
        <v>480</v>
      </c>
      <c r="AF120" s="643" t="str">
        <f t="shared" si="49"/>
        <v xml:space="preserve">  </v>
      </c>
      <c r="AG120" s="1" t="s">
        <v>431</v>
      </c>
      <c r="AH120" s="3">
        <v>134.9</v>
      </c>
      <c r="AI120" s="3">
        <v>192.89999999999998</v>
      </c>
      <c r="AJ120" s="138">
        <f t="shared" si="90"/>
        <v>57.999999999999972</v>
      </c>
      <c r="AK120" s="1">
        <v>125</v>
      </c>
      <c r="AL120" s="138">
        <f t="shared" si="91"/>
        <v>463.99999999999977</v>
      </c>
      <c r="AM120" s="643" t="str">
        <f t="shared" si="43"/>
        <v xml:space="preserve">  </v>
      </c>
      <c r="AN120" s="2">
        <f t="shared" si="92"/>
        <v>449.59999999999997</v>
      </c>
      <c r="AO120" s="2">
        <f t="shared" si="93"/>
        <v>39.614138890047684</v>
      </c>
      <c r="AP120" s="2">
        <f t="shared" si="105"/>
        <v>8.8109739524127413</v>
      </c>
      <c r="AQ120" s="1">
        <f t="shared" si="94"/>
        <v>3</v>
      </c>
      <c r="AR120" s="643" t="str">
        <f t="shared" si="50"/>
        <v xml:space="preserve">  </v>
      </c>
      <c r="AT120" s="23" t="s">
        <v>191</v>
      </c>
      <c r="AU120" s="23" t="s">
        <v>191</v>
      </c>
      <c r="AV120" s="23" t="s">
        <v>191</v>
      </c>
      <c r="AW120" s="162" t="str">
        <f t="shared" si="88"/>
        <v xml:space="preserve">  </v>
      </c>
      <c r="AX120" s="643" t="str">
        <f t="shared" si="51"/>
        <v xml:space="preserve">  </v>
      </c>
      <c r="AY120" s="23" t="s">
        <v>191</v>
      </c>
      <c r="AZ120" s="23" t="s">
        <v>191</v>
      </c>
      <c r="BA120" s="23" t="s">
        <v>191</v>
      </c>
      <c r="BB120" s="162" t="str">
        <f t="shared" si="52"/>
        <v xml:space="preserve">  </v>
      </c>
      <c r="BC120" s="643" t="str">
        <f t="shared" si="53"/>
        <v xml:space="preserve">  </v>
      </c>
      <c r="BD120" s="794" t="s">
        <v>191</v>
      </c>
      <c r="BE120" s="6" t="s">
        <v>502</v>
      </c>
      <c r="BF120" s="102">
        <v>4.4512175181943121</v>
      </c>
      <c r="BG120" s="165"/>
      <c r="BH120" s="162" t="str">
        <f t="shared" si="107"/>
        <v xml:space="preserve">  </v>
      </c>
      <c r="BI120" s="643" t="str">
        <f t="shared" si="54"/>
        <v xml:space="preserve">  </v>
      </c>
      <c r="BJ120" s="24" t="s">
        <v>494</v>
      </c>
      <c r="BK120" s="24">
        <v>6.9692131215450689E-2</v>
      </c>
      <c r="BL120" s="24"/>
      <c r="BM120" s="162" t="str">
        <f t="shared" si="108"/>
        <v xml:space="preserve">  </v>
      </c>
      <c r="BN120" s="818" t="str">
        <f t="shared" si="56"/>
        <v xml:space="preserve">  </v>
      </c>
      <c r="BO120" s="942" t="str">
        <f t="shared" si="57"/>
        <v xml:space="preserve">  </v>
      </c>
      <c r="BP120" s="793">
        <f>BK120/BF120*100</f>
        <v>1.5656869369017514</v>
      </c>
      <c r="BQ120" s="35">
        <v>242.09050936705671</v>
      </c>
      <c r="BR120" s="103"/>
      <c r="BS120" s="163" t="str">
        <f t="shared" si="95"/>
        <v xml:space="preserve">  </v>
      </c>
      <c r="BT120" s="818" t="str">
        <f t="shared" si="59"/>
        <v xml:space="preserve">  </v>
      </c>
      <c r="BU120" s="10">
        <f t="shared" si="96"/>
        <v>97.998238191784594</v>
      </c>
      <c r="BV120" s="24"/>
      <c r="BW120" s="163" t="str">
        <f t="shared" si="97"/>
        <v xml:space="preserve">  </v>
      </c>
      <c r="BX120" s="643" t="str">
        <f t="shared" si="61"/>
        <v xml:space="preserve">  </v>
      </c>
      <c r="BY120" s="8">
        <v>2.1926675270324276</v>
      </c>
      <c r="BZ120" s="8">
        <v>3.9900990116497725E-2</v>
      </c>
      <c r="CA120" s="80">
        <v>1</v>
      </c>
      <c r="CB120" s="163" t="str">
        <f t="shared" si="98"/>
        <v xml:space="preserve">  </v>
      </c>
      <c r="CC120" s="643" t="str">
        <f t="shared" si="63"/>
        <v xml:space="preserve">  </v>
      </c>
      <c r="CD120" s="6">
        <v>1.0524804129755654</v>
      </c>
      <c r="CE120" s="8">
        <v>1.9152475255918899E-2</v>
      </c>
      <c r="CF120" s="174" t="str">
        <f t="shared" si="99"/>
        <v xml:space="preserve">  </v>
      </c>
      <c r="CG120" s="818" t="str">
        <f t="shared" si="64"/>
        <v xml:space="preserve">  </v>
      </c>
      <c r="CH120" s="793">
        <f t="shared" si="100"/>
        <v>0.90572221635830985</v>
      </c>
      <c r="CI120" s="11">
        <v>3.4151276062336144</v>
      </c>
      <c r="CJ120" s="11"/>
      <c r="CK120" s="163" t="str">
        <f t="shared" si="101"/>
        <v xml:space="preserve">  </v>
      </c>
      <c r="CL120" s="643" t="str">
        <f t="shared" si="66"/>
        <v xml:space="preserve">  </v>
      </c>
      <c r="CM120" s="24">
        <f t="shared" si="102"/>
        <v>1.5846192092923963</v>
      </c>
      <c r="CN120" s="11"/>
      <c r="CO120" s="174" t="str">
        <f t="shared" si="38"/>
        <v xml:space="preserve">  </v>
      </c>
      <c r="CP120" s="818" t="str">
        <f t="shared" si="67"/>
        <v xml:space="preserve">  </v>
      </c>
      <c r="CQ120" s="11">
        <f t="shared" si="103"/>
        <v>1.4106821515483745</v>
      </c>
      <c r="CR120" s="61">
        <f t="shared" si="104"/>
        <v>1.6169874464388467</v>
      </c>
    </row>
    <row r="121" spans="1:97" x14ac:dyDescent="0.3">
      <c r="A121" s="906" t="s">
        <v>2187</v>
      </c>
      <c r="B121" s="425" t="s">
        <v>1293</v>
      </c>
      <c r="C121" s="305" t="s">
        <v>601</v>
      </c>
      <c r="D121" s="305">
        <v>2</v>
      </c>
      <c r="E121" s="471"/>
      <c r="F121" s="472">
        <v>4</v>
      </c>
      <c r="G121" s="419">
        <v>88888823</v>
      </c>
      <c r="H121" s="419">
        <v>201103161600</v>
      </c>
      <c r="I121" s="419"/>
      <c r="J121" s="18" t="s">
        <v>389</v>
      </c>
      <c r="K121" s="910" t="s">
        <v>137</v>
      </c>
      <c r="L121" s="418"/>
      <c r="M121" s="18" t="s">
        <v>46</v>
      </c>
      <c r="N121" s="18"/>
      <c r="O121" s="450" t="s">
        <v>47</v>
      </c>
      <c r="P121" s="331">
        <v>40618</v>
      </c>
      <c r="Q121" s="328">
        <v>0.66666666666666696</v>
      </c>
      <c r="R121" s="385" t="s">
        <v>310</v>
      </c>
      <c r="S121" s="142" t="s">
        <v>357</v>
      </c>
      <c r="T121" s="98">
        <v>131</v>
      </c>
      <c r="U121" s="98">
        <v>130.70000000000002</v>
      </c>
      <c r="V121" s="137">
        <f t="shared" si="39"/>
        <v>-0.29999999999998295</v>
      </c>
      <c r="W121" s="142">
        <v>750</v>
      </c>
      <c r="X121" s="137">
        <f t="shared" si="40"/>
        <v>-0.39999999999997726</v>
      </c>
      <c r="Y121" s="643" t="str">
        <f t="shared" si="48"/>
        <v>&lt;MDL</v>
      </c>
      <c r="Z121" s="142" t="s">
        <v>397</v>
      </c>
      <c r="AA121" s="98">
        <v>130.9</v>
      </c>
      <c r="AB121" s="98">
        <v>130.5</v>
      </c>
      <c r="AC121" s="137">
        <f t="shared" si="89"/>
        <v>-0.40000000000000568</v>
      </c>
      <c r="AD121" s="98">
        <v>750</v>
      </c>
      <c r="AE121" s="137">
        <f t="shared" si="106"/>
        <v>-0.53333333333334088</v>
      </c>
      <c r="AF121" s="643" t="str">
        <f t="shared" si="49"/>
        <v>&lt;MDL</v>
      </c>
      <c r="AG121" s="142" t="s">
        <v>432</v>
      </c>
      <c r="AH121" s="98">
        <v>134</v>
      </c>
      <c r="AI121" s="98">
        <v>133.5</v>
      </c>
      <c r="AJ121" s="137">
        <f t="shared" si="90"/>
        <v>-0.5</v>
      </c>
      <c r="AK121" s="142">
        <v>750</v>
      </c>
      <c r="AL121" s="137">
        <f t="shared" si="91"/>
        <v>-0.66666666666666663</v>
      </c>
      <c r="AM121" s="643" t="str">
        <f t="shared" si="43"/>
        <v>&lt;MDL</v>
      </c>
      <c r="AN121" s="166">
        <f t="shared" si="92"/>
        <v>-0.53333333333332822</v>
      </c>
      <c r="AO121" s="166">
        <f t="shared" si="93"/>
        <v>0.13333333333334479</v>
      </c>
      <c r="AP121" s="166">
        <f t="shared" si="105"/>
        <v>-25.000000000002387</v>
      </c>
      <c r="AQ121" s="142">
        <f t="shared" si="94"/>
        <v>3</v>
      </c>
      <c r="AR121" s="643" t="str">
        <f t="shared" si="50"/>
        <v>&lt;MDL</v>
      </c>
      <c r="AS121" s="142"/>
      <c r="AT121" s="23" t="s">
        <v>191</v>
      </c>
      <c r="AU121" s="23" t="s">
        <v>191</v>
      </c>
      <c r="AV121" s="23" t="s">
        <v>191</v>
      </c>
      <c r="AW121" s="162" t="str">
        <f t="shared" si="88"/>
        <v xml:space="preserve">  </v>
      </c>
      <c r="AX121" s="643" t="str">
        <f t="shared" si="51"/>
        <v xml:space="preserve">  </v>
      </c>
      <c r="AY121" s="23" t="s">
        <v>191</v>
      </c>
      <c r="AZ121" s="23" t="s">
        <v>191</v>
      </c>
      <c r="BA121" s="23" t="s">
        <v>191</v>
      </c>
      <c r="BB121" s="162" t="str">
        <f t="shared" si="52"/>
        <v xml:space="preserve">  </v>
      </c>
      <c r="BC121" s="643" t="str">
        <f t="shared" si="53"/>
        <v xml:space="preserve">  </v>
      </c>
      <c r="BD121" s="794" t="s">
        <v>191</v>
      </c>
      <c r="BE121" s="41" t="s">
        <v>503</v>
      </c>
      <c r="BF121" s="40">
        <v>0.20299591719630328</v>
      </c>
      <c r="BG121" s="104"/>
      <c r="BH121" s="162" t="str">
        <f t="shared" si="107"/>
        <v>E, &lt;PRL</v>
      </c>
      <c r="BI121" s="643" t="str">
        <f t="shared" si="54"/>
        <v>E, &lt;RL</v>
      </c>
      <c r="BJ121" s="40" t="s">
        <v>494</v>
      </c>
      <c r="BK121" s="41">
        <v>-1.2214694954714416E-3</v>
      </c>
      <c r="BL121" s="41"/>
      <c r="BM121" s="162" t="str">
        <f t="shared" si="108"/>
        <v>E, &lt;PRL</v>
      </c>
      <c r="BN121" s="818" t="str">
        <f t="shared" si="56"/>
        <v>&lt;MDL</v>
      </c>
      <c r="BO121" s="942" t="str">
        <f t="shared" si="57"/>
        <v>&lt;MDL</v>
      </c>
      <c r="BP121" s="836" t="s">
        <v>88</v>
      </c>
      <c r="BQ121" s="36">
        <v>1.6316730971741585E-2</v>
      </c>
      <c r="BR121" s="104"/>
      <c r="BS121" s="163" t="str">
        <f t="shared" si="95"/>
        <v>E, &lt;PRL</v>
      </c>
      <c r="BT121" s="818" t="str">
        <f>IF(BQ121&lt;BU$3,"&lt;MDL",IF(BQ121&lt;BU$4,"E, &lt;RL",IF(BQ121&gt;BU$4,"  ",)))</f>
        <v>&lt;MDL</v>
      </c>
      <c r="BU121" s="854">
        <v>2.1755641295655447E-2</v>
      </c>
      <c r="BV121" s="40"/>
      <c r="BW121" s="163" t="str">
        <f t="shared" si="97"/>
        <v>E, &lt;PRL</v>
      </c>
      <c r="BX121" s="643" t="str">
        <f t="shared" si="61"/>
        <v>&lt;MDL</v>
      </c>
      <c r="BY121" s="881" t="s">
        <v>88</v>
      </c>
      <c r="BZ121" s="25"/>
      <c r="CA121" s="80">
        <v>1</v>
      </c>
      <c r="CB121" s="163" t="str">
        <f t="shared" si="98"/>
        <v xml:space="preserve">  </v>
      </c>
      <c r="CC121" s="643" t="s">
        <v>88</v>
      </c>
      <c r="CD121" s="188">
        <v>0</v>
      </c>
      <c r="CE121" s="25"/>
      <c r="CF121" s="174" t="str">
        <f t="shared" si="99"/>
        <v>E, &lt;PRL</v>
      </c>
      <c r="CG121" s="818" t="str">
        <f t="shared" si="64"/>
        <v>&lt;MDL</v>
      </c>
      <c r="CH121" s="828" t="s">
        <v>88</v>
      </c>
      <c r="CI121" s="113" t="s">
        <v>482</v>
      </c>
      <c r="CJ121" s="113"/>
      <c r="CK121" s="113"/>
      <c r="CL121" s="113"/>
      <c r="CM121" s="113"/>
      <c r="CN121" s="113"/>
      <c r="CO121" s="113"/>
      <c r="CP121" s="113"/>
      <c r="CQ121" s="113"/>
      <c r="CR121" s="61"/>
      <c r="CS121" s="140"/>
    </row>
    <row r="122" spans="1:97" x14ac:dyDescent="0.3">
      <c r="A122" s="906" t="s">
        <v>2188</v>
      </c>
      <c r="B122" s="425" t="s">
        <v>1294</v>
      </c>
      <c r="C122" s="305" t="s">
        <v>601</v>
      </c>
      <c r="D122" s="305">
        <v>2</v>
      </c>
      <c r="E122" s="471"/>
      <c r="F122" s="472">
        <v>4</v>
      </c>
      <c r="G122" s="419">
        <v>88888823</v>
      </c>
      <c r="H122" s="419">
        <v>201103171600</v>
      </c>
      <c r="I122" s="419"/>
      <c r="J122" s="18" t="s">
        <v>389</v>
      </c>
      <c r="K122" s="910" t="s">
        <v>137</v>
      </c>
      <c r="L122" s="418"/>
      <c r="M122" s="18" t="s">
        <v>46</v>
      </c>
      <c r="N122" s="18"/>
      <c r="O122" s="450" t="s">
        <v>47</v>
      </c>
      <c r="P122" s="331">
        <v>40619</v>
      </c>
      <c r="Q122" s="18"/>
      <c r="R122" s="385" t="s">
        <v>311</v>
      </c>
      <c r="S122" s="142" t="s">
        <v>386</v>
      </c>
      <c r="T122" s="98">
        <v>132.9</v>
      </c>
      <c r="U122" s="98">
        <v>132.89999999999998</v>
      </c>
      <c r="V122" s="137">
        <f t="shared" si="39"/>
        <v>0</v>
      </c>
      <c r="W122" s="142">
        <v>500</v>
      </c>
      <c r="X122" s="137">
        <f t="shared" si="40"/>
        <v>0</v>
      </c>
      <c r="Y122" s="643" t="str">
        <f t="shared" si="48"/>
        <v>&lt;MDL</v>
      </c>
      <c r="Z122" s="142" t="s">
        <v>425</v>
      </c>
      <c r="AA122" s="98">
        <v>132.9</v>
      </c>
      <c r="AB122" s="98">
        <v>132.80000000000001</v>
      </c>
      <c r="AC122" s="137">
        <f t="shared" si="89"/>
        <v>-9.9999999999994316E-2</v>
      </c>
      <c r="AD122" s="98">
        <v>500</v>
      </c>
      <c r="AE122" s="137">
        <f t="shared" si="106"/>
        <v>-0.19999999999998863</v>
      </c>
      <c r="AF122" s="643" t="str">
        <f t="shared" si="49"/>
        <v>&lt;MDL</v>
      </c>
      <c r="AG122" s="142" t="s">
        <v>458</v>
      </c>
      <c r="AH122" s="98">
        <v>133.6</v>
      </c>
      <c r="AI122" s="98">
        <v>132.80000000000001</v>
      </c>
      <c r="AJ122" s="137">
        <f t="shared" si="90"/>
        <v>-0.79999999999998295</v>
      </c>
      <c r="AK122" s="142">
        <v>500</v>
      </c>
      <c r="AL122" s="137">
        <f t="shared" si="91"/>
        <v>-1.5999999999999659</v>
      </c>
      <c r="AM122" s="643" t="str">
        <f t="shared" si="43"/>
        <v>&lt;MDL</v>
      </c>
      <c r="AN122" s="166">
        <f t="shared" si="92"/>
        <v>-0.59999999999998488</v>
      </c>
      <c r="AO122" s="166">
        <f t="shared" si="93"/>
        <v>0.87177978870811779</v>
      </c>
      <c r="AP122" s="166">
        <f t="shared" si="105"/>
        <v>-145.29663145135663</v>
      </c>
      <c r="AQ122" s="142">
        <f t="shared" si="94"/>
        <v>3</v>
      </c>
      <c r="AR122" s="643" t="str">
        <f t="shared" si="50"/>
        <v>&lt;MDL</v>
      </c>
      <c r="AS122" s="142"/>
      <c r="AT122" s="23" t="s">
        <v>191</v>
      </c>
      <c r="AU122" s="23" t="s">
        <v>191</v>
      </c>
      <c r="AV122" s="23" t="s">
        <v>191</v>
      </c>
      <c r="AW122" s="162" t="str">
        <f t="shared" si="88"/>
        <v xml:space="preserve">  </v>
      </c>
      <c r="AX122" s="643" t="str">
        <f t="shared" si="51"/>
        <v xml:space="preserve">  </v>
      </c>
      <c r="AY122" s="23" t="s">
        <v>191</v>
      </c>
      <c r="AZ122" s="23" t="s">
        <v>191</v>
      </c>
      <c r="BA122" s="23" t="s">
        <v>191</v>
      </c>
      <c r="BB122" s="162" t="str">
        <f t="shared" si="52"/>
        <v xml:space="preserve">  </v>
      </c>
      <c r="BC122" s="643" t="str">
        <f t="shared" si="53"/>
        <v xml:space="preserve">  </v>
      </c>
      <c r="BD122" s="794" t="s">
        <v>191</v>
      </c>
      <c r="BE122" s="41" t="s">
        <v>504</v>
      </c>
      <c r="BF122" s="40">
        <v>0.53997132583600238</v>
      </c>
      <c r="BG122" s="104"/>
      <c r="BH122" s="162" t="str">
        <f t="shared" si="107"/>
        <v>E, &lt;PRL</v>
      </c>
      <c r="BI122" s="643" t="str">
        <f t="shared" si="54"/>
        <v>E, &lt;RL</v>
      </c>
      <c r="BJ122" s="40" t="s">
        <v>494</v>
      </c>
      <c r="BK122" s="41">
        <v>4.6513391651702568E-3</v>
      </c>
      <c r="BL122" s="41"/>
      <c r="BM122" s="162" t="str">
        <f t="shared" si="108"/>
        <v>E, &lt;PRL</v>
      </c>
      <c r="BN122" s="818" t="str">
        <f t="shared" si="56"/>
        <v>&lt;MDL</v>
      </c>
      <c r="BO122" s="942" t="str">
        <f t="shared" si="57"/>
        <v>&lt;MDL</v>
      </c>
      <c r="BP122" s="836" t="s">
        <v>88</v>
      </c>
      <c r="BQ122" s="36">
        <v>3.7241351831906237E-2</v>
      </c>
      <c r="BR122" s="104"/>
      <c r="BS122" s="163" t="str">
        <f t="shared" si="95"/>
        <v>E, &lt;PRL</v>
      </c>
      <c r="BT122" s="818" t="str">
        <f>IF(BQ122&lt;BU$3,"&lt;MDL",IF(BQ122&lt;BU$4,"E, &lt;RL",IF(BQ122&gt;BU$4,"  ",)))</f>
        <v>&lt;MDL</v>
      </c>
      <c r="BU122" s="854">
        <v>7.4482703663812475E-2</v>
      </c>
      <c r="BV122" s="40"/>
      <c r="BW122" s="163" t="str">
        <f t="shared" si="97"/>
        <v>E, &lt;PRL</v>
      </c>
      <c r="BX122" s="643" t="str">
        <f t="shared" si="61"/>
        <v>&lt;MDL</v>
      </c>
      <c r="BY122" s="881" t="s">
        <v>88</v>
      </c>
      <c r="BZ122" s="25"/>
      <c r="CA122" s="80">
        <v>1</v>
      </c>
      <c r="CB122" s="163" t="str">
        <f t="shared" si="98"/>
        <v xml:space="preserve">  </v>
      </c>
      <c r="CC122" s="643" t="s">
        <v>88</v>
      </c>
      <c r="CD122" s="188">
        <v>3.6645679488082833E-3</v>
      </c>
      <c r="CE122" s="25"/>
      <c r="CF122" s="174" t="str">
        <f t="shared" si="99"/>
        <v>E, &lt;PRL</v>
      </c>
      <c r="CG122" s="818" t="str">
        <f t="shared" si="64"/>
        <v>&lt;MDL</v>
      </c>
      <c r="CH122" s="828" t="s">
        <v>88</v>
      </c>
      <c r="CI122" s="25" t="s">
        <v>88</v>
      </c>
      <c r="CJ122" s="26"/>
      <c r="CK122" s="163" t="str">
        <f t="shared" ref="CK122:CK131" si="109">IF(CI122&lt;CK$7,"E, &lt;PRL",IF(CI122&gt;CK$7,"  ",))</f>
        <v xml:space="preserve">  </v>
      </c>
      <c r="CL122" s="818" t="s">
        <v>88</v>
      </c>
      <c r="CM122" s="25" t="s">
        <v>88</v>
      </c>
      <c r="CN122" s="26"/>
      <c r="CO122" s="174" t="str">
        <f t="shared" si="38"/>
        <v xml:space="preserve">  </v>
      </c>
      <c r="CP122" s="818" t="s">
        <v>88</v>
      </c>
      <c r="CQ122" s="25" t="s">
        <v>88</v>
      </c>
      <c r="CR122" s="61"/>
      <c r="CS122" s="140"/>
    </row>
    <row r="123" spans="1:97" ht="31.8" x14ac:dyDescent="0.3">
      <c r="A123" s="906" t="s">
        <v>2189</v>
      </c>
      <c r="B123" s="425" t="s">
        <v>1295</v>
      </c>
      <c r="C123" s="219" t="s">
        <v>599</v>
      </c>
      <c r="D123" s="219">
        <v>9</v>
      </c>
      <c r="E123" s="471"/>
      <c r="F123" s="472">
        <v>1</v>
      </c>
      <c r="G123" s="419">
        <v>11452900</v>
      </c>
      <c r="H123" s="419">
        <v>201103171040</v>
      </c>
      <c r="I123" s="419"/>
      <c r="J123" s="219" t="s">
        <v>389</v>
      </c>
      <c r="K123" s="926" t="s">
        <v>2616</v>
      </c>
      <c r="L123" s="415" t="s">
        <v>746</v>
      </c>
      <c r="M123" s="219" t="s">
        <v>48</v>
      </c>
      <c r="N123" s="219"/>
      <c r="O123" s="331"/>
      <c r="P123" s="331">
        <v>40619</v>
      </c>
      <c r="Q123" s="328">
        <v>0.44444444444444398</v>
      </c>
      <c r="R123" s="305" t="s">
        <v>312</v>
      </c>
      <c r="S123" s="664" t="s">
        <v>358</v>
      </c>
      <c r="T123" s="3">
        <v>132.69999999999999</v>
      </c>
      <c r="U123" s="3">
        <v>157.20000000000002</v>
      </c>
      <c r="V123" s="7">
        <f t="shared" si="39"/>
        <v>24.500000000000028</v>
      </c>
      <c r="W123" s="540"/>
      <c r="X123" s="634"/>
      <c r="Y123" s="643" t="str">
        <f t="shared" si="48"/>
        <v xml:space="preserve">  </v>
      </c>
      <c r="Z123" s="1" t="s">
        <v>398</v>
      </c>
      <c r="AA123" s="3">
        <v>132.30000000000001</v>
      </c>
      <c r="AB123" s="3">
        <v>158.20000000000002</v>
      </c>
      <c r="AC123" s="7">
        <f t="shared" si="89"/>
        <v>25.900000000000006</v>
      </c>
      <c r="AD123" s="3">
        <v>179</v>
      </c>
      <c r="AE123" s="138">
        <f t="shared" si="106"/>
        <v>144.69273743016763</v>
      </c>
      <c r="AF123" s="643" t="str">
        <f t="shared" si="49"/>
        <v xml:space="preserve">  </v>
      </c>
      <c r="AG123" s="1" t="s">
        <v>433</v>
      </c>
      <c r="AH123" s="3">
        <v>131.80000000000001</v>
      </c>
      <c r="AI123" s="3">
        <v>161.70000000000002</v>
      </c>
      <c r="AJ123" s="138">
        <f t="shared" si="90"/>
        <v>29.900000000000006</v>
      </c>
      <c r="AK123" s="1">
        <v>229</v>
      </c>
      <c r="AL123" s="138">
        <f t="shared" si="91"/>
        <v>130.56768558951967</v>
      </c>
      <c r="AM123" s="643" t="str">
        <f t="shared" si="43"/>
        <v xml:space="preserve">  </v>
      </c>
      <c r="AN123" s="2">
        <f t="shared" si="92"/>
        <v>137.63021150984366</v>
      </c>
      <c r="AO123" s="2">
        <f>ABS(AL123-AE123)/2</f>
        <v>7.0625259203239779</v>
      </c>
      <c r="AP123" s="2">
        <f t="shared" si="105"/>
        <v>5.1315229722064686</v>
      </c>
      <c r="AQ123" s="1">
        <f t="shared" si="94"/>
        <v>2</v>
      </c>
      <c r="AR123" s="643" t="str">
        <f t="shared" si="50"/>
        <v xml:space="preserve">  </v>
      </c>
      <c r="AT123" s="23" t="s">
        <v>191</v>
      </c>
      <c r="AU123" s="23" t="s">
        <v>191</v>
      </c>
      <c r="AV123" s="23" t="s">
        <v>191</v>
      </c>
      <c r="AW123" s="162" t="str">
        <f t="shared" si="88"/>
        <v xml:space="preserve">  </v>
      </c>
      <c r="AX123" s="643" t="str">
        <f t="shared" si="51"/>
        <v xml:space="preserve">  </v>
      </c>
      <c r="AY123" s="23" t="s">
        <v>191</v>
      </c>
      <c r="AZ123" s="23" t="s">
        <v>191</v>
      </c>
      <c r="BA123" s="23" t="s">
        <v>191</v>
      </c>
      <c r="BB123" s="162" t="str">
        <f t="shared" si="52"/>
        <v xml:space="preserve">  </v>
      </c>
      <c r="BC123" s="643" t="str">
        <f t="shared" si="53"/>
        <v xml:space="preserve">  </v>
      </c>
      <c r="BD123" s="794" t="s">
        <v>191</v>
      </c>
      <c r="BE123" s="6" t="s">
        <v>505</v>
      </c>
      <c r="BF123" s="102">
        <v>4.9711752656440984</v>
      </c>
      <c r="BG123" s="165"/>
      <c r="BH123" s="162" t="str">
        <f t="shared" si="107"/>
        <v xml:space="preserve">  </v>
      </c>
      <c r="BI123" s="643" t="str">
        <f t="shared" si="54"/>
        <v xml:space="preserve">  </v>
      </c>
      <c r="BJ123" s="24" t="s">
        <v>494</v>
      </c>
      <c r="BK123" s="6">
        <v>0.11404221055688317</v>
      </c>
      <c r="BL123" s="6"/>
      <c r="BM123" s="162" t="str">
        <f t="shared" si="108"/>
        <v xml:space="preserve">  </v>
      </c>
      <c r="BN123" s="818" t="str">
        <f t="shared" si="56"/>
        <v xml:space="preserve">  </v>
      </c>
      <c r="BO123" s="942" t="str">
        <f t="shared" si="57"/>
        <v xml:space="preserve">  </v>
      </c>
      <c r="BP123" s="829">
        <f>BK123/BF123*100</f>
        <v>2.2940693993436803</v>
      </c>
      <c r="BQ123" s="35">
        <v>198.35929572616277</v>
      </c>
      <c r="BR123" s="111"/>
      <c r="BS123" s="163" t="str">
        <f t="shared" si="95"/>
        <v xml:space="preserve">  </v>
      </c>
      <c r="BT123" s="818" t="str">
        <f t="shared" si="59"/>
        <v xml:space="preserve">  </v>
      </c>
      <c r="BU123" s="45"/>
      <c r="BV123" s="45"/>
      <c r="BW123" s="45"/>
      <c r="BX123" s="45"/>
      <c r="BY123" s="8">
        <v>2.9799498932279791</v>
      </c>
      <c r="BZ123" s="8"/>
      <c r="CA123" s="80">
        <v>1</v>
      </c>
      <c r="CB123" s="163" t="str">
        <f t="shared" si="98"/>
        <v xml:space="preserve">  </v>
      </c>
      <c r="CC123" s="643" t="str">
        <f t="shared" si="63"/>
        <v xml:space="preserve">  </v>
      </c>
      <c r="CD123" s="6">
        <f>BY123*(AE123/1000)</f>
        <v>0.43117710745589199</v>
      </c>
      <c r="CE123" s="8"/>
      <c r="CF123" s="174" t="str">
        <f t="shared" si="99"/>
        <v xml:space="preserve">  </v>
      </c>
      <c r="CG123" s="818" t="str">
        <f t="shared" si="64"/>
        <v xml:space="preserve">  </v>
      </c>
      <c r="CH123" s="793">
        <f>BY123/BQ123*100</f>
        <v>1.5022990892959376</v>
      </c>
      <c r="CI123" s="11">
        <v>3.9450235848191073</v>
      </c>
      <c r="CJ123" s="11"/>
      <c r="CK123" s="163" t="str">
        <f t="shared" si="109"/>
        <v xml:space="preserve">  </v>
      </c>
      <c r="CL123" s="643" t="str">
        <f t="shared" si="66"/>
        <v xml:space="preserve">  </v>
      </c>
      <c r="CM123" s="24">
        <f>CI123*(AL123/1000)</f>
        <v>0.51509259906590099</v>
      </c>
      <c r="CN123" s="11"/>
      <c r="CO123" s="174" t="str">
        <f t="shared" si="38"/>
        <v xml:space="preserve">  </v>
      </c>
      <c r="CP123" s="818" t="str">
        <f t="shared" si="67"/>
        <v xml:space="preserve">  </v>
      </c>
      <c r="CQ123" s="11">
        <f>CI123/BQ123*100</f>
        <v>1.9888271786693861</v>
      </c>
      <c r="CR123" s="61" t="s">
        <v>952</v>
      </c>
    </row>
    <row r="124" spans="1:97" x14ac:dyDescent="0.3">
      <c r="A124" s="906" t="s">
        <v>2190</v>
      </c>
      <c r="B124" s="425" t="s">
        <v>1296</v>
      </c>
      <c r="C124" s="305" t="s">
        <v>599</v>
      </c>
      <c r="D124" s="219">
        <v>9</v>
      </c>
      <c r="E124" s="471"/>
      <c r="F124" s="472">
        <v>1</v>
      </c>
      <c r="G124" s="439">
        <v>11452800</v>
      </c>
      <c r="H124" s="419">
        <v>201103171120</v>
      </c>
      <c r="I124" s="419"/>
      <c r="J124" s="219" t="s">
        <v>389</v>
      </c>
      <c r="K124" s="911" t="s">
        <v>2615</v>
      </c>
      <c r="L124" s="415" t="s">
        <v>1696</v>
      </c>
      <c r="M124" s="219" t="s">
        <v>128</v>
      </c>
      <c r="N124" s="219"/>
      <c r="O124" s="331"/>
      <c r="P124" s="331">
        <v>40619</v>
      </c>
      <c r="Q124" s="328">
        <v>0.47222222222222199</v>
      </c>
      <c r="R124" s="305" t="s">
        <v>313</v>
      </c>
      <c r="S124" s="664" t="s">
        <v>359</v>
      </c>
      <c r="T124" s="3">
        <v>132.30000000000001</v>
      </c>
      <c r="U124" s="3">
        <v>143.4</v>
      </c>
      <c r="V124" s="7">
        <f t="shared" si="39"/>
        <v>11.099999999999994</v>
      </c>
      <c r="W124" s="1">
        <v>375</v>
      </c>
      <c r="X124" s="138">
        <f t="shared" si="40"/>
        <v>29.599999999999984</v>
      </c>
      <c r="Y124" s="643" t="str">
        <f t="shared" si="48"/>
        <v xml:space="preserve">  </v>
      </c>
      <c r="Z124" s="1" t="s">
        <v>399</v>
      </c>
      <c r="AA124" s="3">
        <v>133</v>
      </c>
      <c r="AB124" s="3">
        <v>144.19999999999999</v>
      </c>
      <c r="AC124" s="7">
        <f t="shared" si="89"/>
        <v>11.199999999999989</v>
      </c>
      <c r="AD124" s="3">
        <v>375</v>
      </c>
      <c r="AE124" s="138">
        <f t="shared" si="106"/>
        <v>29.866666666666635</v>
      </c>
      <c r="AF124" s="643" t="str">
        <f t="shared" si="49"/>
        <v xml:space="preserve">  </v>
      </c>
      <c r="AG124" s="1" t="s">
        <v>434</v>
      </c>
      <c r="AH124" s="3">
        <v>132.9</v>
      </c>
      <c r="AI124" s="3">
        <v>144.4</v>
      </c>
      <c r="AJ124" s="138">
        <f t="shared" si="90"/>
        <v>11.5</v>
      </c>
      <c r="AK124" s="1">
        <v>375</v>
      </c>
      <c r="AL124" s="138">
        <f t="shared" si="91"/>
        <v>30.666666666666668</v>
      </c>
      <c r="AM124" s="643" t="str">
        <f t="shared" si="43"/>
        <v xml:space="preserve">  </v>
      </c>
      <c r="AN124" s="2">
        <f t="shared" si="92"/>
        <v>30.044444444444427</v>
      </c>
      <c r="AO124" s="2">
        <f t="shared" ref="AO124:AO132" si="110">STDEV(X124,AE124,AL124)</f>
        <v>0.55511093319098093</v>
      </c>
      <c r="AP124" s="2">
        <f t="shared" si="105"/>
        <v>1.8476325439048931</v>
      </c>
      <c r="AQ124" s="1">
        <f t="shared" si="94"/>
        <v>3</v>
      </c>
      <c r="AR124" s="643" t="str">
        <f t="shared" si="50"/>
        <v xml:space="preserve">  </v>
      </c>
      <c r="AT124" s="23" t="s">
        <v>191</v>
      </c>
      <c r="AU124" s="23" t="s">
        <v>191</v>
      </c>
      <c r="AV124" s="23" t="s">
        <v>191</v>
      </c>
      <c r="AW124" s="162" t="str">
        <f t="shared" si="88"/>
        <v xml:space="preserve">  </v>
      </c>
      <c r="AX124" s="643" t="str">
        <f t="shared" si="51"/>
        <v xml:space="preserve">  </v>
      </c>
      <c r="AY124" s="23" t="s">
        <v>191</v>
      </c>
      <c r="AZ124" s="23" t="s">
        <v>191</v>
      </c>
      <c r="BA124" s="23" t="s">
        <v>191</v>
      </c>
      <c r="BB124" s="162" t="str">
        <f t="shared" si="52"/>
        <v xml:space="preserve">  </v>
      </c>
      <c r="BC124" s="643" t="str">
        <f t="shared" si="53"/>
        <v xml:space="preserve">  </v>
      </c>
      <c r="BD124" s="794" t="s">
        <v>191</v>
      </c>
      <c r="BE124" s="6" t="s">
        <v>506</v>
      </c>
      <c r="BF124" s="102">
        <v>2.3710701486525743</v>
      </c>
      <c r="BG124" s="165"/>
      <c r="BH124" s="162" t="str">
        <f t="shared" si="107"/>
        <v xml:space="preserve">  </v>
      </c>
      <c r="BI124" s="643" t="str">
        <f t="shared" si="54"/>
        <v xml:space="preserve">  </v>
      </c>
      <c r="BJ124" s="24" t="s">
        <v>494</v>
      </c>
      <c r="BK124" s="6">
        <v>0.15948456485877543</v>
      </c>
      <c r="BL124" s="6"/>
      <c r="BM124" s="162" t="str">
        <f t="shared" si="108"/>
        <v xml:space="preserve">  </v>
      </c>
      <c r="BN124" s="818" t="str">
        <f t="shared" si="56"/>
        <v xml:space="preserve">  </v>
      </c>
      <c r="BO124" s="942" t="str">
        <f t="shared" si="57"/>
        <v xml:space="preserve">  </v>
      </c>
      <c r="BP124" s="829">
        <f>BK124/BF124*100</f>
        <v>6.7262693577162578</v>
      </c>
      <c r="BQ124" s="35">
        <v>209.9792088627255</v>
      </c>
      <c r="BR124" s="111"/>
      <c r="BS124" s="163" t="str">
        <f t="shared" si="95"/>
        <v xml:space="preserve">  </v>
      </c>
      <c r="BT124" s="818" t="str">
        <f t="shared" si="59"/>
        <v xml:space="preserve">  </v>
      </c>
      <c r="BU124" s="10">
        <f>BQ124*(X124/1000)</f>
        <v>6.2153845823366716</v>
      </c>
      <c r="BV124" s="24"/>
      <c r="BW124" s="163" t="str">
        <f t="shared" ref="BW124:BW132" si="111">IF(BU124&lt;BW$7,"E, &lt;PRL",IF(BU124&gt;BW$7,"  ",))</f>
        <v xml:space="preserve">  </v>
      </c>
      <c r="BX124" s="643" t="str">
        <f t="shared" si="61"/>
        <v xml:space="preserve">  </v>
      </c>
      <c r="BY124" s="8">
        <v>4.6314351980227411</v>
      </c>
      <c r="BZ124" s="8"/>
      <c r="CA124" s="80">
        <v>1</v>
      </c>
      <c r="CB124" s="163" t="str">
        <f t="shared" si="98"/>
        <v xml:space="preserve">  </v>
      </c>
      <c r="CC124" s="643" t="str">
        <f t="shared" si="63"/>
        <v xml:space="preserve">  </v>
      </c>
      <c r="CD124" s="6">
        <f>BY124*(AE124/1000)</f>
        <v>0.13832553124761238</v>
      </c>
      <c r="CE124" s="8"/>
      <c r="CF124" s="174" t="str">
        <f t="shared" si="99"/>
        <v xml:space="preserve">  </v>
      </c>
      <c r="CG124" s="818" t="str">
        <f t="shared" si="64"/>
        <v xml:space="preserve">  </v>
      </c>
      <c r="CH124" s="793">
        <f>BY124/BQ124*100</f>
        <v>2.2056637050435572</v>
      </c>
      <c r="CI124" s="11">
        <v>3.7323538497884345</v>
      </c>
      <c r="CJ124" s="11"/>
      <c r="CK124" s="163" t="str">
        <f t="shared" si="109"/>
        <v xml:space="preserve">  </v>
      </c>
      <c r="CL124" s="643" t="str">
        <f t="shared" si="66"/>
        <v xml:space="preserve">  </v>
      </c>
      <c r="CM124" s="24">
        <f>CI124*(AL124/1000)</f>
        <v>0.114458851393512</v>
      </c>
      <c r="CN124" s="11"/>
      <c r="CO124" s="174" t="str">
        <f t="shared" si="38"/>
        <v>E, &lt;PRL</v>
      </c>
      <c r="CP124" s="818" t="str">
        <f t="shared" si="67"/>
        <v>&lt;MDL</v>
      </c>
      <c r="CQ124" s="11">
        <f>CI124/BQ124*100</f>
        <v>1.7774873379147131</v>
      </c>
      <c r="CR124" s="61" t="s">
        <v>2618</v>
      </c>
    </row>
    <row r="125" spans="1:97" x14ac:dyDescent="0.3">
      <c r="A125" s="906" t="s">
        <v>2191</v>
      </c>
      <c r="B125" s="425" t="s">
        <v>1297</v>
      </c>
      <c r="C125" s="305" t="s">
        <v>601</v>
      </c>
      <c r="D125" s="305">
        <v>2</v>
      </c>
      <c r="E125" s="471"/>
      <c r="F125" s="472">
        <v>4</v>
      </c>
      <c r="G125" s="419">
        <v>88888823</v>
      </c>
      <c r="H125" s="419">
        <v>201103180800</v>
      </c>
      <c r="I125" s="419"/>
      <c r="J125" s="18" t="s">
        <v>389</v>
      </c>
      <c r="K125" s="910" t="s">
        <v>137</v>
      </c>
      <c r="L125" s="418"/>
      <c r="M125" s="18" t="s">
        <v>46</v>
      </c>
      <c r="N125" s="18"/>
      <c r="O125" s="450" t="s">
        <v>47</v>
      </c>
      <c r="P125" s="331">
        <v>40620</v>
      </c>
      <c r="Q125" s="328">
        <v>0.33333333333333298</v>
      </c>
      <c r="R125" s="385" t="s">
        <v>314</v>
      </c>
      <c r="S125" s="542" t="s">
        <v>360</v>
      </c>
      <c r="T125" s="98">
        <v>133.69999999999999</v>
      </c>
      <c r="U125" s="98">
        <v>133.39999999999998</v>
      </c>
      <c r="V125" s="137">
        <f t="shared" si="39"/>
        <v>-0.30000000000001137</v>
      </c>
      <c r="W125" s="142">
        <v>625</v>
      </c>
      <c r="X125" s="137">
        <f t="shared" si="40"/>
        <v>-0.48000000000001819</v>
      </c>
      <c r="Y125" s="643" t="str">
        <f t="shared" si="48"/>
        <v>&lt;MDL</v>
      </c>
      <c r="Z125" s="142" t="s">
        <v>400</v>
      </c>
      <c r="AA125" s="98">
        <v>131.4</v>
      </c>
      <c r="AB125" s="98">
        <v>131.20000000000002</v>
      </c>
      <c r="AC125" s="137">
        <f t="shared" si="89"/>
        <v>-0.19999999999998863</v>
      </c>
      <c r="AD125" s="98">
        <v>625</v>
      </c>
      <c r="AE125" s="137">
        <f t="shared" si="106"/>
        <v>-0.3199999999999818</v>
      </c>
      <c r="AF125" s="643" t="str">
        <f t="shared" si="49"/>
        <v>&lt;MDL</v>
      </c>
      <c r="AG125" s="142" t="s">
        <v>435</v>
      </c>
      <c r="AH125" s="98">
        <v>132.9</v>
      </c>
      <c r="AI125" s="98">
        <v>132.80000000000001</v>
      </c>
      <c r="AJ125" s="137">
        <f t="shared" si="90"/>
        <v>-9.9999999999994316E-2</v>
      </c>
      <c r="AK125" s="142">
        <v>625</v>
      </c>
      <c r="AL125" s="137">
        <f t="shared" si="91"/>
        <v>-0.1599999999999909</v>
      </c>
      <c r="AM125" s="643" t="str">
        <f t="shared" si="43"/>
        <v>&lt;MDL</v>
      </c>
      <c r="AN125" s="166">
        <f t="shared" si="92"/>
        <v>-0.31999999999999701</v>
      </c>
      <c r="AO125" s="166">
        <f t="shared" si="110"/>
        <v>0.16000000000001358</v>
      </c>
      <c r="AP125" s="166">
        <f t="shared" si="105"/>
        <v>-50.000000000004704</v>
      </c>
      <c r="AQ125" s="142">
        <f t="shared" si="94"/>
        <v>3</v>
      </c>
      <c r="AR125" s="643" t="str">
        <f t="shared" si="50"/>
        <v>&lt;MDL</v>
      </c>
      <c r="AS125" s="142"/>
      <c r="AT125" s="23" t="s">
        <v>191</v>
      </c>
      <c r="AU125" s="23" t="s">
        <v>191</v>
      </c>
      <c r="AV125" s="23" t="s">
        <v>191</v>
      </c>
      <c r="AW125" s="162" t="str">
        <f t="shared" si="88"/>
        <v xml:space="preserve">  </v>
      </c>
      <c r="AX125" s="643" t="str">
        <f t="shared" si="51"/>
        <v xml:space="preserve">  </v>
      </c>
      <c r="AY125" s="23" t="s">
        <v>191</v>
      </c>
      <c r="AZ125" s="23" t="s">
        <v>191</v>
      </c>
      <c r="BA125" s="23" t="s">
        <v>191</v>
      </c>
      <c r="BB125" s="162" t="str">
        <f t="shared" si="52"/>
        <v xml:space="preserve">  </v>
      </c>
      <c r="BC125" s="643" t="str">
        <f t="shared" si="53"/>
        <v xml:space="preserve">  </v>
      </c>
      <c r="BD125" s="794" t="s">
        <v>191</v>
      </c>
      <c r="BE125" s="41" t="s">
        <v>507</v>
      </c>
      <c r="BF125" s="40">
        <v>0.10248916064497994</v>
      </c>
      <c r="BG125" s="104"/>
      <c r="BH125" s="162" t="str">
        <f t="shared" si="107"/>
        <v>E, &lt;PRL</v>
      </c>
      <c r="BI125" s="643" t="str">
        <f t="shared" si="54"/>
        <v>E, &lt;RL</v>
      </c>
      <c r="BJ125" s="40" t="s">
        <v>494</v>
      </c>
      <c r="BK125" s="41">
        <v>-3.2413414554283008E-4</v>
      </c>
      <c r="BL125" s="41"/>
      <c r="BM125" s="162" t="str">
        <f t="shared" si="108"/>
        <v>E, &lt;PRL</v>
      </c>
      <c r="BN125" s="818" t="str">
        <f t="shared" si="56"/>
        <v>&lt;MDL</v>
      </c>
      <c r="BO125" s="942" t="str">
        <f t="shared" si="57"/>
        <v>&lt;MDL</v>
      </c>
      <c r="BP125" s="836" t="s">
        <v>88</v>
      </c>
      <c r="BQ125" s="36">
        <v>6.8916274064992761E-2</v>
      </c>
      <c r="BR125" s="114"/>
      <c r="BS125" s="163" t="str">
        <f t="shared" si="95"/>
        <v>E, &lt;PRL</v>
      </c>
      <c r="BT125" s="818" t="str">
        <f>IF(BQ125&lt;BU$3,"&lt;MDL",IF(BQ125&lt;BU$4,"E, &lt;RL",IF(BQ125&gt;BU$4,"  ",)))</f>
        <v>E, &lt;RL</v>
      </c>
      <c r="BU125" s="854">
        <v>0.11026603850398842</v>
      </c>
      <c r="BV125" s="40"/>
      <c r="BW125" s="163" t="str">
        <f t="shared" si="111"/>
        <v>E, &lt;PRL</v>
      </c>
      <c r="BX125" s="643" t="str">
        <f t="shared" si="61"/>
        <v>&lt;MDL</v>
      </c>
      <c r="BY125" s="881" t="s">
        <v>88</v>
      </c>
      <c r="BZ125" s="25"/>
      <c r="CA125" s="80">
        <v>1</v>
      </c>
      <c r="CB125" s="163" t="str">
        <f t="shared" si="98"/>
        <v xml:space="preserve">  </v>
      </c>
      <c r="CC125" s="643" t="s">
        <v>88</v>
      </c>
      <c r="CD125" s="188">
        <v>0</v>
      </c>
      <c r="CE125" s="25"/>
      <c r="CF125" s="174" t="str">
        <f t="shared" si="99"/>
        <v>E, &lt;PRL</v>
      </c>
      <c r="CG125" s="818" t="str">
        <f t="shared" si="64"/>
        <v>&lt;MDL</v>
      </c>
      <c r="CH125" s="828" t="s">
        <v>88</v>
      </c>
      <c r="CI125" s="25" t="s">
        <v>88</v>
      </c>
      <c r="CJ125" s="26"/>
      <c r="CK125" s="163" t="str">
        <f t="shared" si="109"/>
        <v xml:space="preserve">  </v>
      </c>
      <c r="CL125" s="818" t="s">
        <v>88</v>
      </c>
      <c r="CM125" s="25" t="s">
        <v>88</v>
      </c>
      <c r="CN125" s="26"/>
      <c r="CO125" s="174" t="str">
        <f t="shared" si="38"/>
        <v xml:space="preserve">  </v>
      </c>
      <c r="CP125" s="818" t="s">
        <v>88</v>
      </c>
      <c r="CQ125" s="25" t="s">
        <v>88</v>
      </c>
      <c r="CR125" s="61"/>
      <c r="CS125" s="140"/>
    </row>
    <row r="126" spans="1:97" ht="21.6" x14ac:dyDescent="0.3">
      <c r="A126" s="906" t="s">
        <v>2192</v>
      </c>
      <c r="B126" s="425" t="s">
        <v>1298</v>
      </c>
      <c r="C126" s="305" t="s">
        <v>599</v>
      </c>
      <c r="D126" s="219">
        <v>9</v>
      </c>
      <c r="E126" s="471"/>
      <c r="F126" s="472">
        <v>1</v>
      </c>
      <c r="G126" s="419">
        <v>11452600</v>
      </c>
      <c r="H126" s="419">
        <v>201103191940</v>
      </c>
      <c r="I126" s="419"/>
      <c r="J126" s="219" t="s">
        <v>389</v>
      </c>
      <c r="K126" s="926" t="s">
        <v>2614</v>
      </c>
      <c r="L126" s="413" t="s">
        <v>1694</v>
      </c>
      <c r="M126" s="219" t="s">
        <v>342</v>
      </c>
      <c r="N126" s="219"/>
      <c r="O126" s="331"/>
      <c r="P126" s="331">
        <v>40621</v>
      </c>
      <c r="Q126" s="328">
        <v>0.81944444444444497</v>
      </c>
      <c r="R126" s="305" t="s">
        <v>315</v>
      </c>
      <c r="S126" s="664" t="s">
        <v>361</v>
      </c>
      <c r="T126" s="3">
        <v>133.4</v>
      </c>
      <c r="U126" s="3">
        <v>208.4</v>
      </c>
      <c r="V126" s="7">
        <f t="shared" si="39"/>
        <v>75</v>
      </c>
      <c r="W126" s="1">
        <v>125</v>
      </c>
      <c r="X126" s="138">
        <f t="shared" si="40"/>
        <v>600</v>
      </c>
      <c r="Y126" s="643" t="str">
        <f t="shared" si="48"/>
        <v xml:space="preserve">  </v>
      </c>
      <c r="Z126" s="1" t="s">
        <v>401</v>
      </c>
      <c r="AA126" s="3">
        <v>132.69999999999999</v>
      </c>
      <c r="AB126" s="3">
        <v>205.2</v>
      </c>
      <c r="AC126" s="7">
        <f t="shared" si="89"/>
        <v>72.5</v>
      </c>
      <c r="AD126" s="3">
        <v>120</v>
      </c>
      <c r="AE126" s="138">
        <f t="shared" si="106"/>
        <v>604.16666666666674</v>
      </c>
      <c r="AF126" s="643" t="str">
        <f t="shared" si="49"/>
        <v xml:space="preserve">  </v>
      </c>
      <c r="AG126" s="1" t="s">
        <v>436</v>
      </c>
      <c r="AH126" s="3">
        <v>132.19999999999999</v>
      </c>
      <c r="AI126" s="3">
        <v>201.3</v>
      </c>
      <c r="AJ126" s="138">
        <f t="shared" si="90"/>
        <v>69.100000000000023</v>
      </c>
      <c r="AK126" s="1">
        <v>123</v>
      </c>
      <c r="AL126" s="138">
        <f t="shared" si="91"/>
        <v>561.78861788617905</v>
      </c>
      <c r="AM126" s="643" t="str">
        <f t="shared" si="43"/>
        <v xml:space="preserve">  </v>
      </c>
      <c r="AN126" s="2">
        <f t="shared" si="92"/>
        <v>588.65176151761523</v>
      </c>
      <c r="AO126" s="2">
        <f t="shared" si="110"/>
        <v>23.357261014514457</v>
      </c>
      <c r="AP126" s="2">
        <f t="shared" si="105"/>
        <v>3.9679251030009013</v>
      </c>
      <c r="AQ126" s="1">
        <f t="shared" si="94"/>
        <v>3</v>
      </c>
      <c r="AR126" s="643" t="str">
        <f t="shared" si="50"/>
        <v xml:space="preserve">  </v>
      </c>
      <c r="AT126" s="23" t="s">
        <v>191</v>
      </c>
      <c r="AU126" s="23" t="s">
        <v>191</v>
      </c>
      <c r="AV126" s="23" t="s">
        <v>191</v>
      </c>
      <c r="AW126" s="162" t="str">
        <f t="shared" si="88"/>
        <v xml:space="preserve">  </v>
      </c>
      <c r="AX126" s="643" t="str">
        <f t="shared" si="51"/>
        <v xml:space="preserve">  </v>
      </c>
      <c r="AY126" s="23" t="s">
        <v>191</v>
      </c>
      <c r="AZ126" s="23" t="s">
        <v>191</v>
      </c>
      <c r="BA126" s="23" t="s">
        <v>191</v>
      </c>
      <c r="BB126" s="162" t="str">
        <f t="shared" si="52"/>
        <v xml:space="preserve">  </v>
      </c>
      <c r="BC126" s="643" t="str">
        <f t="shared" si="53"/>
        <v xml:space="preserve">  </v>
      </c>
      <c r="BD126" s="794" t="s">
        <v>191</v>
      </c>
      <c r="BE126" s="6" t="s">
        <v>508</v>
      </c>
      <c r="BF126" s="102">
        <v>3.6407819894799336</v>
      </c>
      <c r="BG126" s="165"/>
      <c r="BH126" s="162" t="str">
        <f t="shared" si="107"/>
        <v xml:space="preserve">  </v>
      </c>
      <c r="BI126" s="643" t="str">
        <f t="shared" si="54"/>
        <v xml:space="preserve">  </v>
      </c>
      <c r="BJ126" s="24" t="s">
        <v>494</v>
      </c>
      <c r="BK126" s="24">
        <v>7.0684936507552587E-2</v>
      </c>
      <c r="BL126" s="24"/>
      <c r="BM126" s="162" t="str">
        <f t="shared" si="108"/>
        <v xml:space="preserve">  </v>
      </c>
      <c r="BN126" s="818" t="str">
        <f t="shared" si="56"/>
        <v xml:space="preserve">  </v>
      </c>
      <c r="BO126" s="942" t="str">
        <f t="shared" si="57"/>
        <v xml:space="preserve">  </v>
      </c>
      <c r="BP126" s="793">
        <f t="shared" ref="BP126:BP132" si="112">BK126/BF126*100</f>
        <v>1.9414767682271894</v>
      </c>
      <c r="BQ126" s="35">
        <v>229.75126027280763</v>
      </c>
      <c r="BR126" s="111"/>
      <c r="BS126" s="163" t="str">
        <f t="shared" si="95"/>
        <v xml:space="preserve">  </v>
      </c>
      <c r="BT126" s="818" t="str">
        <f t="shared" si="59"/>
        <v xml:space="preserve">  </v>
      </c>
      <c r="BU126" s="10">
        <f>BQ126*(X126/1000)</f>
        <v>137.85075616368457</v>
      </c>
      <c r="BV126" s="24"/>
      <c r="BW126" s="163" t="str">
        <f t="shared" si="111"/>
        <v xml:space="preserve">  </v>
      </c>
      <c r="BX126" s="643" t="str">
        <f t="shared" si="61"/>
        <v xml:space="preserve">  </v>
      </c>
      <c r="BY126" s="8">
        <v>2.1157461152705532</v>
      </c>
      <c r="BZ126" s="8">
        <v>4.6387357967947906E-2</v>
      </c>
      <c r="CA126" s="80">
        <v>1</v>
      </c>
      <c r="CB126" s="163" t="str">
        <f t="shared" si="98"/>
        <v xml:space="preserve">  </v>
      </c>
      <c r="CC126" s="643" t="str">
        <f t="shared" si="63"/>
        <v xml:space="preserve">  </v>
      </c>
      <c r="CD126" s="6">
        <v>1.2782632779759593</v>
      </c>
      <c r="CE126" s="8">
        <v>2.8025695438968379E-2</v>
      </c>
      <c r="CF126" s="174" t="str">
        <f t="shared" si="99"/>
        <v xml:space="preserve">  </v>
      </c>
      <c r="CG126" s="818" t="str">
        <f t="shared" si="64"/>
        <v xml:space="preserve">  </v>
      </c>
      <c r="CH126" s="793">
        <f>BY126/BQ126*100</f>
        <v>0.92088553192626976</v>
      </c>
      <c r="CI126" s="11">
        <v>3.6579348310758109</v>
      </c>
      <c r="CJ126" s="11"/>
      <c r="CK126" s="163" t="str">
        <f t="shared" si="109"/>
        <v xml:space="preserve">  </v>
      </c>
      <c r="CL126" s="643" t="str">
        <f t="shared" si="66"/>
        <v xml:space="preserve">  </v>
      </c>
      <c r="CM126" s="24">
        <f>CI126*(AL126/1000)</f>
        <v>2.0549861530677935</v>
      </c>
      <c r="CN126" s="11"/>
      <c r="CO126" s="174" t="str">
        <f t="shared" si="38"/>
        <v xml:space="preserve">  </v>
      </c>
      <c r="CP126" s="818" t="str">
        <f t="shared" si="67"/>
        <v xml:space="preserve">  </v>
      </c>
      <c r="CQ126" s="11">
        <f>CI126/BQ126*100</f>
        <v>1.592128298548771</v>
      </c>
      <c r="CR126" s="61">
        <f>100*CM126/BU126</f>
        <v>1.4907325938986467</v>
      </c>
    </row>
    <row r="127" spans="1:97" ht="31.8" x14ac:dyDescent="0.3">
      <c r="A127" s="906" t="s">
        <v>2193</v>
      </c>
      <c r="B127" s="425" t="s">
        <v>1299</v>
      </c>
      <c r="C127" s="219" t="s">
        <v>599</v>
      </c>
      <c r="D127" s="219">
        <v>9</v>
      </c>
      <c r="E127" s="471"/>
      <c r="F127" s="472">
        <v>1</v>
      </c>
      <c r="G127" s="419">
        <v>11452900</v>
      </c>
      <c r="H127" s="419">
        <v>201103191840</v>
      </c>
      <c r="I127" s="419"/>
      <c r="J127" s="219" t="s">
        <v>389</v>
      </c>
      <c r="K127" s="926" t="s">
        <v>2616</v>
      </c>
      <c r="L127" s="415" t="s">
        <v>746</v>
      </c>
      <c r="M127" s="219" t="s">
        <v>48</v>
      </c>
      <c r="N127" s="219"/>
      <c r="O127" s="331"/>
      <c r="P127" s="331">
        <v>40621</v>
      </c>
      <c r="Q127" s="328">
        <v>0.77777777777777801</v>
      </c>
      <c r="R127" s="305" t="s">
        <v>316</v>
      </c>
      <c r="S127" s="664" t="s">
        <v>362</v>
      </c>
      <c r="T127" s="3">
        <v>132.80000000000001</v>
      </c>
      <c r="U127" s="3">
        <v>169.2</v>
      </c>
      <c r="V127" s="7">
        <f t="shared" si="39"/>
        <v>36.399999999999977</v>
      </c>
      <c r="W127" s="1">
        <v>42</v>
      </c>
      <c r="X127" s="138">
        <f t="shared" si="40"/>
        <v>866.66666666666606</v>
      </c>
      <c r="Y127" s="643" t="str">
        <f t="shared" si="48"/>
        <v xml:space="preserve">  </v>
      </c>
      <c r="Z127" s="1" t="s">
        <v>402</v>
      </c>
      <c r="AA127" s="3">
        <v>132.19999999999999</v>
      </c>
      <c r="AB127" s="3">
        <v>164.89999999999998</v>
      </c>
      <c r="AC127" s="7">
        <f t="shared" si="89"/>
        <v>32.699999999999989</v>
      </c>
      <c r="AD127" s="3">
        <v>40</v>
      </c>
      <c r="AE127" s="138">
        <f t="shared" si="106"/>
        <v>817.49999999999966</v>
      </c>
      <c r="AF127" s="643" t="str">
        <f t="shared" si="49"/>
        <v xml:space="preserve">  </v>
      </c>
      <c r="AG127" s="1" t="s">
        <v>437</v>
      </c>
      <c r="AH127" s="3">
        <v>132</v>
      </c>
      <c r="AI127" s="3">
        <v>162</v>
      </c>
      <c r="AJ127" s="138">
        <f t="shared" si="90"/>
        <v>30</v>
      </c>
      <c r="AK127" s="1">
        <v>41</v>
      </c>
      <c r="AL127" s="138">
        <f t="shared" si="91"/>
        <v>731.70731707317066</v>
      </c>
      <c r="AM127" s="643" t="str">
        <f t="shared" si="43"/>
        <v xml:space="preserve">  </v>
      </c>
      <c r="AN127" s="2">
        <f t="shared" si="92"/>
        <v>805.29132791327868</v>
      </c>
      <c r="AO127" s="2">
        <f t="shared" si="110"/>
        <v>68.302966745710506</v>
      </c>
      <c r="AP127" s="2">
        <f t="shared" si="105"/>
        <v>8.4817710533033353</v>
      </c>
      <c r="AQ127" s="1">
        <f t="shared" si="94"/>
        <v>3</v>
      </c>
      <c r="AR127" s="643" t="str">
        <f t="shared" si="50"/>
        <v xml:space="preserve">  </v>
      </c>
      <c r="AT127" s="23" t="s">
        <v>191</v>
      </c>
      <c r="AU127" s="23" t="s">
        <v>191</v>
      </c>
      <c r="AV127" s="23" t="s">
        <v>191</v>
      </c>
      <c r="AW127" s="162" t="str">
        <f t="shared" si="88"/>
        <v xml:space="preserve">  </v>
      </c>
      <c r="AX127" s="643" t="str">
        <f t="shared" si="51"/>
        <v xml:space="preserve">  </v>
      </c>
      <c r="AY127" s="23" t="s">
        <v>191</v>
      </c>
      <c r="AZ127" s="23" t="s">
        <v>191</v>
      </c>
      <c r="BA127" s="23" t="s">
        <v>191</v>
      </c>
      <c r="BB127" s="162" t="str">
        <f t="shared" si="52"/>
        <v xml:space="preserve">  </v>
      </c>
      <c r="BC127" s="643" t="str">
        <f t="shared" si="53"/>
        <v xml:space="preserve">  </v>
      </c>
      <c r="BD127" s="794" t="s">
        <v>191</v>
      </c>
      <c r="BE127" s="6" t="s">
        <v>509</v>
      </c>
      <c r="BF127" s="102">
        <v>5.0944416837197224</v>
      </c>
      <c r="BG127" s="165"/>
      <c r="BH127" s="162" t="str">
        <f t="shared" si="107"/>
        <v xml:space="preserve">  </v>
      </c>
      <c r="BI127" s="643" t="str">
        <f t="shared" si="54"/>
        <v xml:space="preserve">  </v>
      </c>
      <c r="BJ127" s="24" t="s">
        <v>494</v>
      </c>
      <c r="BK127" s="24">
        <v>9.0014993033394705E-2</v>
      </c>
      <c r="BL127" s="24"/>
      <c r="BM127" s="162" t="str">
        <f t="shared" si="108"/>
        <v xml:space="preserve">  </v>
      </c>
      <c r="BN127" s="818" t="str">
        <f t="shared" si="56"/>
        <v xml:space="preserve">  </v>
      </c>
      <c r="BO127" s="942" t="str">
        <f t="shared" si="57"/>
        <v xml:space="preserve">  </v>
      </c>
      <c r="BP127" s="793">
        <f t="shared" si="112"/>
        <v>1.7669255753982835</v>
      </c>
      <c r="BQ127" s="35">
        <v>286.58783395990883</v>
      </c>
      <c r="BR127" s="111"/>
      <c r="BS127" s="163" t="str">
        <f t="shared" si="95"/>
        <v xml:space="preserve">  </v>
      </c>
      <c r="BT127" s="818" t="str">
        <f t="shared" si="59"/>
        <v xml:space="preserve">  </v>
      </c>
      <c r="BU127" s="10">
        <f>BQ127*(X127/1000)</f>
        <v>248.37612276525414</v>
      </c>
      <c r="BV127" s="24"/>
      <c r="BW127" s="163" t="str">
        <f t="shared" si="111"/>
        <v xml:space="preserve">  </v>
      </c>
      <c r="BX127" s="643" t="str">
        <f t="shared" si="61"/>
        <v xml:space="preserve">  </v>
      </c>
      <c r="BY127" s="8">
        <v>2.381184073640068</v>
      </c>
      <c r="BZ127" s="8"/>
      <c r="CA127" s="80">
        <v>1</v>
      </c>
      <c r="CB127" s="163" t="str">
        <f t="shared" si="98"/>
        <v xml:space="preserve">  </v>
      </c>
      <c r="CC127" s="643" t="str">
        <f t="shared" si="63"/>
        <v xml:space="preserve">  </v>
      </c>
      <c r="CD127" s="6">
        <f>BY127*(AE127/1000)</f>
        <v>1.9466179802007548</v>
      </c>
      <c r="CE127" s="8"/>
      <c r="CF127" s="174" t="str">
        <f t="shared" si="99"/>
        <v xml:space="preserve">  </v>
      </c>
      <c r="CG127" s="818" t="str">
        <f t="shared" si="64"/>
        <v xml:space="preserve">  </v>
      </c>
      <c r="CH127" s="793">
        <f>BY127/BQ127*100</f>
        <v>0.83087409564398162</v>
      </c>
      <c r="CI127" s="11">
        <v>3.6351283359235698</v>
      </c>
      <c r="CJ127" s="11"/>
      <c r="CK127" s="163" t="str">
        <f t="shared" si="109"/>
        <v xml:space="preserve">  </v>
      </c>
      <c r="CL127" s="643" t="str">
        <f t="shared" si="66"/>
        <v xml:space="preserve">  </v>
      </c>
      <c r="CM127" s="24">
        <f>CI127*(AL127/1000)</f>
        <v>2.6598500018952946</v>
      </c>
      <c r="CN127" s="11"/>
      <c r="CO127" s="174" t="str">
        <f t="shared" si="38"/>
        <v xml:space="preserve">  </v>
      </c>
      <c r="CP127" s="818" t="str">
        <f t="shared" si="67"/>
        <v xml:space="preserve">  </v>
      </c>
      <c r="CQ127" s="11">
        <f>CI127/BQ127*100</f>
        <v>1.2684168360168746</v>
      </c>
      <c r="CR127" s="61">
        <f>100*CM127/BU127</f>
        <v>1.0708960153988629</v>
      </c>
    </row>
    <row r="128" spans="1:97" x14ac:dyDescent="0.3">
      <c r="A128" s="906" t="s">
        <v>2194</v>
      </c>
      <c r="B128" s="425" t="s">
        <v>1300</v>
      </c>
      <c r="C128" s="305" t="s">
        <v>599</v>
      </c>
      <c r="D128" s="219">
        <v>9</v>
      </c>
      <c r="E128" s="471"/>
      <c r="F128" s="472">
        <v>1</v>
      </c>
      <c r="G128" s="439">
        <v>11452800</v>
      </c>
      <c r="H128" s="419">
        <v>201103191910</v>
      </c>
      <c r="I128" s="419"/>
      <c r="J128" s="219" t="s">
        <v>389</v>
      </c>
      <c r="K128" s="911" t="s">
        <v>2615</v>
      </c>
      <c r="L128" s="415" t="s">
        <v>1696</v>
      </c>
      <c r="M128" s="219" t="s">
        <v>128</v>
      </c>
      <c r="N128" s="219"/>
      <c r="O128" s="331"/>
      <c r="P128" s="331">
        <v>40621</v>
      </c>
      <c r="Q128" s="328">
        <v>0.79861111111111105</v>
      </c>
      <c r="R128" s="305" t="s">
        <v>317</v>
      </c>
      <c r="S128" s="664" t="s">
        <v>363</v>
      </c>
      <c r="T128" s="3">
        <v>134</v>
      </c>
      <c r="U128" s="3">
        <v>156.29999999999998</v>
      </c>
      <c r="V128" s="7">
        <f t="shared" si="39"/>
        <v>22.299999999999983</v>
      </c>
      <c r="W128" s="3">
        <v>79.8</v>
      </c>
      <c r="X128" s="138">
        <f t="shared" si="40"/>
        <v>279.44862155388449</v>
      </c>
      <c r="Y128" s="643" t="str">
        <f t="shared" si="48"/>
        <v xml:space="preserve">  </v>
      </c>
      <c r="Z128" s="1" t="s">
        <v>403</v>
      </c>
      <c r="AA128" s="3">
        <v>132.9</v>
      </c>
      <c r="AB128" s="3">
        <v>161.6</v>
      </c>
      <c r="AC128" s="7">
        <f t="shared" si="89"/>
        <v>28.699999999999989</v>
      </c>
      <c r="AD128" s="3">
        <v>93.5</v>
      </c>
      <c r="AE128" s="138">
        <f t="shared" si="106"/>
        <v>306.95187165775388</v>
      </c>
      <c r="AF128" s="643" t="str">
        <f t="shared" si="49"/>
        <v xml:space="preserve">  </v>
      </c>
      <c r="AG128" s="1" t="s">
        <v>438</v>
      </c>
      <c r="AH128" s="3">
        <v>132.6</v>
      </c>
      <c r="AI128" s="3">
        <v>163.30000000000001</v>
      </c>
      <c r="AJ128" s="138">
        <f t="shared" si="90"/>
        <v>30.700000000000017</v>
      </c>
      <c r="AK128" s="3">
        <v>98.8</v>
      </c>
      <c r="AL128" s="138">
        <f t="shared" si="91"/>
        <v>310.72874493927145</v>
      </c>
      <c r="AM128" s="643" t="str">
        <f t="shared" si="43"/>
        <v xml:space="preserve">  </v>
      </c>
      <c r="AN128" s="2">
        <f t="shared" si="92"/>
        <v>299.04307938363661</v>
      </c>
      <c r="AO128" s="2">
        <f t="shared" si="110"/>
        <v>17.074052716845255</v>
      </c>
      <c r="AP128" s="2">
        <f t="shared" si="105"/>
        <v>5.7095629004479589</v>
      </c>
      <c r="AQ128" s="1">
        <f t="shared" si="94"/>
        <v>3</v>
      </c>
      <c r="AR128" s="643" t="str">
        <f t="shared" si="50"/>
        <v xml:space="preserve">  </v>
      </c>
      <c r="AT128" s="23" t="s">
        <v>191</v>
      </c>
      <c r="AU128" s="23" t="s">
        <v>191</v>
      </c>
      <c r="AV128" s="23" t="s">
        <v>191</v>
      </c>
      <c r="AW128" s="162" t="str">
        <f t="shared" si="88"/>
        <v xml:space="preserve">  </v>
      </c>
      <c r="AX128" s="643" t="str">
        <f t="shared" si="51"/>
        <v xml:space="preserve">  </v>
      </c>
      <c r="AY128" s="23" t="s">
        <v>191</v>
      </c>
      <c r="AZ128" s="23" t="s">
        <v>191</v>
      </c>
      <c r="BA128" s="23" t="s">
        <v>191</v>
      </c>
      <c r="BB128" s="162" t="str">
        <f t="shared" si="52"/>
        <v xml:space="preserve">  </v>
      </c>
      <c r="BC128" s="643" t="str">
        <f t="shared" si="53"/>
        <v xml:space="preserve">  </v>
      </c>
      <c r="BD128" s="794" t="s">
        <v>191</v>
      </c>
      <c r="BE128" s="6" t="s">
        <v>510</v>
      </c>
      <c r="BF128" s="102">
        <v>4.4938608265525595</v>
      </c>
      <c r="BG128" s="165"/>
      <c r="BH128" s="162" t="str">
        <f t="shared" si="107"/>
        <v xml:space="preserve">  </v>
      </c>
      <c r="BI128" s="643" t="str">
        <f t="shared" si="54"/>
        <v xml:space="preserve">  </v>
      </c>
      <c r="BJ128" s="24" t="s">
        <v>494</v>
      </c>
      <c r="BK128" s="24">
        <v>9.5469030268311314E-2</v>
      </c>
      <c r="BL128" s="24"/>
      <c r="BM128" s="162" t="str">
        <f t="shared" si="108"/>
        <v xml:space="preserve">  </v>
      </c>
      <c r="BN128" s="818" t="str">
        <f t="shared" si="56"/>
        <v xml:space="preserve">  </v>
      </c>
      <c r="BO128" s="942" t="str">
        <f t="shared" si="57"/>
        <v xml:space="preserve">  </v>
      </c>
      <c r="BP128" s="793">
        <f t="shared" si="112"/>
        <v>2.124432285579922</v>
      </c>
      <c r="BQ128" s="35">
        <v>244.47760533077164</v>
      </c>
      <c r="BR128" s="111"/>
      <c r="BS128" s="163" t="str">
        <f t="shared" si="95"/>
        <v xml:space="preserve">  </v>
      </c>
      <c r="BT128" s="818" t="str">
        <f t="shared" si="59"/>
        <v xml:space="preserve">  </v>
      </c>
      <c r="BU128" s="10">
        <f>BQ128*(X128/1000)</f>
        <v>68.318929810478735</v>
      </c>
      <c r="BV128" s="24"/>
      <c r="BW128" s="163" t="str">
        <f t="shared" si="111"/>
        <v xml:space="preserve">  </v>
      </c>
      <c r="BX128" s="643" t="str">
        <f t="shared" si="61"/>
        <v xml:space="preserve">  </v>
      </c>
      <c r="BY128" s="8">
        <v>2.8044175704818364</v>
      </c>
      <c r="BZ128" s="8"/>
      <c r="CA128" s="80">
        <v>1</v>
      </c>
      <c r="CB128" s="163" t="str">
        <f t="shared" si="98"/>
        <v xml:space="preserve">  </v>
      </c>
      <c r="CC128" s="643" t="str">
        <f t="shared" si="63"/>
        <v xml:space="preserve">  </v>
      </c>
      <c r="CD128" s="6">
        <f>BY128*(AE128/1000)</f>
        <v>0.86082122216929058</v>
      </c>
      <c r="CE128" s="8"/>
      <c r="CF128" s="174" t="str">
        <f t="shared" si="99"/>
        <v xml:space="preserve">  </v>
      </c>
      <c r="CG128" s="818" t="str">
        <f t="shared" si="64"/>
        <v xml:space="preserve">  </v>
      </c>
      <c r="CH128" s="793">
        <f>BY128/BQ128*100</f>
        <v>1.1471061190604901</v>
      </c>
      <c r="CI128" s="11">
        <v>0.94243172971494515</v>
      </c>
      <c r="CJ128" s="11"/>
      <c r="CK128" s="163" t="str">
        <f t="shared" si="109"/>
        <v>E, &lt;PRL</v>
      </c>
      <c r="CL128" s="643" t="str">
        <f t="shared" si="66"/>
        <v>E, &lt;RL</v>
      </c>
      <c r="CM128" s="24">
        <f>CI128*(AL128/1000)</f>
        <v>0.2928406285652716</v>
      </c>
      <c r="CN128" s="11"/>
      <c r="CO128" s="174" t="str">
        <f t="shared" si="38"/>
        <v xml:space="preserve">  </v>
      </c>
      <c r="CP128" s="818" t="str">
        <f t="shared" si="67"/>
        <v xml:space="preserve">  </v>
      </c>
      <c r="CQ128" s="11">
        <f>CI128/BQ128*100</f>
        <v>0.38548795847368528</v>
      </c>
      <c r="CR128" s="61">
        <f>100*CM128/BU128</f>
        <v>0.42863761094857755</v>
      </c>
    </row>
    <row r="129" spans="1:97" x14ac:dyDescent="0.3">
      <c r="A129" s="906" t="s">
        <v>2195</v>
      </c>
      <c r="B129" s="425" t="s">
        <v>1301</v>
      </c>
      <c r="C129" s="305" t="s">
        <v>601</v>
      </c>
      <c r="D129" s="305">
        <v>2</v>
      </c>
      <c r="E129" s="471"/>
      <c r="F129" s="472">
        <v>4</v>
      </c>
      <c r="G129" s="419">
        <v>88888823</v>
      </c>
      <c r="H129" s="419">
        <v>201103201500</v>
      </c>
      <c r="I129" s="419"/>
      <c r="J129" s="18" t="s">
        <v>389</v>
      </c>
      <c r="K129" s="910" t="s">
        <v>137</v>
      </c>
      <c r="L129" s="418"/>
      <c r="M129" s="18" t="s">
        <v>46</v>
      </c>
      <c r="N129" s="18"/>
      <c r="O129" s="450" t="s">
        <v>47</v>
      </c>
      <c r="P129" s="331">
        <v>40622</v>
      </c>
      <c r="Q129" s="328">
        <v>0.625</v>
      </c>
      <c r="R129" s="385" t="s">
        <v>318</v>
      </c>
      <c r="S129" s="542" t="s">
        <v>364</v>
      </c>
      <c r="T129" s="98">
        <v>132</v>
      </c>
      <c r="U129" s="98">
        <v>131.89999999999998</v>
      </c>
      <c r="V129" s="137">
        <f t="shared" si="39"/>
        <v>-0.10000000000002274</v>
      </c>
      <c r="W129" s="142">
        <v>955</v>
      </c>
      <c r="X129" s="137">
        <f t="shared" si="40"/>
        <v>-0.10471204188484057</v>
      </c>
      <c r="Y129" s="643" t="str">
        <f t="shared" si="48"/>
        <v>&lt;MDL</v>
      </c>
      <c r="Z129" s="142" t="s">
        <v>404</v>
      </c>
      <c r="AA129" s="98">
        <v>132.30000000000001</v>
      </c>
      <c r="AB129" s="98">
        <v>132</v>
      </c>
      <c r="AC129" s="137">
        <f t="shared" si="89"/>
        <v>-0.30000000000001137</v>
      </c>
      <c r="AD129" s="98">
        <v>87</v>
      </c>
      <c r="AE129" s="137">
        <f t="shared" si="106"/>
        <v>-3.4482758620690963</v>
      </c>
      <c r="AF129" s="643" t="str">
        <f t="shared" si="49"/>
        <v>&lt;MDL</v>
      </c>
      <c r="AG129" s="142" t="s">
        <v>439</v>
      </c>
      <c r="AH129" s="98">
        <v>132.19999999999999</v>
      </c>
      <c r="AI129" s="98">
        <v>131.89999999999998</v>
      </c>
      <c r="AJ129" s="137">
        <f t="shared" si="90"/>
        <v>-0.30000000000001137</v>
      </c>
      <c r="AK129" s="142">
        <v>911</v>
      </c>
      <c r="AL129" s="137">
        <f t="shared" si="91"/>
        <v>-0.32930845225028688</v>
      </c>
      <c r="AM129" s="643" t="str">
        <f t="shared" si="43"/>
        <v>&lt;MDL</v>
      </c>
      <c r="AN129" s="166">
        <f t="shared" si="92"/>
        <v>-1.2940987854014079</v>
      </c>
      <c r="AO129" s="166">
        <f t="shared" si="110"/>
        <v>1.8689489145286107</v>
      </c>
      <c r="AP129" s="166">
        <f t="shared" si="105"/>
        <v>-144.42088468144988</v>
      </c>
      <c r="AQ129" s="142">
        <f t="shared" si="94"/>
        <v>3</v>
      </c>
      <c r="AR129" s="643" t="str">
        <f t="shared" si="50"/>
        <v>&lt;MDL</v>
      </c>
      <c r="AS129" s="142"/>
      <c r="AT129" s="23" t="s">
        <v>191</v>
      </c>
      <c r="AU129" s="23" t="s">
        <v>191</v>
      </c>
      <c r="AV129" s="23" t="s">
        <v>191</v>
      </c>
      <c r="AW129" s="162" t="str">
        <f t="shared" si="88"/>
        <v xml:space="preserve">  </v>
      </c>
      <c r="AX129" s="643" t="str">
        <f t="shared" si="51"/>
        <v xml:space="preserve">  </v>
      </c>
      <c r="AY129" s="23" t="s">
        <v>191</v>
      </c>
      <c r="AZ129" s="23" t="s">
        <v>191</v>
      </c>
      <c r="BA129" s="23" t="s">
        <v>191</v>
      </c>
      <c r="BB129" s="162" t="str">
        <f t="shared" si="52"/>
        <v xml:space="preserve">  </v>
      </c>
      <c r="BC129" s="643" t="str">
        <f t="shared" si="53"/>
        <v xml:space="preserve">  </v>
      </c>
      <c r="BD129" s="794" t="s">
        <v>191</v>
      </c>
      <c r="BE129" s="39" t="s">
        <v>514</v>
      </c>
      <c r="BF129" s="40">
        <v>6.7611448790830031E-2</v>
      </c>
      <c r="BG129" s="104"/>
      <c r="BH129" s="162" t="str">
        <f t="shared" si="107"/>
        <v>E, &lt;PRL</v>
      </c>
      <c r="BI129" s="643" t="str">
        <f t="shared" si="54"/>
        <v>&lt;MDL</v>
      </c>
      <c r="BJ129" s="40" t="s">
        <v>494</v>
      </c>
      <c r="BK129" s="40">
        <v>5.424506095694108E-3</v>
      </c>
      <c r="BL129" s="40"/>
      <c r="BM129" s="162" t="str">
        <f t="shared" si="108"/>
        <v>E, &lt;PRL</v>
      </c>
      <c r="BN129" s="818" t="str">
        <f t="shared" si="56"/>
        <v>&lt;MDL</v>
      </c>
      <c r="BO129" s="942" t="str">
        <f t="shared" si="57"/>
        <v>&lt;MDL</v>
      </c>
      <c r="BP129" s="798">
        <f t="shared" si="112"/>
        <v>8.0230585096259901</v>
      </c>
      <c r="BQ129" s="36">
        <v>7.2836077153470125E-2</v>
      </c>
      <c r="BR129" s="101"/>
      <c r="BS129" s="163" t="str">
        <f t="shared" si="95"/>
        <v>E, &lt;PRL</v>
      </c>
      <c r="BT129" s="818" t="str">
        <f>IF(BQ129&lt;BU$3,"&lt;MDL",IF(BQ129&lt;BU$4,"E, &lt;RL",IF(BQ129&gt;BU$4,"  ",)))</f>
        <v>E, &lt;RL</v>
      </c>
      <c r="BU129" s="854">
        <v>7.6268143616199088E-2</v>
      </c>
      <c r="BV129" s="40"/>
      <c r="BW129" s="163" t="str">
        <f t="shared" si="111"/>
        <v>E, &lt;PRL</v>
      </c>
      <c r="BX129" s="643" t="str">
        <f t="shared" si="61"/>
        <v>&lt;MDL</v>
      </c>
      <c r="BY129" s="881" t="s">
        <v>88</v>
      </c>
      <c r="BZ129" s="25"/>
      <c r="CA129" s="80">
        <v>1</v>
      </c>
      <c r="CB129" s="163" t="str">
        <f t="shared" si="98"/>
        <v xml:space="preserve">  </v>
      </c>
      <c r="CC129" s="643" t="s">
        <v>88</v>
      </c>
      <c r="CD129" s="188">
        <v>0</v>
      </c>
      <c r="CE129" s="25"/>
      <c r="CF129" s="174" t="str">
        <f t="shared" si="99"/>
        <v>E, &lt;PRL</v>
      </c>
      <c r="CG129" s="818" t="str">
        <f t="shared" si="64"/>
        <v>&lt;MDL</v>
      </c>
      <c r="CH129" s="828" t="s">
        <v>88</v>
      </c>
      <c r="CI129" s="25" t="s">
        <v>88</v>
      </c>
      <c r="CJ129" s="26"/>
      <c r="CK129" s="163" t="str">
        <f t="shared" si="109"/>
        <v xml:space="preserve">  </v>
      </c>
      <c r="CL129" s="818" t="s">
        <v>88</v>
      </c>
      <c r="CM129" s="25" t="s">
        <v>88</v>
      </c>
      <c r="CN129" s="26"/>
      <c r="CO129" s="174" t="str">
        <f t="shared" si="38"/>
        <v xml:space="preserve">  </v>
      </c>
      <c r="CP129" s="818" t="s">
        <v>88</v>
      </c>
      <c r="CQ129" s="25" t="s">
        <v>88</v>
      </c>
      <c r="CR129" s="61"/>
      <c r="CS129" s="140"/>
    </row>
    <row r="130" spans="1:97" x14ac:dyDescent="0.3">
      <c r="A130" s="906" t="s">
        <v>2196</v>
      </c>
      <c r="B130" s="425" t="s">
        <v>1302</v>
      </c>
      <c r="C130" s="305" t="s">
        <v>599</v>
      </c>
      <c r="D130" s="219">
        <v>9</v>
      </c>
      <c r="E130" s="471"/>
      <c r="F130" s="472">
        <v>1</v>
      </c>
      <c r="G130" s="439">
        <v>11452800</v>
      </c>
      <c r="H130" s="419">
        <v>201103210910</v>
      </c>
      <c r="I130" s="419"/>
      <c r="J130" s="219" t="s">
        <v>389</v>
      </c>
      <c r="K130" s="911" t="s">
        <v>2615</v>
      </c>
      <c r="L130" s="415" t="s">
        <v>1696</v>
      </c>
      <c r="M130" s="219" t="s">
        <v>128</v>
      </c>
      <c r="N130" s="219"/>
      <c r="O130" s="331"/>
      <c r="P130" s="331">
        <v>40623</v>
      </c>
      <c r="Q130" s="328">
        <v>0.38194444444444398</v>
      </c>
      <c r="R130" s="305" t="s">
        <v>319</v>
      </c>
      <c r="S130" s="664" t="s">
        <v>365</v>
      </c>
      <c r="T130" s="3">
        <v>133.19999999999999</v>
      </c>
      <c r="U130" s="3">
        <v>239.6</v>
      </c>
      <c r="V130" s="7">
        <f t="shared" si="39"/>
        <v>106.4</v>
      </c>
      <c r="W130" s="1">
        <v>125</v>
      </c>
      <c r="X130" s="138">
        <f t="shared" si="40"/>
        <v>851.2</v>
      </c>
      <c r="Y130" s="643" t="str">
        <f t="shared" si="48"/>
        <v xml:space="preserve">  </v>
      </c>
      <c r="Z130" s="1" t="s">
        <v>405</v>
      </c>
      <c r="AA130" s="3">
        <v>133</v>
      </c>
      <c r="AB130" s="3">
        <v>237.8</v>
      </c>
      <c r="AC130" s="7">
        <f t="shared" si="89"/>
        <v>104.80000000000001</v>
      </c>
      <c r="AD130" s="3">
        <v>133</v>
      </c>
      <c r="AE130" s="138">
        <f t="shared" si="106"/>
        <v>787.96992481203017</v>
      </c>
      <c r="AF130" s="643" t="str">
        <f t="shared" si="49"/>
        <v xml:space="preserve">  </v>
      </c>
      <c r="AG130" s="1" t="s">
        <v>440</v>
      </c>
      <c r="AH130" s="3">
        <v>133.5</v>
      </c>
      <c r="AI130" s="3">
        <v>237.1</v>
      </c>
      <c r="AJ130" s="138">
        <f t="shared" si="90"/>
        <v>103.6</v>
      </c>
      <c r="AK130" s="1">
        <v>125</v>
      </c>
      <c r="AL130" s="138">
        <f t="shared" si="91"/>
        <v>828.8</v>
      </c>
      <c r="AM130" s="643" t="str">
        <f t="shared" si="43"/>
        <v xml:space="preserve">  </v>
      </c>
      <c r="AN130" s="2">
        <f t="shared" si="92"/>
        <v>822.65664160401013</v>
      </c>
      <c r="AO130" s="2">
        <f t="shared" si="110"/>
        <v>32.059573318359455</v>
      </c>
      <c r="AP130" s="2">
        <f t="shared" si="105"/>
        <v>3.8970782823621195</v>
      </c>
      <c r="AQ130" s="1">
        <f t="shared" si="94"/>
        <v>3</v>
      </c>
      <c r="AR130" s="643" t="str">
        <f t="shared" si="50"/>
        <v xml:space="preserve">  </v>
      </c>
      <c r="AT130" s="23" t="s">
        <v>191</v>
      </c>
      <c r="AU130" s="23" t="s">
        <v>191</v>
      </c>
      <c r="AV130" s="23" t="s">
        <v>191</v>
      </c>
      <c r="AW130" s="162" t="str">
        <f t="shared" si="88"/>
        <v xml:space="preserve">  </v>
      </c>
      <c r="AX130" s="643" t="str">
        <f t="shared" si="51"/>
        <v xml:space="preserve">  </v>
      </c>
      <c r="AY130" s="23" t="s">
        <v>191</v>
      </c>
      <c r="AZ130" s="23" t="s">
        <v>191</v>
      </c>
      <c r="BA130" s="23" t="s">
        <v>191</v>
      </c>
      <c r="BB130" s="162" t="str">
        <f t="shared" si="52"/>
        <v xml:space="preserve">  </v>
      </c>
      <c r="BC130" s="643" t="str">
        <f t="shared" si="53"/>
        <v xml:space="preserve">  </v>
      </c>
      <c r="BD130" s="794" t="s">
        <v>191</v>
      </c>
      <c r="BE130" s="24" t="s">
        <v>511</v>
      </c>
      <c r="BF130" s="102">
        <v>5.8177479474144249</v>
      </c>
      <c r="BG130" s="165"/>
      <c r="BH130" s="162" t="str">
        <f t="shared" si="107"/>
        <v xml:space="preserve">  </v>
      </c>
      <c r="BI130" s="643" t="str">
        <f t="shared" si="54"/>
        <v xml:space="preserve">  </v>
      </c>
      <c r="BJ130" s="24" t="s">
        <v>494</v>
      </c>
      <c r="BK130" s="24">
        <v>9.0830967024084233E-2</v>
      </c>
      <c r="BL130" s="24"/>
      <c r="BM130" s="162" t="str">
        <f t="shared" si="108"/>
        <v xml:space="preserve">  </v>
      </c>
      <c r="BN130" s="818" t="str">
        <f t="shared" si="56"/>
        <v xml:space="preserve">  </v>
      </c>
      <c r="BO130" s="942" t="str">
        <f t="shared" si="57"/>
        <v xml:space="preserve">  </v>
      </c>
      <c r="BP130" s="793">
        <f t="shared" si="112"/>
        <v>1.5612736723056579</v>
      </c>
      <c r="BQ130" s="35">
        <v>226.34181399005564</v>
      </c>
      <c r="BR130" s="35"/>
      <c r="BS130" s="163" t="str">
        <f t="shared" si="95"/>
        <v xml:space="preserve">  </v>
      </c>
      <c r="BT130" s="818" t="str">
        <f t="shared" si="59"/>
        <v xml:space="preserve">  </v>
      </c>
      <c r="BU130" s="10">
        <f>BQ130*(X130/1000)</f>
        <v>192.66215206833539</v>
      </c>
      <c r="BV130" s="24"/>
      <c r="BW130" s="163" t="str">
        <f t="shared" si="111"/>
        <v xml:space="preserve">  </v>
      </c>
      <c r="BX130" s="643" t="str">
        <f t="shared" si="61"/>
        <v xml:space="preserve">  </v>
      </c>
      <c r="BY130" s="8">
        <v>2.1386483653837796</v>
      </c>
      <c r="BZ130" s="8"/>
      <c r="CA130" s="80">
        <v>1</v>
      </c>
      <c r="CB130" s="163" t="str">
        <f t="shared" si="98"/>
        <v xml:space="preserve">  </v>
      </c>
      <c r="CC130" s="643" t="str">
        <f t="shared" si="63"/>
        <v xml:space="preserve">  </v>
      </c>
      <c r="CD130" s="6">
        <f>BY130*(AE130/1000)</f>
        <v>1.6851905916708281</v>
      </c>
      <c r="CE130" s="8"/>
      <c r="CF130" s="174" t="str">
        <f t="shared" si="99"/>
        <v xml:space="preserve">  </v>
      </c>
      <c r="CG130" s="818" t="str">
        <f t="shared" si="64"/>
        <v xml:space="preserve">  </v>
      </c>
      <c r="CH130" s="793">
        <f>BY130/BQ130*100</f>
        <v>0.94487550827782141</v>
      </c>
      <c r="CI130" s="11">
        <v>3.8915813935797967</v>
      </c>
      <c r="CJ130" s="11"/>
      <c r="CK130" s="163" t="str">
        <f t="shared" si="109"/>
        <v xml:space="preserve">  </v>
      </c>
      <c r="CL130" s="643" t="str">
        <f t="shared" si="66"/>
        <v xml:space="preserve">  </v>
      </c>
      <c r="CM130" s="24">
        <f>CI130*(AL130/1000)</f>
        <v>3.2253426589989354</v>
      </c>
      <c r="CN130" s="11"/>
      <c r="CO130" s="174" t="str">
        <f t="shared" si="38"/>
        <v xml:space="preserve">  </v>
      </c>
      <c r="CP130" s="818" t="str">
        <f t="shared" si="67"/>
        <v xml:space="preserve">  </v>
      </c>
      <c r="CQ130" s="11">
        <f>CI130/BQ130*100</f>
        <v>1.7193382543760887</v>
      </c>
      <c r="CR130" s="61">
        <f>100*CM130/BU130</f>
        <v>1.6740925108398756</v>
      </c>
    </row>
    <row r="131" spans="1:97" ht="31.8" x14ac:dyDescent="0.3">
      <c r="A131" s="906" t="s">
        <v>2197</v>
      </c>
      <c r="B131" s="425" t="s">
        <v>1303</v>
      </c>
      <c r="C131" s="219" t="s">
        <v>599</v>
      </c>
      <c r="D131" s="219">
        <v>9</v>
      </c>
      <c r="E131" s="471"/>
      <c r="F131" s="472">
        <v>1</v>
      </c>
      <c r="G131" s="419">
        <v>11452900</v>
      </c>
      <c r="H131" s="419">
        <v>201103210950</v>
      </c>
      <c r="I131" s="419"/>
      <c r="J131" s="219" t="s">
        <v>389</v>
      </c>
      <c r="K131" s="926" t="s">
        <v>2616</v>
      </c>
      <c r="L131" s="415" t="s">
        <v>746</v>
      </c>
      <c r="M131" s="219" t="s">
        <v>48</v>
      </c>
      <c r="N131" s="219"/>
      <c r="O131" s="331"/>
      <c r="P131" s="331">
        <v>40623</v>
      </c>
      <c r="Q131" s="328">
        <v>0.40972222222222199</v>
      </c>
      <c r="R131" s="305" t="s">
        <v>320</v>
      </c>
      <c r="S131" s="664" t="s">
        <v>366</v>
      </c>
      <c r="T131" s="3">
        <v>132.69999999999999</v>
      </c>
      <c r="U131" s="3">
        <v>234.2</v>
      </c>
      <c r="V131" s="7">
        <f t="shared" si="39"/>
        <v>101.5</v>
      </c>
      <c r="W131" s="1">
        <v>125</v>
      </c>
      <c r="X131" s="138">
        <f t="shared" si="40"/>
        <v>812</v>
      </c>
      <c r="Y131" s="643" t="str">
        <f t="shared" si="48"/>
        <v xml:space="preserve">  </v>
      </c>
      <c r="Z131" s="1" t="s">
        <v>406</v>
      </c>
      <c r="AA131" s="3">
        <v>132.69999999999999</v>
      </c>
      <c r="AB131" s="3">
        <v>234.7</v>
      </c>
      <c r="AC131" s="7">
        <f t="shared" si="89"/>
        <v>102</v>
      </c>
      <c r="AD131" s="3">
        <v>125</v>
      </c>
      <c r="AE131" s="138">
        <f t="shared" si="106"/>
        <v>816</v>
      </c>
      <c r="AF131" s="643" t="str">
        <f t="shared" si="49"/>
        <v xml:space="preserve">  </v>
      </c>
      <c r="AG131" s="1" t="s">
        <v>441</v>
      </c>
      <c r="AH131" s="3">
        <v>132.5</v>
      </c>
      <c r="AI131" s="3">
        <v>236</v>
      </c>
      <c r="AJ131" s="138">
        <f t="shared" si="90"/>
        <v>103.5</v>
      </c>
      <c r="AK131" s="1">
        <v>125</v>
      </c>
      <c r="AL131" s="138">
        <f t="shared" si="91"/>
        <v>828</v>
      </c>
      <c r="AM131" s="643" t="str">
        <f t="shared" si="43"/>
        <v xml:space="preserve">  </v>
      </c>
      <c r="AN131" s="2">
        <f t="shared" si="92"/>
        <v>818.66666666666663</v>
      </c>
      <c r="AO131" s="2">
        <f t="shared" si="110"/>
        <v>8.3266639978645323</v>
      </c>
      <c r="AP131" s="2">
        <f t="shared" si="105"/>
        <v>1.017100651204951</v>
      </c>
      <c r="AQ131" s="1">
        <f t="shared" si="94"/>
        <v>3</v>
      </c>
      <c r="AR131" s="643" t="str">
        <f t="shared" si="50"/>
        <v xml:space="preserve">  </v>
      </c>
      <c r="AT131" s="23" t="s">
        <v>191</v>
      </c>
      <c r="AU131" s="23" t="s">
        <v>191</v>
      </c>
      <c r="AV131" s="23" t="s">
        <v>191</v>
      </c>
      <c r="AW131" s="162" t="str">
        <f t="shared" si="88"/>
        <v xml:space="preserve">  </v>
      </c>
      <c r="AX131" s="643" t="str">
        <f t="shared" si="51"/>
        <v xml:space="preserve">  </v>
      </c>
      <c r="AY131" s="23" t="s">
        <v>191</v>
      </c>
      <c r="AZ131" s="23" t="s">
        <v>191</v>
      </c>
      <c r="BA131" s="23" t="s">
        <v>191</v>
      </c>
      <c r="BB131" s="162" t="str">
        <f t="shared" si="52"/>
        <v xml:space="preserve">  </v>
      </c>
      <c r="BC131" s="643" t="str">
        <f t="shared" si="53"/>
        <v xml:space="preserve">  </v>
      </c>
      <c r="BD131" s="794" t="s">
        <v>191</v>
      </c>
      <c r="BE131" s="24" t="s">
        <v>512</v>
      </c>
      <c r="BF131" s="102">
        <v>5.1462986761142027</v>
      </c>
      <c r="BG131" s="165"/>
      <c r="BH131" s="162" t="str">
        <f t="shared" si="107"/>
        <v xml:space="preserve">  </v>
      </c>
      <c r="BI131" s="643" t="str">
        <f t="shared" si="54"/>
        <v xml:space="preserve">  </v>
      </c>
      <c r="BJ131" s="24" t="s">
        <v>494</v>
      </c>
      <c r="BK131" s="24">
        <v>0.10369419393820459</v>
      </c>
      <c r="BL131" s="24"/>
      <c r="BM131" s="162" t="str">
        <f t="shared" si="108"/>
        <v xml:space="preserve">  </v>
      </c>
      <c r="BN131" s="818" t="str">
        <f t="shared" si="56"/>
        <v xml:space="preserve">  </v>
      </c>
      <c r="BO131" s="942" t="str">
        <f t="shared" si="57"/>
        <v xml:space="preserve">  </v>
      </c>
      <c r="BP131" s="793">
        <f t="shared" si="112"/>
        <v>2.0149276298223056</v>
      </c>
      <c r="BQ131" s="35">
        <v>238.86502169465385</v>
      </c>
      <c r="BR131" s="35"/>
      <c r="BS131" s="163" t="str">
        <f t="shared" si="95"/>
        <v xml:space="preserve">  </v>
      </c>
      <c r="BT131" s="818" t="str">
        <f t="shared" si="59"/>
        <v xml:space="preserve">  </v>
      </c>
      <c r="BU131" s="10">
        <f>BQ131*(X131/1000)</f>
        <v>193.95839761605893</v>
      </c>
      <c r="BV131" s="24"/>
      <c r="BW131" s="163" t="str">
        <f t="shared" si="111"/>
        <v xml:space="preserve">  </v>
      </c>
      <c r="BX131" s="643" t="str">
        <f t="shared" si="61"/>
        <v xml:space="preserve">  </v>
      </c>
      <c r="BY131" s="8">
        <v>2.053176311407531</v>
      </c>
      <c r="BZ131" s="8"/>
      <c r="CA131" s="80">
        <v>1</v>
      </c>
      <c r="CB131" s="163" t="str">
        <f t="shared" si="98"/>
        <v xml:space="preserve">  </v>
      </c>
      <c r="CC131" s="643" t="str">
        <f t="shared" si="63"/>
        <v xml:space="preserve">  </v>
      </c>
      <c r="CD131" s="6">
        <f>BY131*(AE131/1000)</f>
        <v>1.6753918701085451</v>
      </c>
      <c r="CE131" s="8"/>
      <c r="CF131" s="174" t="str">
        <f t="shared" si="99"/>
        <v xml:space="preserve">  </v>
      </c>
      <c r="CG131" s="818" t="str">
        <f t="shared" si="64"/>
        <v xml:space="preserve">  </v>
      </c>
      <c r="CH131" s="793">
        <f>BY131/BQ131*100</f>
        <v>0.85955503105521625</v>
      </c>
      <c r="CI131" s="11">
        <v>4.2676559634737945</v>
      </c>
      <c r="CJ131" s="11"/>
      <c r="CK131" s="163" t="str">
        <f t="shared" si="109"/>
        <v xml:space="preserve">  </v>
      </c>
      <c r="CL131" s="643" t="str">
        <f t="shared" si="66"/>
        <v xml:space="preserve">  </v>
      </c>
      <c r="CM131" s="24">
        <f>CI131*(AL131/1000)</f>
        <v>3.5336191377563018</v>
      </c>
      <c r="CN131" s="11"/>
      <c r="CO131" s="174" t="str">
        <f t="shared" ref="CO131:CO150" si="113">IF(CM131&lt;CO$7,"E, &lt;PRL",IF(CM131&gt;CO$7,"  ",))</f>
        <v xml:space="preserve">  </v>
      </c>
      <c r="CP131" s="818" t="str">
        <f t="shared" si="67"/>
        <v xml:space="preserve">  </v>
      </c>
      <c r="CQ131" s="11">
        <f>CI131/BQ131*100</f>
        <v>1.7866391375331747</v>
      </c>
      <c r="CR131" s="61">
        <f>100*CM131/BU131</f>
        <v>1.821843849602794</v>
      </c>
    </row>
    <row r="132" spans="1:97" x14ac:dyDescent="0.3">
      <c r="A132" s="906" t="s">
        <v>2198</v>
      </c>
      <c r="B132" s="425" t="s">
        <v>1304</v>
      </c>
      <c r="C132" s="305" t="s">
        <v>599</v>
      </c>
      <c r="D132" s="219">
        <v>9</v>
      </c>
      <c r="E132" s="471"/>
      <c r="F132" s="472">
        <v>1</v>
      </c>
      <c r="G132" s="439">
        <v>11452800</v>
      </c>
      <c r="H132" s="419">
        <v>201103220800</v>
      </c>
      <c r="I132" s="419"/>
      <c r="J132" s="219" t="s">
        <v>389</v>
      </c>
      <c r="K132" s="911" t="s">
        <v>2615</v>
      </c>
      <c r="L132" s="415" t="s">
        <v>1696</v>
      </c>
      <c r="M132" s="219" t="s">
        <v>128</v>
      </c>
      <c r="N132" s="219"/>
      <c r="O132" s="331"/>
      <c r="P132" s="331">
        <v>40624</v>
      </c>
      <c r="Q132" s="328">
        <v>0.33333333333333298</v>
      </c>
      <c r="R132" s="305" t="s">
        <v>321</v>
      </c>
      <c r="S132" s="664" t="s">
        <v>367</v>
      </c>
      <c r="T132" s="3">
        <v>132.30000000000001</v>
      </c>
      <c r="U132" s="3">
        <v>160.70000000000002</v>
      </c>
      <c r="V132" s="7">
        <f t="shared" si="39"/>
        <v>28.400000000000006</v>
      </c>
      <c r="W132" s="1">
        <v>125</v>
      </c>
      <c r="X132" s="138">
        <f t="shared" si="40"/>
        <v>227.20000000000005</v>
      </c>
      <c r="Y132" s="643" t="str">
        <f t="shared" si="48"/>
        <v xml:space="preserve">  </v>
      </c>
      <c r="Z132" s="1" t="s">
        <v>407</v>
      </c>
      <c r="AA132" s="3">
        <v>132.1</v>
      </c>
      <c r="AB132" s="3">
        <v>161.5</v>
      </c>
      <c r="AC132" s="7">
        <f t="shared" si="89"/>
        <v>29.400000000000006</v>
      </c>
      <c r="AD132" s="3">
        <v>125</v>
      </c>
      <c r="AE132" s="138">
        <f t="shared" si="106"/>
        <v>235.20000000000005</v>
      </c>
      <c r="AF132" s="643" t="str">
        <f t="shared" si="49"/>
        <v xml:space="preserve">  </v>
      </c>
      <c r="AG132" s="1" t="s">
        <v>442</v>
      </c>
      <c r="AH132" s="3">
        <v>132.5</v>
      </c>
      <c r="AI132" s="3">
        <v>161.39999999999998</v>
      </c>
      <c r="AJ132" s="138">
        <f t="shared" si="90"/>
        <v>28.899999999999977</v>
      </c>
      <c r="AK132" s="1">
        <v>125</v>
      </c>
      <c r="AL132" s="138">
        <f t="shared" si="91"/>
        <v>231.19999999999982</v>
      </c>
      <c r="AM132" s="643" t="str">
        <f t="shared" si="43"/>
        <v xml:space="preserve">  </v>
      </c>
      <c r="AN132" s="2">
        <f t="shared" si="92"/>
        <v>231.19999999999996</v>
      </c>
      <c r="AO132" s="2">
        <f t="shared" si="110"/>
        <v>4</v>
      </c>
      <c r="AP132" s="2">
        <f t="shared" si="105"/>
        <v>1.7301038062283738</v>
      </c>
      <c r="AQ132" s="1">
        <f t="shared" si="94"/>
        <v>3</v>
      </c>
      <c r="AR132" s="643" t="str">
        <f t="shared" si="50"/>
        <v xml:space="preserve">  </v>
      </c>
      <c r="AT132" s="23" t="s">
        <v>191</v>
      </c>
      <c r="AU132" s="23" t="s">
        <v>191</v>
      </c>
      <c r="AV132" s="23" t="s">
        <v>191</v>
      </c>
      <c r="AW132" s="162" t="str">
        <f t="shared" si="88"/>
        <v xml:space="preserve">  </v>
      </c>
      <c r="AX132" s="643" t="str">
        <f t="shared" si="51"/>
        <v xml:space="preserve">  </v>
      </c>
      <c r="AY132" s="23" t="s">
        <v>191</v>
      </c>
      <c r="AZ132" s="23" t="s">
        <v>191</v>
      </c>
      <c r="BA132" s="23" t="s">
        <v>191</v>
      </c>
      <c r="BB132" s="162" t="str">
        <f t="shared" si="52"/>
        <v xml:space="preserve">  </v>
      </c>
      <c r="BC132" s="643" t="str">
        <f t="shared" si="53"/>
        <v xml:space="preserve">  </v>
      </c>
      <c r="BD132" s="794" t="s">
        <v>191</v>
      </c>
      <c r="BE132" s="24" t="s">
        <v>513</v>
      </c>
      <c r="BF132" s="102">
        <v>3.064632058217061</v>
      </c>
      <c r="BG132" s="165"/>
      <c r="BH132" s="162" t="str">
        <f t="shared" si="107"/>
        <v xml:space="preserve">  </v>
      </c>
      <c r="BI132" s="643" t="str">
        <f t="shared" si="54"/>
        <v xml:space="preserve">  </v>
      </c>
      <c r="BJ132" s="24" t="s">
        <v>494</v>
      </c>
      <c r="BK132" s="24">
        <v>5.4735123179140623E-2</v>
      </c>
      <c r="BL132" s="24"/>
      <c r="BM132" s="162" t="str">
        <f t="shared" si="108"/>
        <v xml:space="preserve">  </v>
      </c>
      <c r="BN132" s="818" t="str">
        <f t="shared" si="56"/>
        <v xml:space="preserve">  </v>
      </c>
      <c r="BO132" s="942" t="str">
        <f t="shared" si="57"/>
        <v xml:space="preserve">  </v>
      </c>
      <c r="BP132" s="793">
        <f t="shared" si="112"/>
        <v>1.786025928704289</v>
      </c>
      <c r="BQ132" s="35">
        <v>219.72187430002066</v>
      </c>
      <c r="BR132" s="35"/>
      <c r="BS132" s="163" t="str">
        <f t="shared" si="95"/>
        <v xml:space="preserve">  </v>
      </c>
      <c r="BT132" s="818" t="str">
        <f t="shared" si="59"/>
        <v xml:space="preserve">  </v>
      </c>
      <c r="BU132" s="10">
        <f>BQ132*(X132/1000)</f>
        <v>49.920809840964701</v>
      </c>
      <c r="BV132" s="24"/>
      <c r="BW132" s="163" t="str">
        <f t="shared" si="111"/>
        <v xml:space="preserve">  </v>
      </c>
      <c r="BX132" s="643" t="str">
        <f t="shared" si="61"/>
        <v xml:space="preserve">  </v>
      </c>
      <c r="BY132" s="8">
        <v>2.2723280545685434</v>
      </c>
      <c r="BZ132" s="8"/>
      <c r="CA132" s="80">
        <v>1</v>
      </c>
      <c r="CB132" s="163" t="str">
        <f t="shared" si="98"/>
        <v xml:space="preserve">  </v>
      </c>
      <c r="CC132" s="643" t="str">
        <f t="shared" si="63"/>
        <v xml:space="preserve">  </v>
      </c>
      <c r="CD132" s="6">
        <f>BY132*(AE132/1000)</f>
        <v>0.53445155843452152</v>
      </c>
      <c r="CE132" s="8"/>
      <c r="CF132" s="174" t="str">
        <f t="shared" si="99"/>
        <v xml:space="preserve">  </v>
      </c>
      <c r="CG132" s="818" t="str">
        <f t="shared" si="64"/>
        <v xml:space="preserve">  </v>
      </c>
      <c r="CH132" s="793">
        <f>BY132/BQ132*100</f>
        <v>1.034183811606203</v>
      </c>
      <c r="CI132" s="28"/>
      <c r="CJ132" s="28" t="s">
        <v>481</v>
      </c>
      <c r="CK132" s="28" t="s">
        <v>481</v>
      </c>
      <c r="CL132" s="900"/>
      <c r="CM132" s="28"/>
      <c r="CN132" s="28"/>
      <c r="CO132" s="28"/>
      <c r="CP132" s="28"/>
      <c r="CQ132" s="28"/>
      <c r="CR132" s="61"/>
    </row>
    <row r="133" spans="1:97" x14ac:dyDescent="0.3">
      <c r="A133" s="906" t="s">
        <v>2199</v>
      </c>
      <c r="B133" s="421" t="s">
        <v>1305</v>
      </c>
      <c r="C133" s="341" t="s">
        <v>600</v>
      </c>
      <c r="D133" s="310">
        <v>5</v>
      </c>
      <c r="E133" s="471"/>
      <c r="F133" s="472">
        <v>4</v>
      </c>
      <c r="G133" s="423">
        <v>11452800</v>
      </c>
      <c r="H133" s="436">
        <v>201103220800</v>
      </c>
      <c r="I133" s="436"/>
      <c r="J133" s="310" t="s">
        <v>389</v>
      </c>
      <c r="K133" s="911" t="s">
        <v>2615</v>
      </c>
      <c r="L133" s="468" t="s">
        <v>1696</v>
      </c>
      <c r="M133" s="310" t="s">
        <v>128</v>
      </c>
      <c r="N133" s="310"/>
      <c r="O133" s="406" t="s">
        <v>346</v>
      </c>
      <c r="P133" s="406">
        <v>40624</v>
      </c>
      <c r="Q133" s="407">
        <v>0.33333333333333298</v>
      </c>
      <c r="R133" s="341" t="s">
        <v>347</v>
      </c>
      <c r="S133" s="665" t="s">
        <v>368</v>
      </c>
      <c r="T133" s="355" t="s">
        <v>390</v>
      </c>
      <c r="U133" s="369">
        <v>164.1</v>
      </c>
      <c r="V133" s="541"/>
      <c r="W133" s="351">
        <v>150</v>
      </c>
      <c r="X133" s="541"/>
      <c r="Y133" s="643"/>
      <c r="Z133" s="351" t="s">
        <v>408</v>
      </c>
      <c r="AA133" s="369">
        <v>133.80000000000001</v>
      </c>
      <c r="AB133" s="355" t="s">
        <v>390</v>
      </c>
      <c r="AC133" s="505"/>
      <c r="AD133" s="369">
        <v>150</v>
      </c>
      <c r="AE133" s="505"/>
      <c r="AF133" s="643"/>
      <c r="AG133" s="351" t="s">
        <v>368</v>
      </c>
      <c r="AH133" s="369">
        <v>133.69999999999999</v>
      </c>
      <c r="AI133" s="355" t="s">
        <v>390</v>
      </c>
      <c r="AJ133" s="505"/>
      <c r="AK133" s="351">
        <v>150</v>
      </c>
      <c r="AL133" s="505"/>
      <c r="AM133" s="643"/>
      <c r="AN133" s="261"/>
      <c r="AO133" s="261"/>
      <c r="AP133" s="261"/>
      <c r="AQ133" s="505"/>
      <c r="AR133" s="643"/>
      <c r="AS133" s="505"/>
      <c r="AT133" s="72" t="s">
        <v>191</v>
      </c>
      <c r="AU133" s="72" t="s">
        <v>191</v>
      </c>
      <c r="AV133" s="72" t="s">
        <v>191</v>
      </c>
      <c r="AW133" s="162" t="str">
        <f t="shared" si="88"/>
        <v xml:space="preserve">  </v>
      </c>
      <c r="AX133" s="643" t="str">
        <f t="shared" si="51"/>
        <v xml:space="preserve">  </v>
      </c>
      <c r="AY133" s="72" t="s">
        <v>191</v>
      </c>
      <c r="AZ133" s="72" t="s">
        <v>191</v>
      </c>
      <c r="BA133" s="72" t="s">
        <v>191</v>
      </c>
      <c r="BB133" s="162" t="str">
        <f t="shared" si="52"/>
        <v xml:space="preserve">  </v>
      </c>
      <c r="BC133" s="643" t="str">
        <f t="shared" si="53"/>
        <v xml:space="preserve">  </v>
      </c>
      <c r="BD133" s="795" t="s">
        <v>191</v>
      </c>
      <c r="BE133" s="356"/>
      <c r="BF133" s="112" t="s">
        <v>960</v>
      </c>
      <c r="BG133" s="112"/>
      <c r="BH133" s="162"/>
      <c r="BI133" s="643" t="str">
        <f t="shared" si="54"/>
        <v xml:space="preserve">  </v>
      </c>
      <c r="BJ133" s="345" t="s">
        <v>494</v>
      </c>
      <c r="BK133" s="23" t="s">
        <v>960</v>
      </c>
      <c r="BL133" s="356"/>
      <c r="BM133" s="162"/>
      <c r="BN133" s="818" t="str">
        <f t="shared" si="56"/>
        <v xml:space="preserve">  </v>
      </c>
      <c r="BO133" s="942" t="str">
        <f t="shared" si="57"/>
        <v xml:space="preserve">  </v>
      </c>
      <c r="BP133" s="834"/>
      <c r="BQ133" s="343">
        <v>231.74539321555349</v>
      </c>
      <c r="BR133" s="343"/>
      <c r="BS133" s="163" t="str">
        <f t="shared" si="95"/>
        <v xml:space="preserve">  </v>
      </c>
      <c r="BT133" s="818" t="str">
        <f t="shared" si="59"/>
        <v xml:space="preserve">  </v>
      </c>
      <c r="BU133" s="260"/>
      <c r="BV133" s="260"/>
      <c r="BW133" s="260"/>
      <c r="BX133" s="260"/>
      <c r="BY133" s="357"/>
      <c r="BZ133" s="358"/>
      <c r="CA133" s="358"/>
      <c r="CB133" s="358"/>
      <c r="CC133" s="643"/>
      <c r="CD133" s="356"/>
      <c r="CE133" s="356"/>
      <c r="CF133" s="356"/>
      <c r="CG133" s="356"/>
      <c r="CH133" s="834"/>
      <c r="CI133" s="356"/>
      <c r="CJ133" s="356" t="s">
        <v>482</v>
      </c>
      <c r="CK133" s="356" t="s">
        <v>482</v>
      </c>
      <c r="CL133" s="900"/>
      <c r="CM133" s="356"/>
      <c r="CN133" s="356"/>
      <c r="CO133" s="356"/>
      <c r="CP133" s="356"/>
      <c r="CQ133" s="356"/>
      <c r="CR133" s="347"/>
      <c r="CS133" s="274"/>
    </row>
    <row r="134" spans="1:97" ht="31.8" x14ac:dyDescent="0.3">
      <c r="A134" s="906" t="s">
        <v>2200</v>
      </c>
      <c r="B134" s="425" t="s">
        <v>1306</v>
      </c>
      <c r="C134" s="219" t="s">
        <v>599</v>
      </c>
      <c r="D134" s="219">
        <v>9</v>
      </c>
      <c r="E134" s="471"/>
      <c r="F134" s="472">
        <v>1</v>
      </c>
      <c r="G134" s="419">
        <v>11452900</v>
      </c>
      <c r="H134" s="419">
        <v>201103220840</v>
      </c>
      <c r="I134" s="419"/>
      <c r="J134" s="219" t="s">
        <v>389</v>
      </c>
      <c r="K134" s="926" t="s">
        <v>2616</v>
      </c>
      <c r="L134" s="415" t="s">
        <v>746</v>
      </c>
      <c r="M134" s="219" t="s">
        <v>48</v>
      </c>
      <c r="N134" s="219"/>
      <c r="O134" s="331"/>
      <c r="P134" s="331">
        <v>40624</v>
      </c>
      <c r="Q134" s="328">
        <v>0.36111111111111099</v>
      </c>
      <c r="R134" s="305" t="s">
        <v>322</v>
      </c>
      <c r="S134" s="664" t="s">
        <v>369</v>
      </c>
      <c r="T134" s="3">
        <v>131.6</v>
      </c>
      <c r="U134" s="1">
        <v>181.7</v>
      </c>
      <c r="V134" s="7">
        <f t="shared" ref="V134:V150" si="114">U134-T134</f>
        <v>50.099999999999994</v>
      </c>
      <c r="W134" s="3">
        <v>150</v>
      </c>
      <c r="X134" s="138">
        <f t="shared" ref="X134:X149" si="115">V134/(W134/1000)</f>
        <v>334</v>
      </c>
      <c r="Y134" s="643" t="str">
        <f t="shared" si="48"/>
        <v xml:space="preserve">  </v>
      </c>
      <c r="Z134" s="1" t="s">
        <v>409</v>
      </c>
      <c r="AA134" s="3">
        <v>131.6</v>
      </c>
      <c r="AB134" s="3">
        <v>182.9</v>
      </c>
      <c r="AC134" s="7">
        <f t="shared" si="89"/>
        <v>51.300000000000011</v>
      </c>
      <c r="AD134" s="1">
        <v>160</v>
      </c>
      <c r="AE134" s="138">
        <f>AC134/(AD134/1000)</f>
        <v>320.62500000000006</v>
      </c>
      <c r="AF134" s="643" t="str">
        <f t="shared" si="49"/>
        <v xml:space="preserve">  </v>
      </c>
      <c r="AG134" s="1" t="s">
        <v>443</v>
      </c>
      <c r="AH134" s="3">
        <v>131.1</v>
      </c>
      <c r="AI134" s="3">
        <v>180.9</v>
      </c>
      <c r="AJ134" s="138">
        <f t="shared" si="90"/>
        <v>49.800000000000011</v>
      </c>
      <c r="AK134" s="1">
        <v>150</v>
      </c>
      <c r="AL134" s="138">
        <f>AJ134/(AK134/1000)</f>
        <v>332.00000000000011</v>
      </c>
      <c r="AM134" s="643" t="str">
        <f t="shared" si="43"/>
        <v xml:space="preserve">  </v>
      </c>
      <c r="AN134" s="2">
        <f>AVERAGE(X134,AE134,AL134)</f>
        <v>328.87500000000006</v>
      </c>
      <c r="AO134" s="2">
        <f>STDEV(X134,AE134,AL134)</f>
        <v>7.2143520152540299</v>
      </c>
      <c r="AP134" s="2">
        <f t="shared" si="105"/>
        <v>2.1936456146724526</v>
      </c>
      <c r="AQ134" s="1">
        <f>COUNT(X134,AE134,AL134)</f>
        <v>3</v>
      </c>
      <c r="AR134" s="643" t="str">
        <f t="shared" si="50"/>
        <v xml:space="preserve">  </v>
      </c>
      <c r="AT134" s="23" t="s">
        <v>191</v>
      </c>
      <c r="AU134" s="23" t="s">
        <v>191</v>
      </c>
      <c r="AV134" s="23" t="s">
        <v>191</v>
      </c>
      <c r="AW134" s="162" t="str">
        <f t="shared" si="88"/>
        <v xml:space="preserve">  </v>
      </c>
      <c r="AX134" s="643" t="str">
        <f t="shared" si="51"/>
        <v xml:space="preserve">  </v>
      </c>
      <c r="AY134" s="23" t="s">
        <v>191</v>
      </c>
      <c r="AZ134" s="23" t="s">
        <v>191</v>
      </c>
      <c r="BA134" s="23" t="s">
        <v>191</v>
      </c>
      <c r="BB134" s="162" t="str">
        <f t="shared" si="52"/>
        <v xml:space="preserve">  </v>
      </c>
      <c r="BC134" s="643" t="str">
        <f t="shared" si="53"/>
        <v xml:space="preserve">  </v>
      </c>
      <c r="BD134" s="794" t="s">
        <v>191</v>
      </c>
      <c r="BE134" s="24" t="s">
        <v>515</v>
      </c>
      <c r="BF134" s="102">
        <v>2.6402935389039781</v>
      </c>
      <c r="BG134" s="165"/>
      <c r="BH134" s="162" t="str">
        <f>IF(BF134&lt;BH$7,"E, &lt;PRL",IF(BF134&gt;BH$7,"  ",))</f>
        <v xml:space="preserve">  </v>
      </c>
      <c r="BI134" s="643" t="str">
        <f t="shared" si="54"/>
        <v xml:space="preserve">  </v>
      </c>
      <c r="BJ134" s="24" t="s">
        <v>494</v>
      </c>
      <c r="BK134" s="24">
        <v>4.7068767692233893E-2</v>
      </c>
      <c r="BL134" s="24">
        <v>2.3580689120965628E-3</v>
      </c>
      <c r="BM134" s="162" t="str">
        <f>IF(BK134&lt;BM$7,"E, &lt;PRL",IF(BK134&gt;BM$7,"  ",))</f>
        <v xml:space="preserve">  </v>
      </c>
      <c r="BN134" s="818" t="str">
        <f t="shared" si="56"/>
        <v xml:space="preserve">  </v>
      </c>
      <c r="BO134" s="942" t="str">
        <f t="shared" si="57"/>
        <v xml:space="preserve">  </v>
      </c>
      <c r="BP134" s="793">
        <f>BK134/BF134*100</f>
        <v>1.7827096494646872</v>
      </c>
      <c r="BQ134" s="35">
        <v>251.87810956867779</v>
      </c>
      <c r="BR134" s="35"/>
      <c r="BS134" s="163" t="str">
        <f t="shared" si="95"/>
        <v xml:space="preserve">  </v>
      </c>
      <c r="BT134" s="818" t="str">
        <f t="shared" si="59"/>
        <v xml:space="preserve">  </v>
      </c>
      <c r="BU134" s="10">
        <f>BQ134*(X134/1000)</f>
        <v>84.127288595938381</v>
      </c>
      <c r="BV134" s="24"/>
      <c r="BW134" s="163" t="str">
        <f>IF(BU134&lt;BW$7,"E, &lt;PRL",IF(BU134&gt;BW$7,"  ",))</f>
        <v xml:space="preserve">  </v>
      </c>
      <c r="BX134" s="643" t="str">
        <f t="shared" si="61"/>
        <v xml:space="preserve">  </v>
      </c>
      <c r="BY134" s="8">
        <v>2.1845139937488094</v>
      </c>
      <c r="BZ134" s="11"/>
      <c r="CA134" s="80">
        <v>1</v>
      </c>
      <c r="CB134" s="163" t="str">
        <f t="shared" si="98"/>
        <v xml:space="preserve">  </v>
      </c>
      <c r="CC134" s="643" t="str">
        <f t="shared" si="63"/>
        <v xml:space="preserve">  </v>
      </c>
      <c r="CD134" s="6">
        <f>BY134*(AE134/1000)</f>
        <v>0.70040979924571212</v>
      </c>
      <c r="CE134" s="24"/>
      <c r="CF134" s="174" t="str">
        <f t="shared" ref="CF134:CF150" si="116">IF(CD134&lt;CF$7,"E, &lt;PRL",IF(CD134&gt;CF$7,"  ",))</f>
        <v xml:space="preserve">  </v>
      </c>
      <c r="CG134" s="818" t="str">
        <f t="shared" si="64"/>
        <v xml:space="preserve">  </v>
      </c>
      <c r="CH134" s="793">
        <f>BY134/BQ134*100</f>
        <v>0.86729013390231657</v>
      </c>
      <c r="CI134" s="11">
        <v>3.8882763698688776</v>
      </c>
      <c r="CJ134" s="11"/>
      <c r="CK134" s="163" t="str">
        <f>IF(CI134&lt;CK$7,"E, &lt;PRL",IF(CI134&gt;CK$7,"  ",))</f>
        <v xml:space="preserve">  </v>
      </c>
      <c r="CL134" s="643" t="str">
        <f t="shared" si="66"/>
        <v xml:space="preserve">  </v>
      </c>
      <c r="CM134" s="24">
        <f>CI134*(AL134/1000)</f>
        <v>1.2909077547964678</v>
      </c>
      <c r="CN134" s="11"/>
      <c r="CO134" s="174" t="str">
        <f t="shared" si="113"/>
        <v xml:space="preserve">  </v>
      </c>
      <c r="CP134" s="818" t="str">
        <f t="shared" si="67"/>
        <v xml:space="preserve">  </v>
      </c>
      <c r="CQ134" s="11">
        <f>CI134/BQ134*100</f>
        <v>1.5437134955980323</v>
      </c>
      <c r="CR134" s="61">
        <f>100*CM134/BU134</f>
        <v>1.5344697022112179</v>
      </c>
    </row>
    <row r="135" spans="1:97" ht="21.6" x14ac:dyDescent="0.3">
      <c r="A135" s="906" t="s">
        <v>2201</v>
      </c>
      <c r="B135" s="425" t="s">
        <v>1307</v>
      </c>
      <c r="C135" s="305" t="s">
        <v>599</v>
      </c>
      <c r="D135" s="219">
        <v>9</v>
      </c>
      <c r="E135" s="471"/>
      <c r="F135" s="472">
        <v>1</v>
      </c>
      <c r="G135" s="419">
        <v>11452600</v>
      </c>
      <c r="H135" s="419">
        <v>201103221030</v>
      </c>
      <c r="I135" s="419"/>
      <c r="J135" s="219" t="s">
        <v>389</v>
      </c>
      <c r="K135" s="926" t="s">
        <v>2614</v>
      </c>
      <c r="L135" s="413" t="s">
        <v>1694</v>
      </c>
      <c r="M135" s="219" t="s">
        <v>342</v>
      </c>
      <c r="N135" s="219"/>
      <c r="O135" s="331"/>
      <c r="P135" s="332">
        <v>40624</v>
      </c>
      <c r="Q135" s="328">
        <v>0.4513888888888889</v>
      </c>
      <c r="R135" s="305" t="s">
        <v>323</v>
      </c>
      <c r="S135" s="664" t="s">
        <v>370</v>
      </c>
      <c r="T135" s="3">
        <v>133</v>
      </c>
      <c r="U135" s="1">
        <v>271.89999999999998</v>
      </c>
      <c r="V135" s="7">
        <f t="shared" si="114"/>
        <v>138.89999999999998</v>
      </c>
      <c r="W135" s="3">
        <v>150</v>
      </c>
      <c r="X135" s="138">
        <f t="shared" si="115"/>
        <v>925.99999999999989</v>
      </c>
      <c r="Y135" s="643" t="str">
        <f t="shared" si="48"/>
        <v xml:space="preserve">  </v>
      </c>
      <c r="Z135" s="1" t="s">
        <v>410</v>
      </c>
      <c r="AA135" s="3">
        <v>133.30000000000001</v>
      </c>
      <c r="AB135" s="3">
        <v>276.39999999999998</v>
      </c>
      <c r="AC135" s="7">
        <f t="shared" si="89"/>
        <v>143.09999999999997</v>
      </c>
      <c r="AD135" s="1">
        <v>150</v>
      </c>
      <c r="AE135" s="138">
        <f>AC135/(AD135/1000)</f>
        <v>953.99999999999977</v>
      </c>
      <c r="AF135" s="643" t="str">
        <f t="shared" si="49"/>
        <v xml:space="preserve">  </v>
      </c>
      <c r="AG135" s="1" t="s">
        <v>444</v>
      </c>
      <c r="AH135" s="3">
        <v>133.4</v>
      </c>
      <c r="AI135" s="3">
        <v>276.39999999999998</v>
      </c>
      <c r="AJ135" s="138">
        <f t="shared" si="90"/>
        <v>142.99999999999997</v>
      </c>
      <c r="AK135" s="1">
        <v>150</v>
      </c>
      <c r="AL135" s="138">
        <f>AJ135/(AK135/1000)</f>
        <v>953.33333333333314</v>
      </c>
      <c r="AM135" s="643" t="str">
        <f t="shared" si="43"/>
        <v xml:space="preserve">  </v>
      </c>
      <c r="AN135" s="2">
        <f>AVERAGE(X135,AE135,AL135)</f>
        <v>944.44444444444423</v>
      </c>
      <c r="AO135" s="2">
        <f>STDEV(X135,AE135,AL135)</f>
        <v>15.976835082683227</v>
      </c>
      <c r="AP135" s="2">
        <f t="shared" si="105"/>
        <v>1.6916648911076364</v>
      </c>
      <c r="AQ135" s="1">
        <f>COUNT(X135,AE135,AL135)</f>
        <v>3</v>
      </c>
      <c r="AR135" s="643" t="str">
        <f t="shared" si="50"/>
        <v xml:space="preserve">  </v>
      </c>
      <c r="AT135" s="23" t="s">
        <v>191</v>
      </c>
      <c r="AU135" s="23" t="s">
        <v>191</v>
      </c>
      <c r="AV135" s="23" t="s">
        <v>191</v>
      </c>
      <c r="AW135" s="162" t="str">
        <f t="shared" si="88"/>
        <v xml:space="preserve">  </v>
      </c>
      <c r="AX135" s="643" t="str">
        <f t="shared" si="51"/>
        <v xml:space="preserve">  </v>
      </c>
      <c r="AY135" s="23" t="s">
        <v>191</v>
      </c>
      <c r="AZ135" s="23" t="s">
        <v>191</v>
      </c>
      <c r="BA135" s="23" t="s">
        <v>191</v>
      </c>
      <c r="BB135" s="162" t="str">
        <f t="shared" si="52"/>
        <v xml:space="preserve">  </v>
      </c>
      <c r="BC135" s="643" t="str">
        <f t="shared" si="53"/>
        <v xml:space="preserve">  </v>
      </c>
      <c r="BD135" s="794" t="s">
        <v>191</v>
      </c>
      <c r="BE135" s="24" t="s">
        <v>516</v>
      </c>
      <c r="BF135" s="102">
        <v>1.9399496834199188</v>
      </c>
      <c r="BG135" s="165"/>
      <c r="BH135" s="162" t="str">
        <f>IF(BF135&lt;BH$7,"E, &lt;PRL",IF(BF135&gt;BH$7,"  ",))</f>
        <v xml:space="preserve">  </v>
      </c>
      <c r="BI135" s="643" t="str">
        <f t="shared" si="54"/>
        <v xml:space="preserve">  </v>
      </c>
      <c r="BJ135" s="24" t="s">
        <v>494</v>
      </c>
      <c r="BK135" s="24">
        <v>3.6161801973852464E-2</v>
      </c>
      <c r="BL135" s="24"/>
      <c r="BM135" s="162" t="str">
        <f>IF(BK135&lt;BM$7,"E, &lt;PRL",IF(BK135&gt;BM$7,"  ",))</f>
        <v xml:space="preserve">  </v>
      </c>
      <c r="BN135" s="818" t="str">
        <f t="shared" si="56"/>
        <v xml:space="preserve">  </v>
      </c>
      <c r="BO135" s="942" t="str">
        <f t="shared" si="57"/>
        <v xml:space="preserve">  </v>
      </c>
      <c r="BP135" s="793">
        <f>BK135/BF135*100</f>
        <v>1.86405875796238</v>
      </c>
      <c r="BQ135" s="35">
        <v>210.27728169025013</v>
      </c>
      <c r="BR135" s="35">
        <v>32.223512563653856</v>
      </c>
      <c r="BS135" s="163" t="str">
        <f t="shared" si="95"/>
        <v xml:space="preserve">  </v>
      </c>
      <c r="BT135" s="818" t="str">
        <f t="shared" si="59"/>
        <v xml:space="preserve">  </v>
      </c>
      <c r="BU135" s="10">
        <f>BQ135*(X135/1000)</f>
        <v>194.71676284517162</v>
      </c>
      <c r="BV135" s="24"/>
      <c r="BW135" s="163" t="str">
        <f>IF(BU135&lt;BW$7,"E, &lt;PRL",IF(BU135&gt;BW$7,"  ",))</f>
        <v xml:space="preserve">  </v>
      </c>
      <c r="BX135" s="643" t="str">
        <f t="shared" si="61"/>
        <v xml:space="preserve">  </v>
      </c>
      <c r="BY135" s="8">
        <v>1.4051040537227613</v>
      </c>
      <c r="BZ135" s="11">
        <v>0.12095450883616171</v>
      </c>
      <c r="CA135" s="80">
        <v>1</v>
      </c>
      <c r="CB135" s="163" t="str">
        <f t="shared" si="98"/>
        <v xml:space="preserve">  </v>
      </c>
      <c r="CC135" s="643" t="str">
        <f t="shared" si="63"/>
        <v xml:space="preserve">  </v>
      </c>
      <c r="CD135" s="638">
        <v>1.2544488743486639</v>
      </c>
      <c r="CE135" s="639">
        <v>6.8712737513290545E-2</v>
      </c>
      <c r="CF135" s="174" t="str">
        <f t="shared" si="116"/>
        <v xml:space="preserve">  </v>
      </c>
      <c r="CG135" s="818" t="str">
        <f t="shared" si="64"/>
        <v xml:space="preserve">  </v>
      </c>
      <c r="CH135" s="793">
        <f>BY135/BQ135*100</f>
        <v>0.66821486488138837</v>
      </c>
      <c r="CI135" s="11">
        <v>4.9751350428827443</v>
      </c>
      <c r="CJ135" s="11"/>
      <c r="CK135" s="163" t="str">
        <f>IF(CI135&lt;CK$7,"E, &lt;PRL",IF(CI135&gt;CK$7,"  ",))</f>
        <v xml:space="preserve">  </v>
      </c>
      <c r="CL135" s="643" t="str">
        <f t="shared" si="66"/>
        <v xml:space="preserve">  </v>
      </c>
      <c r="CM135" s="24">
        <f>CI135*(AL135/1000)</f>
        <v>4.7429620742148817</v>
      </c>
      <c r="CN135" s="11"/>
      <c r="CO135" s="174" t="str">
        <f t="shared" si="113"/>
        <v xml:space="preserve">  </v>
      </c>
      <c r="CP135" s="818" t="str">
        <f t="shared" si="67"/>
        <v xml:space="preserve">  </v>
      </c>
      <c r="CQ135" s="11">
        <f>CI135/BQ135*100</f>
        <v>2.3659879007811169</v>
      </c>
      <c r="CR135" s="61">
        <f>100*CM135/BU135</f>
        <v>2.4358262765421137</v>
      </c>
    </row>
    <row r="136" spans="1:97" x14ac:dyDescent="0.3">
      <c r="A136" s="906" t="s">
        <v>2202</v>
      </c>
      <c r="B136" s="425" t="s">
        <v>1308</v>
      </c>
      <c r="C136" s="305" t="s">
        <v>601</v>
      </c>
      <c r="D136" s="305">
        <v>2</v>
      </c>
      <c r="E136" s="471"/>
      <c r="F136" s="472">
        <v>4</v>
      </c>
      <c r="G136" s="419">
        <v>88888823</v>
      </c>
      <c r="H136" s="419">
        <v>201103221400</v>
      </c>
      <c r="I136" s="419"/>
      <c r="J136" s="18" t="s">
        <v>389</v>
      </c>
      <c r="K136" s="910" t="s">
        <v>137</v>
      </c>
      <c r="L136" s="418"/>
      <c r="M136" s="18" t="s">
        <v>46</v>
      </c>
      <c r="N136" s="18"/>
      <c r="O136" s="450" t="s">
        <v>47</v>
      </c>
      <c r="P136" s="292">
        <v>40625</v>
      </c>
      <c r="Q136" s="328">
        <v>0.58333333333333304</v>
      </c>
      <c r="R136" s="385" t="s">
        <v>324</v>
      </c>
      <c r="S136" s="542" t="s">
        <v>371</v>
      </c>
      <c r="T136" s="98">
        <v>133</v>
      </c>
      <c r="U136" s="98">
        <v>133</v>
      </c>
      <c r="V136" s="137">
        <f t="shared" si="114"/>
        <v>0</v>
      </c>
      <c r="W136" s="98">
        <v>150</v>
      </c>
      <c r="X136" s="137">
        <f t="shared" si="115"/>
        <v>0</v>
      </c>
      <c r="Y136" s="643" t="str">
        <f t="shared" si="48"/>
        <v>&lt;MDL</v>
      </c>
      <c r="Z136" s="142" t="s">
        <v>411</v>
      </c>
      <c r="AA136" s="98">
        <v>132</v>
      </c>
      <c r="AB136" s="98">
        <v>131.89999999999998</v>
      </c>
      <c r="AC136" s="137">
        <f t="shared" si="89"/>
        <v>-0.10000000000002274</v>
      </c>
      <c r="AD136" s="142">
        <v>150</v>
      </c>
      <c r="AE136" s="137">
        <f>AC136/(AD136/1000)</f>
        <v>-0.66666666666681829</v>
      </c>
      <c r="AF136" s="643" t="str">
        <f t="shared" si="49"/>
        <v>&lt;MDL</v>
      </c>
      <c r="AG136" s="142" t="s">
        <v>445</v>
      </c>
      <c r="AH136" s="98">
        <v>132.9</v>
      </c>
      <c r="AI136" s="98">
        <v>132.70000000000002</v>
      </c>
      <c r="AJ136" s="137">
        <f t="shared" si="90"/>
        <v>-0.19999999999998863</v>
      </c>
      <c r="AK136" s="142">
        <v>150</v>
      </c>
      <c r="AL136" s="137">
        <f>AJ136/(AK136/1000)</f>
        <v>-1.3333333333332575</v>
      </c>
      <c r="AM136" s="643" t="str">
        <f t="shared" si="43"/>
        <v>&lt;MDL</v>
      </c>
      <c r="AN136" s="166">
        <f>AVERAGE(X136,AE136,AL136)</f>
        <v>-0.66666666666669194</v>
      </c>
      <c r="AO136" s="166">
        <f>STDEV(X136,AE136,AL136)</f>
        <v>0.66666666666662877</v>
      </c>
      <c r="AP136" s="166">
        <f t="shared" si="105"/>
        <v>-99.999999999990536</v>
      </c>
      <c r="AQ136" s="142">
        <f>COUNT(X136,AE136,AL136)</f>
        <v>3</v>
      </c>
      <c r="AR136" s="643" t="str">
        <f t="shared" si="50"/>
        <v>&lt;MDL</v>
      </c>
      <c r="AS136" s="142"/>
      <c r="AT136" s="23" t="s">
        <v>191</v>
      </c>
      <c r="AU136" s="23" t="s">
        <v>191</v>
      </c>
      <c r="AV136" s="23" t="s">
        <v>191</v>
      </c>
      <c r="AW136" s="162" t="str">
        <f t="shared" si="88"/>
        <v xml:space="preserve">  </v>
      </c>
      <c r="AX136" s="643" t="str">
        <f t="shared" si="51"/>
        <v xml:space="preserve">  </v>
      </c>
      <c r="AY136" s="23" t="s">
        <v>191</v>
      </c>
      <c r="AZ136" s="23" t="s">
        <v>191</v>
      </c>
      <c r="BA136" s="23" t="s">
        <v>191</v>
      </c>
      <c r="BB136" s="162" t="str">
        <f t="shared" si="52"/>
        <v xml:space="preserve">  </v>
      </c>
      <c r="BC136" s="643" t="str">
        <f t="shared" si="53"/>
        <v xml:space="preserve">  </v>
      </c>
      <c r="BD136" s="794" t="s">
        <v>191</v>
      </c>
      <c r="BE136" s="40" t="s">
        <v>517</v>
      </c>
      <c r="BF136" s="41">
        <v>2.8105004740607287E-3</v>
      </c>
      <c r="BG136" s="99" t="s">
        <v>88</v>
      </c>
      <c r="BH136" s="162" t="str">
        <f>IF(BF136&lt;BH$7,"E, &lt;PRL",IF(BF136&gt;BH$7,"  ",))</f>
        <v>E, &lt;PRL</v>
      </c>
      <c r="BI136" s="643" t="str">
        <f t="shared" si="54"/>
        <v>&lt;MDL</v>
      </c>
      <c r="BJ136" s="40" t="s">
        <v>494</v>
      </c>
      <c r="BK136" s="40">
        <v>6.4040460116514489E-3</v>
      </c>
      <c r="BL136" s="40"/>
      <c r="BM136" s="162" t="str">
        <f>IF(BK136&lt;BM$7,"E, &lt;PRL",IF(BK136&gt;BM$7,"  ",))</f>
        <v>E, &lt;PRL</v>
      </c>
      <c r="BN136" s="818" t="str">
        <f t="shared" si="56"/>
        <v>E, &lt;RL</v>
      </c>
      <c r="BO136" s="942" t="str">
        <f t="shared" si="57"/>
        <v>&lt;MDL</v>
      </c>
      <c r="BP136" s="828" t="s">
        <v>88</v>
      </c>
      <c r="BQ136" s="36">
        <v>5.2786754549882374E-2</v>
      </c>
      <c r="BR136" s="97"/>
      <c r="BS136" s="163" t="str">
        <f t="shared" si="95"/>
        <v>E, &lt;PRL</v>
      </c>
      <c r="BT136" s="818" t="str">
        <f>IF(BQ136&lt;BU$3,"&lt;MDL",IF(BQ136&lt;BU$4,"E, &lt;RL",IF(BQ136&gt;BU$4,"  ",)))</f>
        <v>E, &lt;RL</v>
      </c>
      <c r="BU136" s="854">
        <v>0.35191169699921582</v>
      </c>
      <c r="BV136" s="40"/>
      <c r="BW136" s="163" t="str">
        <f>IF(BU136&lt;BW$7,"E, &lt;PRL",IF(BU136&gt;BW$7,"  ",))</f>
        <v>E, &lt;PRL</v>
      </c>
      <c r="BX136" s="643" t="str">
        <f t="shared" si="61"/>
        <v>&lt;MDL</v>
      </c>
      <c r="BY136" s="881" t="s">
        <v>88</v>
      </c>
      <c r="BZ136" s="26"/>
      <c r="CA136" s="80">
        <v>1</v>
      </c>
      <c r="CB136" s="163" t="str">
        <f t="shared" si="98"/>
        <v xml:space="preserve">  </v>
      </c>
      <c r="CC136" s="643" t="s">
        <v>88</v>
      </c>
      <c r="CD136" s="188">
        <v>0</v>
      </c>
      <c r="CE136" s="40"/>
      <c r="CF136" s="174" t="str">
        <f t="shared" si="116"/>
        <v>E, &lt;PRL</v>
      </c>
      <c r="CG136" s="818" t="str">
        <f t="shared" si="64"/>
        <v>&lt;MDL</v>
      </c>
      <c r="CH136" s="828" t="s">
        <v>88</v>
      </c>
      <c r="CI136" s="25" t="s">
        <v>88</v>
      </c>
      <c r="CJ136" s="26"/>
      <c r="CK136" s="163" t="str">
        <f>IF(CI136&lt;CK$7,"E, &lt;PRL",IF(CI136&gt;CK$7,"  ",))</f>
        <v xml:space="preserve">  </v>
      </c>
      <c r="CL136" s="818" t="s">
        <v>88</v>
      </c>
      <c r="CM136" s="25" t="s">
        <v>88</v>
      </c>
      <c r="CN136" s="26"/>
      <c r="CO136" s="174" t="str">
        <f t="shared" si="113"/>
        <v xml:space="preserve">  </v>
      </c>
      <c r="CP136" s="818" t="s">
        <v>88</v>
      </c>
      <c r="CQ136" s="25" t="s">
        <v>88</v>
      </c>
      <c r="CR136" s="61"/>
      <c r="CS136" s="140"/>
    </row>
    <row r="137" spans="1:97" ht="21.6" x14ac:dyDescent="0.3">
      <c r="A137" s="906" t="s">
        <v>2203</v>
      </c>
      <c r="B137" s="425" t="s">
        <v>1309</v>
      </c>
      <c r="C137" s="305" t="s">
        <v>599</v>
      </c>
      <c r="D137" s="219">
        <v>9</v>
      </c>
      <c r="E137" s="471"/>
      <c r="F137" s="472">
        <v>1</v>
      </c>
      <c r="G137" s="419">
        <v>11452600</v>
      </c>
      <c r="H137" s="419">
        <v>201103250730</v>
      </c>
      <c r="I137" s="419"/>
      <c r="J137" s="219" t="s">
        <v>389</v>
      </c>
      <c r="K137" s="926" t="s">
        <v>2614</v>
      </c>
      <c r="L137" s="413" t="s">
        <v>1694</v>
      </c>
      <c r="M137" s="219" t="s">
        <v>342</v>
      </c>
      <c r="N137" s="219"/>
      <c r="O137" s="331"/>
      <c r="P137" s="331">
        <v>40627</v>
      </c>
      <c r="Q137" s="328">
        <v>0.3125</v>
      </c>
      <c r="R137" s="305" t="s">
        <v>325</v>
      </c>
      <c r="S137" s="664" t="s">
        <v>372</v>
      </c>
      <c r="T137" s="3">
        <v>131.80000000000001</v>
      </c>
      <c r="U137" s="3">
        <v>492.9</v>
      </c>
      <c r="V137" s="7">
        <f t="shared" si="114"/>
        <v>361.09999999999997</v>
      </c>
      <c r="W137" s="3">
        <v>125</v>
      </c>
      <c r="X137" s="138">
        <f t="shared" si="115"/>
        <v>2888.7999999999997</v>
      </c>
      <c r="Y137" s="643" t="str">
        <f t="shared" si="48"/>
        <v xml:space="preserve">  </v>
      </c>
      <c r="Z137" s="1" t="s">
        <v>412</v>
      </c>
      <c r="AA137" s="3">
        <v>131.80000000000001</v>
      </c>
      <c r="AB137" s="3">
        <v>393.40000000000003</v>
      </c>
      <c r="AC137" s="7">
        <f t="shared" si="89"/>
        <v>261.60000000000002</v>
      </c>
      <c r="AD137" s="1">
        <v>125</v>
      </c>
      <c r="AE137" s="138">
        <f>AC137/(AD137/1000)</f>
        <v>2092.8000000000002</v>
      </c>
      <c r="AF137" s="643" t="str">
        <f t="shared" si="49"/>
        <v xml:space="preserve">  </v>
      </c>
      <c r="AG137" s="1" t="s">
        <v>446</v>
      </c>
      <c r="AH137" s="3">
        <v>131.80000000000001</v>
      </c>
      <c r="AI137" s="3">
        <v>405</v>
      </c>
      <c r="AJ137" s="138">
        <f t="shared" si="90"/>
        <v>273.2</v>
      </c>
      <c r="AK137" s="1">
        <v>125</v>
      </c>
      <c r="AL137" s="138">
        <f>AJ137/(AK137/1000)</f>
        <v>2185.6</v>
      </c>
      <c r="AM137" s="643" t="str">
        <f t="shared" ref="AM137:AM200" si="117">IF(AJ137&lt;AM$5,"&lt;MDL",IF(AJ137&lt;AM$6,"E, &lt;RL",IF(AJ137&gt;AM$6,"  ",)))</f>
        <v xml:space="preserve">  </v>
      </c>
      <c r="AN137" s="2">
        <f>AVERAGE(X137,AE137,AL137)</f>
        <v>2389.0666666666671</v>
      </c>
      <c r="AO137" s="2">
        <f>STDEV(X137,AE137,AL137)</f>
        <v>435.26200538679205</v>
      </c>
      <c r="AP137" s="2">
        <f t="shared" si="105"/>
        <v>18.218914166764929</v>
      </c>
      <c r="AQ137" s="1">
        <f>COUNT(X137,AE137,AL137)</f>
        <v>3</v>
      </c>
      <c r="AR137" s="643" t="str">
        <f t="shared" si="50"/>
        <v xml:space="preserve">  </v>
      </c>
      <c r="AT137" s="23" t="s">
        <v>191</v>
      </c>
      <c r="AU137" s="23" t="s">
        <v>191</v>
      </c>
      <c r="AV137" s="23" t="s">
        <v>191</v>
      </c>
      <c r="AW137" s="162" t="str">
        <f t="shared" ref="AW137:AW150" si="118">IF(AU137&lt;AW$7,"E, &lt;PRL",IF(AU137&gt;AW$7,"  ",))</f>
        <v xml:space="preserve">  </v>
      </c>
      <c r="AX137" s="643" t="str">
        <f t="shared" si="51"/>
        <v xml:space="preserve">  </v>
      </c>
      <c r="AY137" s="23" t="s">
        <v>191</v>
      </c>
      <c r="AZ137" s="23" t="s">
        <v>191</v>
      </c>
      <c r="BA137" s="23" t="s">
        <v>191</v>
      </c>
      <c r="BB137" s="162" t="str">
        <f t="shared" si="52"/>
        <v xml:space="preserve">  </v>
      </c>
      <c r="BC137" s="643" t="str">
        <f t="shared" si="53"/>
        <v xml:space="preserve">  </v>
      </c>
      <c r="BD137" s="794" t="s">
        <v>191</v>
      </c>
      <c r="BE137" s="24" t="s">
        <v>518</v>
      </c>
      <c r="BF137" s="102">
        <v>4.6134310595499315</v>
      </c>
      <c r="BG137" s="102">
        <v>7.5980642906700702E-2</v>
      </c>
      <c r="BH137" s="162" t="str">
        <f>IF(BF137&lt;BH$7,"E, &lt;PRL",IF(BF137&gt;BH$7,"  ",))</f>
        <v xml:space="preserve">  </v>
      </c>
      <c r="BI137" s="643" t="str">
        <f t="shared" si="54"/>
        <v xml:space="preserve">  </v>
      </c>
      <c r="BJ137" s="24" t="s">
        <v>494</v>
      </c>
      <c r="BK137" s="24">
        <v>5.9831820268276846E-2</v>
      </c>
      <c r="BL137" s="24"/>
      <c r="BM137" s="162" t="str">
        <f>IF(BK137&lt;BM$7,"E, &lt;PRL",IF(BK137&gt;BM$7,"  ",))</f>
        <v xml:space="preserve">  </v>
      </c>
      <c r="BN137" s="818" t="str">
        <f t="shared" si="56"/>
        <v xml:space="preserve">  </v>
      </c>
      <c r="BO137" s="942" t="str">
        <f t="shared" si="57"/>
        <v xml:space="preserve">  </v>
      </c>
      <c r="BP137" s="793">
        <f>BK137/BF137*100</f>
        <v>1.2969050473708348</v>
      </c>
      <c r="BQ137" s="35">
        <v>244.78421148892895</v>
      </c>
      <c r="BR137" s="35"/>
      <c r="BS137" s="163" t="str">
        <f t="shared" si="95"/>
        <v xml:space="preserve">  </v>
      </c>
      <c r="BT137" s="818" t="str">
        <f t="shared" si="59"/>
        <v xml:space="preserve">  </v>
      </c>
      <c r="BU137" s="10">
        <f>BQ137*(X137/1000)</f>
        <v>707.1326301492179</v>
      </c>
      <c r="BV137" s="24"/>
      <c r="BW137" s="163" t="str">
        <f>IF(BU137&lt;BW$7,"E, &lt;PRL",IF(BU137&gt;BW$7,"  ",))</f>
        <v xml:space="preserve">  </v>
      </c>
      <c r="BX137" s="643" t="str">
        <f t="shared" si="61"/>
        <v xml:space="preserve">  </v>
      </c>
      <c r="BY137" s="8">
        <v>1.1203721910374731</v>
      </c>
      <c r="BZ137" s="11"/>
      <c r="CA137" s="80">
        <v>1</v>
      </c>
      <c r="CB137" s="163" t="str">
        <f t="shared" si="98"/>
        <v xml:space="preserve">  </v>
      </c>
      <c r="CC137" s="643" t="str">
        <f t="shared" si="63"/>
        <v xml:space="preserve">  </v>
      </c>
      <c r="CD137" s="6">
        <f>BY137*(AE137/1000)</f>
        <v>2.3447149214032237</v>
      </c>
      <c r="CE137" s="24"/>
      <c r="CF137" s="174" t="str">
        <f t="shared" si="116"/>
        <v xml:space="preserve">  </v>
      </c>
      <c r="CG137" s="818" t="str">
        <f t="shared" si="64"/>
        <v xml:space="preserve">  </v>
      </c>
      <c r="CH137" s="793">
        <f>BY137/BQ137*100</f>
        <v>0.45769789817026052</v>
      </c>
      <c r="CI137" s="11">
        <v>3.3534376292351578</v>
      </c>
      <c r="CJ137" s="11"/>
      <c r="CK137" s="163" t="str">
        <f>IF(CI137&lt;CK$7,"E, &lt;PRL",IF(CI137&gt;CK$7,"  ",))</f>
        <v xml:space="preserve">  </v>
      </c>
      <c r="CL137" s="643" t="str">
        <f t="shared" si="66"/>
        <v xml:space="preserve">  </v>
      </c>
      <c r="CM137" s="24">
        <f>CI137*(AL137/1000)</f>
        <v>7.3292732824563611</v>
      </c>
      <c r="CN137" s="11"/>
      <c r="CO137" s="174" t="str">
        <f t="shared" si="113"/>
        <v xml:space="preserve">  </v>
      </c>
      <c r="CP137" s="818" t="str">
        <f t="shared" si="67"/>
        <v xml:space="preserve">  </v>
      </c>
      <c r="CQ137" s="11">
        <f>CI137/BQ137*100</f>
        <v>1.3699566687072977</v>
      </c>
      <c r="CR137" s="61">
        <f>100*CM137/BU137</f>
        <v>1.0364778784016444</v>
      </c>
    </row>
    <row r="138" spans="1:97" ht="21.6" x14ac:dyDescent="0.3">
      <c r="A138" s="906" t="s">
        <v>2204</v>
      </c>
      <c r="B138" s="421" t="s">
        <v>1310</v>
      </c>
      <c r="C138" s="341" t="s">
        <v>600</v>
      </c>
      <c r="D138" s="310">
        <v>5</v>
      </c>
      <c r="E138" s="471"/>
      <c r="F138" s="472">
        <v>4</v>
      </c>
      <c r="G138" s="309">
        <v>11452600</v>
      </c>
      <c r="H138" s="436">
        <v>201103251110</v>
      </c>
      <c r="I138" s="436"/>
      <c r="J138" s="310" t="s">
        <v>389</v>
      </c>
      <c r="K138" s="926" t="s">
        <v>2614</v>
      </c>
      <c r="L138" s="469" t="s">
        <v>1694</v>
      </c>
      <c r="M138" s="406" t="s">
        <v>349</v>
      </c>
      <c r="N138" s="406"/>
      <c r="O138" s="310" t="s">
        <v>346</v>
      </c>
      <c r="P138" s="406">
        <v>40627</v>
      </c>
      <c r="Q138" s="407">
        <v>0.3125</v>
      </c>
      <c r="R138" s="341" t="s">
        <v>348</v>
      </c>
      <c r="S138" s="665" t="s">
        <v>373</v>
      </c>
      <c r="T138" s="355" t="s">
        <v>390</v>
      </c>
      <c r="U138" s="369">
        <v>414.5</v>
      </c>
      <c r="V138" s="541"/>
      <c r="W138" s="369">
        <v>125</v>
      </c>
      <c r="X138" s="541"/>
      <c r="Y138" s="643"/>
      <c r="Z138" s="351" t="s">
        <v>413</v>
      </c>
      <c r="AA138" s="355" t="s">
        <v>390</v>
      </c>
      <c r="AB138" s="369">
        <v>412.7</v>
      </c>
      <c r="AC138" s="505"/>
      <c r="AD138" s="351">
        <v>125</v>
      </c>
      <c r="AE138" s="505"/>
      <c r="AF138" s="643"/>
      <c r="AG138" s="351" t="s">
        <v>447</v>
      </c>
      <c r="AH138" s="355" t="s">
        <v>390</v>
      </c>
      <c r="AI138" s="369">
        <v>381.29999999999995</v>
      </c>
      <c r="AJ138" s="505"/>
      <c r="AK138" s="351">
        <v>125</v>
      </c>
      <c r="AL138" s="505"/>
      <c r="AM138" s="643"/>
      <c r="AN138" s="261"/>
      <c r="AO138" s="261"/>
      <c r="AP138" s="261"/>
      <c r="AQ138" s="505"/>
      <c r="AR138" s="643"/>
      <c r="AS138" s="505"/>
      <c r="AT138" s="72" t="s">
        <v>191</v>
      </c>
      <c r="AU138" s="72" t="s">
        <v>191</v>
      </c>
      <c r="AV138" s="72" t="s">
        <v>191</v>
      </c>
      <c r="AW138" s="162" t="str">
        <f t="shared" si="118"/>
        <v xml:space="preserve">  </v>
      </c>
      <c r="AX138" s="643" t="str">
        <f t="shared" ref="AX138:AX201" si="119">IF(AU138&lt;AX$5,"&lt;MDL",IF(AU138&lt;AX$6,"E, &lt;RL",IF(AU138&gt;AX$6,"  ",)))</f>
        <v xml:space="preserve">  </v>
      </c>
      <c r="AY138" s="72" t="s">
        <v>191</v>
      </c>
      <c r="AZ138" s="72" t="s">
        <v>191</v>
      </c>
      <c r="BA138" s="72" t="s">
        <v>191</v>
      </c>
      <c r="BB138" s="162" t="str">
        <f t="shared" ref="BB138:BB150" si="120">IF(AZ138&lt;BB$7,"E, &lt;PRL",IF(AZ138&gt;BB$7,"  ",))</f>
        <v xml:space="preserve">  </v>
      </c>
      <c r="BC138" s="643" t="str">
        <f t="shared" ref="BC138:BC201" si="121">IF(AZ138&lt;BC$5,"&lt;MDL",IF(AZ138&lt;BC$6,"E, &lt;RL",IF(AZ138&gt;BC$6,"  ",)))</f>
        <v xml:space="preserve">  </v>
      </c>
      <c r="BD138" s="795" t="s">
        <v>191</v>
      </c>
      <c r="BE138" s="356"/>
      <c r="BF138" s="112" t="s">
        <v>960</v>
      </c>
      <c r="BG138" s="112"/>
      <c r="BH138" s="162"/>
      <c r="BI138" s="643" t="str">
        <f t="shared" ref="BI138:BI201" si="122">IF(BF138&lt;BI$5,"&lt;MDL",IF(BF138&lt;BI$6,"E, &lt;RL",IF(BF138&gt;BI$6,"  ",)))</f>
        <v xml:space="preserve">  </v>
      </c>
      <c r="BJ138" s="345" t="s">
        <v>494</v>
      </c>
      <c r="BK138" s="23" t="s">
        <v>960</v>
      </c>
      <c r="BL138" s="356"/>
      <c r="BM138" s="162"/>
      <c r="BN138" s="818" t="str">
        <f t="shared" ref="BN138:BN201" si="123">IF(BK138&lt;BN$5,"&lt;MDL",IF(BK138&lt;BN$6,"E, &lt;RL",IF(BK138&gt;BN$6,"  ",)))</f>
        <v xml:space="preserve">  </v>
      </c>
      <c r="BO138" s="942" t="str">
        <f t="shared" ref="BO138:BO201" si="124">IF(BK138&lt;BO$5,"&lt;MDL",IF(BK138&lt;BO$6,"E, &lt;RL",IF(BK138&gt;BO$6,"  ",)))</f>
        <v xml:space="preserve">  </v>
      </c>
      <c r="BP138" s="834"/>
      <c r="BQ138" s="343">
        <v>168.05991103303691</v>
      </c>
      <c r="BR138" s="103"/>
      <c r="BS138" s="163" t="str">
        <f t="shared" si="95"/>
        <v xml:space="preserve">  </v>
      </c>
      <c r="BT138" s="818" t="str">
        <f t="shared" ref="BT138:BT201" si="125">IF(BQ138&lt;BT$5,"&lt;MDL",IF(BQ138&lt;BT$6,"E, &lt;RL",IF(BQ138&gt;BT$6,"  ",)))</f>
        <v xml:space="preserve">  </v>
      </c>
      <c r="BU138" s="260"/>
      <c r="BV138" s="260"/>
      <c r="BW138" s="260"/>
      <c r="BX138" s="260"/>
      <c r="BY138" s="315">
        <v>1.2817165357337719</v>
      </c>
      <c r="BZ138" s="346">
        <v>4.2506239628736786E-2</v>
      </c>
      <c r="CA138" s="254">
        <v>1</v>
      </c>
      <c r="CB138" s="163" t="str">
        <f t="shared" si="98"/>
        <v xml:space="preserve">  </v>
      </c>
      <c r="CC138" s="643" t="str">
        <f t="shared" ref="CC138:CC201" si="126">IF(BY138&lt;CC$5,"&lt;MDL",IF(BY138&lt;CC$6,"E, &lt;RL",IF(BY138&gt;CC$6,"  ",)))</f>
        <v xml:space="preserve">  </v>
      </c>
      <c r="CD138" s="470" t="s">
        <v>483</v>
      </c>
      <c r="CE138" s="262"/>
      <c r="CF138" s="174" t="str">
        <f t="shared" si="116"/>
        <v xml:space="preserve">  </v>
      </c>
      <c r="CG138" s="818" t="str">
        <f t="shared" ref="CG138:CG201" si="127">IF(CD138&lt;CG$5,"&lt;MDL",IF(CD138&lt;CG$6,"E, &lt;RL",IF(CD138&gt;CG$6,"  ",)))</f>
        <v xml:space="preserve">  </v>
      </c>
      <c r="CH138" s="835">
        <f>BY138/BQ138*100</f>
        <v>0.76265453662046401</v>
      </c>
      <c r="CI138" s="470"/>
      <c r="CJ138" s="470" t="s">
        <v>483</v>
      </c>
      <c r="CK138" s="470" t="s">
        <v>483</v>
      </c>
      <c r="CL138" s="643"/>
      <c r="CM138" s="356"/>
      <c r="CN138" s="356"/>
      <c r="CO138" s="356"/>
      <c r="CP138" s="356"/>
      <c r="CQ138" s="356"/>
      <c r="CR138" s="347"/>
      <c r="CS138" s="274"/>
    </row>
    <row r="139" spans="1:97" ht="31.8" x14ac:dyDescent="0.3">
      <c r="A139" s="906" t="s">
        <v>2205</v>
      </c>
      <c r="B139" s="425" t="s">
        <v>1311</v>
      </c>
      <c r="C139" s="219" t="s">
        <v>599</v>
      </c>
      <c r="D139" s="219">
        <v>9</v>
      </c>
      <c r="E139" s="471"/>
      <c r="F139" s="472">
        <v>1</v>
      </c>
      <c r="G139" s="419">
        <v>11452900</v>
      </c>
      <c r="H139" s="419">
        <v>201103251020</v>
      </c>
      <c r="I139" s="419"/>
      <c r="J139" s="219" t="s">
        <v>389</v>
      </c>
      <c r="K139" s="926" t="s">
        <v>2616</v>
      </c>
      <c r="L139" s="415" t="s">
        <v>746</v>
      </c>
      <c r="M139" s="219" t="s">
        <v>48</v>
      </c>
      <c r="N139" s="219"/>
      <c r="O139" s="331"/>
      <c r="P139" s="331">
        <v>40627</v>
      </c>
      <c r="Q139" s="328">
        <v>0.43055555555555602</v>
      </c>
      <c r="R139" s="305" t="s">
        <v>326</v>
      </c>
      <c r="S139" s="664" t="s">
        <v>374</v>
      </c>
      <c r="T139" s="3">
        <v>132</v>
      </c>
      <c r="U139" s="3">
        <v>305.20000000000005</v>
      </c>
      <c r="V139" s="7">
        <f t="shared" si="114"/>
        <v>173.20000000000005</v>
      </c>
      <c r="W139" s="3">
        <v>125</v>
      </c>
      <c r="X139" s="138">
        <f t="shared" si="115"/>
        <v>1385.6000000000004</v>
      </c>
      <c r="Y139" s="643" t="str">
        <f t="shared" ref="Y139:Y201" si="128">IF(V139&lt;Y$5,"&lt;MDL",IF(V139&lt;Y$6,"E, &lt;RL",IF(V139&gt;Y$6,"  ",)))</f>
        <v xml:space="preserve">  </v>
      </c>
      <c r="Z139" s="1" t="s">
        <v>414</v>
      </c>
      <c r="AA139" s="3">
        <v>132</v>
      </c>
      <c r="AB139" s="3">
        <v>301.89999999999998</v>
      </c>
      <c r="AC139" s="7">
        <f t="shared" si="89"/>
        <v>169.89999999999998</v>
      </c>
      <c r="AD139" s="1">
        <v>125</v>
      </c>
      <c r="AE139" s="138">
        <f t="shared" ref="AE139:AE149" si="129">AC139/(AD139/1000)</f>
        <v>1359.1999999999998</v>
      </c>
      <c r="AF139" s="643" t="str">
        <f t="shared" ref="AF139:AF201" si="130">IF(AC139&lt;AF$5,"&lt;MDL",IF(AC139&lt;AF$6,"E, &lt;RL",IF(AC139&gt;AF$6,"  ",)))</f>
        <v xml:space="preserve">  </v>
      </c>
      <c r="AG139" s="1" t="s">
        <v>448</v>
      </c>
      <c r="AH139" s="3">
        <v>131.9</v>
      </c>
      <c r="AI139" s="3">
        <v>309.90000000000003</v>
      </c>
      <c r="AJ139" s="138">
        <f t="shared" si="90"/>
        <v>178.00000000000003</v>
      </c>
      <c r="AK139" s="1">
        <v>125</v>
      </c>
      <c r="AL139" s="138">
        <f>AJ139/(AK139/1000)</f>
        <v>1424.0000000000002</v>
      </c>
      <c r="AM139" s="643" t="str">
        <f t="shared" si="117"/>
        <v xml:space="preserve">  </v>
      </c>
      <c r="AN139" s="2">
        <f t="shared" ref="AN139:AN150" si="131">AVERAGE(X139,AE139,AL139)</f>
        <v>1389.6000000000001</v>
      </c>
      <c r="AO139" s="2">
        <f t="shared" ref="AO139:AO149" si="132">STDEV(X139,AE139,AL139)</f>
        <v>32.584658967066268</v>
      </c>
      <c r="AP139" s="2">
        <f t="shared" si="105"/>
        <v>2.3448948594607271</v>
      </c>
      <c r="AQ139" s="1">
        <f t="shared" ref="AQ139:AQ150" si="133">COUNT(X139,AE139,AL139)</f>
        <v>3</v>
      </c>
      <c r="AR139" s="643" t="str">
        <f t="shared" ref="AR139:AR201" si="134">IF(AN139&lt;AR$5,"&lt;MDL",IF(AN139&lt;AR$6,"E, &lt;RL",IF(AN139&gt;AR$6,"  ",)))</f>
        <v xml:space="preserve">  </v>
      </c>
      <c r="AT139" s="23" t="s">
        <v>191</v>
      </c>
      <c r="AU139" s="23" t="s">
        <v>191</v>
      </c>
      <c r="AV139" s="23" t="s">
        <v>191</v>
      </c>
      <c r="AW139" s="162" t="str">
        <f t="shared" si="118"/>
        <v xml:space="preserve">  </v>
      </c>
      <c r="AX139" s="643" t="str">
        <f t="shared" si="119"/>
        <v xml:space="preserve">  </v>
      </c>
      <c r="AY139" s="23" t="s">
        <v>191</v>
      </c>
      <c r="AZ139" s="23" t="s">
        <v>191</v>
      </c>
      <c r="BA139" s="23" t="s">
        <v>191</v>
      </c>
      <c r="BB139" s="162" t="str">
        <f t="shared" si="120"/>
        <v xml:space="preserve">  </v>
      </c>
      <c r="BC139" s="643" t="str">
        <f t="shared" si="121"/>
        <v xml:space="preserve">  </v>
      </c>
      <c r="BD139" s="794" t="s">
        <v>191</v>
      </c>
      <c r="BE139" s="24" t="s">
        <v>519</v>
      </c>
      <c r="BF139" s="102">
        <v>4.3386604939437579</v>
      </c>
      <c r="BG139" s="165"/>
      <c r="BH139" s="162" t="str">
        <f>IF(BF139&lt;BH$7,"E, &lt;PRL",IF(BF139&gt;BH$7,"  ",))</f>
        <v xml:space="preserve">  </v>
      </c>
      <c r="BI139" s="643" t="str">
        <f t="shared" si="122"/>
        <v xml:space="preserve">  </v>
      </c>
      <c r="BJ139" s="24" t="s">
        <v>494</v>
      </c>
      <c r="BK139" s="24">
        <v>5.3582270863053429E-2</v>
      </c>
      <c r="BL139" s="24"/>
      <c r="BM139" s="162" t="str">
        <f>IF(BK139&lt;BM$7,"E, &lt;PRL",IF(BK139&gt;BM$7,"  ",))</f>
        <v xml:space="preserve">  </v>
      </c>
      <c r="BN139" s="818" t="str">
        <f t="shared" si="123"/>
        <v xml:space="preserve">  </v>
      </c>
      <c r="BO139" s="942" t="str">
        <f t="shared" si="124"/>
        <v xml:space="preserve">  </v>
      </c>
      <c r="BP139" s="793">
        <f>BK139/BF139*100</f>
        <v>1.2349957074965363</v>
      </c>
      <c r="BQ139" s="35">
        <v>244.92892122517844</v>
      </c>
      <c r="BR139" s="103"/>
      <c r="BS139" s="163" t="str">
        <f t="shared" si="95"/>
        <v xml:space="preserve">  </v>
      </c>
      <c r="BT139" s="818" t="str">
        <f t="shared" si="125"/>
        <v xml:space="preserve">  </v>
      </c>
      <c r="BU139" s="10">
        <f>BQ139*(X139/1000)</f>
        <v>339.37351324960736</v>
      </c>
      <c r="BV139" s="24"/>
      <c r="BW139" s="163" t="str">
        <f t="shared" ref="BW139:BW150" si="135">IF(BU139&lt;BW$7,"E, &lt;PRL",IF(BU139&gt;BW$7,"  ",))</f>
        <v xml:space="preserve">  </v>
      </c>
      <c r="BX139" s="643" t="str">
        <f t="shared" ref="BX139:BX201" si="136">IF(BU139&lt;BX$5,"&lt;MDL",IF(BU139&lt;BX$6,"E, &lt;RL",IF(BU139&gt;BX$6,"  ",)))</f>
        <v xml:space="preserve">  </v>
      </c>
      <c r="BY139" s="8">
        <v>1.5178560203956599</v>
      </c>
      <c r="BZ139" s="11"/>
      <c r="CA139" s="80">
        <v>1</v>
      </c>
      <c r="CB139" s="163" t="str">
        <f t="shared" si="98"/>
        <v xml:space="preserve">  </v>
      </c>
      <c r="CC139" s="643" t="str">
        <f t="shared" si="126"/>
        <v xml:space="preserve">  </v>
      </c>
      <c r="CD139" s="6">
        <f>BY139*(AE139/1000)</f>
        <v>2.0630699029217805</v>
      </c>
      <c r="CE139" s="24"/>
      <c r="CF139" s="174" t="str">
        <f t="shared" si="116"/>
        <v xml:space="preserve">  </v>
      </c>
      <c r="CG139" s="818" t="str">
        <f t="shared" si="127"/>
        <v xml:space="preserve">  </v>
      </c>
      <c r="CH139" s="793">
        <f>BY139/BQ139*100</f>
        <v>0.61971285906256868</v>
      </c>
      <c r="CI139" s="11">
        <v>3.7939222543699631</v>
      </c>
      <c r="CJ139" s="11"/>
      <c r="CK139" s="163" t="str">
        <f>IF(CI139&lt;CK$7,"E, &lt;PRL",IF(CI139&gt;CK$7,"  ",))</f>
        <v xml:space="preserve">  </v>
      </c>
      <c r="CL139" s="643" t="str">
        <f t="shared" ref="CL139:CL201" si="137">IF(CI139&lt;CL$5,"&lt;MDL",IF(CI139&lt;CL$6,"E, &lt;RL",IF(CI139&gt;CL$6,"  ",)))</f>
        <v xml:space="preserve">  </v>
      </c>
      <c r="CM139" s="24">
        <f>CI139*(AL139/1000)</f>
        <v>5.4025452902228279</v>
      </c>
      <c r="CN139" s="11"/>
      <c r="CO139" s="174" t="str">
        <f t="shared" si="113"/>
        <v xml:space="preserve">  </v>
      </c>
      <c r="CP139" s="818" t="str">
        <f t="shared" ref="CP139:CP201" si="138">IF(CM139&lt;CP$5,"&lt;MDL",IF(CM139&lt;CP$6,"E, &lt;RL",IF(CM139&gt;CP$6,"  ",)))</f>
        <v xml:space="preserve">  </v>
      </c>
      <c r="CQ139" s="11">
        <f>CI139/BQ139*100</f>
        <v>1.5489890844217509</v>
      </c>
      <c r="CR139" s="61">
        <f>100*CM139/BU139</f>
        <v>1.5919171883780114</v>
      </c>
    </row>
    <row r="140" spans="1:97" x14ac:dyDescent="0.3">
      <c r="A140" s="906" t="s">
        <v>2206</v>
      </c>
      <c r="B140" s="425" t="s">
        <v>1312</v>
      </c>
      <c r="C140" s="305" t="s">
        <v>599</v>
      </c>
      <c r="D140" s="219">
        <v>9</v>
      </c>
      <c r="E140" s="471"/>
      <c r="F140" s="472">
        <v>1</v>
      </c>
      <c r="G140" s="439">
        <v>11452800</v>
      </c>
      <c r="H140" s="419">
        <v>201103251110</v>
      </c>
      <c r="I140" s="419"/>
      <c r="J140" s="219" t="s">
        <v>389</v>
      </c>
      <c r="K140" s="911" t="s">
        <v>2615</v>
      </c>
      <c r="L140" s="415" t="s">
        <v>1696</v>
      </c>
      <c r="M140" s="219" t="s">
        <v>128</v>
      </c>
      <c r="N140" s="219"/>
      <c r="O140" s="331"/>
      <c r="P140" s="331">
        <v>40627</v>
      </c>
      <c r="Q140" s="328">
        <v>0.46527777777777801</v>
      </c>
      <c r="R140" s="305" t="s">
        <v>327</v>
      </c>
      <c r="S140" s="664" t="s">
        <v>375</v>
      </c>
      <c r="T140" s="3">
        <v>131.80000000000001</v>
      </c>
      <c r="U140" s="3">
        <v>252.5</v>
      </c>
      <c r="V140" s="7">
        <f t="shared" si="114"/>
        <v>120.69999999999999</v>
      </c>
      <c r="W140" s="1">
        <v>125</v>
      </c>
      <c r="X140" s="138">
        <f t="shared" si="115"/>
        <v>965.59999999999991</v>
      </c>
      <c r="Y140" s="643" t="str">
        <f t="shared" si="128"/>
        <v xml:space="preserve">  </v>
      </c>
      <c r="Z140" s="1" t="s">
        <v>415</v>
      </c>
      <c r="AA140" s="3">
        <v>131.80000000000001</v>
      </c>
      <c r="AB140" s="3">
        <v>231.3</v>
      </c>
      <c r="AC140" s="7">
        <f t="shared" si="89"/>
        <v>99.5</v>
      </c>
      <c r="AD140" s="1">
        <v>125</v>
      </c>
      <c r="AE140" s="138">
        <f t="shared" si="129"/>
        <v>796</v>
      </c>
      <c r="AF140" s="643" t="str">
        <f t="shared" si="130"/>
        <v xml:space="preserve">  </v>
      </c>
      <c r="AG140" s="1" t="s">
        <v>449</v>
      </c>
      <c r="AH140" s="3">
        <v>131.9</v>
      </c>
      <c r="AI140" s="3">
        <v>256.7</v>
      </c>
      <c r="AJ140" s="138">
        <f t="shared" si="90"/>
        <v>124.79999999999998</v>
      </c>
      <c r="AK140" s="1">
        <v>125</v>
      </c>
      <c r="AL140" s="138">
        <f>AJ140/(AK140/1000)</f>
        <v>998.39999999999986</v>
      </c>
      <c r="AM140" s="643" t="str">
        <f t="shared" si="117"/>
        <v xml:space="preserve">  </v>
      </c>
      <c r="AN140" s="2">
        <f t="shared" si="131"/>
        <v>920</v>
      </c>
      <c r="AO140" s="2">
        <f t="shared" si="132"/>
        <v>108.63222358029861</v>
      </c>
      <c r="AP140" s="2">
        <f t="shared" si="105"/>
        <v>11.807850389162892</v>
      </c>
      <c r="AQ140" s="1">
        <f t="shared" si="133"/>
        <v>3</v>
      </c>
      <c r="AR140" s="643" t="str">
        <f t="shared" si="134"/>
        <v xml:space="preserve">  </v>
      </c>
      <c r="AT140" s="23" t="s">
        <v>191</v>
      </c>
      <c r="AU140" s="23" t="s">
        <v>191</v>
      </c>
      <c r="AV140" s="23" t="s">
        <v>191</v>
      </c>
      <c r="AW140" s="162" t="str">
        <f t="shared" si="118"/>
        <v xml:space="preserve">  </v>
      </c>
      <c r="AX140" s="643" t="str">
        <f t="shared" si="119"/>
        <v xml:space="preserve">  </v>
      </c>
      <c r="AY140" s="23" t="s">
        <v>191</v>
      </c>
      <c r="AZ140" s="23" t="s">
        <v>191</v>
      </c>
      <c r="BA140" s="23" t="s">
        <v>191</v>
      </c>
      <c r="BB140" s="162" t="str">
        <f t="shared" si="120"/>
        <v xml:space="preserve">  </v>
      </c>
      <c r="BC140" s="643" t="str">
        <f t="shared" si="121"/>
        <v xml:space="preserve">  </v>
      </c>
      <c r="BD140" s="794" t="s">
        <v>191</v>
      </c>
      <c r="BE140" s="24" t="s">
        <v>520</v>
      </c>
      <c r="BF140" s="102">
        <v>4.1492246106328707</v>
      </c>
      <c r="BG140" s="165"/>
      <c r="BH140" s="162" t="str">
        <f>IF(BF140&lt;BH$7,"E, &lt;PRL",IF(BF140&gt;BH$7,"  ",))</f>
        <v xml:space="preserve">  </v>
      </c>
      <c r="BI140" s="643" t="str">
        <f t="shared" si="122"/>
        <v xml:space="preserve">  </v>
      </c>
      <c r="BJ140" s="24" t="s">
        <v>494</v>
      </c>
      <c r="BK140" s="24">
        <v>5.3707810909301788E-2</v>
      </c>
      <c r="BL140" s="24"/>
      <c r="BM140" s="162" t="str">
        <f>IF(BK140&lt;BM$7,"E, &lt;PRL",IF(BK140&gt;BM$7,"  ",))</f>
        <v xml:space="preserve">  </v>
      </c>
      <c r="BN140" s="818" t="str">
        <f t="shared" si="123"/>
        <v xml:space="preserve">  </v>
      </c>
      <c r="BO140" s="942" t="str">
        <f t="shared" si="124"/>
        <v xml:space="preserve">  </v>
      </c>
      <c r="BP140" s="793">
        <f>BK140/BF140*100</f>
        <v>1.2944059661573701</v>
      </c>
      <c r="BQ140" s="35">
        <v>222.35026161505255</v>
      </c>
      <c r="BR140" s="103"/>
      <c r="BS140" s="163" t="str">
        <f t="shared" si="95"/>
        <v xml:space="preserve">  </v>
      </c>
      <c r="BT140" s="818" t="str">
        <f t="shared" si="125"/>
        <v xml:space="preserve">  </v>
      </c>
      <c r="BU140" s="10">
        <f>BQ140*(X140/1000)</f>
        <v>214.70141261549472</v>
      </c>
      <c r="BV140" s="24"/>
      <c r="BW140" s="163" t="str">
        <f t="shared" si="135"/>
        <v xml:space="preserve">  </v>
      </c>
      <c r="BX140" s="643" t="str">
        <f t="shared" si="136"/>
        <v xml:space="preserve">  </v>
      </c>
      <c r="BY140" s="8">
        <v>1.5198450660655758</v>
      </c>
      <c r="BZ140" s="11"/>
      <c r="CA140" s="80">
        <v>1</v>
      </c>
      <c r="CB140" s="163" t="str">
        <f t="shared" si="98"/>
        <v xml:space="preserve">  </v>
      </c>
      <c r="CC140" s="643" t="str">
        <f t="shared" si="126"/>
        <v xml:space="preserve">  </v>
      </c>
      <c r="CD140" s="6">
        <f>BY140*(AE140/1000)</f>
        <v>1.2097966725881983</v>
      </c>
      <c r="CE140" s="24"/>
      <c r="CF140" s="174" t="str">
        <f t="shared" si="116"/>
        <v xml:space="preserve">  </v>
      </c>
      <c r="CG140" s="818" t="str">
        <f t="shared" si="127"/>
        <v xml:space="preserve">  </v>
      </c>
      <c r="CH140" s="793">
        <f>BY140/BQ140*100</f>
        <v>0.68353644157020688</v>
      </c>
      <c r="CI140" s="11">
        <v>3.4813875180181246</v>
      </c>
      <c r="CJ140" s="11"/>
      <c r="CK140" s="163" t="str">
        <f>IF(CI140&lt;CK$7,"E, &lt;PRL",IF(CI140&gt;CK$7,"  ",))</f>
        <v xml:space="preserve">  </v>
      </c>
      <c r="CL140" s="643" t="str">
        <f t="shared" si="137"/>
        <v xml:space="preserve">  </v>
      </c>
      <c r="CM140" s="24">
        <f>CI140*(AL140/1000)</f>
        <v>3.4758172979892952</v>
      </c>
      <c r="CN140" s="11"/>
      <c r="CO140" s="174" t="str">
        <f t="shared" si="113"/>
        <v xml:space="preserve">  </v>
      </c>
      <c r="CP140" s="818" t="str">
        <f t="shared" si="138"/>
        <v xml:space="preserve">  </v>
      </c>
      <c r="CQ140" s="11">
        <f>CI140/BQ140*100</f>
        <v>1.5657222495403817</v>
      </c>
      <c r="CR140" s="61">
        <f>100*CM140/BU140</f>
        <v>1.6189075123665255</v>
      </c>
    </row>
    <row r="141" spans="1:97" x14ac:dyDescent="0.3">
      <c r="A141" s="906" t="s">
        <v>2207</v>
      </c>
      <c r="B141" s="421" t="s">
        <v>1313</v>
      </c>
      <c r="C141" s="310" t="s">
        <v>600</v>
      </c>
      <c r="D141" s="310">
        <v>5</v>
      </c>
      <c r="E141" s="471"/>
      <c r="F141" s="472">
        <v>4</v>
      </c>
      <c r="G141" s="423">
        <v>11452800</v>
      </c>
      <c r="H141" s="436">
        <v>201103251110</v>
      </c>
      <c r="I141" s="436"/>
      <c r="J141" s="310" t="s">
        <v>389</v>
      </c>
      <c r="K141" s="911" t="s">
        <v>2615</v>
      </c>
      <c r="L141" s="468" t="s">
        <v>1696</v>
      </c>
      <c r="M141" s="406" t="s">
        <v>350</v>
      </c>
      <c r="N141" s="406"/>
      <c r="O141" s="406" t="s">
        <v>346</v>
      </c>
      <c r="P141" s="406">
        <v>40627</v>
      </c>
      <c r="Q141" s="407">
        <v>0.46527777777777801</v>
      </c>
      <c r="R141" s="341" t="s">
        <v>345</v>
      </c>
      <c r="S141" s="665" t="s">
        <v>376</v>
      </c>
      <c r="T141" s="369">
        <v>132.5</v>
      </c>
      <c r="U141" s="369">
        <v>241.5</v>
      </c>
      <c r="V141" s="314">
        <f t="shared" si="114"/>
        <v>109</v>
      </c>
      <c r="W141" s="351">
        <v>125</v>
      </c>
      <c r="X141" s="317">
        <f t="shared" si="115"/>
        <v>872</v>
      </c>
      <c r="Y141" s="643" t="str">
        <f t="shared" si="128"/>
        <v xml:space="preserve">  </v>
      </c>
      <c r="Z141" s="351" t="s">
        <v>416</v>
      </c>
      <c r="AA141" s="314">
        <v>132.80000000000001</v>
      </c>
      <c r="AB141" s="314">
        <v>251.7</v>
      </c>
      <c r="AC141" s="314">
        <f t="shared" si="89"/>
        <v>118.89999999999998</v>
      </c>
      <c r="AD141" s="352">
        <v>125</v>
      </c>
      <c r="AE141" s="317">
        <f t="shared" si="129"/>
        <v>951.19999999999982</v>
      </c>
      <c r="AF141" s="643" t="str">
        <f t="shared" si="130"/>
        <v xml:space="preserve">  </v>
      </c>
      <c r="AG141" s="351" t="s">
        <v>376</v>
      </c>
      <c r="AH141" s="369">
        <v>131.4</v>
      </c>
      <c r="AI141" s="369">
        <v>249.79999999999998</v>
      </c>
      <c r="AJ141" s="317">
        <f t="shared" si="90"/>
        <v>118.39999999999998</v>
      </c>
      <c r="AK141" s="351">
        <v>125</v>
      </c>
      <c r="AL141" s="317">
        <f>AJ141/(AK141/1000)</f>
        <v>947.19999999999982</v>
      </c>
      <c r="AM141" s="643" t="str">
        <f t="shared" si="117"/>
        <v xml:space="preserve">  </v>
      </c>
      <c r="AN141" s="354">
        <f t="shared" si="131"/>
        <v>923.46666666666658</v>
      </c>
      <c r="AO141" s="354">
        <f t="shared" si="132"/>
        <v>44.616289999655102</v>
      </c>
      <c r="AP141" s="354">
        <f t="shared" si="105"/>
        <v>4.8313914957755308</v>
      </c>
      <c r="AQ141" s="351">
        <f t="shared" si="133"/>
        <v>3</v>
      </c>
      <c r="AR141" s="643" t="str">
        <f t="shared" si="134"/>
        <v xml:space="preserve">  </v>
      </c>
      <c r="AS141" s="351"/>
      <c r="AT141" s="72" t="s">
        <v>191</v>
      </c>
      <c r="AU141" s="72" t="s">
        <v>191</v>
      </c>
      <c r="AV141" s="72" t="s">
        <v>191</v>
      </c>
      <c r="AW141" s="162" t="str">
        <f t="shared" si="118"/>
        <v xml:space="preserve">  </v>
      </c>
      <c r="AX141" s="643" t="str">
        <f t="shared" si="119"/>
        <v xml:space="preserve">  </v>
      </c>
      <c r="AY141" s="72" t="s">
        <v>191</v>
      </c>
      <c r="AZ141" s="72" t="s">
        <v>191</v>
      </c>
      <c r="BA141" s="72" t="s">
        <v>191</v>
      </c>
      <c r="BB141" s="162" t="str">
        <f t="shared" si="120"/>
        <v xml:space="preserve">  </v>
      </c>
      <c r="BC141" s="643" t="str">
        <f t="shared" si="121"/>
        <v xml:space="preserve">  </v>
      </c>
      <c r="BD141" s="795" t="s">
        <v>191</v>
      </c>
      <c r="BE141" s="258"/>
      <c r="BF141" s="112" t="s">
        <v>960</v>
      </c>
      <c r="BG141" s="112"/>
      <c r="BH141" s="162"/>
      <c r="BI141" s="643" t="str">
        <f t="shared" si="122"/>
        <v xml:space="preserve">  </v>
      </c>
      <c r="BJ141" s="345" t="s">
        <v>494</v>
      </c>
      <c r="BK141" s="23" t="s">
        <v>960</v>
      </c>
      <c r="BL141" s="356"/>
      <c r="BM141" s="162"/>
      <c r="BN141" s="818" t="str">
        <f t="shared" si="123"/>
        <v xml:space="preserve">  </v>
      </c>
      <c r="BO141" s="942" t="str">
        <f t="shared" si="124"/>
        <v xml:space="preserve">  </v>
      </c>
      <c r="BP141" s="837"/>
      <c r="BQ141" s="343">
        <v>246.32916795746803</v>
      </c>
      <c r="BR141" s="103"/>
      <c r="BS141" s="163" t="str">
        <f t="shared" si="95"/>
        <v xml:space="preserve">  </v>
      </c>
      <c r="BT141" s="818" t="str">
        <f t="shared" si="125"/>
        <v xml:space="preserve">  </v>
      </c>
      <c r="BU141" s="350">
        <f>BQ141*(X141/1000)</f>
        <v>214.79903445891213</v>
      </c>
      <c r="BV141" s="345"/>
      <c r="BW141" s="163" t="str">
        <f t="shared" si="135"/>
        <v xml:space="preserve">  </v>
      </c>
      <c r="BX141" s="643" t="str">
        <f t="shared" si="136"/>
        <v xml:space="preserve">  </v>
      </c>
      <c r="BY141" s="315">
        <v>1.6712014949406151</v>
      </c>
      <c r="BZ141" s="346"/>
      <c r="CA141" s="254">
        <v>1</v>
      </c>
      <c r="CB141" s="163" t="str">
        <f t="shared" si="98"/>
        <v xml:space="preserve">  </v>
      </c>
      <c r="CC141" s="643" t="str">
        <f t="shared" si="126"/>
        <v xml:space="preserve">  </v>
      </c>
      <c r="CD141" s="316">
        <f>BY141*(AE141/1000)</f>
        <v>1.5896468619875128</v>
      </c>
      <c r="CE141" s="345"/>
      <c r="CF141" s="174" t="str">
        <f t="shared" si="116"/>
        <v xml:space="preserve">  </v>
      </c>
      <c r="CG141" s="818" t="str">
        <f t="shared" si="127"/>
        <v xml:space="preserve">  </v>
      </c>
      <c r="CH141" s="835">
        <f>BY141/BQ141*100</f>
        <v>0.67844239023661623</v>
      </c>
      <c r="CI141" s="346">
        <v>3.3847924187886411</v>
      </c>
      <c r="CJ141" s="346"/>
      <c r="CK141" s="163" t="str">
        <f>IF(CI141&lt;CK$7,"E, &lt;PRL",IF(CI141&gt;CK$7,"  ",))</f>
        <v xml:space="preserve">  </v>
      </c>
      <c r="CL141" s="643" t="str">
        <f t="shared" si="137"/>
        <v xml:space="preserve">  </v>
      </c>
      <c r="CM141" s="345">
        <f>CI141*(AL141/1000)</f>
        <v>3.2060753790766001</v>
      </c>
      <c r="CN141" s="346"/>
      <c r="CO141" s="174" t="str">
        <f t="shared" si="113"/>
        <v xml:space="preserve">  </v>
      </c>
      <c r="CP141" s="818" t="str">
        <f t="shared" si="138"/>
        <v xml:space="preserve">  </v>
      </c>
      <c r="CQ141" s="346">
        <f>CI141/BQ141*100</f>
        <v>1.3740932293381798</v>
      </c>
      <c r="CR141" s="347">
        <f>100*CM141/BU141</f>
        <v>1.4925930124187194</v>
      </c>
      <c r="CS141" s="274"/>
    </row>
    <row r="142" spans="1:97" x14ac:dyDescent="0.3">
      <c r="A142" s="906" t="s">
        <v>2208</v>
      </c>
      <c r="B142" s="425" t="s">
        <v>1314</v>
      </c>
      <c r="C142" s="305" t="s">
        <v>601</v>
      </c>
      <c r="D142" s="305">
        <v>2</v>
      </c>
      <c r="E142" s="471"/>
      <c r="F142" s="472">
        <v>4</v>
      </c>
      <c r="G142" s="419">
        <v>88888823</v>
      </c>
      <c r="H142" s="419">
        <v>201103251600</v>
      </c>
      <c r="I142" s="419"/>
      <c r="J142" s="18" t="s">
        <v>389</v>
      </c>
      <c r="K142" s="910" t="s">
        <v>137</v>
      </c>
      <c r="L142" s="418"/>
      <c r="M142" s="18" t="s">
        <v>46</v>
      </c>
      <c r="N142" s="18"/>
      <c r="O142" s="450" t="s">
        <v>47</v>
      </c>
      <c r="P142" s="331">
        <v>40627</v>
      </c>
      <c r="Q142" s="459">
        <v>0.66666666666666663</v>
      </c>
      <c r="R142" s="385" t="s">
        <v>328</v>
      </c>
      <c r="S142" s="542" t="s">
        <v>377</v>
      </c>
      <c r="T142" s="98">
        <v>131.69999999999999</v>
      </c>
      <c r="U142" s="98">
        <v>131.39999999999998</v>
      </c>
      <c r="V142" s="137">
        <f t="shared" si="114"/>
        <v>-0.30000000000001137</v>
      </c>
      <c r="W142" s="142">
        <v>125</v>
      </c>
      <c r="X142" s="137">
        <f t="shared" si="115"/>
        <v>-2.4000000000000909</v>
      </c>
      <c r="Y142" s="643" t="str">
        <f t="shared" si="128"/>
        <v>&lt;MDL</v>
      </c>
      <c r="Z142" s="142" t="s">
        <v>417</v>
      </c>
      <c r="AA142" s="98">
        <v>131.69999999999999</v>
      </c>
      <c r="AB142" s="98">
        <v>131.70000000000002</v>
      </c>
      <c r="AC142" s="137">
        <f t="shared" si="89"/>
        <v>0</v>
      </c>
      <c r="AD142" s="142">
        <v>125</v>
      </c>
      <c r="AE142" s="137">
        <f t="shared" si="129"/>
        <v>0</v>
      </c>
      <c r="AF142" s="643" t="str">
        <f t="shared" si="130"/>
        <v>&lt;MDL</v>
      </c>
      <c r="AG142" s="142" t="s">
        <v>450</v>
      </c>
      <c r="AH142" s="98">
        <v>131.6</v>
      </c>
      <c r="AI142" s="543" t="s">
        <v>390</v>
      </c>
      <c r="AJ142" s="543" t="s">
        <v>390</v>
      </c>
      <c r="AK142" s="142">
        <v>850</v>
      </c>
      <c r="AL142" s="137"/>
      <c r="AM142" s="643" t="str">
        <f t="shared" si="117"/>
        <v xml:space="preserve">  </v>
      </c>
      <c r="AN142" s="166">
        <f t="shared" si="131"/>
        <v>-1.2000000000000455</v>
      </c>
      <c r="AO142" s="166">
        <f t="shared" si="132"/>
        <v>1.6970562748477784</v>
      </c>
      <c r="AP142" s="166">
        <f t="shared" si="105"/>
        <v>-141.42135623730951</v>
      </c>
      <c r="AQ142" s="142">
        <f t="shared" si="133"/>
        <v>2</v>
      </c>
      <c r="AR142" s="643" t="str">
        <f t="shared" si="134"/>
        <v>&lt;MDL</v>
      </c>
      <c r="AS142" s="142"/>
      <c r="AT142" s="23" t="s">
        <v>191</v>
      </c>
      <c r="AU142" s="23" t="s">
        <v>191</v>
      </c>
      <c r="AV142" s="23" t="s">
        <v>191</v>
      </c>
      <c r="AW142" s="162" t="str">
        <f t="shared" si="118"/>
        <v xml:space="preserve">  </v>
      </c>
      <c r="AX142" s="643" t="str">
        <f t="shared" si="119"/>
        <v xml:space="preserve">  </v>
      </c>
      <c r="AY142" s="23" t="s">
        <v>191</v>
      </c>
      <c r="AZ142" s="23" t="s">
        <v>191</v>
      </c>
      <c r="BA142" s="23" t="s">
        <v>191</v>
      </c>
      <c r="BB142" s="162" t="str">
        <f t="shared" si="120"/>
        <v xml:space="preserve">  </v>
      </c>
      <c r="BC142" s="643" t="str">
        <f t="shared" si="121"/>
        <v xml:space="preserve">  </v>
      </c>
      <c r="BD142" s="794" t="s">
        <v>191</v>
      </c>
      <c r="BE142" s="41" t="s">
        <v>521</v>
      </c>
      <c r="BF142" s="41">
        <v>-2.0105229869252398E-2</v>
      </c>
      <c r="BG142" s="99" t="s">
        <v>88</v>
      </c>
      <c r="BH142" s="162" t="str">
        <f t="shared" ref="BH142:BH150" si="139">IF(BF142&lt;BH$7,"E, &lt;PRL",IF(BF142&gt;BH$7,"  ",))</f>
        <v>E, &lt;PRL</v>
      </c>
      <c r="BI142" s="643" t="str">
        <f t="shared" si="122"/>
        <v>&lt;MDL</v>
      </c>
      <c r="BJ142" s="40" t="s">
        <v>494</v>
      </c>
      <c r="BK142" s="40">
        <v>5.0083714257365946E-3</v>
      </c>
      <c r="BL142" s="40"/>
      <c r="BM142" s="162" t="str">
        <f t="shared" ref="BM142:BM149" si="140">IF(BK142&lt;BM$7,"E, &lt;PRL",IF(BK142&gt;BM$7,"  ",))</f>
        <v>E, &lt;PRL</v>
      </c>
      <c r="BN142" s="818" t="str">
        <f t="shared" si="123"/>
        <v>&lt;MDL</v>
      </c>
      <c r="BO142" s="942" t="str">
        <f t="shared" si="124"/>
        <v>&lt;MDL</v>
      </c>
      <c r="BP142" s="836" t="s">
        <v>88</v>
      </c>
      <c r="BQ142" s="36">
        <v>3.0791432763660552E-2</v>
      </c>
      <c r="BR142" s="104"/>
      <c r="BS142" s="163" t="str">
        <f t="shared" si="95"/>
        <v>E, &lt;PRL</v>
      </c>
      <c r="BT142" s="818" t="str">
        <f>IF(BQ142&lt;BU$3,"&lt;MDL",IF(BQ142&lt;BU$4,"E, &lt;RL",IF(BQ142&gt;BU$4,"  ",)))</f>
        <v>&lt;MDL</v>
      </c>
      <c r="BU142" s="854">
        <v>0.24633146210928442</v>
      </c>
      <c r="BV142" s="40"/>
      <c r="BW142" s="163" t="str">
        <f t="shared" si="135"/>
        <v>E, &lt;PRL</v>
      </c>
      <c r="BX142" s="643" t="str">
        <f t="shared" si="136"/>
        <v>&lt;MDL</v>
      </c>
      <c r="BY142" s="881" t="s">
        <v>88</v>
      </c>
      <c r="BZ142" s="26"/>
      <c r="CA142" s="80">
        <v>1</v>
      </c>
      <c r="CB142" s="163" t="str">
        <f t="shared" si="98"/>
        <v xml:space="preserve">  </v>
      </c>
      <c r="CC142" s="643" t="s">
        <v>88</v>
      </c>
      <c r="CD142" s="188">
        <v>0</v>
      </c>
      <c r="CE142" s="40"/>
      <c r="CF142" s="174" t="str">
        <f t="shared" si="116"/>
        <v>E, &lt;PRL</v>
      </c>
      <c r="CG142" s="818" t="str">
        <f t="shared" si="127"/>
        <v>&lt;MDL</v>
      </c>
      <c r="CH142" s="828" t="s">
        <v>88</v>
      </c>
      <c r="CI142" s="115" t="s">
        <v>482</v>
      </c>
      <c r="CJ142" s="115"/>
      <c r="CK142" s="115"/>
      <c r="CL142" s="643" t="str">
        <f t="shared" si="137"/>
        <v xml:space="preserve">  </v>
      </c>
      <c r="CM142" s="115"/>
      <c r="CN142" s="115"/>
      <c r="CO142" s="115"/>
      <c r="CP142" s="115"/>
      <c r="CQ142" s="115"/>
      <c r="CR142" s="61"/>
      <c r="CS142" s="140"/>
    </row>
    <row r="143" spans="1:97" ht="21.6" x14ac:dyDescent="0.3">
      <c r="A143" s="906" t="s">
        <v>2209</v>
      </c>
      <c r="B143" s="425" t="s">
        <v>1315</v>
      </c>
      <c r="C143" s="305" t="s">
        <v>599</v>
      </c>
      <c r="D143" s="219">
        <v>9</v>
      </c>
      <c r="E143" s="471"/>
      <c r="F143" s="472">
        <v>1</v>
      </c>
      <c r="G143" s="419">
        <v>11452600</v>
      </c>
      <c r="H143" s="419">
        <v>201104040650</v>
      </c>
      <c r="I143" s="419"/>
      <c r="J143" s="219" t="s">
        <v>389</v>
      </c>
      <c r="K143" s="926" t="s">
        <v>2614</v>
      </c>
      <c r="L143" s="413" t="s">
        <v>1694</v>
      </c>
      <c r="M143" s="219" t="s">
        <v>342</v>
      </c>
      <c r="N143" s="219"/>
      <c r="O143" s="331"/>
      <c r="P143" s="331">
        <v>40635</v>
      </c>
      <c r="Q143" s="328">
        <v>0.28472222222222199</v>
      </c>
      <c r="R143" s="305" t="s">
        <v>329</v>
      </c>
      <c r="S143" s="664" t="s">
        <v>378</v>
      </c>
      <c r="T143" s="3">
        <v>131.4</v>
      </c>
      <c r="U143" s="3">
        <v>171.7</v>
      </c>
      <c r="V143" s="7">
        <f t="shared" si="114"/>
        <v>40.299999999999983</v>
      </c>
      <c r="W143" s="1">
        <v>120</v>
      </c>
      <c r="X143" s="138">
        <f t="shared" si="115"/>
        <v>335.8333333333332</v>
      </c>
      <c r="Y143" s="643" t="str">
        <f t="shared" si="128"/>
        <v xml:space="preserve">  </v>
      </c>
      <c r="Z143" s="1" t="s">
        <v>418</v>
      </c>
      <c r="AA143" s="3">
        <v>131.9</v>
      </c>
      <c r="AB143" s="3">
        <v>173.1</v>
      </c>
      <c r="AC143" s="7">
        <f t="shared" si="89"/>
        <v>41.199999999999989</v>
      </c>
      <c r="AD143" s="1">
        <v>120</v>
      </c>
      <c r="AE143" s="138">
        <f t="shared" si="129"/>
        <v>343.33333333333326</v>
      </c>
      <c r="AF143" s="643" t="str">
        <f t="shared" si="130"/>
        <v xml:space="preserve">  </v>
      </c>
      <c r="AG143" s="1" t="s">
        <v>451</v>
      </c>
      <c r="AH143" s="3">
        <v>131.80000000000001</v>
      </c>
      <c r="AI143" s="3">
        <v>171.3</v>
      </c>
      <c r="AJ143" s="138">
        <f t="shared" si="90"/>
        <v>39.5</v>
      </c>
      <c r="AK143" s="1">
        <v>120</v>
      </c>
      <c r="AL143" s="138">
        <f t="shared" ref="AL143:AL150" si="141">AJ143/(AK143/1000)</f>
        <v>329.16666666666669</v>
      </c>
      <c r="AM143" s="643" t="str">
        <f t="shared" si="117"/>
        <v xml:space="preserve">  </v>
      </c>
      <c r="AN143" s="2">
        <f t="shared" si="131"/>
        <v>336.11111111111109</v>
      </c>
      <c r="AO143" s="2">
        <f t="shared" si="132"/>
        <v>7.0874171234294403</v>
      </c>
      <c r="AP143" s="2">
        <f t="shared" si="105"/>
        <v>2.1086530284583462</v>
      </c>
      <c r="AQ143" s="1">
        <f t="shared" si="133"/>
        <v>3</v>
      </c>
      <c r="AR143" s="643" t="str">
        <f t="shared" si="134"/>
        <v xml:space="preserve">  </v>
      </c>
      <c r="AT143" s="23" t="s">
        <v>191</v>
      </c>
      <c r="AU143" s="23" t="s">
        <v>191</v>
      </c>
      <c r="AV143" s="23" t="s">
        <v>191</v>
      </c>
      <c r="AW143" s="162" t="str">
        <f t="shared" si="118"/>
        <v xml:space="preserve">  </v>
      </c>
      <c r="AX143" s="643" t="str">
        <f t="shared" si="119"/>
        <v xml:space="preserve">  </v>
      </c>
      <c r="AY143" s="23" t="s">
        <v>191</v>
      </c>
      <c r="AZ143" s="23" t="s">
        <v>191</v>
      </c>
      <c r="BA143" s="23" t="s">
        <v>191</v>
      </c>
      <c r="BB143" s="162" t="str">
        <f t="shared" si="120"/>
        <v xml:space="preserve">  </v>
      </c>
      <c r="BC143" s="643" t="str">
        <f t="shared" si="121"/>
        <v xml:space="preserve">  </v>
      </c>
      <c r="BD143" s="794" t="s">
        <v>191</v>
      </c>
      <c r="BE143" s="6" t="s">
        <v>522</v>
      </c>
      <c r="BF143" s="102">
        <v>1.1593155184751534</v>
      </c>
      <c r="BG143" s="102"/>
      <c r="BH143" s="162" t="str">
        <f t="shared" si="139"/>
        <v xml:space="preserve">  </v>
      </c>
      <c r="BI143" s="643" t="str">
        <f t="shared" si="122"/>
        <v xml:space="preserve">  </v>
      </c>
      <c r="BJ143" s="24" t="s">
        <v>494</v>
      </c>
      <c r="BK143" s="24">
        <v>4.2481861602803567E-2</v>
      </c>
      <c r="BL143" s="24"/>
      <c r="BM143" s="162" t="str">
        <f t="shared" si="140"/>
        <v xml:space="preserve">  </v>
      </c>
      <c r="BN143" s="818" t="str">
        <f t="shared" si="123"/>
        <v xml:space="preserve">  </v>
      </c>
      <c r="BO143" s="942" t="str">
        <f t="shared" si="124"/>
        <v xml:space="preserve">  </v>
      </c>
      <c r="BP143" s="793">
        <f>BK143/BF143*100</f>
        <v>3.6643916971524644</v>
      </c>
      <c r="BQ143" s="35">
        <v>327.6680568484536</v>
      </c>
      <c r="BR143" s="103"/>
      <c r="BS143" s="163" t="str">
        <f t="shared" si="95"/>
        <v xml:space="preserve">  </v>
      </c>
      <c r="BT143" s="818" t="str">
        <f t="shared" si="125"/>
        <v xml:space="preserve">  </v>
      </c>
      <c r="BU143" s="10">
        <f>BQ143*(X143/1000)</f>
        <v>110.04185575827229</v>
      </c>
      <c r="BV143" s="24"/>
      <c r="BW143" s="163" t="str">
        <f t="shared" si="135"/>
        <v xml:space="preserve">  </v>
      </c>
      <c r="BX143" s="643" t="str">
        <f t="shared" si="136"/>
        <v xml:space="preserve">  </v>
      </c>
      <c r="BY143" s="8">
        <v>2.1610605912098149</v>
      </c>
      <c r="BZ143" s="11"/>
      <c r="CA143" s="80">
        <v>1</v>
      </c>
      <c r="CB143" s="163" t="str">
        <f t="shared" si="98"/>
        <v xml:space="preserve">  </v>
      </c>
      <c r="CC143" s="643" t="str">
        <f t="shared" si="126"/>
        <v xml:space="preserve">  </v>
      </c>
      <c r="CD143" s="6">
        <f>BY143*(AE143/1000)</f>
        <v>0.74196413631536962</v>
      </c>
      <c r="CE143" s="24"/>
      <c r="CF143" s="174" t="str">
        <f t="shared" si="116"/>
        <v xml:space="preserve">  </v>
      </c>
      <c r="CG143" s="818" t="str">
        <f t="shared" si="127"/>
        <v xml:space="preserve">  </v>
      </c>
      <c r="CH143" s="793">
        <f>BY143/BQ143*100</f>
        <v>0.65952739244561298</v>
      </c>
      <c r="CI143" s="11">
        <v>2.9510643931678167</v>
      </c>
      <c r="CJ143" s="11"/>
      <c r="CK143" s="163" t="str">
        <f t="shared" ref="CK143:CK150" si="142">IF(CI143&lt;CK$7,"E, &lt;PRL",IF(CI143&gt;CK$7,"  ",))</f>
        <v>E, &lt;PRL</v>
      </c>
      <c r="CL143" s="643" t="str">
        <f t="shared" si="137"/>
        <v xml:space="preserve">  </v>
      </c>
      <c r="CM143" s="24">
        <f>CI143*(AL143/1000)</f>
        <v>0.97139202941773961</v>
      </c>
      <c r="CN143" s="11"/>
      <c r="CO143" s="174" t="str">
        <f t="shared" si="113"/>
        <v xml:space="preserve">  </v>
      </c>
      <c r="CP143" s="818" t="str">
        <f t="shared" si="138"/>
        <v xml:space="preserve">  </v>
      </c>
      <c r="CQ143" s="11">
        <f>CI143/BQ143*100</f>
        <v>0.90062620737323906</v>
      </c>
      <c r="CR143" s="61">
        <f>100*CM143/BU143</f>
        <v>0.88274777149486239</v>
      </c>
    </row>
    <row r="144" spans="1:97" ht="31.8" x14ac:dyDescent="0.3">
      <c r="A144" s="906" t="s">
        <v>2210</v>
      </c>
      <c r="B144" s="425" t="s">
        <v>1316</v>
      </c>
      <c r="C144" s="219" t="s">
        <v>599</v>
      </c>
      <c r="D144" s="219">
        <v>9</v>
      </c>
      <c r="E144" s="471"/>
      <c r="F144" s="472">
        <v>1</v>
      </c>
      <c r="G144" s="419">
        <v>11452900</v>
      </c>
      <c r="H144" s="419">
        <v>201104040820</v>
      </c>
      <c r="I144" s="419"/>
      <c r="J144" s="219" t="s">
        <v>389</v>
      </c>
      <c r="K144" s="926" t="s">
        <v>2616</v>
      </c>
      <c r="L144" s="415" t="s">
        <v>746</v>
      </c>
      <c r="M144" s="219" t="s">
        <v>48</v>
      </c>
      <c r="N144" s="219"/>
      <c r="O144" s="331"/>
      <c r="P144" s="331">
        <v>40635</v>
      </c>
      <c r="Q144" s="328">
        <v>0.34722222222222199</v>
      </c>
      <c r="R144" s="305" t="s">
        <v>330</v>
      </c>
      <c r="S144" s="664" t="s">
        <v>379</v>
      </c>
      <c r="T144" s="3">
        <v>130</v>
      </c>
      <c r="U144" s="3">
        <v>154.4</v>
      </c>
      <c r="V144" s="7">
        <f t="shared" si="114"/>
        <v>24.400000000000006</v>
      </c>
      <c r="W144" s="1">
        <v>180</v>
      </c>
      <c r="X144" s="138">
        <f t="shared" si="115"/>
        <v>135.5555555555556</v>
      </c>
      <c r="Y144" s="643" t="str">
        <f t="shared" si="128"/>
        <v xml:space="preserve">  </v>
      </c>
      <c r="Z144" s="1" t="s">
        <v>419</v>
      </c>
      <c r="AA144" s="3">
        <v>130.1</v>
      </c>
      <c r="AB144" s="3">
        <v>153</v>
      </c>
      <c r="AC144" s="7">
        <f t="shared" si="89"/>
        <v>22.900000000000006</v>
      </c>
      <c r="AD144" s="1">
        <v>180</v>
      </c>
      <c r="AE144" s="138">
        <f t="shared" si="129"/>
        <v>127.22222222222226</v>
      </c>
      <c r="AF144" s="643" t="str">
        <f t="shared" si="130"/>
        <v xml:space="preserve">  </v>
      </c>
      <c r="AG144" s="1" t="s">
        <v>452</v>
      </c>
      <c r="AH144" s="3">
        <v>131.80000000000001</v>
      </c>
      <c r="AI144" s="3">
        <v>155.79999999999998</v>
      </c>
      <c r="AJ144" s="138">
        <f t="shared" si="90"/>
        <v>23.999999999999972</v>
      </c>
      <c r="AK144" s="1">
        <v>180</v>
      </c>
      <c r="AL144" s="138">
        <f t="shared" si="141"/>
        <v>133.33333333333317</v>
      </c>
      <c r="AM144" s="643" t="str">
        <f t="shared" si="117"/>
        <v xml:space="preserve">  </v>
      </c>
      <c r="AN144" s="2">
        <f t="shared" si="131"/>
        <v>132.03703703703698</v>
      </c>
      <c r="AO144" s="2">
        <f t="shared" si="132"/>
        <v>4.3152519250855459</v>
      </c>
      <c r="AP144" s="2">
        <f t="shared" si="105"/>
        <v>3.2682132391952257</v>
      </c>
      <c r="AQ144" s="1">
        <f t="shared" si="133"/>
        <v>3</v>
      </c>
      <c r="AR144" s="643" t="str">
        <f t="shared" si="134"/>
        <v xml:space="preserve">  </v>
      </c>
      <c r="AT144" s="23" t="s">
        <v>191</v>
      </c>
      <c r="AU144" s="23" t="s">
        <v>191</v>
      </c>
      <c r="AV144" s="23" t="s">
        <v>191</v>
      </c>
      <c r="AW144" s="162" t="str">
        <f t="shared" si="118"/>
        <v xml:space="preserve">  </v>
      </c>
      <c r="AX144" s="643" t="str">
        <f t="shared" si="119"/>
        <v xml:space="preserve">  </v>
      </c>
      <c r="AY144" s="23" t="s">
        <v>191</v>
      </c>
      <c r="AZ144" s="23" t="s">
        <v>191</v>
      </c>
      <c r="BA144" s="23" t="s">
        <v>191</v>
      </c>
      <c r="BB144" s="162" t="str">
        <f t="shared" si="120"/>
        <v xml:space="preserve">  </v>
      </c>
      <c r="BC144" s="643" t="str">
        <f t="shared" si="121"/>
        <v xml:space="preserve">  </v>
      </c>
      <c r="BD144" s="794" t="s">
        <v>191</v>
      </c>
      <c r="BE144" s="6" t="s">
        <v>523</v>
      </c>
      <c r="BF144" s="102">
        <v>1.2157175623104719</v>
      </c>
      <c r="BG144" s="102">
        <v>2.1331443475428147E-2</v>
      </c>
      <c r="BH144" s="162" t="str">
        <f t="shared" si="139"/>
        <v xml:space="preserve">  </v>
      </c>
      <c r="BI144" s="643" t="str">
        <f t="shared" si="122"/>
        <v xml:space="preserve">  </v>
      </c>
      <c r="BJ144" s="24" t="s">
        <v>494</v>
      </c>
      <c r="BK144" s="24">
        <v>6.2007422599098083E-2</v>
      </c>
      <c r="BL144" s="24"/>
      <c r="BM144" s="162" t="str">
        <f t="shared" si="140"/>
        <v xml:space="preserve">  </v>
      </c>
      <c r="BN144" s="818" t="str">
        <f t="shared" si="123"/>
        <v xml:space="preserve">  </v>
      </c>
      <c r="BO144" s="942" t="str">
        <f t="shared" si="124"/>
        <v xml:space="preserve">  </v>
      </c>
      <c r="BP144" s="793">
        <f>BK144/BF144*100</f>
        <v>5.1004792989296739</v>
      </c>
      <c r="BQ144" s="35">
        <v>325.74518504996763</v>
      </c>
      <c r="BR144" s="103"/>
      <c r="BS144" s="163" t="str">
        <f t="shared" si="95"/>
        <v xml:space="preserve">  </v>
      </c>
      <c r="BT144" s="818" t="str">
        <f t="shared" si="125"/>
        <v xml:space="preserve">  </v>
      </c>
      <c r="BU144" s="10">
        <f>BQ144*(X144/1000)</f>
        <v>44.156569528995625</v>
      </c>
      <c r="BV144" s="24"/>
      <c r="BW144" s="163" t="str">
        <f t="shared" si="135"/>
        <v xml:space="preserve">  </v>
      </c>
      <c r="BX144" s="643" t="str">
        <f t="shared" si="136"/>
        <v xml:space="preserve">  </v>
      </c>
      <c r="BY144" s="8">
        <v>2.8108557049695828</v>
      </c>
      <c r="BZ144" s="11"/>
      <c r="CA144" s="80">
        <v>1</v>
      </c>
      <c r="CB144" s="163" t="str">
        <f t="shared" si="98"/>
        <v xml:space="preserve">  </v>
      </c>
      <c r="CC144" s="643" t="str">
        <f t="shared" si="126"/>
        <v xml:space="preserve">  </v>
      </c>
      <c r="CD144" s="6">
        <f>BY144*(AE144/1000)</f>
        <v>0.35760330913224148</v>
      </c>
      <c r="CE144" s="24"/>
      <c r="CF144" s="174" t="str">
        <f t="shared" si="116"/>
        <v xml:space="preserve">  </v>
      </c>
      <c r="CG144" s="818" t="str">
        <f t="shared" si="127"/>
        <v xml:space="preserve">  </v>
      </c>
      <c r="CH144" s="793">
        <f>BY144/BQ144*100</f>
        <v>0.86290015446841128</v>
      </c>
      <c r="CI144" s="11">
        <v>2.799776613714354</v>
      </c>
      <c r="CJ144" s="11"/>
      <c r="CK144" s="163" t="str">
        <f t="shared" si="142"/>
        <v>E, &lt;PRL</v>
      </c>
      <c r="CL144" s="643" t="str">
        <f t="shared" si="137"/>
        <v xml:space="preserve">  </v>
      </c>
      <c r="CM144" s="24">
        <f>CI144*(AL144/1000)</f>
        <v>0.37330354849524672</v>
      </c>
      <c r="CN144" s="11"/>
      <c r="CO144" s="174" t="str">
        <f t="shared" si="113"/>
        <v xml:space="preserve">  </v>
      </c>
      <c r="CP144" s="818" t="str">
        <f t="shared" si="138"/>
        <v xml:space="preserve">  </v>
      </c>
      <c r="CQ144" s="11">
        <f>CI144/BQ144*100</f>
        <v>0.85949900173808647</v>
      </c>
      <c r="CR144" s="61">
        <f>100*CM144/BU144</f>
        <v>0.84540885416860823</v>
      </c>
    </row>
    <row r="145" spans="1:97" x14ac:dyDescent="0.3">
      <c r="A145" s="906" t="s">
        <v>2211</v>
      </c>
      <c r="B145" s="425" t="s">
        <v>1317</v>
      </c>
      <c r="C145" s="305" t="s">
        <v>599</v>
      </c>
      <c r="D145" s="219">
        <v>9</v>
      </c>
      <c r="E145" s="471"/>
      <c r="F145" s="472">
        <v>1</v>
      </c>
      <c r="G145" s="439">
        <v>11452800</v>
      </c>
      <c r="H145" s="419">
        <v>201104040840</v>
      </c>
      <c r="I145" s="419"/>
      <c r="J145" s="219" t="s">
        <v>389</v>
      </c>
      <c r="K145" s="911" t="s">
        <v>2615</v>
      </c>
      <c r="L145" s="415" t="s">
        <v>1696</v>
      </c>
      <c r="M145" s="219" t="s">
        <v>128</v>
      </c>
      <c r="N145" s="219"/>
      <c r="O145" s="331"/>
      <c r="P145" s="331">
        <v>40637</v>
      </c>
      <c r="Q145" s="328">
        <v>0.36111111111111099</v>
      </c>
      <c r="R145" s="305" t="s">
        <v>331</v>
      </c>
      <c r="S145" s="664" t="s">
        <v>380</v>
      </c>
      <c r="T145" s="3">
        <v>131.1</v>
      </c>
      <c r="U145" s="3">
        <v>146.6</v>
      </c>
      <c r="V145" s="7">
        <f t="shared" si="114"/>
        <v>15.5</v>
      </c>
      <c r="W145" s="1">
        <v>240</v>
      </c>
      <c r="X145" s="138">
        <f t="shared" si="115"/>
        <v>64.583333333333343</v>
      </c>
      <c r="Y145" s="643" t="str">
        <f t="shared" si="128"/>
        <v xml:space="preserve">  </v>
      </c>
      <c r="Z145" s="1" t="s">
        <v>420</v>
      </c>
      <c r="AA145" s="3">
        <v>131.69999999999999</v>
      </c>
      <c r="AB145" s="3">
        <v>147.10000000000002</v>
      </c>
      <c r="AC145" s="7">
        <f t="shared" si="89"/>
        <v>15.400000000000034</v>
      </c>
      <c r="AD145" s="1">
        <v>240</v>
      </c>
      <c r="AE145" s="138">
        <f t="shared" si="129"/>
        <v>64.166666666666814</v>
      </c>
      <c r="AF145" s="643" t="str">
        <f t="shared" si="130"/>
        <v xml:space="preserve">  </v>
      </c>
      <c r="AG145" s="1" t="s">
        <v>453</v>
      </c>
      <c r="AH145" s="3">
        <v>131.19999999999999</v>
      </c>
      <c r="AI145" s="3">
        <v>146.5</v>
      </c>
      <c r="AJ145" s="138">
        <f t="shared" si="90"/>
        <v>15.300000000000011</v>
      </c>
      <c r="AK145" s="1">
        <v>120</v>
      </c>
      <c r="AL145" s="138">
        <f t="shared" si="141"/>
        <v>127.5000000000001</v>
      </c>
      <c r="AM145" s="643" t="str">
        <f t="shared" si="117"/>
        <v xml:space="preserve">  </v>
      </c>
      <c r="AN145" s="2">
        <f t="shared" si="131"/>
        <v>85.416666666666757</v>
      </c>
      <c r="AO145" s="2">
        <f t="shared" si="132"/>
        <v>36.445831189741135</v>
      </c>
      <c r="AP145" s="2">
        <f t="shared" si="105"/>
        <v>42.66829017335543</v>
      </c>
      <c r="AQ145" s="1">
        <f t="shared" si="133"/>
        <v>3</v>
      </c>
      <c r="AR145" s="643" t="str">
        <f t="shared" si="134"/>
        <v xml:space="preserve">  </v>
      </c>
      <c r="AT145" s="23" t="s">
        <v>191</v>
      </c>
      <c r="AU145" s="23" t="s">
        <v>191</v>
      </c>
      <c r="AV145" s="23" t="s">
        <v>191</v>
      </c>
      <c r="AW145" s="162" t="str">
        <f t="shared" si="118"/>
        <v xml:space="preserve">  </v>
      </c>
      <c r="AX145" s="643" t="str">
        <f t="shared" si="119"/>
        <v xml:space="preserve">  </v>
      </c>
      <c r="AY145" s="23" t="s">
        <v>191</v>
      </c>
      <c r="AZ145" s="23" t="s">
        <v>191</v>
      </c>
      <c r="BA145" s="23" t="s">
        <v>191</v>
      </c>
      <c r="BB145" s="162" t="str">
        <f t="shared" si="120"/>
        <v xml:space="preserve">  </v>
      </c>
      <c r="BC145" s="643" t="str">
        <f t="shared" si="121"/>
        <v xml:space="preserve">  </v>
      </c>
      <c r="BD145" s="794" t="s">
        <v>191</v>
      </c>
      <c r="BE145" s="6" t="s">
        <v>524</v>
      </c>
      <c r="BF145" s="102">
        <v>1.203560664986709</v>
      </c>
      <c r="BG145" s="165"/>
      <c r="BH145" s="162" t="str">
        <f t="shared" si="139"/>
        <v xml:space="preserve">  </v>
      </c>
      <c r="BI145" s="643" t="str">
        <f t="shared" si="122"/>
        <v xml:space="preserve">  </v>
      </c>
      <c r="BJ145" s="24" t="s">
        <v>494</v>
      </c>
      <c r="BK145" s="24">
        <v>8.2989961625013861E-2</v>
      </c>
      <c r="BL145" s="24"/>
      <c r="BM145" s="162" t="str">
        <f t="shared" si="140"/>
        <v xml:space="preserve">  </v>
      </c>
      <c r="BN145" s="818" t="str">
        <f t="shared" si="123"/>
        <v xml:space="preserve">  </v>
      </c>
      <c r="BO145" s="942" t="str">
        <f t="shared" si="124"/>
        <v xml:space="preserve">  </v>
      </c>
      <c r="BP145" s="793">
        <f>BK145/BF145*100</f>
        <v>6.8953700498287986</v>
      </c>
      <c r="BQ145" s="35">
        <v>198.25545001895924</v>
      </c>
      <c r="BR145" s="103"/>
      <c r="BS145" s="163" t="str">
        <f t="shared" si="95"/>
        <v xml:space="preserve">  </v>
      </c>
      <c r="BT145" s="818" t="str">
        <f t="shared" si="125"/>
        <v xml:space="preserve">  </v>
      </c>
      <c r="BU145" s="10">
        <f>BQ145*(X145/1000)</f>
        <v>12.803997813724452</v>
      </c>
      <c r="BV145" s="24"/>
      <c r="BW145" s="163" t="str">
        <f t="shared" si="135"/>
        <v xml:space="preserve">  </v>
      </c>
      <c r="BX145" s="643" t="str">
        <f t="shared" si="136"/>
        <v xml:space="preserve">  </v>
      </c>
      <c r="BY145" s="8">
        <v>3.5781790180497746</v>
      </c>
      <c r="BZ145" s="11"/>
      <c r="CA145" s="80">
        <v>1</v>
      </c>
      <c r="CB145" s="163" t="str">
        <f t="shared" si="98"/>
        <v xml:space="preserve">  </v>
      </c>
      <c r="CC145" s="643" t="str">
        <f t="shared" si="126"/>
        <v xml:space="preserve">  </v>
      </c>
      <c r="CD145" s="6">
        <f>BY145*(AE145/1000)</f>
        <v>0.22959982032486106</v>
      </c>
      <c r="CE145" s="24"/>
      <c r="CF145" s="174" t="str">
        <f t="shared" si="116"/>
        <v xml:space="preserve">  </v>
      </c>
      <c r="CG145" s="818" t="str">
        <f t="shared" si="127"/>
        <v xml:space="preserve">  </v>
      </c>
      <c r="CH145" s="793">
        <f>BY145/BQ145*100</f>
        <v>1.8048326125246958</v>
      </c>
      <c r="CI145" s="11">
        <v>2.3454450232254609</v>
      </c>
      <c r="CJ145" s="11"/>
      <c r="CK145" s="163" t="str">
        <f t="shared" si="142"/>
        <v>E, &lt;PRL</v>
      </c>
      <c r="CL145" s="643" t="str">
        <f t="shared" si="137"/>
        <v xml:space="preserve">  </v>
      </c>
      <c r="CM145" s="24">
        <f>CI145*(AL145/1000)</f>
        <v>0.2990442404612465</v>
      </c>
      <c r="CN145" s="11"/>
      <c r="CO145" s="174" t="str">
        <f t="shared" si="113"/>
        <v xml:space="preserve">  </v>
      </c>
      <c r="CP145" s="818" t="str">
        <f t="shared" si="138"/>
        <v xml:space="preserve">  </v>
      </c>
      <c r="CQ145" s="11">
        <f>CI145/BQ145*100</f>
        <v>1.1830418901478699</v>
      </c>
      <c r="CR145" s="61">
        <f>100*CM145/BU145</f>
        <v>2.3355536670016028</v>
      </c>
    </row>
    <row r="146" spans="1:97" x14ac:dyDescent="0.3">
      <c r="A146" s="906" t="s">
        <v>2212</v>
      </c>
      <c r="B146" s="425" t="s">
        <v>1318</v>
      </c>
      <c r="C146" s="305" t="s">
        <v>601</v>
      </c>
      <c r="D146" s="305">
        <v>2</v>
      </c>
      <c r="E146" s="471"/>
      <c r="F146" s="472">
        <v>4</v>
      </c>
      <c r="G146" s="419">
        <v>88888823</v>
      </c>
      <c r="H146" s="419">
        <v>201104050800</v>
      </c>
      <c r="I146" s="419"/>
      <c r="J146" s="18" t="s">
        <v>389</v>
      </c>
      <c r="K146" s="910" t="s">
        <v>137</v>
      </c>
      <c r="L146" s="418"/>
      <c r="M146" s="18" t="s">
        <v>46</v>
      </c>
      <c r="N146" s="18"/>
      <c r="O146" s="450" t="s">
        <v>47</v>
      </c>
      <c r="P146" s="331">
        <v>40638</v>
      </c>
      <c r="Q146" s="328">
        <v>0.33333333333333298</v>
      </c>
      <c r="R146" s="385" t="s">
        <v>332</v>
      </c>
      <c r="S146" s="542" t="s">
        <v>381</v>
      </c>
      <c r="T146" s="98">
        <v>131.1</v>
      </c>
      <c r="U146" s="98">
        <v>130.89999999999998</v>
      </c>
      <c r="V146" s="137">
        <f t="shared" si="114"/>
        <v>-0.20000000000001705</v>
      </c>
      <c r="W146" s="142">
        <v>500</v>
      </c>
      <c r="X146" s="137">
        <f t="shared" si="115"/>
        <v>-0.40000000000003411</v>
      </c>
      <c r="Y146" s="643" t="str">
        <f t="shared" si="128"/>
        <v>&lt;MDL</v>
      </c>
      <c r="Z146" s="142" t="s">
        <v>421</v>
      </c>
      <c r="AA146" s="98">
        <v>130.9</v>
      </c>
      <c r="AB146" s="98">
        <v>130.5</v>
      </c>
      <c r="AC146" s="137">
        <f t="shared" si="89"/>
        <v>-0.40000000000000568</v>
      </c>
      <c r="AD146" s="142">
        <v>750</v>
      </c>
      <c r="AE146" s="137">
        <f t="shared" si="129"/>
        <v>-0.53333333333334088</v>
      </c>
      <c r="AF146" s="643" t="str">
        <f t="shared" si="130"/>
        <v>&lt;MDL</v>
      </c>
      <c r="AG146" s="142" t="s">
        <v>381</v>
      </c>
      <c r="AH146" s="98">
        <v>131.9</v>
      </c>
      <c r="AI146" s="98">
        <v>131.80000000000001</v>
      </c>
      <c r="AJ146" s="137">
        <f t="shared" si="90"/>
        <v>-9.9999999999994316E-2</v>
      </c>
      <c r="AK146" s="142">
        <v>125</v>
      </c>
      <c r="AL146" s="137">
        <f t="shared" si="141"/>
        <v>-0.79999999999995453</v>
      </c>
      <c r="AM146" s="643" t="str">
        <f t="shared" si="117"/>
        <v>&lt;MDL</v>
      </c>
      <c r="AN146" s="166">
        <f t="shared" si="131"/>
        <v>-0.5777777777777765</v>
      </c>
      <c r="AO146" s="166">
        <f t="shared" si="132"/>
        <v>0.20367003088688582</v>
      </c>
      <c r="AP146" s="166">
        <f t="shared" si="105"/>
        <v>-35.250582268884159</v>
      </c>
      <c r="AQ146" s="142">
        <f t="shared" si="133"/>
        <v>3</v>
      </c>
      <c r="AR146" s="643" t="str">
        <f t="shared" si="134"/>
        <v>&lt;MDL</v>
      </c>
      <c r="AS146" s="142"/>
      <c r="AT146" s="23" t="s">
        <v>191</v>
      </c>
      <c r="AU146" s="23" t="s">
        <v>191</v>
      </c>
      <c r="AV146" s="23" t="s">
        <v>191</v>
      </c>
      <c r="AW146" s="162" t="str">
        <f t="shared" si="118"/>
        <v xml:space="preserve">  </v>
      </c>
      <c r="AX146" s="643" t="str">
        <f t="shared" si="119"/>
        <v xml:space="preserve">  </v>
      </c>
      <c r="AY146" s="23" t="s">
        <v>191</v>
      </c>
      <c r="AZ146" s="23" t="s">
        <v>191</v>
      </c>
      <c r="BA146" s="23" t="s">
        <v>191</v>
      </c>
      <c r="BB146" s="162" t="str">
        <f t="shared" si="120"/>
        <v xml:space="preserve">  </v>
      </c>
      <c r="BC146" s="643" t="str">
        <f t="shared" si="121"/>
        <v xml:space="preserve">  </v>
      </c>
      <c r="BD146" s="794" t="s">
        <v>191</v>
      </c>
      <c r="BE146" s="41" t="s">
        <v>525</v>
      </c>
      <c r="BF146" s="41">
        <v>-4.7541493820678349E-3</v>
      </c>
      <c r="BG146" s="104"/>
      <c r="BH146" s="162" t="str">
        <f t="shared" si="139"/>
        <v>E, &lt;PRL</v>
      </c>
      <c r="BI146" s="643" t="str">
        <f t="shared" si="122"/>
        <v>&lt;MDL</v>
      </c>
      <c r="BJ146" s="40" t="s">
        <v>494</v>
      </c>
      <c r="BK146" s="40">
        <v>4.4262780784004906E-3</v>
      </c>
      <c r="BL146" s="40"/>
      <c r="BM146" s="162" t="str">
        <f t="shared" si="140"/>
        <v>E, &lt;PRL</v>
      </c>
      <c r="BN146" s="818" t="str">
        <f t="shared" si="123"/>
        <v>&lt;MDL</v>
      </c>
      <c r="BO146" s="942" t="str">
        <f t="shared" si="124"/>
        <v>&lt;MDL</v>
      </c>
      <c r="BP146" s="836" t="s">
        <v>88</v>
      </c>
      <c r="BQ146" s="36">
        <v>2.5983996097964045E-2</v>
      </c>
      <c r="BR146" s="104"/>
      <c r="BS146" s="163" t="str">
        <f t="shared" si="95"/>
        <v>E, &lt;PRL</v>
      </c>
      <c r="BT146" s="818" t="str">
        <f>IF(BQ146&lt;BU$3,"&lt;MDL",IF(BQ146&lt;BU$4,"E, &lt;RL",IF(BQ146&gt;BU$4,"  ",)))</f>
        <v>&lt;MDL</v>
      </c>
      <c r="BU146" s="854">
        <v>5.1967992195928091E-2</v>
      </c>
      <c r="BV146" s="40"/>
      <c r="BW146" s="163" t="str">
        <f t="shared" si="135"/>
        <v>E, &lt;PRL</v>
      </c>
      <c r="BX146" s="643" t="str">
        <f t="shared" si="136"/>
        <v>&lt;MDL</v>
      </c>
      <c r="BY146" s="881" t="s">
        <v>88</v>
      </c>
      <c r="BZ146" s="26"/>
      <c r="CA146" s="80">
        <v>1</v>
      </c>
      <c r="CB146" s="163" t="str">
        <f t="shared" si="98"/>
        <v xml:space="preserve">  </v>
      </c>
      <c r="CC146" s="643" t="s">
        <v>88</v>
      </c>
      <c r="CD146" s="188">
        <v>0</v>
      </c>
      <c r="CE146" s="40"/>
      <c r="CF146" s="174" t="str">
        <f t="shared" si="116"/>
        <v>E, &lt;PRL</v>
      </c>
      <c r="CG146" s="818" t="str">
        <f t="shared" si="127"/>
        <v>&lt;MDL</v>
      </c>
      <c r="CH146" s="828" t="s">
        <v>88</v>
      </c>
      <c r="CI146" s="25" t="s">
        <v>88</v>
      </c>
      <c r="CJ146" s="26"/>
      <c r="CK146" s="163" t="str">
        <f t="shared" si="142"/>
        <v xml:space="preserve">  </v>
      </c>
      <c r="CL146" s="818" t="s">
        <v>88</v>
      </c>
      <c r="CM146" s="25" t="s">
        <v>88</v>
      </c>
      <c r="CN146" s="26"/>
      <c r="CO146" s="174" t="str">
        <f t="shared" si="113"/>
        <v xml:space="preserve">  </v>
      </c>
      <c r="CP146" s="818" t="s">
        <v>88</v>
      </c>
      <c r="CQ146" s="25" t="s">
        <v>88</v>
      </c>
      <c r="CR146" s="61"/>
      <c r="CS146" s="140"/>
    </row>
    <row r="147" spans="1:97" ht="21.6" x14ac:dyDescent="0.3">
      <c r="A147" s="906" t="s">
        <v>2213</v>
      </c>
      <c r="B147" s="425" t="s">
        <v>1319</v>
      </c>
      <c r="C147" s="305" t="s">
        <v>599</v>
      </c>
      <c r="D147" s="219">
        <v>9</v>
      </c>
      <c r="E147" s="471"/>
      <c r="F147" s="472">
        <v>1</v>
      </c>
      <c r="G147" s="419">
        <v>11452600</v>
      </c>
      <c r="H147" s="419">
        <v>201104260900</v>
      </c>
      <c r="I147" s="419"/>
      <c r="J147" s="219" t="s">
        <v>389</v>
      </c>
      <c r="K147" s="926" t="s">
        <v>2614</v>
      </c>
      <c r="L147" s="413" t="s">
        <v>1694</v>
      </c>
      <c r="M147" s="219" t="s">
        <v>343</v>
      </c>
      <c r="N147" s="219"/>
      <c r="O147" s="331"/>
      <c r="P147" s="331">
        <v>40659</v>
      </c>
      <c r="Q147" s="328">
        <v>0.375</v>
      </c>
      <c r="R147" s="305" t="s">
        <v>333</v>
      </c>
      <c r="S147" s="664" t="s">
        <v>382</v>
      </c>
      <c r="T147" s="3">
        <v>133.19999999999999</v>
      </c>
      <c r="U147" s="3">
        <v>138.19999999999999</v>
      </c>
      <c r="V147" s="7">
        <f t="shared" si="114"/>
        <v>5</v>
      </c>
      <c r="W147" s="1">
        <v>1571</v>
      </c>
      <c r="X147" s="138">
        <f t="shared" si="115"/>
        <v>3.1826861871419481</v>
      </c>
      <c r="Y147" s="643" t="str">
        <f t="shared" si="128"/>
        <v xml:space="preserve">  </v>
      </c>
      <c r="Z147" s="1" t="s">
        <v>422</v>
      </c>
      <c r="AA147" s="3">
        <v>130.69999999999999</v>
      </c>
      <c r="AB147" s="3">
        <v>135.30000000000001</v>
      </c>
      <c r="AC147" s="7">
        <f t="shared" si="89"/>
        <v>4.6000000000000227</v>
      </c>
      <c r="AD147" s="1">
        <v>1635</v>
      </c>
      <c r="AE147" s="138">
        <f t="shared" si="129"/>
        <v>2.8134556574923688</v>
      </c>
      <c r="AF147" s="643" t="str">
        <f t="shared" si="130"/>
        <v xml:space="preserve">  </v>
      </c>
      <c r="AG147" s="1" t="s">
        <v>454</v>
      </c>
      <c r="AH147" s="3">
        <v>132.69999999999999</v>
      </c>
      <c r="AI147" s="3">
        <v>138.1</v>
      </c>
      <c r="AJ147" s="138">
        <f t="shared" si="90"/>
        <v>5.4000000000000057</v>
      </c>
      <c r="AK147" s="1">
        <v>1702</v>
      </c>
      <c r="AL147" s="138">
        <f t="shared" si="141"/>
        <v>3.1727379553466544</v>
      </c>
      <c r="AM147" s="643" t="str">
        <f t="shared" si="117"/>
        <v xml:space="preserve">  </v>
      </c>
      <c r="AN147" s="2">
        <f t="shared" si="131"/>
        <v>3.0562932666603237</v>
      </c>
      <c r="AO147" s="2">
        <f t="shared" si="132"/>
        <v>0.2103623544001387</v>
      </c>
      <c r="AP147" s="2">
        <f t="shared" si="105"/>
        <v>6.8829243808139555</v>
      </c>
      <c r="AQ147" s="1">
        <f t="shared" si="133"/>
        <v>3</v>
      </c>
      <c r="AR147" s="643" t="str">
        <f t="shared" si="134"/>
        <v xml:space="preserve">  </v>
      </c>
      <c r="AT147" s="23" t="s">
        <v>191</v>
      </c>
      <c r="AU147" s="23" t="s">
        <v>191</v>
      </c>
      <c r="AV147" s="23" t="s">
        <v>191</v>
      </c>
      <c r="AW147" s="162" t="str">
        <f t="shared" si="118"/>
        <v xml:space="preserve">  </v>
      </c>
      <c r="AX147" s="643" t="str">
        <f t="shared" si="119"/>
        <v xml:space="preserve">  </v>
      </c>
      <c r="AY147" s="23" t="s">
        <v>191</v>
      </c>
      <c r="AZ147" s="23" t="s">
        <v>191</v>
      </c>
      <c r="BA147" s="23" t="s">
        <v>191</v>
      </c>
      <c r="BB147" s="162" t="str">
        <f t="shared" si="120"/>
        <v xml:space="preserve">  </v>
      </c>
      <c r="BC147" s="643" t="str">
        <f t="shared" si="121"/>
        <v xml:space="preserve">  </v>
      </c>
      <c r="BD147" s="794" t="s">
        <v>191</v>
      </c>
      <c r="BE147" s="6" t="s">
        <v>526</v>
      </c>
      <c r="BF147" s="102">
        <v>1.314286006503522</v>
      </c>
      <c r="BG147" s="165"/>
      <c r="BH147" s="162" t="str">
        <f t="shared" si="139"/>
        <v xml:space="preserve">  </v>
      </c>
      <c r="BI147" s="643" t="str">
        <f t="shared" si="122"/>
        <v xml:space="preserve">  </v>
      </c>
      <c r="BJ147" s="24" t="s">
        <v>494</v>
      </c>
      <c r="BK147" s="24">
        <v>7.6826501315047785E-2</v>
      </c>
      <c r="BL147" s="24"/>
      <c r="BM147" s="162" t="str">
        <f t="shared" si="140"/>
        <v xml:space="preserve">  </v>
      </c>
      <c r="BN147" s="818" t="str">
        <f t="shared" si="123"/>
        <v xml:space="preserve">  </v>
      </c>
      <c r="BO147" s="942" t="str">
        <f t="shared" si="124"/>
        <v xml:space="preserve">  </v>
      </c>
      <c r="BP147" s="793">
        <f>BK147/BF147*100</f>
        <v>5.8454933655905057</v>
      </c>
      <c r="BQ147" s="35">
        <v>385.29711564881632</v>
      </c>
      <c r="BR147" s="103"/>
      <c r="BS147" s="163" t="str">
        <f t="shared" si="95"/>
        <v xml:space="preserve">  </v>
      </c>
      <c r="BT147" s="818" t="str">
        <f t="shared" si="125"/>
        <v xml:space="preserve">  </v>
      </c>
      <c r="BU147" s="10">
        <f>BQ147*(X147/1000)</f>
        <v>1.2262798079211212</v>
      </c>
      <c r="BV147" s="24"/>
      <c r="BW147" s="163" t="str">
        <f t="shared" si="135"/>
        <v>E, &lt;PRL</v>
      </c>
      <c r="BX147" s="643" t="str">
        <f t="shared" si="136"/>
        <v>E, &lt;RL</v>
      </c>
      <c r="BY147" s="8">
        <v>19.078654027726376</v>
      </c>
      <c r="BZ147" s="11"/>
      <c r="CA147" s="80">
        <v>1</v>
      </c>
      <c r="CB147" s="163" t="str">
        <f t="shared" si="98"/>
        <v xml:space="preserve">  </v>
      </c>
      <c r="CC147" s="643" t="str">
        <f t="shared" si="126"/>
        <v xml:space="preserve">  </v>
      </c>
      <c r="CD147" s="6">
        <f>BY147*(AE147/1000)</f>
        <v>5.3676947111646348E-2</v>
      </c>
      <c r="CE147" s="24"/>
      <c r="CF147" s="174" t="str">
        <f t="shared" si="116"/>
        <v>E, &lt;PRL</v>
      </c>
      <c r="CG147" s="818" t="str">
        <f t="shared" si="127"/>
        <v>&lt;MDL</v>
      </c>
      <c r="CH147" s="793">
        <f>BY147/BQ147*100</f>
        <v>4.9516732030550275</v>
      </c>
      <c r="CI147" s="8">
        <v>11.997449766454142</v>
      </c>
      <c r="CJ147" s="11"/>
      <c r="CK147" s="163" t="str">
        <f t="shared" si="142"/>
        <v xml:space="preserve">  </v>
      </c>
      <c r="CL147" s="643" t="str">
        <f t="shared" si="137"/>
        <v xml:space="preserve">  </v>
      </c>
      <c r="CM147" s="24">
        <f>CI147*(AL147/1000)</f>
        <v>3.8064764241393913E-2</v>
      </c>
      <c r="CN147" s="11"/>
      <c r="CO147" s="174" t="str">
        <f t="shared" si="113"/>
        <v>E, &lt;PRL</v>
      </c>
      <c r="CP147" s="818" t="str">
        <f t="shared" si="138"/>
        <v>&lt;MDL</v>
      </c>
      <c r="CQ147" s="11">
        <f>CI147/BQ147*100</f>
        <v>3.1138176952742525</v>
      </c>
      <c r="CR147" s="61" t="s">
        <v>2618</v>
      </c>
    </row>
    <row r="148" spans="1:97" ht="31.8" x14ac:dyDescent="0.3">
      <c r="A148" s="906" t="s">
        <v>2214</v>
      </c>
      <c r="B148" s="425" t="s">
        <v>1320</v>
      </c>
      <c r="C148" s="219" t="s">
        <v>599</v>
      </c>
      <c r="D148" s="219">
        <v>7</v>
      </c>
      <c r="E148" s="471"/>
      <c r="F148" s="472">
        <v>1</v>
      </c>
      <c r="G148" s="419">
        <v>11452900</v>
      </c>
      <c r="H148" s="419">
        <v>201104261020</v>
      </c>
      <c r="I148" s="419"/>
      <c r="J148" s="219" t="s">
        <v>389</v>
      </c>
      <c r="K148" s="926" t="s">
        <v>2616</v>
      </c>
      <c r="L148" s="415" t="s">
        <v>746</v>
      </c>
      <c r="M148" s="219" t="s">
        <v>48</v>
      </c>
      <c r="N148" s="219"/>
      <c r="O148" s="331"/>
      <c r="P148" s="331">
        <v>40659</v>
      </c>
      <c r="Q148" s="328">
        <v>0.43055555555555602</v>
      </c>
      <c r="R148" s="305" t="s">
        <v>334</v>
      </c>
      <c r="S148" s="664" t="s">
        <v>383</v>
      </c>
      <c r="T148" s="3">
        <v>130.9</v>
      </c>
      <c r="U148" s="3">
        <v>150.10000000000002</v>
      </c>
      <c r="V148" s="7">
        <f t="shared" si="114"/>
        <v>19.200000000000017</v>
      </c>
      <c r="W148" s="1">
        <v>250</v>
      </c>
      <c r="X148" s="138">
        <f t="shared" si="115"/>
        <v>76.800000000000068</v>
      </c>
      <c r="Y148" s="643" t="str">
        <f t="shared" si="128"/>
        <v xml:space="preserve">  </v>
      </c>
      <c r="Z148" s="1" t="s">
        <v>423</v>
      </c>
      <c r="AA148" s="3">
        <v>130.5</v>
      </c>
      <c r="AB148" s="3">
        <v>151.19999999999999</v>
      </c>
      <c r="AC148" s="7">
        <f t="shared" si="89"/>
        <v>20.699999999999989</v>
      </c>
      <c r="AD148" s="1">
        <v>250</v>
      </c>
      <c r="AE148" s="138">
        <f t="shared" si="129"/>
        <v>82.799999999999955</v>
      </c>
      <c r="AF148" s="643" t="str">
        <f t="shared" si="130"/>
        <v xml:space="preserve">  </v>
      </c>
      <c r="AG148" s="1" t="s">
        <v>455</v>
      </c>
      <c r="AH148" s="3">
        <v>132.19999999999999</v>
      </c>
      <c r="AI148" s="3">
        <v>150.10000000000002</v>
      </c>
      <c r="AJ148" s="138">
        <f t="shared" si="90"/>
        <v>17.900000000000034</v>
      </c>
      <c r="AK148" s="1">
        <v>250</v>
      </c>
      <c r="AL148" s="138">
        <f t="shared" si="141"/>
        <v>71.600000000000136</v>
      </c>
      <c r="AM148" s="643" t="str">
        <f t="shared" si="117"/>
        <v xml:space="preserve">  </v>
      </c>
      <c r="AN148" s="2">
        <f t="shared" si="131"/>
        <v>77.06666666666672</v>
      </c>
      <c r="AO148" s="2">
        <f t="shared" si="132"/>
        <v>5.6047598818622291</v>
      </c>
      <c r="AP148" s="2">
        <f t="shared" si="105"/>
        <v>7.2726123034544443</v>
      </c>
      <c r="AQ148" s="1">
        <f t="shared" si="133"/>
        <v>3</v>
      </c>
      <c r="AR148" s="643" t="str">
        <f t="shared" si="134"/>
        <v xml:space="preserve">  </v>
      </c>
      <c r="AT148" s="23" t="s">
        <v>191</v>
      </c>
      <c r="AU148" s="23" t="s">
        <v>191</v>
      </c>
      <c r="AV148" s="23" t="s">
        <v>191</v>
      </c>
      <c r="AW148" s="162" t="str">
        <f t="shared" si="118"/>
        <v xml:space="preserve">  </v>
      </c>
      <c r="AX148" s="643" t="str">
        <f t="shared" si="119"/>
        <v xml:space="preserve">  </v>
      </c>
      <c r="AY148" s="23" t="s">
        <v>191</v>
      </c>
      <c r="AZ148" s="23" t="s">
        <v>191</v>
      </c>
      <c r="BA148" s="23" t="s">
        <v>191</v>
      </c>
      <c r="BB148" s="162" t="str">
        <f t="shared" si="120"/>
        <v xml:space="preserve">  </v>
      </c>
      <c r="BC148" s="643" t="str">
        <f t="shared" si="121"/>
        <v xml:space="preserve">  </v>
      </c>
      <c r="BD148" s="794" t="s">
        <v>191</v>
      </c>
      <c r="BE148" s="6" t="s">
        <v>527</v>
      </c>
      <c r="BF148" s="102">
        <v>1.8538209010175841</v>
      </c>
      <c r="BG148" s="165"/>
      <c r="BH148" s="162" t="str">
        <f t="shared" si="139"/>
        <v xml:space="preserve">  </v>
      </c>
      <c r="BI148" s="643" t="str">
        <f t="shared" si="122"/>
        <v xml:space="preserve">  </v>
      </c>
      <c r="BJ148" s="24" t="s">
        <v>494</v>
      </c>
      <c r="BK148" s="24">
        <v>0.64111536111123602</v>
      </c>
      <c r="BL148" s="24"/>
      <c r="BM148" s="162" t="str">
        <f t="shared" si="140"/>
        <v xml:space="preserve">  </v>
      </c>
      <c r="BN148" s="818" t="str">
        <f t="shared" si="123"/>
        <v xml:space="preserve">  </v>
      </c>
      <c r="BO148" s="942" t="str">
        <f t="shared" si="124"/>
        <v xml:space="preserve">  </v>
      </c>
      <c r="BP148" s="793">
        <f>BK148/BF148*100</f>
        <v>34.583457374944913</v>
      </c>
      <c r="BQ148" s="35">
        <v>347.0314230229074</v>
      </c>
      <c r="BR148" s="103"/>
      <c r="BS148" s="163" t="str">
        <f t="shared" si="95"/>
        <v xml:space="preserve">  </v>
      </c>
      <c r="BT148" s="818" t="str">
        <f t="shared" si="125"/>
        <v xml:space="preserve">  </v>
      </c>
      <c r="BU148" s="10">
        <f>BQ148*(X148/1000)</f>
        <v>26.65201328815931</v>
      </c>
      <c r="BV148" s="24"/>
      <c r="BW148" s="163" t="str">
        <f t="shared" si="135"/>
        <v xml:space="preserve">  </v>
      </c>
      <c r="BX148" s="643" t="str">
        <f t="shared" si="136"/>
        <v xml:space="preserve">  </v>
      </c>
      <c r="BY148" s="8">
        <v>28.950998859242222</v>
      </c>
      <c r="BZ148" s="11"/>
      <c r="CA148" s="80">
        <v>1</v>
      </c>
      <c r="CB148" s="163" t="str">
        <f t="shared" si="98"/>
        <v xml:space="preserve">  </v>
      </c>
      <c r="CC148" s="643" t="str">
        <f t="shared" si="126"/>
        <v xml:space="preserve">  </v>
      </c>
      <c r="CD148" s="6">
        <f>BY148*(AE148/1000)</f>
        <v>2.3971427055452548</v>
      </c>
      <c r="CE148" s="24"/>
      <c r="CF148" s="174" t="str">
        <f t="shared" si="116"/>
        <v xml:space="preserve">  </v>
      </c>
      <c r="CG148" s="818" t="str">
        <f t="shared" si="127"/>
        <v xml:space="preserve">  </v>
      </c>
      <c r="CH148" s="793">
        <f>BY148/BQ148*100</f>
        <v>8.3424718738888313</v>
      </c>
      <c r="CI148" s="8">
        <v>2.273861946141527</v>
      </c>
      <c r="CJ148" s="11"/>
      <c r="CK148" s="163" t="str">
        <f t="shared" si="142"/>
        <v>E, &lt;PRL</v>
      </c>
      <c r="CL148" s="643" t="str">
        <f t="shared" si="137"/>
        <v xml:space="preserve">  </v>
      </c>
      <c r="CM148" s="24">
        <f>CI148*(AL148/1000)</f>
        <v>0.16280851534373364</v>
      </c>
      <c r="CN148" s="11"/>
      <c r="CO148" s="174" t="str">
        <f t="shared" si="113"/>
        <v>E, &lt;PRL</v>
      </c>
      <c r="CP148" s="818" t="str">
        <f t="shared" si="138"/>
        <v>E, &lt;RL</v>
      </c>
      <c r="CQ148" s="11">
        <f>CI148/BQ148*100</f>
        <v>0.65523229174305353</v>
      </c>
      <c r="CR148" s="61">
        <f>100*CM148/BU148</f>
        <v>0.6108676053229517</v>
      </c>
    </row>
    <row r="149" spans="1:97" ht="31.8" x14ac:dyDescent="0.3">
      <c r="A149" s="906" t="s">
        <v>2215</v>
      </c>
      <c r="B149" s="421" t="s">
        <v>1321</v>
      </c>
      <c r="C149" s="310" t="s">
        <v>600</v>
      </c>
      <c r="D149" s="310">
        <v>7</v>
      </c>
      <c r="E149" s="471"/>
      <c r="F149" s="472">
        <v>4</v>
      </c>
      <c r="G149" s="309">
        <v>11452900</v>
      </c>
      <c r="H149" s="309">
        <v>201104261025</v>
      </c>
      <c r="I149" s="309"/>
      <c r="J149" s="310" t="s">
        <v>389</v>
      </c>
      <c r="K149" s="926" t="s">
        <v>2616</v>
      </c>
      <c r="L149" s="415" t="s">
        <v>746</v>
      </c>
      <c r="M149" s="310" t="s">
        <v>344</v>
      </c>
      <c r="N149" s="310"/>
      <c r="O149" s="406" t="s">
        <v>45</v>
      </c>
      <c r="P149" s="406">
        <v>40659</v>
      </c>
      <c r="Q149" s="407">
        <v>0.43402777777777801</v>
      </c>
      <c r="R149" s="341" t="s">
        <v>335</v>
      </c>
      <c r="S149" s="665" t="s">
        <v>384</v>
      </c>
      <c r="T149" s="369">
        <v>130.30000000000001</v>
      </c>
      <c r="U149" s="369">
        <v>142.6</v>
      </c>
      <c r="V149" s="314">
        <f t="shared" si="114"/>
        <v>12.299999999999983</v>
      </c>
      <c r="W149" s="351">
        <v>290</v>
      </c>
      <c r="X149" s="317">
        <f t="shared" si="115"/>
        <v>42.413793103448221</v>
      </c>
      <c r="Y149" s="643" t="str">
        <f t="shared" si="128"/>
        <v xml:space="preserve">  </v>
      </c>
      <c r="Z149" s="351" t="s">
        <v>424</v>
      </c>
      <c r="AA149" s="369">
        <v>130.80000000000001</v>
      </c>
      <c r="AB149" s="369">
        <v>153.19999999999999</v>
      </c>
      <c r="AC149" s="314">
        <f t="shared" si="89"/>
        <v>22.399999999999977</v>
      </c>
      <c r="AD149" s="351">
        <v>285</v>
      </c>
      <c r="AE149" s="317">
        <f t="shared" si="129"/>
        <v>78.596491228070107</v>
      </c>
      <c r="AF149" s="643" t="str">
        <f t="shared" si="130"/>
        <v xml:space="preserve">  </v>
      </c>
      <c r="AG149" s="351" t="s">
        <v>456</v>
      </c>
      <c r="AH149" s="369">
        <v>130.4</v>
      </c>
      <c r="AI149" s="369">
        <v>156.70000000000002</v>
      </c>
      <c r="AJ149" s="317">
        <f t="shared" si="90"/>
        <v>26.300000000000011</v>
      </c>
      <c r="AK149" s="351">
        <v>360</v>
      </c>
      <c r="AL149" s="317">
        <f t="shared" si="141"/>
        <v>73.055555555555586</v>
      </c>
      <c r="AM149" s="643" t="str">
        <f t="shared" si="117"/>
        <v xml:space="preserve">  </v>
      </c>
      <c r="AN149" s="354">
        <f t="shared" si="131"/>
        <v>64.688613295691312</v>
      </c>
      <c r="AO149" s="354">
        <f t="shared" si="132"/>
        <v>19.488488986560874</v>
      </c>
      <c r="AP149" s="354">
        <f t="shared" si="105"/>
        <v>30.126614242724749</v>
      </c>
      <c r="AQ149" s="351">
        <f t="shared" si="133"/>
        <v>3</v>
      </c>
      <c r="AR149" s="643" t="str">
        <f t="shared" si="134"/>
        <v xml:space="preserve">  </v>
      </c>
      <c r="AS149" s="351"/>
      <c r="AT149" s="72" t="s">
        <v>191</v>
      </c>
      <c r="AU149" s="72" t="s">
        <v>191</v>
      </c>
      <c r="AV149" s="72" t="s">
        <v>191</v>
      </c>
      <c r="AW149" s="162" t="str">
        <f t="shared" si="118"/>
        <v xml:space="preserve">  </v>
      </c>
      <c r="AX149" s="643" t="str">
        <f t="shared" si="119"/>
        <v xml:space="preserve">  </v>
      </c>
      <c r="AY149" s="72" t="s">
        <v>191</v>
      </c>
      <c r="AZ149" s="72" t="s">
        <v>191</v>
      </c>
      <c r="BA149" s="72" t="s">
        <v>191</v>
      </c>
      <c r="BB149" s="162" t="str">
        <f t="shared" si="120"/>
        <v xml:space="preserve">  </v>
      </c>
      <c r="BC149" s="643" t="str">
        <f t="shared" si="121"/>
        <v xml:space="preserve">  </v>
      </c>
      <c r="BD149" s="795" t="s">
        <v>191</v>
      </c>
      <c r="BE149" s="316" t="s">
        <v>528</v>
      </c>
      <c r="BF149" s="345">
        <v>1.932483496317341</v>
      </c>
      <c r="BG149" s="165"/>
      <c r="BH149" s="162" t="str">
        <f t="shared" si="139"/>
        <v xml:space="preserve">  </v>
      </c>
      <c r="BI149" s="643" t="str">
        <f t="shared" si="122"/>
        <v xml:space="preserve">  </v>
      </c>
      <c r="BJ149" s="345" t="s">
        <v>494</v>
      </c>
      <c r="BK149" s="345">
        <v>0.62360351569881867</v>
      </c>
      <c r="BL149" s="345"/>
      <c r="BM149" s="162" t="str">
        <f t="shared" si="140"/>
        <v xml:space="preserve">  </v>
      </c>
      <c r="BN149" s="818" t="str">
        <f t="shared" si="123"/>
        <v xml:space="preserve">  </v>
      </c>
      <c r="BO149" s="942" t="str">
        <f t="shared" si="124"/>
        <v xml:space="preserve">  </v>
      </c>
      <c r="BP149" s="835">
        <f>BK149/BF149*100</f>
        <v>32.269539009631686</v>
      </c>
      <c r="BQ149" s="343">
        <v>451.09179414572361</v>
      </c>
      <c r="BR149" s="103"/>
      <c r="BS149" s="163" t="str">
        <f t="shared" si="95"/>
        <v xml:space="preserve">  </v>
      </c>
      <c r="BT149" s="818" t="str">
        <f t="shared" si="125"/>
        <v xml:space="preserve">  </v>
      </c>
      <c r="BU149" s="350">
        <f>BQ149*(X149/1000)</f>
        <v>19.132514027559978</v>
      </c>
      <c r="BV149" s="345"/>
      <c r="BW149" s="163" t="str">
        <f t="shared" si="135"/>
        <v xml:space="preserve">  </v>
      </c>
      <c r="BX149" s="643" t="str">
        <f t="shared" si="136"/>
        <v xml:space="preserve">  </v>
      </c>
      <c r="BY149" s="315">
        <v>19.722625775316349</v>
      </c>
      <c r="BZ149" s="346"/>
      <c r="CA149" s="254">
        <v>1</v>
      </c>
      <c r="CB149" s="163" t="str">
        <f t="shared" si="98"/>
        <v xml:space="preserve">  </v>
      </c>
      <c r="CC149" s="643" t="str">
        <f t="shared" si="126"/>
        <v xml:space="preserve">  </v>
      </c>
      <c r="CD149" s="316">
        <f>BY149*(AE149/1000)</f>
        <v>1.5501291837441609</v>
      </c>
      <c r="CE149" s="345"/>
      <c r="CF149" s="174" t="str">
        <f t="shared" si="116"/>
        <v xml:space="preserve">  </v>
      </c>
      <c r="CG149" s="818" t="str">
        <f t="shared" si="127"/>
        <v xml:space="preserve">  </v>
      </c>
      <c r="CH149" s="835">
        <f>BY149/BQ149*100</f>
        <v>4.3721978611176029</v>
      </c>
      <c r="CI149" s="315">
        <v>2.2344183940350875</v>
      </c>
      <c r="CJ149" s="346"/>
      <c r="CK149" s="163" t="str">
        <f t="shared" si="142"/>
        <v>E, &lt;PRL</v>
      </c>
      <c r="CL149" s="643" t="str">
        <f t="shared" si="137"/>
        <v xml:space="preserve">  </v>
      </c>
      <c r="CM149" s="345">
        <f>CI149*(AL149/1000)</f>
        <v>0.16323667711978562</v>
      </c>
      <c r="CN149" s="346"/>
      <c r="CO149" s="174" t="str">
        <f t="shared" si="113"/>
        <v>E, &lt;PRL</v>
      </c>
      <c r="CP149" s="818" t="str">
        <f t="shared" si="138"/>
        <v>E, &lt;RL</v>
      </c>
      <c r="CQ149" s="346">
        <f>CI149/BQ149*100</f>
        <v>0.49533563302046379</v>
      </c>
      <c r="CR149" s="347">
        <f>100*CM149/BU149</f>
        <v>0.85318989906212361</v>
      </c>
      <c r="CS149" s="274"/>
    </row>
    <row r="150" spans="1:97" x14ac:dyDescent="0.3">
      <c r="A150" s="906" t="s">
        <v>2216</v>
      </c>
      <c r="B150" s="425" t="s">
        <v>1322</v>
      </c>
      <c r="C150" s="305" t="s">
        <v>601</v>
      </c>
      <c r="D150" s="305">
        <v>2</v>
      </c>
      <c r="E150" s="471"/>
      <c r="F150" s="472">
        <v>4</v>
      </c>
      <c r="G150" s="419">
        <v>88888823</v>
      </c>
      <c r="H150" s="419">
        <v>201104260800</v>
      </c>
      <c r="I150" s="419"/>
      <c r="J150" s="18" t="s">
        <v>389</v>
      </c>
      <c r="K150" s="910" t="s">
        <v>137</v>
      </c>
      <c r="L150" s="418"/>
      <c r="M150" s="18" t="s">
        <v>46</v>
      </c>
      <c r="N150" s="18"/>
      <c r="O150" s="450" t="s">
        <v>47</v>
      </c>
      <c r="P150" s="331">
        <v>40659</v>
      </c>
      <c r="Q150" s="328">
        <v>0.33333333333333298</v>
      </c>
      <c r="R150" s="385" t="s">
        <v>336</v>
      </c>
      <c r="S150" s="542" t="s">
        <v>385</v>
      </c>
      <c r="T150" s="98">
        <v>131.6</v>
      </c>
      <c r="U150" s="98">
        <v>131.5</v>
      </c>
      <c r="V150" s="137">
        <f t="shared" si="114"/>
        <v>-9.9999999999994316E-2</v>
      </c>
      <c r="W150" s="142">
        <v>1500</v>
      </c>
      <c r="X150" s="137">
        <f>V150/(W150/1000)</f>
        <v>-6.6666666666662877E-2</v>
      </c>
      <c r="Y150" s="643" t="str">
        <f t="shared" si="128"/>
        <v>&lt;MDL</v>
      </c>
      <c r="Z150" s="542" t="s">
        <v>390</v>
      </c>
      <c r="AA150" s="542" t="s">
        <v>390</v>
      </c>
      <c r="AB150" s="542" t="s">
        <v>390</v>
      </c>
      <c r="AC150" s="542" t="s">
        <v>390</v>
      </c>
      <c r="AD150" s="542" t="s">
        <v>390</v>
      </c>
      <c r="AE150" s="542" t="s">
        <v>390</v>
      </c>
      <c r="AF150" s="643" t="str">
        <f t="shared" si="130"/>
        <v xml:space="preserve">  </v>
      </c>
      <c r="AG150" s="142" t="s">
        <v>457</v>
      </c>
      <c r="AH150" s="98">
        <v>132.19999999999999</v>
      </c>
      <c r="AI150" s="98">
        <v>132.1</v>
      </c>
      <c r="AJ150" s="137">
        <f t="shared" si="90"/>
        <v>-9.9999999999994316E-2</v>
      </c>
      <c r="AK150" s="142">
        <v>1526</v>
      </c>
      <c r="AL150" s="137">
        <f t="shared" si="141"/>
        <v>-6.5530799475749885E-2</v>
      </c>
      <c r="AM150" s="643" t="str">
        <f t="shared" si="117"/>
        <v>&lt;MDL</v>
      </c>
      <c r="AN150" s="166">
        <f t="shared" si="131"/>
        <v>-6.6098733071206381E-2</v>
      </c>
      <c r="AO150" s="166">
        <f>ABS(AL150-X150)/2</f>
        <v>5.6793359545649624E-4</v>
      </c>
      <c r="AP150" s="166">
        <f t="shared" si="105"/>
        <v>-0.85922009253139053</v>
      </c>
      <c r="AQ150" s="142">
        <f t="shared" si="133"/>
        <v>2</v>
      </c>
      <c r="AR150" s="643" t="str">
        <f t="shared" si="134"/>
        <v>&lt;MDL</v>
      </c>
      <c r="AS150" s="142"/>
      <c r="AT150" s="23" t="s">
        <v>191</v>
      </c>
      <c r="AU150" s="23" t="s">
        <v>191</v>
      </c>
      <c r="AV150" s="23" t="s">
        <v>191</v>
      </c>
      <c r="AW150" s="162" t="str">
        <f t="shared" si="118"/>
        <v xml:space="preserve">  </v>
      </c>
      <c r="AX150" s="643" t="str">
        <f t="shared" si="119"/>
        <v xml:space="preserve">  </v>
      </c>
      <c r="AY150" s="23" t="s">
        <v>191</v>
      </c>
      <c r="AZ150" s="23" t="s">
        <v>191</v>
      </c>
      <c r="BA150" s="23" t="s">
        <v>191</v>
      </c>
      <c r="BB150" s="162" t="str">
        <f t="shared" si="120"/>
        <v xml:space="preserve">  </v>
      </c>
      <c r="BC150" s="643" t="str">
        <f t="shared" si="121"/>
        <v xml:space="preserve">  </v>
      </c>
      <c r="BD150" s="794" t="s">
        <v>191</v>
      </c>
      <c r="BE150" s="41" t="s">
        <v>529</v>
      </c>
      <c r="BF150" s="41">
        <v>2.7918630020723686E-3</v>
      </c>
      <c r="BG150" s="99" t="s">
        <v>88</v>
      </c>
      <c r="BH150" s="162" t="str">
        <f t="shared" si="139"/>
        <v>E, &lt;PRL</v>
      </c>
      <c r="BI150" s="643" t="str">
        <f t="shared" si="122"/>
        <v>&lt;MDL</v>
      </c>
      <c r="BJ150" s="40"/>
      <c r="BK150" s="23" t="s">
        <v>960</v>
      </c>
      <c r="BL150" s="40"/>
      <c r="BM150" s="162"/>
      <c r="BN150" s="818" t="str">
        <f t="shared" si="123"/>
        <v xml:space="preserve">  </v>
      </c>
      <c r="BO150" s="942" t="str">
        <f t="shared" si="124"/>
        <v xml:space="preserve">  </v>
      </c>
      <c r="BP150" s="836"/>
      <c r="BQ150" s="36">
        <v>5.0533280839550034E-2</v>
      </c>
      <c r="BR150" s="104"/>
      <c r="BS150" s="163" t="str">
        <f t="shared" si="95"/>
        <v>E, &lt;PRL</v>
      </c>
      <c r="BT150" s="818" t="str">
        <f>IF(BQ150&lt;BU$3,"&lt;MDL",IF(BQ150&lt;BU$4,"E, &lt;RL",IF(BQ150&gt;BU$4,"  ",)))</f>
        <v>E, &lt;RL</v>
      </c>
      <c r="BU150" s="854">
        <v>3.3688853893033353E-2</v>
      </c>
      <c r="BV150" s="40"/>
      <c r="BW150" s="163" t="str">
        <f t="shared" si="135"/>
        <v>E, &lt;PRL</v>
      </c>
      <c r="BX150" s="643" t="str">
        <f t="shared" si="136"/>
        <v>&lt;MDL</v>
      </c>
      <c r="BY150" s="882" t="s">
        <v>88</v>
      </c>
      <c r="BZ150" s="40"/>
      <c r="CA150" s="80">
        <v>1</v>
      </c>
      <c r="CB150" s="163" t="str">
        <f t="shared" si="98"/>
        <v xml:space="preserve">  </v>
      </c>
      <c r="CC150" s="643" t="s">
        <v>88</v>
      </c>
      <c r="CD150" s="25" t="s">
        <v>817</v>
      </c>
      <c r="CE150" s="40"/>
      <c r="CF150" s="174" t="str">
        <f t="shared" si="116"/>
        <v xml:space="preserve">  </v>
      </c>
      <c r="CG150" s="818" t="str">
        <f t="shared" si="127"/>
        <v xml:space="preserve">  </v>
      </c>
      <c r="CH150" s="828" t="s">
        <v>88</v>
      </c>
      <c r="CI150" s="25" t="s">
        <v>88</v>
      </c>
      <c r="CJ150" s="26"/>
      <c r="CK150" s="163" t="str">
        <f t="shared" si="142"/>
        <v xml:space="preserve">  </v>
      </c>
      <c r="CL150" s="818" t="s">
        <v>88</v>
      </c>
      <c r="CM150" s="25" t="s">
        <v>88</v>
      </c>
      <c r="CN150" s="26"/>
      <c r="CO150" s="174" t="str">
        <f t="shared" si="113"/>
        <v xml:space="preserve">  </v>
      </c>
      <c r="CP150" s="818" t="s">
        <v>88</v>
      </c>
      <c r="CQ150" s="25" t="s">
        <v>88</v>
      </c>
      <c r="CR150" s="61"/>
      <c r="CS150" s="140"/>
    </row>
    <row r="151" spans="1:97" x14ac:dyDescent="0.3">
      <c r="A151" s="906" t="s">
        <v>2217</v>
      </c>
      <c r="B151" s="425" t="s">
        <v>1323</v>
      </c>
      <c r="C151" s="305" t="s">
        <v>601</v>
      </c>
      <c r="D151" s="305">
        <v>2</v>
      </c>
      <c r="E151" s="471"/>
      <c r="F151" s="472">
        <v>4</v>
      </c>
      <c r="G151" s="419">
        <v>88888823</v>
      </c>
      <c r="H151" s="419">
        <v>201102241400</v>
      </c>
      <c r="I151" s="419"/>
      <c r="J151" s="219" t="s">
        <v>389</v>
      </c>
      <c r="K151" s="910" t="s">
        <v>137</v>
      </c>
      <c r="L151" s="418"/>
      <c r="M151" s="18" t="s">
        <v>46</v>
      </c>
      <c r="N151" s="18"/>
      <c r="O151" s="450" t="s">
        <v>47</v>
      </c>
      <c r="P151" s="292">
        <v>40598</v>
      </c>
      <c r="Q151" s="459">
        <v>0.58333333333333337</v>
      </c>
      <c r="R151" s="20" t="s">
        <v>337</v>
      </c>
      <c r="S151" s="542" t="s">
        <v>390</v>
      </c>
      <c r="T151" s="542" t="s">
        <v>390</v>
      </c>
      <c r="U151" s="542" t="s">
        <v>390</v>
      </c>
      <c r="V151" s="542" t="s">
        <v>390</v>
      </c>
      <c r="W151" s="542" t="s">
        <v>390</v>
      </c>
      <c r="X151" s="542" t="s">
        <v>390</v>
      </c>
      <c r="Y151" s="643" t="str">
        <f t="shared" si="128"/>
        <v xml:space="preserve">  </v>
      </c>
      <c r="Z151" s="542" t="s">
        <v>390</v>
      </c>
      <c r="AA151" s="542" t="s">
        <v>390</v>
      </c>
      <c r="AB151" s="542" t="s">
        <v>390</v>
      </c>
      <c r="AC151" s="542" t="s">
        <v>390</v>
      </c>
      <c r="AD151" s="542" t="s">
        <v>390</v>
      </c>
      <c r="AE151" s="542" t="s">
        <v>390</v>
      </c>
      <c r="AF151" s="643" t="str">
        <f t="shared" si="130"/>
        <v xml:space="preserve">  </v>
      </c>
      <c r="AG151" s="542" t="s">
        <v>390</v>
      </c>
      <c r="AH151" s="543" t="s">
        <v>390</v>
      </c>
      <c r="AI151" s="543" t="s">
        <v>390</v>
      </c>
      <c r="AJ151" s="542" t="s">
        <v>390</v>
      </c>
      <c r="AK151" s="542" t="s">
        <v>390</v>
      </c>
      <c r="AL151" s="542" t="s">
        <v>390</v>
      </c>
      <c r="AM151" s="643" t="str">
        <f t="shared" si="117"/>
        <v xml:space="preserve">  </v>
      </c>
      <c r="AN151" s="46"/>
      <c r="AO151" s="46"/>
      <c r="AP151" s="46"/>
      <c r="AQ151" s="105"/>
      <c r="AR151" s="643"/>
      <c r="AS151" s="105"/>
      <c r="AT151" s="105"/>
      <c r="AU151" s="105"/>
      <c r="AV151" s="105"/>
      <c r="AW151" s="105"/>
      <c r="AX151" s="105"/>
      <c r="AY151" s="105"/>
      <c r="AZ151" s="105"/>
      <c r="BA151" s="105"/>
      <c r="BB151" s="105"/>
      <c r="BC151" s="105"/>
      <c r="BD151" s="770"/>
      <c r="BE151" s="105"/>
      <c r="BF151" s="112" t="s">
        <v>960</v>
      </c>
      <c r="BG151" s="105"/>
      <c r="BH151" s="105"/>
      <c r="BI151" s="643" t="str">
        <f t="shared" si="122"/>
        <v xml:space="preserve">  </v>
      </c>
      <c r="BJ151" s="105"/>
      <c r="BK151" s="105" t="s">
        <v>960</v>
      </c>
      <c r="BL151" s="105"/>
      <c r="BM151" s="105"/>
      <c r="BN151" s="818" t="str">
        <f t="shared" si="123"/>
        <v xml:space="preserve">  </v>
      </c>
      <c r="BO151" s="942" t="str">
        <f t="shared" si="124"/>
        <v xml:space="preserve">  </v>
      </c>
      <c r="BP151" s="770"/>
      <c r="BQ151" s="105"/>
      <c r="BR151" s="105"/>
      <c r="BS151" s="105"/>
      <c r="BT151" s="105"/>
      <c r="BU151" s="105"/>
      <c r="BV151" s="105"/>
      <c r="BW151" s="105"/>
      <c r="BX151" s="105"/>
      <c r="BY151" s="105"/>
      <c r="BZ151" s="105"/>
      <c r="CA151" s="105"/>
      <c r="CB151" s="105"/>
      <c r="CC151" s="770"/>
      <c r="CD151" s="105"/>
      <c r="CE151" s="105"/>
      <c r="CF151" s="105"/>
      <c r="CG151" s="105"/>
      <c r="CH151" s="892"/>
      <c r="CI151" s="58"/>
      <c r="CJ151" s="58"/>
      <c r="CK151" s="58"/>
      <c r="CL151" s="58"/>
      <c r="CM151" s="58"/>
      <c r="CN151" s="58"/>
      <c r="CO151" s="58"/>
      <c r="CP151" s="105"/>
      <c r="CQ151" s="58"/>
      <c r="CR151" s="61"/>
      <c r="CS151" s="140"/>
    </row>
    <row r="152" spans="1:97" x14ac:dyDescent="0.3">
      <c r="A152" s="906" t="s">
        <v>2218</v>
      </c>
      <c r="B152" s="425" t="s">
        <v>1324</v>
      </c>
      <c r="C152" s="305" t="s">
        <v>601</v>
      </c>
      <c r="D152" s="305">
        <v>2</v>
      </c>
      <c r="E152" s="471"/>
      <c r="F152" s="472">
        <v>4</v>
      </c>
      <c r="G152" s="419">
        <v>88888823</v>
      </c>
      <c r="H152" s="419">
        <v>201102171900</v>
      </c>
      <c r="I152" s="419"/>
      <c r="J152" s="219" t="s">
        <v>389</v>
      </c>
      <c r="K152" s="910" t="s">
        <v>137</v>
      </c>
      <c r="L152" s="418"/>
      <c r="M152" s="18" t="s">
        <v>46</v>
      </c>
      <c r="N152" s="18"/>
      <c r="O152" s="450" t="s">
        <v>47</v>
      </c>
      <c r="P152" s="292">
        <v>40591</v>
      </c>
      <c r="Q152" s="459">
        <v>0.79166666666666663</v>
      </c>
      <c r="R152" s="20" t="s">
        <v>338</v>
      </c>
      <c r="S152" s="542" t="s">
        <v>390</v>
      </c>
      <c r="T152" s="542" t="s">
        <v>390</v>
      </c>
      <c r="U152" s="542" t="s">
        <v>390</v>
      </c>
      <c r="V152" s="542" t="s">
        <v>390</v>
      </c>
      <c r="W152" s="542" t="s">
        <v>390</v>
      </c>
      <c r="X152" s="542" t="s">
        <v>390</v>
      </c>
      <c r="Y152" s="643" t="str">
        <f t="shared" si="128"/>
        <v xml:space="preserve">  </v>
      </c>
      <c r="Z152" s="542" t="s">
        <v>390</v>
      </c>
      <c r="AA152" s="542" t="s">
        <v>390</v>
      </c>
      <c r="AB152" s="542" t="s">
        <v>390</v>
      </c>
      <c r="AC152" s="542" t="s">
        <v>390</v>
      </c>
      <c r="AD152" s="542" t="s">
        <v>390</v>
      </c>
      <c r="AE152" s="542" t="s">
        <v>390</v>
      </c>
      <c r="AF152" s="643" t="str">
        <f t="shared" si="130"/>
        <v xml:space="preserve">  </v>
      </c>
      <c r="AG152" s="542" t="s">
        <v>390</v>
      </c>
      <c r="AH152" s="543" t="s">
        <v>390</v>
      </c>
      <c r="AI152" s="543" t="s">
        <v>390</v>
      </c>
      <c r="AJ152" s="542" t="s">
        <v>390</v>
      </c>
      <c r="AK152" s="542" t="s">
        <v>390</v>
      </c>
      <c r="AL152" s="542" t="s">
        <v>390</v>
      </c>
      <c r="AM152" s="643" t="str">
        <f t="shared" si="117"/>
        <v xml:space="preserve">  </v>
      </c>
      <c r="AN152" s="46"/>
      <c r="AO152" s="46"/>
      <c r="AP152" s="46"/>
      <c r="AQ152" s="105"/>
      <c r="AR152" s="643"/>
      <c r="AS152" s="105"/>
      <c r="AT152" s="105"/>
      <c r="AU152" s="105"/>
      <c r="AV152" s="105"/>
      <c r="AW152" s="105"/>
      <c r="AX152" s="105"/>
      <c r="AY152" s="105"/>
      <c r="AZ152" s="105"/>
      <c r="BA152" s="105"/>
      <c r="BB152" s="105"/>
      <c r="BC152" s="105"/>
      <c r="BD152" s="770"/>
      <c r="BE152" s="105"/>
      <c r="BF152" s="112" t="s">
        <v>960</v>
      </c>
      <c r="BG152" s="105"/>
      <c r="BH152" s="105"/>
      <c r="BI152" s="643" t="str">
        <f t="shared" si="122"/>
        <v xml:space="preserve">  </v>
      </c>
      <c r="BJ152" s="7" t="s">
        <v>494</v>
      </c>
      <c r="BK152" s="7">
        <v>3.4501816805680651E-3</v>
      </c>
      <c r="BL152" s="7"/>
      <c r="BM152" s="7" t="str">
        <f>IF(BK152&lt;BM$7,"E, &lt;PRL",IF(BK152&gt;BM$7,"  ",))</f>
        <v>E, &lt;PRL</v>
      </c>
      <c r="BN152" s="818" t="str">
        <f t="shared" si="123"/>
        <v>&lt;MDL</v>
      </c>
      <c r="BO152" s="942" t="str">
        <f t="shared" si="124"/>
        <v>&lt;MDL</v>
      </c>
      <c r="BP152" s="770"/>
      <c r="BQ152" s="105"/>
      <c r="BR152" s="105"/>
      <c r="BS152" s="105"/>
      <c r="BT152" s="105"/>
      <c r="BU152" s="105"/>
      <c r="BV152" s="105"/>
      <c r="BW152" s="105"/>
      <c r="BX152" s="105"/>
      <c r="BY152" s="105"/>
      <c r="BZ152" s="105"/>
      <c r="CA152" s="105"/>
      <c r="CB152" s="105"/>
      <c r="CC152" s="770"/>
      <c r="CD152" s="105"/>
      <c r="CE152" s="105"/>
      <c r="CF152" s="105"/>
      <c r="CG152" s="105"/>
      <c r="CH152" s="892"/>
      <c r="CI152" s="58"/>
      <c r="CJ152" s="58"/>
      <c r="CK152" s="58"/>
      <c r="CL152" s="58"/>
      <c r="CM152" s="58"/>
      <c r="CN152" s="58"/>
      <c r="CO152" s="58"/>
      <c r="CP152" s="105"/>
      <c r="CQ152" s="58"/>
      <c r="CR152" s="61"/>
      <c r="CS152" s="140"/>
    </row>
    <row r="153" spans="1:97" s="246" customFormat="1" x14ac:dyDescent="0.3">
      <c r="A153" s="906" t="s">
        <v>2219</v>
      </c>
      <c r="B153" s="219" t="s">
        <v>1325</v>
      </c>
      <c r="C153" s="219" t="s">
        <v>601</v>
      </c>
      <c r="D153" s="219">
        <v>2</v>
      </c>
      <c r="E153" s="471"/>
      <c r="F153" s="472">
        <v>4</v>
      </c>
      <c r="G153" s="419">
        <v>88888823</v>
      </c>
      <c r="H153" s="419">
        <v>201102181400</v>
      </c>
      <c r="I153" s="419"/>
      <c r="J153" s="219" t="s">
        <v>389</v>
      </c>
      <c r="K153" s="921" t="s">
        <v>137</v>
      </c>
      <c r="L153" s="31"/>
      <c r="M153" s="18" t="s">
        <v>46</v>
      </c>
      <c r="N153" s="18"/>
      <c r="O153" s="450" t="s">
        <v>47</v>
      </c>
      <c r="P153" s="292">
        <v>40592</v>
      </c>
      <c r="Q153" s="459">
        <v>0.58333333333333337</v>
      </c>
      <c r="R153" s="18" t="s">
        <v>226</v>
      </c>
      <c r="S153" s="734" t="s">
        <v>390</v>
      </c>
      <c r="T153" s="734" t="s">
        <v>390</v>
      </c>
      <c r="U153" s="734" t="s">
        <v>390</v>
      </c>
      <c r="V153" s="734" t="s">
        <v>390</v>
      </c>
      <c r="W153" s="734" t="s">
        <v>390</v>
      </c>
      <c r="X153" s="734" t="s">
        <v>390</v>
      </c>
      <c r="Y153" s="643" t="str">
        <f t="shared" si="128"/>
        <v xml:space="preserve">  </v>
      </c>
      <c r="Z153" s="734" t="s">
        <v>390</v>
      </c>
      <c r="AA153" s="734" t="s">
        <v>390</v>
      </c>
      <c r="AB153" s="734" t="s">
        <v>390</v>
      </c>
      <c r="AC153" s="734" t="s">
        <v>390</v>
      </c>
      <c r="AD153" s="734" t="s">
        <v>390</v>
      </c>
      <c r="AE153" s="734" t="s">
        <v>390</v>
      </c>
      <c r="AF153" s="643" t="str">
        <f t="shared" si="130"/>
        <v xml:space="preserve">  </v>
      </c>
      <c r="AG153" s="734" t="s">
        <v>390</v>
      </c>
      <c r="AH153" s="735" t="s">
        <v>390</v>
      </c>
      <c r="AI153" s="735" t="s">
        <v>390</v>
      </c>
      <c r="AJ153" s="734" t="s">
        <v>390</v>
      </c>
      <c r="AK153" s="734" t="s">
        <v>390</v>
      </c>
      <c r="AL153" s="734" t="s">
        <v>390</v>
      </c>
      <c r="AM153" s="643" t="str">
        <f t="shared" si="117"/>
        <v xml:space="preserve">  </v>
      </c>
      <c r="AN153" s="46"/>
      <c r="AO153" s="46"/>
      <c r="AP153" s="46"/>
      <c r="AQ153" s="105"/>
      <c r="AR153" s="643"/>
      <c r="AS153" s="105"/>
      <c r="AT153" s="105"/>
      <c r="AU153" s="105"/>
      <c r="AV153" s="105"/>
      <c r="AW153" s="105"/>
      <c r="AX153" s="105"/>
      <c r="AY153" s="105"/>
      <c r="AZ153" s="105"/>
      <c r="BA153" s="105"/>
      <c r="BB153" s="105"/>
      <c r="BC153" s="105"/>
      <c r="BD153" s="770"/>
      <c r="BE153" s="105"/>
      <c r="BF153" s="112" t="s">
        <v>960</v>
      </c>
      <c r="BG153" s="105"/>
      <c r="BH153" s="105"/>
      <c r="BI153" s="643" t="str">
        <f t="shared" si="122"/>
        <v xml:space="preserve">  </v>
      </c>
      <c r="BJ153" s="105"/>
      <c r="BK153" s="105" t="s">
        <v>960</v>
      </c>
      <c r="BL153" s="105"/>
      <c r="BM153" s="105"/>
      <c r="BN153" s="818" t="str">
        <f t="shared" si="123"/>
        <v xml:space="preserve">  </v>
      </c>
      <c r="BO153" s="942" t="str">
        <f t="shared" si="124"/>
        <v xml:space="preserve">  </v>
      </c>
      <c r="BP153" s="770"/>
      <c r="BQ153" s="105"/>
      <c r="BR153" s="105"/>
      <c r="BS153" s="105"/>
      <c r="BT153" s="105"/>
      <c r="BU153" s="105"/>
      <c r="BV153" s="105"/>
      <c r="BW153" s="105"/>
      <c r="BX153" s="105"/>
      <c r="BY153" s="105"/>
      <c r="BZ153" s="105"/>
      <c r="CA153" s="105"/>
      <c r="CB153" s="105"/>
      <c r="CC153" s="770"/>
      <c r="CD153" s="105"/>
      <c r="CE153" s="105"/>
      <c r="CF153" s="105"/>
      <c r="CG153" s="105"/>
      <c r="CH153" s="892"/>
      <c r="CI153" s="58"/>
      <c r="CJ153" s="58"/>
      <c r="CK153" s="58"/>
      <c r="CL153" s="58"/>
      <c r="CM153" s="58"/>
      <c r="CN153" s="58"/>
      <c r="CO153" s="58"/>
      <c r="CP153" s="105"/>
      <c r="CQ153" s="58"/>
      <c r="CR153" s="87"/>
      <c r="CS153" s="140"/>
    </row>
    <row r="154" spans="1:97" x14ac:dyDescent="0.3">
      <c r="A154" s="906" t="s">
        <v>2220</v>
      </c>
      <c r="B154" s="425" t="s">
        <v>1326</v>
      </c>
      <c r="C154" s="305" t="s">
        <v>601</v>
      </c>
      <c r="D154" s="305">
        <v>2</v>
      </c>
      <c r="E154" s="471"/>
      <c r="F154" s="472">
        <v>4</v>
      </c>
      <c r="G154" s="419">
        <v>88888823</v>
      </c>
      <c r="H154" s="419">
        <v>201104210900</v>
      </c>
      <c r="I154" s="419"/>
      <c r="J154" s="219" t="s">
        <v>389</v>
      </c>
      <c r="K154" s="910" t="s">
        <v>137</v>
      </c>
      <c r="L154" s="418"/>
      <c r="M154" s="18" t="s">
        <v>46</v>
      </c>
      <c r="N154" s="18"/>
      <c r="O154" s="450" t="s">
        <v>47</v>
      </c>
      <c r="P154" s="292">
        <v>40654</v>
      </c>
      <c r="Q154" s="459">
        <v>0.375</v>
      </c>
      <c r="R154" s="20" t="s">
        <v>339</v>
      </c>
      <c r="S154" s="542" t="s">
        <v>390</v>
      </c>
      <c r="T154" s="542" t="s">
        <v>390</v>
      </c>
      <c r="U154" s="542" t="s">
        <v>390</v>
      </c>
      <c r="V154" s="542" t="s">
        <v>390</v>
      </c>
      <c r="W154" s="542" t="s">
        <v>390</v>
      </c>
      <c r="X154" s="542" t="s">
        <v>390</v>
      </c>
      <c r="Y154" s="643" t="str">
        <f t="shared" si="128"/>
        <v xml:space="preserve">  </v>
      </c>
      <c r="Z154" s="542" t="s">
        <v>390</v>
      </c>
      <c r="AA154" s="542" t="s">
        <v>390</v>
      </c>
      <c r="AB154" s="542" t="s">
        <v>390</v>
      </c>
      <c r="AC154" s="542" t="s">
        <v>390</v>
      </c>
      <c r="AD154" s="542" t="s">
        <v>390</v>
      </c>
      <c r="AE154" s="542" t="s">
        <v>390</v>
      </c>
      <c r="AF154" s="643" t="str">
        <f t="shared" si="130"/>
        <v xml:space="preserve">  </v>
      </c>
      <c r="AG154" s="542" t="s">
        <v>390</v>
      </c>
      <c r="AH154" s="543" t="s">
        <v>390</v>
      </c>
      <c r="AI154" s="543" t="s">
        <v>390</v>
      </c>
      <c r="AJ154" s="542" t="s">
        <v>390</v>
      </c>
      <c r="AK154" s="542" t="s">
        <v>390</v>
      </c>
      <c r="AL154" s="542" t="s">
        <v>390</v>
      </c>
      <c r="AM154" s="643" t="str">
        <f t="shared" si="117"/>
        <v xml:space="preserve">  </v>
      </c>
      <c r="AN154" s="46"/>
      <c r="AO154" s="46"/>
      <c r="AP154" s="46"/>
      <c r="AQ154" s="105"/>
      <c r="AR154" s="643"/>
      <c r="AS154" s="105"/>
      <c r="AT154" s="105"/>
      <c r="AU154" s="105"/>
      <c r="AV154" s="105"/>
      <c r="AW154" s="105"/>
      <c r="AX154" s="105"/>
      <c r="AY154" s="105"/>
      <c r="AZ154" s="105"/>
      <c r="BA154" s="105"/>
      <c r="BB154" s="105"/>
      <c r="BC154" s="105"/>
      <c r="BD154" s="770"/>
      <c r="BE154" s="105"/>
      <c r="BF154" s="112" t="s">
        <v>960</v>
      </c>
      <c r="BG154" s="105"/>
      <c r="BH154" s="105"/>
      <c r="BI154" s="643" t="str">
        <f t="shared" si="122"/>
        <v xml:space="preserve">  </v>
      </c>
      <c r="BJ154" s="105"/>
      <c r="BK154" s="105" t="s">
        <v>960</v>
      </c>
      <c r="BL154" s="105"/>
      <c r="BM154" s="105"/>
      <c r="BN154" s="818" t="str">
        <f t="shared" si="123"/>
        <v xml:space="preserve">  </v>
      </c>
      <c r="BO154" s="942" t="str">
        <f t="shared" si="124"/>
        <v xml:space="preserve">  </v>
      </c>
      <c r="BP154" s="770"/>
      <c r="BQ154" s="105"/>
      <c r="BR154" s="105"/>
      <c r="BS154" s="105"/>
      <c r="BT154" s="105"/>
      <c r="BU154" s="105"/>
      <c r="BV154" s="105"/>
      <c r="BW154" s="105"/>
      <c r="BX154" s="105"/>
      <c r="BY154" s="105"/>
      <c r="BZ154" s="105"/>
      <c r="CA154" s="105"/>
      <c r="CB154" s="105"/>
      <c r="CC154" s="770"/>
      <c r="CD154" s="105"/>
      <c r="CE154" s="105"/>
      <c r="CF154" s="105"/>
      <c r="CG154" s="105"/>
      <c r="CH154" s="892"/>
      <c r="CI154" s="58"/>
      <c r="CJ154" s="58"/>
      <c r="CK154" s="58"/>
      <c r="CL154" s="58"/>
      <c r="CM154" s="58"/>
      <c r="CN154" s="58"/>
      <c r="CO154" s="58"/>
      <c r="CP154" s="105"/>
      <c r="CQ154" s="58"/>
      <c r="CR154" s="61"/>
      <c r="CS154" s="140"/>
    </row>
    <row r="155" spans="1:97" ht="21.6" x14ac:dyDescent="0.3">
      <c r="A155" s="906" t="s">
        <v>2221</v>
      </c>
      <c r="B155" s="425" t="s">
        <v>1327</v>
      </c>
      <c r="C155" s="305" t="s">
        <v>599</v>
      </c>
      <c r="D155" s="219">
        <v>9</v>
      </c>
      <c r="E155" s="471"/>
      <c r="F155" s="472">
        <v>1</v>
      </c>
      <c r="G155" s="419">
        <v>11452600</v>
      </c>
      <c r="H155" s="419">
        <v>201105241030</v>
      </c>
      <c r="I155" s="419"/>
      <c r="J155" s="219" t="s">
        <v>389</v>
      </c>
      <c r="K155" s="926" t="s">
        <v>2614</v>
      </c>
      <c r="L155" s="413" t="s">
        <v>1694</v>
      </c>
      <c r="M155" s="219" t="s">
        <v>343</v>
      </c>
      <c r="N155" s="219"/>
      <c r="O155" s="219"/>
      <c r="P155" s="331">
        <v>40687</v>
      </c>
      <c r="Q155" s="328">
        <v>0.4375</v>
      </c>
      <c r="R155" s="305" t="s">
        <v>532</v>
      </c>
      <c r="S155" s="3" t="s">
        <v>536</v>
      </c>
      <c r="T155" s="3">
        <v>131.6</v>
      </c>
      <c r="U155" s="3">
        <v>141.19999999999999</v>
      </c>
      <c r="V155" s="7">
        <f t="shared" ref="V155:V201" si="143">U155-T155</f>
        <v>9.5999999999999943</v>
      </c>
      <c r="W155" s="3">
        <v>870</v>
      </c>
      <c r="X155" s="138">
        <f t="shared" ref="X155:X201" si="144">V155/(W155/1000)</f>
        <v>11.034482758620683</v>
      </c>
      <c r="Y155" s="643" t="str">
        <f t="shared" si="128"/>
        <v xml:space="preserve">  </v>
      </c>
      <c r="Z155" s="1" t="s">
        <v>539</v>
      </c>
      <c r="AA155" s="3">
        <v>130.6</v>
      </c>
      <c r="AB155" s="544">
        <v>139</v>
      </c>
      <c r="AC155" s="7">
        <f t="shared" ref="AC155:AC201" si="145">AB155-AA155</f>
        <v>8.4000000000000057</v>
      </c>
      <c r="AD155" s="1">
        <v>1061</v>
      </c>
      <c r="AE155" s="138">
        <f t="shared" ref="AE155:AE201" si="146">AC155/(AD155/1000)</f>
        <v>7.91705937794534</v>
      </c>
      <c r="AF155" s="643" t="str">
        <f t="shared" si="130"/>
        <v xml:space="preserve">  </v>
      </c>
      <c r="AG155" s="1" t="s">
        <v>542</v>
      </c>
      <c r="AH155" s="3">
        <v>131.6</v>
      </c>
      <c r="AI155" s="3">
        <v>140.69999999999999</v>
      </c>
      <c r="AJ155" s="138">
        <f t="shared" ref="AJ155:AJ201" si="147">AI155-AH155</f>
        <v>9.0999999999999943</v>
      </c>
      <c r="AK155" s="1">
        <v>914</v>
      </c>
      <c r="AL155" s="138">
        <f t="shared" ref="AL155:AL201" si="148">AJ155/(AK155/1000)</f>
        <v>9.9562363238511971</v>
      </c>
      <c r="AM155" s="643" t="str">
        <f t="shared" si="117"/>
        <v xml:space="preserve">  </v>
      </c>
      <c r="AN155" s="2">
        <f t="shared" ref="AN155:AN201" si="149">AVERAGE(X155,AE155,AL155)</f>
        <v>9.6359261534724059</v>
      </c>
      <c r="AO155" s="2">
        <f t="shared" ref="AO155:AO201" si="150">STDEV(X155,AE155,AL155)</f>
        <v>1.5832027941901143</v>
      </c>
      <c r="AP155" s="2">
        <f>AO155/AN155*100</f>
        <v>16.43020887638902</v>
      </c>
      <c r="AQ155" s="1">
        <f t="shared" ref="AQ155:AQ201" si="151">COUNT(X155,AE155,AL155)</f>
        <v>3</v>
      </c>
      <c r="AR155" s="643" t="str">
        <f t="shared" si="134"/>
        <v xml:space="preserve">  </v>
      </c>
      <c r="AT155" s="23" t="s">
        <v>191</v>
      </c>
      <c r="AU155" s="23" t="s">
        <v>191</v>
      </c>
      <c r="AV155" s="23" t="s">
        <v>191</v>
      </c>
      <c r="AW155" s="162" t="str">
        <f t="shared" ref="AW155:AW218" si="152">IF(AU155&lt;AW$7,"E, &lt;PRL",IF(AU155&gt;AW$7,"  ",))</f>
        <v xml:space="preserve">  </v>
      </c>
      <c r="AX155" s="643" t="str">
        <f t="shared" si="119"/>
        <v xml:space="preserve">  </v>
      </c>
      <c r="AY155" s="23" t="s">
        <v>191</v>
      </c>
      <c r="AZ155" s="23" t="s">
        <v>191</v>
      </c>
      <c r="BA155" s="23" t="s">
        <v>191</v>
      </c>
      <c r="BB155" s="162" t="str">
        <f t="shared" ref="BB155:BB218" si="153">IF(AZ155&lt;BB$7,"E, &lt;PRL",IF(AZ155&gt;BB$7,"  ",))</f>
        <v xml:space="preserve">  </v>
      </c>
      <c r="BC155" s="643" t="str">
        <f t="shared" si="121"/>
        <v xml:space="preserve">  </v>
      </c>
      <c r="BD155" s="794" t="s">
        <v>191</v>
      </c>
      <c r="BE155" s="246" t="s">
        <v>545</v>
      </c>
      <c r="BF155" s="6">
        <v>1.0808752371431418</v>
      </c>
      <c r="BH155" s="162" t="str">
        <f t="shared" ref="BH155:BH201" si="154">IF(BF155&lt;BH$7,"E, &lt;PRL",IF(BF155&gt;BH$7,"  ",))</f>
        <v xml:space="preserve">  </v>
      </c>
      <c r="BI155" s="643" t="str">
        <f t="shared" si="122"/>
        <v xml:space="preserve">  </v>
      </c>
      <c r="BJ155" s="22" t="s">
        <v>494</v>
      </c>
      <c r="BK155" s="110">
        <v>5.5710740263843983E-2</v>
      </c>
      <c r="BL155" s="24"/>
      <c r="BM155" s="162" t="str">
        <f t="shared" ref="BM155:BM201" si="155">IF(BK155&lt;BM$7,"E, &lt;PRL",IF(BK155&gt;BM$7,"  ",))</f>
        <v xml:space="preserve">  </v>
      </c>
      <c r="BN155" s="818" t="str">
        <f t="shared" si="123"/>
        <v xml:space="preserve">  </v>
      </c>
      <c r="BO155" s="942" t="str">
        <f t="shared" si="124"/>
        <v xml:space="preserve">  </v>
      </c>
      <c r="BP155" s="793">
        <f>BK155/BF155*100</f>
        <v>5.1542248679036149</v>
      </c>
      <c r="BQ155" s="34">
        <v>249.14498887826082</v>
      </c>
      <c r="BS155" s="163" t="str">
        <f t="shared" ref="BS155:BS201" si="156">IF(BQ155&lt;BS$7,"E, &lt;PRL",IF(BQ155&gt;BS$7,"  ",))</f>
        <v xml:space="preserve">  </v>
      </c>
      <c r="BT155" s="818" t="str">
        <f t="shared" si="125"/>
        <v xml:space="preserve">  </v>
      </c>
      <c r="BU155" s="10">
        <f>BQ155*(X155/1000)</f>
        <v>2.7491860841739109</v>
      </c>
      <c r="BW155" s="163" t="str">
        <f t="shared" ref="BW155:BW218" si="157">IF(BU155&lt;BW$7,"E, &lt;PRL",IF(BU155&gt;BW$7,"  ",))</f>
        <v>E, &lt;PRL</v>
      </c>
      <c r="BX155" s="643" t="str">
        <f t="shared" si="136"/>
        <v>E, &lt;RL</v>
      </c>
      <c r="BY155" s="8">
        <v>16.250630138339442</v>
      </c>
      <c r="BZ155" s="24"/>
      <c r="CA155" s="80">
        <v>1</v>
      </c>
      <c r="CB155" s="163" t="str">
        <f t="shared" ref="CB155:CB201" si="158">IF(BY155&lt;CB$7,"E, &lt;PRL",IF(BY155&gt;CB$7,"  ",))</f>
        <v xml:space="preserve">  </v>
      </c>
      <c r="CC155" s="643" t="str">
        <f t="shared" si="126"/>
        <v xml:space="preserve">  </v>
      </c>
      <c r="CD155" s="6">
        <f>BY155*(AE155/1000)</f>
        <v>0.12865720373426145</v>
      </c>
      <c r="CE155" s="24"/>
      <c r="CF155" s="174" t="str">
        <f t="shared" ref="CF155:CF186" si="159">IF(CD155&lt;CF$7,"E, &lt;PRL",IF(CD155&gt;CF$7,"  ",))</f>
        <v xml:space="preserve">  </v>
      </c>
      <c r="CG155" s="818" t="str">
        <f t="shared" si="127"/>
        <v>E, &lt;RL</v>
      </c>
      <c r="CH155" s="793">
        <f>BY155/BQ155*100</f>
        <v>6.5225594989911482</v>
      </c>
      <c r="CI155" s="24">
        <v>5.6693511851824292</v>
      </c>
      <c r="CK155" s="163" t="str">
        <f t="shared" ref="CK155:CK160" si="160">IF(CI155&lt;CK$7,"E, &lt;PRL",IF(CI155&gt;CK$7,"  ",))</f>
        <v xml:space="preserve">  </v>
      </c>
      <c r="CL155" s="643" t="str">
        <f t="shared" si="137"/>
        <v xml:space="preserve">  </v>
      </c>
      <c r="CM155" s="24">
        <f>CI155*(AL155/1000)</f>
        <v>5.6445400202582138E-2</v>
      </c>
      <c r="CO155" s="174" t="str">
        <f t="shared" ref="CO155:CO160" si="161">IF(CM155&lt;CO$7,"E, &lt;PRL",IF(CM155&gt;CO$7,"  ",))</f>
        <v>E, &lt;PRL</v>
      </c>
      <c r="CP155" s="818" t="str">
        <f t="shared" si="138"/>
        <v>&lt;MDL</v>
      </c>
      <c r="CQ155" s="11">
        <f>CI155/BQ155*100</f>
        <v>2.2755228634972191</v>
      </c>
      <c r="CR155" s="61" t="s">
        <v>2618</v>
      </c>
    </row>
    <row r="156" spans="1:97" x14ac:dyDescent="0.3">
      <c r="A156" s="906" t="s">
        <v>2222</v>
      </c>
      <c r="B156" s="425" t="s">
        <v>1328</v>
      </c>
      <c r="C156" s="305" t="s">
        <v>599</v>
      </c>
      <c r="D156" s="219">
        <v>9</v>
      </c>
      <c r="E156" s="471"/>
      <c r="F156" s="472">
        <v>1</v>
      </c>
      <c r="G156" s="419">
        <v>384043121402301</v>
      </c>
      <c r="H156" s="419">
        <v>201105241140</v>
      </c>
      <c r="I156" s="419"/>
      <c r="J156" s="219" t="s">
        <v>389</v>
      </c>
      <c r="K156" s="911" t="s">
        <v>115</v>
      </c>
      <c r="L156" s="414"/>
      <c r="M156" s="219" t="s">
        <v>115</v>
      </c>
      <c r="N156" s="219"/>
      <c r="O156" s="219"/>
      <c r="P156" s="331">
        <v>40687</v>
      </c>
      <c r="Q156" s="328">
        <v>0.48611111111111099</v>
      </c>
      <c r="R156" s="305" t="s">
        <v>533</v>
      </c>
      <c r="S156" s="3" t="s">
        <v>537</v>
      </c>
      <c r="T156" s="3">
        <v>131.6</v>
      </c>
      <c r="U156" s="3">
        <v>178</v>
      </c>
      <c r="V156" s="7">
        <f t="shared" si="143"/>
        <v>46.400000000000006</v>
      </c>
      <c r="W156" s="3">
        <v>325</v>
      </c>
      <c r="X156" s="138">
        <f t="shared" si="144"/>
        <v>142.76923076923077</v>
      </c>
      <c r="Y156" s="643" t="str">
        <f t="shared" si="128"/>
        <v xml:space="preserve">  </v>
      </c>
      <c r="Z156" s="1" t="s">
        <v>540</v>
      </c>
      <c r="AA156" s="3">
        <v>130.30000000000001</v>
      </c>
      <c r="AB156" s="544">
        <v>176.6</v>
      </c>
      <c r="AC156" s="7">
        <f t="shared" si="145"/>
        <v>46.299999999999983</v>
      </c>
      <c r="AD156" s="1">
        <v>397</v>
      </c>
      <c r="AE156" s="138">
        <f t="shared" si="146"/>
        <v>116.62468513853899</v>
      </c>
      <c r="AF156" s="643" t="str">
        <f t="shared" si="130"/>
        <v xml:space="preserve">  </v>
      </c>
      <c r="AG156" s="1" t="s">
        <v>543</v>
      </c>
      <c r="AH156" s="3">
        <v>131.4</v>
      </c>
      <c r="AI156" s="3">
        <v>182.7</v>
      </c>
      <c r="AJ156" s="138">
        <f t="shared" si="147"/>
        <v>51.299999999999983</v>
      </c>
      <c r="AK156" s="1">
        <v>420</v>
      </c>
      <c r="AL156" s="138">
        <f t="shared" si="148"/>
        <v>122.14285714285711</v>
      </c>
      <c r="AM156" s="643" t="str">
        <f t="shared" si="117"/>
        <v xml:space="preserve">  </v>
      </c>
      <c r="AN156" s="2">
        <f t="shared" si="149"/>
        <v>127.17892435020896</v>
      </c>
      <c r="AO156" s="2">
        <f t="shared" si="150"/>
        <v>13.780631199134335</v>
      </c>
      <c r="AP156" s="2">
        <f>AO156/AN156*100</f>
        <v>10.83562490368845</v>
      </c>
      <c r="AQ156" s="1">
        <f t="shared" si="151"/>
        <v>3</v>
      </c>
      <c r="AR156" s="643" t="str">
        <f t="shared" si="134"/>
        <v xml:space="preserve">  </v>
      </c>
      <c r="AT156" s="23" t="s">
        <v>191</v>
      </c>
      <c r="AU156" s="23" t="s">
        <v>191</v>
      </c>
      <c r="AV156" s="23" t="s">
        <v>191</v>
      </c>
      <c r="AW156" s="162" t="str">
        <f t="shared" si="152"/>
        <v xml:space="preserve">  </v>
      </c>
      <c r="AX156" s="643" t="str">
        <f t="shared" si="119"/>
        <v xml:space="preserve">  </v>
      </c>
      <c r="AY156" s="23" t="s">
        <v>191</v>
      </c>
      <c r="AZ156" s="23" t="s">
        <v>191</v>
      </c>
      <c r="BA156" s="23" t="s">
        <v>191</v>
      </c>
      <c r="BB156" s="162" t="str">
        <f t="shared" si="153"/>
        <v xml:space="preserve">  </v>
      </c>
      <c r="BC156" s="643" t="str">
        <f t="shared" si="121"/>
        <v xml:space="preserve">  </v>
      </c>
      <c r="BD156" s="794" t="s">
        <v>191</v>
      </c>
      <c r="BE156" s="246" t="s">
        <v>95</v>
      </c>
      <c r="BF156" s="116">
        <v>6.8943455268738324E-2</v>
      </c>
      <c r="BG156" s="160"/>
      <c r="BH156" s="162" t="str">
        <f t="shared" si="154"/>
        <v>E, &lt;PRL</v>
      </c>
      <c r="BI156" s="643" t="str">
        <f t="shared" si="122"/>
        <v>&lt;MDL</v>
      </c>
      <c r="BJ156" s="22" t="s">
        <v>494</v>
      </c>
      <c r="BK156" s="110">
        <v>0.15702843574556871</v>
      </c>
      <c r="BL156" s="40"/>
      <c r="BM156" s="162" t="str">
        <f t="shared" si="155"/>
        <v xml:space="preserve">  </v>
      </c>
      <c r="BN156" s="818" t="str">
        <f t="shared" si="123"/>
        <v xml:space="preserve">  </v>
      </c>
      <c r="BO156" s="942" t="str">
        <f t="shared" si="124"/>
        <v xml:space="preserve">  </v>
      </c>
      <c r="BP156" s="798">
        <f>BK156/BF156*100</f>
        <v>227.76409324638473</v>
      </c>
      <c r="BQ156" s="34">
        <v>273.33317893113934</v>
      </c>
      <c r="BS156" s="163" t="str">
        <f t="shared" si="156"/>
        <v xml:space="preserve">  </v>
      </c>
      <c r="BT156" s="818" t="str">
        <f t="shared" si="125"/>
        <v xml:space="preserve">  </v>
      </c>
      <c r="BU156" s="10">
        <f>BQ156*(X156/1000)</f>
        <v>39.023567699707286</v>
      </c>
      <c r="BW156" s="163" t="str">
        <f t="shared" si="157"/>
        <v xml:space="preserve">  </v>
      </c>
      <c r="BX156" s="643" t="str">
        <f t="shared" si="136"/>
        <v xml:space="preserve">  </v>
      </c>
      <c r="BY156" s="8">
        <v>7.6601501922048278</v>
      </c>
      <c r="BZ156" s="24"/>
      <c r="CA156" s="80">
        <v>1</v>
      </c>
      <c r="CB156" s="163" t="str">
        <f t="shared" si="158"/>
        <v xml:space="preserve">  </v>
      </c>
      <c r="CC156" s="643" t="str">
        <f t="shared" si="126"/>
        <v xml:space="preserve">  </v>
      </c>
      <c r="CD156" s="6">
        <f>BY156*(AE156/1000)</f>
        <v>0.89336260427980696</v>
      </c>
      <c r="CE156" s="24"/>
      <c r="CF156" s="174" t="str">
        <f t="shared" si="159"/>
        <v xml:space="preserve">  </v>
      </c>
      <c r="CG156" s="818" t="str">
        <f t="shared" si="127"/>
        <v xml:space="preserve">  </v>
      </c>
      <c r="CH156" s="793">
        <f>BY156/BQ156*100</f>
        <v>2.8024955558485805</v>
      </c>
      <c r="CI156" s="24">
        <v>2.0818100259714964</v>
      </c>
      <c r="CK156" s="163" t="str">
        <f t="shared" si="160"/>
        <v>E, &lt;PRL</v>
      </c>
      <c r="CL156" s="643" t="str">
        <f t="shared" si="137"/>
        <v xml:space="preserve">  </v>
      </c>
      <c r="CM156" s="24">
        <f>CI156*(AL156/1000)</f>
        <v>0.25427822460080413</v>
      </c>
      <c r="CO156" s="174" t="str">
        <f t="shared" si="161"/>
        <v xml:space="preserve">  </v>
      </c>
      <c r="CP156" s="818" t="str">
        <f t="shared" si="138"/>
        <v xml:space="preserve">  </v>
      </c>
      <c r="CQ156" s="11">
        <f>CI156/BQ156*100</f>
        <v>0.7616382446186547</v>
      </c>
      <c r="CR156" s="61">
        <f>100*CM156/BU156</f>
        <v>0.65160168480113489</v>
      </c>
    </row>
    <row r="157" spans="1:97" x14ac:dyDescent="0.3">
      <c r="A157" s="906" t="s">
        <v>2223</v>
      </c>
      <c r="B157" s="425" t="s">
        <v>1329</v>
      </c>
      <c r="C157" s="305" t="s">
        <v>601</v>
      </c>
      <c r="D157" s="305">
        <v>2</v>
      </c>
      <c r="E157" s="471"/>
      <c r="F157" s="472">
        <v>4</v>
      </c>
      <c r="G157" s="419">
        <v>88888823</v>
      </c>
      <c r="H157" s="419">
        <v>201105251500</v>
      </c>
      <c r="I157" s="419"/>
      <c r="J157" s="31" t="s">
        <v>389</v>
      </c>
      <c r="K157" s="910" t="s">
        <v>137</v>
      </c>
      <c r="L157" s="418"/>
      <c r="M157" s="31" t="s">
        <v>535</v>
      </c>
      <c r="N157" s="31"/>
      <c r="O157" s="31" t="s">
        <v>47</v>
      </c>
      <c r="P157" s="331">
        <v>40688</v>
      </c>
      <c r="Q157" s="328">
        <v>0.625</v>
      </c>
      <c r="R157" s="385" t="s">
        <v>534</v>
      </c>
      <c r="S157" s="98" t="s">
        <v>538</v>
      </c>
      <c r="T157" s="98">
        <v>132.80000000000001</v>
      </c>
      <c r="U157" s="98">
        <v>133.1</v>
      </c>
      <c r="V157" s="137">
        <f t="shared" si="143"/>
        <v>0.29999999999998295</v>
      </c>
      <c r="W157" s="98">
        <v>1286</v>
      </c>
      <c r="X157" s="137">
        <f t="shared" si="144"/>
        <v>0.23328149300154194</v>
      </c>
      <c r="Y157" s="643" t="str">
        <f t="shared" si="128"/>
        <v>&lt;MDL</v>
      </c>
      <c r="Z157" s="142" t="s">
        <v>541</v>
      </c>
      <c r="AA157" s="98">
        <v>133.1</v>
      </c>
      <c r="AB157" s="98">
        <v>132.20000000000002</v>
      </c>
      <c r="AC157" s="137">
        <f t="shared" si="145"/>
        <v>-0.89999999999997726</v>
      </c>
      <c r="AD157" s="142">
        <v>1232</v>
      </c>
      <c r="AE157" s="137">
        <f t="shared" si="146"/>
        <v>-0.73051948051946203</v>
      </c>
      <c r="AF157" s="643" t="str">
        <f t="shared" si="130"/>
        <v>&lt;MDL</v>
      </c>
      <c r="AG157" s="142" t="s">
        <v>544</v>
      </c>
      <c r="AH157" s="98">
        <v>132.9</v>
      </c>
      <c r="AI157" s="98">
        <v>133.6</v>
      </c>
      <c r="AJ157" s="137">
        <f t="shared" si="147"/>
        <v>0.69999999999998863</v>
      </c>
      <c r="AK157" s="142">
        <v>1110</v>
      </c>
      <c r="AL157" s="137">
        <f t="shared" si="148"/>
        <v>0.6306306306306203</v>
      </c>
      <c r="AM157" s="643" t="str">
        <f t="shared" si="117"/>
        <v>E, &lt;RL</v>
      </c>
      <c r="AN157" s="166">
        <f t="shared" si="149"/>
        <v>4.446421437090007E-2</v>
      </c>
      <c r="AO157" s="166">
        <f t="shared" si="150"/>
        <v>0.69994384046370561</v>
      </c>
      <c r="AP157" s="166">
        <f>AO157/AN157*100</f>
        <v>1574.1734119602236</v>
      </c>
      <c r="AQ157" s="142">
        <f t="shared" si="151"/>
        <v>3</v>
      </c>
      <c r="AR157" s="643" t="str">
        <f t="shared" si="134"/>
        <v>&lt;MDL</v>
      </c>
      <c r="AS157" s="142"/>
      <c r="AT157" s="23" t="s">
        <v>191</v>
      </c>
      <c r="AU157" s="23" t="s">
        <v>191</v>
      </c>
      <c r="AV157" s="23" t="s">
        <v>191</v>
      </c>
      <c r="AW157" s="162" t="str">
        <f t="shared" si="152"/>
        <v xml:space="preserve">  </v>
      </c>
      <c r="AX157" s="643" t="str">
        <f t="shared" si="119"/>
        <v xml:space="preserve">  </v>
      </c>
      <c r="AY157" s="23" t="s">
        <v>191</v>
      </c>
      <c r="AZ157" s="23" t="s">
        <v>191</v>
      </c>
      <c r="BA157" s="23" t="s">
        <v>191</v>
      </c>
      <c r="BB157" s="162" t="str">
        <f t="shared" si="153"/>
        <v xml:space="preserve">  </v>
      </c>
      <c r="BC157" s="643" t="str">
        <f t="shared" si="121"/>
        <v xml:space="preserve">  </v>
      </c>
      <c r="BD157" s="794" t="s">
        <v>191</v>
      </c>
      <c r="BE157" s="140" t="s">
        <v>546</v>
      </c>
      <c r="BF157" s="41">
        <v>3.4463636177272848E-2</v>
      </c>
      <c r="BG157" s="99" t="s">
        <v>88</v>
      </c>
      <c r="BH157" s="162" t="str">
        <f t="shared" si="154"/>
        <v>E, &lt;PRL</v>
      </c>
      <c r="BI157" s="643" t="str">
        <f t="shared" si="122"/>
        <v>&lt;MDL</v>
      </c>
      <c r="BJ157" s="22" t="s">
        <v>494</v>
      </c>
      <c r="BK157" s="110">
        <v>4.3939981052646352E-3</v>
      </c>
      <c r="BL157" s="40"/>
      <c r="BM157" s="162" t="str">
        <f t="shared" si="155"/>
        <v>E, &lt;PRL</v>
      </c>
      <c r="BN157" s="818" t="str">
        <f t="shared" si="123"/>
        <v>&lt;MDL</v>
      </c>
      <c r="BO157" s="942" t="str">
        <f t="shared" si="124"/>
        <v>&lt;MDL</v>
      </c>
      <c r="BP157" s="836" t="s">
        <v>88</v>
      </c>
      <c r="BQ157" s="36">
        <v>0.11333634075192754</v>
      </c>
      <c r="BR157" s="104"/>
      <c r="BS157" s="163" t="str">
        <f t="shared" si="156"/>
        <v>E, &lt;PRL</v>
      </c>
      <c r="BT157" s="818" t="str">
        <f>IF(BQ157&lt;BU$3,"&lt;MDL",IF(BQ157&lt;BU$4,"E, &lt;RL",IF(BQ157&gt;BU$4,"  ",)))</f>
        <v>E, &lt;RL</v>
      </c>
      <c r="BU157" s="854">
        <v>8.8130902606475534E-2</v>
      </c>
      <c r="BV157" s="15"/>
      <c r="BW157" s="163" t="str">
        <f t="shared" si="157"/>
        <v>E, &lt;PRL</v>
      </c>
      <c r="BX157" s="643" t="str">
        <f t="shared" si="136"/>
        <v>&lt;MDL</v>
      </c>
      <c r="BY157" s="25" t="s">
        <v>88</v>
      </c>
      <c r="BZ157" s="40"/>
      <c r="CA157" s="80">
        <v>1</v>
      </c>
      <c r="CB157" s="163" t="str">
        <f t="shared" si="158"/>
        <v xml:space="preserve">  </v>
      </c>
      <c r="CC157" s="643" t="s">
        <v>88</v>
      </c>
      <c r="CD157" s="41" t="s">
        <v>817</v>
      </c>
      <c r="CE157" s="40"/>
      <c r="CF157" s="174" t="str">
        <f t="shared" si="159"/>
        <v xml:space="preserve">  </v>
      </c>
      <c r="CG157" s="818" t="str">
        <f t="shared" si="127"/>
        <v xml:space="preserve">  </v>
      </c>
      <c r="CH157" s="828" t="s">
        <v>88</v>
      </c>
      <c r="CI157" s="25" t="s">
        <v>88</v>
      </c>
      <c r="CJ157" s="140"/>
      <c r="CK157" s="163" t="str">
        <f t="shared" si="160"/>
        <v xml:space="preserve">  </v>
      </c>
      <c r="CL157" s="818" t="s">
        <v>88</v>
      </c>
      <c r="CM157" s="25" t="s">
        <v>88</v>
      </c>
      <c r="CN157" s="140"/>
      <c r="CO157" s="174" t="str">
        <f t="shared" si="161"/>
        <v xml:space="preserve">  </v>
      </c>
      <c r="CP157" s="818" t="s">
        <v>88</v>
      </c>
      <c r="CQ157" s="25" t="s">
        <v>88</v>
      </c>
      <c r="CR157" s="61"/>
      <c r="CS157" s="140"/>
    </row>
    <row r="158" spans="1:97" ht="21.6" x14ac:dyDescent="0.3">
      <c r="A158" s="906" t="s">
        <v>2224</v>
      </c>
      <c r="B158" s="425" t="s">
        <v>1330</v>
      </c>
      <c r="C158" s="20" t="s">
        <v>599</v>
      </c>
      <c r="D158" s="219">
        <v>7</v>
      </c>
      <c r="E158" s="471"/>
      <c r="F158" s="472">
        <v>1</v>
      </c>
      <c r="G158" s="233">
        <v>11452600</v>
      </c>
      <c r="H158" s="233">
        <v>201110261250</v>
      </c>
      <c r="I158" s="233"/>
      <c r="J158" s="20" t="s">
        <v>571</v>
      </c>
      <c r="K158" s="926" t="s">
        <v>2614</v>
      </c>
      <c r="L158" s="413" t="s">
        <v>1694</v>
      </c>
      <c r="M158" s="18" t="s">
        <v>547</v>
      </c>
      <c r="N158" s="233"/>
      <c r="O158" s="18"/>
      <c r="P158" s="450">
        <v>40842</v>
      </c>
      <c r="Q158" s="464">
        <v>0.53472222222222221</v>
      </c>
      <c r="R158" s="20" t="s">
        <v>552</v>
      </c>
      <c r="S158" s="142" t="s">
        <v>552</v>
      </c>
      <c r="T158" s="221">
        <v>133.30000000000001</v>
      </c>
      <c r="U158" s="502">
        <v>138.30000000000001</v>
      </c>
      <c r="V158" s="137">
        <f t="shared" si="143"/>
        <v>5</v>
      </c>
      <c r="W158" s="221">
        <v>418.2</v>
      </c>
      <c r="X158" s="137">
        <f t="shared" si="144"/>
        <v>11.956001912960305</v>
      </c>
      <c r="Y158" s="643" t="str">
        <f t="shared" si="128"/>
        <v xml:space="preserve">  </v>
      </c>
      <c r="Z158" s="142" t="s">
        <v>552</v>
      </c>
      <c r="AA158" s="98">
        <v>134.1</v>
      </c>
      <c r="AB158" s="137">
        <v>139.4</v>
      </c>
      <c r="AC158" s="137">
        <f t="shared" si="145"/>
        <v>5.3000000000000114</v>
      </c>
      <c r="AD158" s="142">
        <v>394.9</v>
      </c>
      <c r="AE158" s="137">
        <f t="shared" si="146"/>
        <v>13.421119270701473</v>
      </c>
      <c r="AF158" s="643" t="str">
        <f t="shared" si="130"/>
        <v xml:space="preserve">  </v>
      </c>
      <c r="AG158" s="142" t="s">
        <v>552</v>
      </c>
      <c r="AH158" s="98">
        <v>134.19999999999999</v>
      </c>
      <c r="AI158" s="137">
        <v>141.30000000000001</v>
      </c>
      <c r="AJ158" s="137">
        <f t="shared" si="147"/>
        <v>7.1000000000000227</v>
      </c>
      <c r="AK158" s="98">
        <v>533.79999999999995</v>
      </c>
      <c r="AL158" s="137">
        <f t="shared" si="148"/>
        <v>13.300861745972318</v>
      </c>
      <c r="AM158" s="643" t="str">
        <f t="shared" si="117"/>
        <v xml:space="preserve">  </v>
      </c>
      <c r="AN158" s="166">
        <f t="shared" si="149"/>
        <v>12.892660976544699</v>
      </c>
      <c r="AO158" s="166">
        <f t="shared" si="150"/>
        <v>0.81339604075111549</v>
      </c>
      <c r="AP158" s="166">
        <f>AO158/AN158*100</f>
        <v>6.3089849506700508</v>
      </c>
      <c r="AQ158" s="142">
        <f t="shared" si="151"/>
        <v>3</v>
      </c>
      <c r="AR158" s="643" t="str">
        <f t="shared" si="134"/>
        <v xml:space="preserve">  </v>
      </c>
      <c r="AS158" s="142"/>
      <c r="AT158" s="23" t="s">
        <v>191</v>
      </c>
      <c r="AU158" s="23" t="s">
        <v>191</v>
      </c>
      <c r="AV158" s="23" t="s">
        <v>191</v>
      </c>
      <c r="AW158" s="162" t="str">
        <f t="shared" si="152"/>
        <v xml:space="preserve">  </v>
      </c>
      <c r="AX158" s="643" t="str">
        <f t="shared" si="119"/>
        <v xml:space="preserve">  </v>
      </c>
      <c r="AY158" s="23" t="s">
        <v>191</v>
      </c>
      <c r="AZ158" s="23" t="s">
        <v>191</v>
      </c>
      <c r="BA158" s="23" t="s">
        <v>191</v>
      </c>
      <c r="BB158" s="162" t="str">
        <f t="shared" si="153"/>
        <v xml:space="preserve">  </v>
      </c>
      <c r="BC158" s="643" t="str">
        <f t="shared" si="121"/>
        <v xml:space="preserve">  </v>
      </c>
      <c r="BD158" s="794" t="s">
        <v>191</v>
      </c>
      <c r="BE158" s="140" t="s">
        <v>494</v>
      </c>
      <c r="BF158" s="40">
        <v>0.72293888638872461</v>
      </c>
      <c r="BG158" s="40"/>
      <c r="BH158" s="162" t="str">
        <f t="shared" si="154"/>
        <v>E, &lt;PRL</v>
      </c>
      <c r="BI158" s="643" t="str">
        <f t="shared" si="122"/>
        <v>E, &lt;RL</v>
      </c>
      <c r="BJ158" s="15"/>
      <c r="BK158" s="40">
        <v>7.4010128934024949E-2</v>
      </c>
      <c r="BL158" s="40"/>
      <c r="BM158" s="162" t="str">
        <f t="shared" si="155"/>
        <v xml:space="preserve">  </v>
      </c>
      <c r="BN158" s="818" t="str">
        <f t="shared" si="123"/>
        <v xml:space="preserve">  </v>
      </c>
      <c r="BO158" s="942" t="str">
        <f t="shared" si="124"/>
        <v xml:space="preserve">  </v>
      </c>
      <c r="BP158" s="798">
        <f t="shared" ref="BP158:BP168" si="162">BK158/BF158*100</f>
        <v>10.237397700893581</v>
      </c>
      <c r="BQ158" s="38">
        <v>263.96762324758566</v>
      </c>
      <c r="BR158" s="26"/>
      <c r="BS158" s="163" t="str">
        <f t="shared" si="156"/>
        <v xml:space="preserve">  </v>
      </c>
      <c r="BT158" s="818" t="str">
        <f t="shared" si="125"/>
        <v xml:space="preserve">  </v>
      </c>
      <c r="BU158" s="181">
        <f t="shared" ref="BU158:BU164" si="163">BQ158*(X158/1000)</f>
        <v>3.1559974085077194</v>
      </c>
      <c r="BV158" s="15"/>
      <c r="BW158" s="163" t="str">
        <f t="shared" si="157"/>
        <v xml:space="preserve">  </v>
      </c>
      <c r="BX158" s="643" t="str">
        <f t="shared" si="136"/>
        <v xml:space="preserve">  </v>
      </c>
      <c r="BY158" s="25">
        <v>7.6724824886208518</v>
      </c>
      <c r="BZ158" s="26"/>
      <c r="CA158" s="176">
        <v>1</v>
      </c>
      <c r="CB158" s="163" t="str">
        <f t="shared" si="158"/>
        <v xml:space="preserve">  </v>
      </c>
      <c r="CC158" s="643" t="str">
        <f t="shared" si="126"/>
        <v xml:space="preserve">  </v>
      </c>
      <c r="CD158" s="41">
        <f t="shared" ref="CD158:CD164" si="164">BY158*(AE158/1000)</f>
        <v>0.1029733025821489</v>
      </c>
      <c r="CE158" s="15"/>
      <c r="CF158" s="174" t="str">
        <f t="shared" si="159"/>
        <v xml:space="preserve">  </v>
      </c>
      <c r="CG158" s="818" t="str">
        <f t="shared" si="127"/>
        <v>E, &lt;RL</v>
      </c>
      <c r="CH158" s="828">
        <f t="shared" ref="CH158:CH164" si="165">BY158/BQ158*100</f>
        <v>2.9065998300195051</v>
      </c>
      <c r="CI158" s="25">
        <v>4.3839460854443919</v>
      </c>
      <c r="CJ158" s="26"/>
      <c r="CK158" s="163" t="str">
        <f t="shared" si="160"/>
        <v xml:space="preserve">  </v>
      </c>
      <c r="CL158" s="643" t="str">
        <f t="shared" si="137"/>
        <v xml:space="preserve">  </v>
      </c>
      <c r="CM158" s="40">
        <f>CI158*(AL158/1000)</f>
        <v>5.8310260784292405E-2</v>
      </c>
      <c r="CN158" s="140"/>
      <c r="CO158" s="174" t="str">
        <f t="shared" si="161"/>
        <v>E, &lt;PRL</v>
      </c>
      <c r="CP158" s="818" t="str">
        <f t="shared" si="138"/>
        <v>&lt;MDL</v>
      </c>
      <c r="CQ158" s="26">
        <f>CI158/BQ158*100</f>
        <v>1.6607893163217657</v>
      </c>
      <c r="CR158" s="61" t="s">
        <v>2618</v>
      </c>
      <c r="CS158" s="140"/>
    </row>
    <row r="159" spans="1:97" ht="21.6" x14ac:dyDescent="0.3">
      <c r="A159" s="906" t="s">
        <v>2225</v>
      </c>
      <c r="B159" s="421" t="s">
        <v>1331</v>
      </c>
      <c r="C159" s="334" t="s">
        <v>600</v>
      </c>
      <c r="D159" s="310">
        <v>7</v>
      </c>
      <c r="E159" s="471"/>
      <c r="F159" s="472">
        <v>4</v>
      </c>
      <c r="G159" s="436">
        <v>11452600</v>
      </c>
      <c r="H159" s="436">
        <v>201110261255</v>
      </c>
      <c r="I159" s="436"/>
      <c r="J159" s="334" t="s">
        <v>572</v>
      </c>
      <c r="K159" s="926" t="s">
        <v>2614</v>
      </c>
      <c r="L159" s="413" t="s">
        <v>1694</v>
      </c>
      <c r="M159" s="435" t="s">
        <v>548</v>
      </c>
      <c r="N159" s="435"/>
      <c r="O159" s="435" t="s">
        <v>45</v>
      </c>
      <c r="P159" s="465">
        <v>40842</v>
      </c>
      <c r="Q159" s="466">
        <v>0.53819444444444442</v>
      </c>
      <c r="R159" s="334" t="s">
        <v>553</v>
      </c>
      <c r="S159" s="506" t="s">
        <v>553</v>
      </c>
      <c r="T159" s="335">
        <v>133.80000000000001</v>
      </c>
      <c r="U159" s="527">
        <v>140.19999999999999</v>
      </c>
      <c r="V159" s="250">
        <f t="shared" si="143"/>
        <v>6.3999999999999773</v>
      </c>
      <c r="W159" s="335">
        <v>500</v>
      </c>
      <c r="X159" s="250">
        <f t="shared" si="144"/>
        <v>12.799999999999955</v>
      </c>
      <c r="Y159" s="643" t="str">
        <f t="shared" si="128"/>
        <v xml:space="preserve">  </v>
      </c>
      <c r="Z159" s="506" t="s">
        <v>553</v>
      </c>
      <c r="AA159" s="355">
        <v>133.6</v>
      </c>
      <c r="AB159" s="250">
        <v>139.6</v>
      </c>
      <c r="AC159" s="250">
        <f t="shared" si="145"/>
        <v>6</v>
      </c>
      <c r="AD159" s="506">
        <v>423.5</v>
      </c>
      <c r="AE159" s="250">
        <f t="shared" si="146"/>
        <v>14.167650531286895</v>
      </c>
      <c r="AF159" s="643" t="str">
        <f t="shared" si="130"/>
        <v xml:space="preserve">  </v>
      </c>
      <c r="AG159" s="506" t="s">
        <v>553</v>
      </c>
      <c r="AH159" s="355">
        <v>133.80000000000001</v>
      </c>
      <c r="AI159" s="250">
        <v>141.19999999999999</v>
      </c>
      <c r="AJ159" s="250">
        <f t="shared" si="147"/>
        <v>7.3999999999999773</v>
      </c>
      <c r="AK159" s="355">
        <v>625</v>
      </c>
      <c r="AL159" s="250">
        <f t="shared" si="148"/>
        <v>11.839999999999964</v>
      </c>
      <c r="AM159" s="643" t="str">
        <f t="shared" si="117"/>
        <v xml:space="preserve">  </v>
      </c>
      <c r="AN159" s="337">
        <f t="shared" si="149"/>
        <v>12.935883510428937</v>
      </c>
      <c r="AO159" s="337">
        <f t="shared" si="150"/>
        <v>1.169759588656986</v>
      </c>
      <c r="AP159" s="337">
        <f t="shared" ref="AP159:AP201" si="166">AO159/AN159*100</f>
        <v>9.0427498648540183</v>
      </c>
      <c r="AQ159" s="506">
        <f t="shared" si="151"/>
        <v>3</v>
      </c>
      <c r="AR159" s="643" t="str">
        <f t="shared" si="134"/>
        <v xml:space="preserve">  </v>
      </c>
      <c r="AS159" s="506"/>
      <c r="AT159" s="72" t="s">
        <v>191</v>
      </c>
      <c r="AU159" s="72" t="s">
        <v>191</v>
      </c>
      <c r="AV159" s="72" t="s">
        <v>191</v>
      </c>
      <c r="AW159" s="162" t="str">
        <f t="shared" si="152"/>
        <v xml:space="preserve">  </v>
      </c>
      <c r="AX159" s="643" t="str">
        <f t="shared" si="119"/>
        <v xml:space="preserve">  </v>
      </c>
      <c r="AY159" s="72" t="s">
        <v>191</v>
      </c>
      <c r="AZ159" s="72" t="s">
        <v>191</v>
      </c>
      <c r="BA159" s="72" t="s">
        <v>191</v>
      </c>
      <c r="BB159" s="162" t="str">
        <f t="shared" si="153"/>
        <v xml:space="preserve">  </v>
      </c>
      <c r="BC159" s="643" t="str">
        <f t="shared" si="121"/>
        <v xml:space="preserve">  </v>
      </c>
      <c r="BD159" s="795" t="s">
        <v>191</v>
      </c>
      <c r="BE159" s="336" t="s">
        <v>494</v>
      </c>
      <c r="BF159" s="338">
        <v>0.60189984394727825</v>
      </c>
      <c r="BG159" s="338"/>
      <c r="BH159" s="162" t="str">
        <f t="shared" si="154"/>
        <v>E, &lt;PRL</v>
      </c>
      <c r="BI159" s="643" t="str">
        <f t="shared" si="122"/>
        <v>E, &lt;RL</v>
      </c>
      <c r="BJ159" s="333"/>
      <c r="BK159" s="338">
        <v>4.837126954614146E-2</v>
      </c>
      <c r="BL159" s="338"/>
      <c r="BM159" s="162" t="str">
        <f t="shared" si="155"/>
        <v xml:space="preserve">  </v>
      </c>
      <c r="BN159" s="818" t="str">
        <f t="shared" si="123"/>
        <v xml:space="preserve">  </v>
      </c>
      <c r="BO159" s="942" t="str">
        <f t="shared" si="124"/>
        <v xml:space="preserve">  </v>
      </c>
      <c r="BP159" s="838">
        <f t="shared" si="162"/>
        <v>8.0364316476510691</v>
      </c>
      <c r="BQ159" s="38">
        <v>261.07217149049012</v>
      </c>
      <c r="BR159" s="163"/>
      <c r="BS159" s="163" t="str">
        <f t="shared" si="156"/>
        <v xml:space="preserve">  </v>
      </c>
      <c r="BT159" s="818" t="str">
        <f t="shared" si="125"/>
        <v xml:space="preserve">  </v>
      </c>
      <c r="BU159" s="181">
        <f t="shared" si="163"/>
        <v>3.3417237950782614</v>
      </c>
      <c r="BV159" s="333"/>
      <c r="BW159" s="163" t="str">
        <f t="shared" si="157"/>
        <v xml:space="preserve">  </v>
      </c>
      <c r="BX159" s="643" t="str">
        <f t="shared" si="136"/>
        <v xml:space="preserve">  </v>
      </c>
      <c r="BY159" s="238">
        <v>8.8698019749741057</v>
      </c>
      <c r="BZ159" s="163"/>
      <c r="CA159" s="339">
        <v>1</v>
      </c>
      <c r="CB159" s="163" t="str">
        <f t="shared" si="158"/>
        <v xml:space="preserve">  </v>
      </c>
      <c r="CC159" s="643" t="str">
        <f t="shared" si="126"/>
        <v xml:space="preserve">  </v>
      </c>
      <c r="CD159" s="224">
        <f t="shared" si="164"/>
        <v>0.12566425466315145</v>
      </c>
      <c r="CE159" s="333"/>
      <c r="CF159" s="174" t="str">
        <f t="shared" si="159"/>
        <v xml:space="preserve">  </v>
      </c>
      <c r="CG159" s="818" t="str">
        <f t="shared" si="127"/>
        <v>E, &lt;RL</v>
      </c>
      <c r="CH159" s="893">
        <f t="shared" si="165"/>
        <v>3.3974521008253844</v>
      </c>
      <c r="CI159" s="238">
        <v>4.3871311668781843</v>
      </c>
      <c r="CJ159" s="163"/>
      <c r="CK159" s="163" t="str">
        <f t="shared" si="160"/>
        <v xml:space="preserve">  </v>
      </c>
      <c r="CL159" s="643" t="str">
        <f t="shared" si="137"/>
        <v xml:space="preserve">  </v>
      </c>
      <c r="CM159" s="338">
        <f>CI159*(AL159/1000)</f>
        <v>5.1943633015837549E-2</v>
      </c>
      <c r="CN159" s="336"/>
      <c r="CO159" s="174" t="str">
        <f t="shared" si="161"/>
        <v>E, &lt;PRL</v>
      </c>
      <c r="CP159" s="818" t="str">
        <f t="shared" si="138"/>
        <v>&lt;MDL</v>
      </c>
      <c r="CQ159" s="163">
        <f>CI159/BQ159*100</f>
        <v>1.6804284967760308</v>
      </c>
      <c r="CR159" s="61" t="s">
        <v>2618</v>
      </c>
      <c r="CS159" s="336"/>
    </row>
    <row r="160" spans="1:97" ht="21.6" x14ac:dyDescent="0.3">
      <c r="A160" s="906" t="s">
        <v>2226</v>
      </c>
      <c r="B160" s="425" t="s">
        <v>1332</v>
      </c>
      <c r="C160" s="219" t="s">
        <v>599</v>
      </c>
      <c r="D160" s="219">
        <v>7</v>
      </c>
      <c r="E160" s="471"/>
      <c r="F160" s="472">
        <v>1</v>
      </c>
      <c r="G160" s="419">
        <v>11452600</v>
      </c>
      <c r="H160" s="419">
        <v>201112291500</v>
      </c>
      <c r="I160" s="419"/>
      <c r="J160" s="305" t="s">
        <v>573</v>
      </c>
      <c r="K160" s="926" t="s">
        <v>2614</v>
      </c>
      <c r="L160" s="413" t="s">
        <v>1694</v>
      </c>
      <c r="M160" s="219" t="s">
        <v>547</v>
      </c>
      <c r="N160" s="219"/>
      <c r="O160" s="219"/>
      <c r="P160" s="332">
        <v>40906</v>
      </c>
      <c r="Q160" s="326">
        <v>0.625</v>
      </c>
      <c r="R160" s="305" t="s">
        <v>554</v>
      </c>
      <c r="S160" s="1" t="s">
        <v>554</v>
      </c>
      <c r="T160" s="32">
        <v>133.30000000000001</v>
      </c>
      <c r="U160" s="9">
        <v>136.30000000000001</v>
      </c>
      <c r="V160" s="138">
        <f t="shared" si="143"/>
        <v>3</v>
      </c>
      <c r="W160" s="44">
        <v>1434</v>
      </c>
      <c r="X160" s="138">
        <f t="shared" si="144"/>
        <v>2.0920502092050208</v>
      </c>
      <c r="Y160" s="643" t="str">
        <f t="shared" si="128"/>
        <v xml:space="preserve">  </v>
      </c>
      <c r="Z160" s="1" t="s">
        <v>554</v>
      </c>
      <c r="AA160" s="3">
        <v>134.19999999999999</v>
      </c>
      <c r="AB160" s="7">
        <v>136.9</v>
      </c>
      <c r="AC160" s="138">
        <f t="shared" si="145"/>
        <v>2.7000000000000171</v>
      </c>
      <c r="AD160" s="42">
        <v>1512</v>
      </c>
      <c r="AE160" s="138">
        <f t="shared" si="146"/>
        <v>1.7857142857142969</v>
      </c>
      <c r="AF160" s="643" t="str">
        <f t="shared" si="130"/>
        <v xml:space="preserve">  </v>
      </c>
      <c r="AG160" s="1" t="s">
        <v>554</v>
      </c>
      <c r="AH160" s="3">
        <v>133.4</v>
      </c>
      <c r="AI160" s="7">
        <v>136.6</v>
      </c>
      <c r="AJ160" s="138">
        <f t="shared" si="147"/>
        <v>3.1999999999999886</v>
      </c>
      <c r="AK160" s="3">
        <v>1334</v>
      </c>
      <c r="AL160" s="138">
        <f t="shared" si="148"/>
        <v>2.3988005997001411</v>
      </c>
      <c r="AM160" s="643" t="str">
        <f t="shared" si="117"/>
        <v xml:space="preserve">  </v>
      </c>
      <c r="AN160" s="192">
        <f t="shared" si="149"/>
        <v>2.0921883648731527</v>
      </c>
      <c r="AO160" s="192">
        <f t="shared" si="150"/>
        <v>0.30654318034239453</v>
      </c>
      <c r="AP160" s="192">
        <f t="shared" si="166"/>
        <v>14.651796439035255</v>
      </c>
      <c r="AQ160" s="42">
        <f t="shared" si="151"/>
        <v>3</v>
      </c>
      <c r="AR160" s="643" t="str">
        <f t="shared" si="134"/>
        <v xml:space="preserve">  </v>
      </c>
      <c r="AS160" s="42"/>
      <c r="AT160" s="23" t="s">
        <v>191</v>
      </c>
      <c r="AU160" s="23" t="s">
        <v>191</v>
      </c>
      <c r="AV160" s="23" t="s">
        <v>191</v>
      </c>
      <c r="AW160" s="162" t="str">
        <f t="shared" si="152"/>
        <v xml:space="preserve">  </v>
      </c>
      <c r="AX160" s="643" t="str">
        <f t="shared" si="119"/>
        <v xml:space="preserve">  </v>
      </c>
      <c r="AY160" s="23" t="s">
        <v>191</v>
      </c>
      <c r="AZ160" s="23" t="s">
        <v>191</v>
      </c>
      <c r="BA160" s="23" t="s">
        <v>191</v>
      </c>
      <c r="BB160" s="162" t="str">
        <f t="shared" si="153"/>
        <v xml:space="preserve">  </v>
      </c>
      <c r="BC160" s="643" t="str">
        <f t="shared" si="121"/>
        <v xml:space="preserve">  </v>
      </c>
      <c r="BD160" s="794" t="s">
        <v>191</v>
      </c>
      <c r="BE160" s="246" t="s">
        <v>590</v>
      </c>
      <c r="BF160" s="24">
        <v>0.71572296374436406</v>
      </c>
      <c r="BG160" s="24"/>
      <c r="BH160" s="162" t="str">
        <f t="shared" si="154"/>
        <v>E, &lt;PRL</v>
      </c>
      <c r="BI160" s="643" t="str">
        <f t="shared" si="122"/>
        <v>E, &lt;RL</v>
      </c>
      <c r="BJ160" s="249" t="s">
        <v>590</v>
      </c>
      <c r="BK160" s="24">
        <v>5.2577862723132307E-2</v>
      </c>
      <c r="BL160" s="24"/>
      <c r="BM160" s="162" t="str">
        <f t="shared" si="155"/>
        <v xml:space="preserve">  </v>
      </c>
      <c r="BN160" s="818" t="str">
        <f t="shared" si="123"/>
        <v xml:space="preserve">  </v>
      </c>
      <c r="BO160" s="942" t="str">
        <f t="shared" si="124"/>
        <v xml:space="preserve">  </v>
      </c>
      <c r="BP160" s="793">
        <f t="shared" si="162"/>
        <v>7.3461192928709256</v>
      </c>
      <c r="BQ160" s="38">
        <v>325.77932719183053</v>
      </c>
      <c r="BR160" s="11"/>
      <c r="BS160" s="163" t="str">
        <f t="shared" si="156"/>
        <v xml:space="preserve">  </v>
      </c>
      <c r="BT160" s="818" t="str">
        <f t="shared" si="125"/>
        <v xml:space="preserve">  </v>
      </c>
      <c r="BU160" s="181">
        <f t="shared" si="163"/>
        <v>0.68154670960634001</v>
      </c>
      <c r="BW160" s="163" t="str">
        <f t="shared" si="157"/>
        <v>E, &lt;PRL</v>
      </c>
      <c r="BX160" s="643" t="str">
        <f t="shared" si="136"/>
        <v>E, &lt;RL</v>
      </c>
      <c r="BY160" s="8">
        <v>11.197302290850971</v>
      </c>
      <c r="BZ160" s="11"/>
      <c r="CA160" s="80">
        <v>1</v>
      </c>
      <c r="CB160" s="163" t="str">
        <f t="shared" si="158"/>
        <v xml:space="preserve">  </v>
      </c>
      <c r="CC160" s="643" t="str">
        <f t="shared" si="126"/>
        <v xml:space="preserve">  </v>
      </c>
      <c r="CD160" s="6">
        <f t="shared" si="164"/>
        <v>1.9995182662234001E-2</v>
      </c>
      <c r="CE160" s="249"/>
      <c r="CF160" s="174" t="str">
        <f t="shared" si="159"/>
        <v>E, &lt;PRL</v>
      </c>
      <c r="CG160" s="818" t="str">
        <f t="shared" si="127"/>
        <v>&lt;MDL</v>
      </c>
      <c r="CH160" s="829">
        <f t="shared" si="165"/>
        <v>3.4370819006135394</v>
      </c>
      <c r="CI160" s="8">
        <v>9.7268803770798353</v>
      </c>
      <c r="CJ160" s="11"/>
      <c r="CK160" s="163" t="str">
        <f t="shared" si="160"/>
        <v xml:space="preserve">  </v>
      </c>
      <c r="CL160" s="643" t="str">
        <f t="shared" si="137"/>
        <v xml:space="preserve">  </v>
      </c>
      <c r="CM160" s="24">
        <f>CI160*(AL160/1000)</f>
        <v>2.3332846481750644E-2</v>
      </c>
      <c r="CO160" s="174" t="str">
        <f t="shared" si="161"/>
        <v>E, &lt;PRL</v>
      </c>
      <c r="CP160" s="818" t="str">
        <f t="shared" si="138"/>
        <v>&lt;MDL</v>
      </c>
      <c r="CQ160" s="11">
        <f>CI160/BQ160*100</f>
        <v>2.9857267067631641</v>
      </c>
      <c r="CR160" s="61" t="s">
        <v>2618</v>
      </c>
    </row>
    <row r="161" spans="1:97" ht="21.6" x14ac:dyDescent="0.3">
      <c r="A161" s="906" t="s">
        <v>2227</v>
      </c>
      <c r="B161" s="421" t="s">
        <v>1333</v>
      </c>
      <c r="C161" s="334" t="s">
        <v>600</v>
      </c>
      <c r="D161" s="310">
        <v>7</v>
      </c>
      <c r="E161" s="471"/>
      <c r="F161" s="472">
        <v>4</v>
      </c>
      <c r="G161" s="309">
        <v>11452600</v>
      </c>
      <c r="H161" s="309">
        <v>201112291505</v>
      </c>
      <c r="I161" s="309"/>
      <c r="J161" s="341" t="s">
        <v>574</v>
      </c>
      <c r="K161" s="926" t="s">
        <v>2614</v>
      </c>
      <c r="L161" s="413" t="s">
        <v>1694</v>
      </c>
      <c r="M161" s="310" t="s">
        <v>549</v>
      </c>
      <c r="N161" s="310"/>
      <c r="O161" s="310" t="s">
        <v>45</v>
      </c>
      <c r="P161" s="402">
        <v>40906</v>
      </c>
      <c r="Q161" s="327">
        <v>0.62847222222222221</v>
      </c>
      <c r="R161" s="341" t="s">
        <v>555</v>
      </c>
      <c r="S161" s="351" t="s">
        <v>555</v>
      </c>
      <c r="T161" s="369">
        <v>132.4</v>
      </c>
      <c r="U161" s="352">
        <v>135.4</v>
      </c>
      <c r="V161" s="317">
        <f t="shared" si="143"/>
        <v>3</v>
      </c>
      <c r="W161" s="545">
        <v>1220</v>
      </c>
      <c r="X161" s="317">
        <f t="shared" si="144"/>
        <v>2.459016393442623</v>
      </c>
      <c r="Y161" s="643" t="str">
        <f t="shared" si="128"/>
        <v xml:space="preserve">  </v>
      </c>
      <c r="Z161" s="351" t="s">
        <v>555</v>
      </c>
      <c r="AA161" s="369">
        <v>134</v>
      </c>
      <c r="AB161" s="314">
        <v>136.6</v>
      </c>
      <c r="AC161" s="317">
        <f t="shared" si="145"/>
        <v>2.5999999999999943</v>
      </c>
      <c r="AD161" s="495">
        <v>1375</v>
      </c>
      <c r="AE161" s="317">
        <f t="shared" si="146"/>
        <v>1.8909090909090869</v>
      </c>
      <c r="AF161" s="643" t="str">
        <f t="shared" si="130"/>
        <v xml:space="preserve">  </v>
      </c>
      <c r="AG161" s="351" t="s">
        <v>555</v>
      </c>
      <c r="AH161" s="369">
        <v>133.4</v>
      </c>
      <c r="AI161" s="314">
        <v>136.4</v>
      </c>
      <c r="AJ161" s="317">
        <f t="shared" si="147"/>
        <v>3</v>
      </c>
      <c r="AK161" s="369">
        <v>1281</v>
      </c>
      <c r="AL161" s="317">
        <f t="shared" si="148"/>
        <v>2.3419203747072599</v>
      </c>
      <c r="AM161" s="643" t="str">
        <f t="shared" si="117"/>
        <v xml:space="preserve">  </v>
      </c>
      <c r="AN161" s="344">
        <f t="shared" si="149"/>
        <v>2.23061528635299</v>
      </c>
      <c r="AO161" s="344">
        <f t="shared" si="150"/>
        <v>0.29996348747497148</v>
      </c>
      <c r="AP161" s="344">
        <f t="shared" si="166"/>
        <v>13.447567104473922</v>
      </c>
      <c r="AQ161" s="495">
        <f t="shared" si="151"/>
        <v>3</v>
      </c>
      <c r="AR161" s="643" t="str">
        <f t="shared" si="134"/>
        <v xml:space="preserve">  </v>
      </c>
      <c r="AS161" s="495"/>
      <c r="AT161" s="72" t="s">
        <v>191</v>
      </c>
      <c r="AU161" s="72" t="s">
        <v>191</v>
      </c>
      <c r="AV161" s="72" t="s">
        <v>191</v>
      </c>
      <c r="AW161" s="162" t="str">
        <f t="shared" si="152"/>
        <v xml:space="preserve">  </v>
      </c>
      <c r="AX161" s="643" t="str">
        <f t="shared" si="119"/>
        <v xml:space="preserve">  </v>
      </c>
      <c r="AY161" s="72" t="s">
        <v>191</v>
      </c>
      <c r="AZ161" s="72" t="s">
        <v>191</v>
      </c>
      <c r="BA161" s="72" t="s">
        <v>191</v>
      </c>
      <c r="BB161" s="162" t="str">
        <f t="shared" si="153"/>
        <v xml:space="preserve">  </v>
      </c>
      <c r="BC161" s="643" t="str">
        <f t="shared" si="121"/>
        <v xml:space="preserve">  </v>
      </c>
      <c r="BD161" s="795" t="s">
        <v>191</v>
      </c>
      <c r="BE161" s="274" t="s">
        <v>590</v>
      </c>
      <c r="BF161" s="345">
        <v>0.7084772938010615</v>
      </c>
      <c r="BG161" s="345"/>
      <c r="BH161" s="162" t="str">
        <f t="shared" si="154"/>
        <v>E, &lt;PRL</v>
      </c>
      <c r="BI161" s="643" t="str">
        <f t="shared" si="122"/>
        <v>E, &lt;RL</v>
      </c>
      <c r="BJ161" s="340" t="s">
        <v>590</v>
      </c>
      <c r="BK161" s="345">
        <v>2.9474189886119606E-2</v>
      </c>
      <c r="BL161" s="345"/>
      <c r="BM161" s="162" t="str">
        <f t="shared" si="155"/>
        <v xml:space="preserve">  </v>
      </c>
      <c r="BN161" s="818" t="str">
        <f t="shared" si="123"/>
        <v xml:space="preserve">  </v>
      </c>
      <c r="BO161" s="942" t="str">
        <f t="shared" si="124"/>
        <v>E, &lt;RL</v>
      </c>
      <c r="BP161" s="835">
        <f t="shared" si="162"/>
        <v>4.1602165861925116</v>
      </c>
      <c r="BQ161" s="38">
        <v>259.18598543988332</v>
      </c>
      <c r="BR161" s="346"/>
      <c r="BS161" s="163" t="str">
        <f t="shared" si="156"/>
        <v xml:space="preserve">  </v>
      </c>
      <c r="BT161" s="818" t="str">
        <f t="shared" si="125"/>
        <v xml:space="preserve">  </v>
      </c>
      <c r="BU161" s="181">
        <f t="shared" si="163"/>
        <v>0.63734258714725411</v>
      </c>
      <c r="BV161" s="340"/>
      <c r="BW161" s="163" t="str">
        <f t="shared" si="157"/>
        <v>E, &lt;PRL</v>
      </c>
      <c r="BX161" s="643" t="str">
        <f t="shared" si="136"/>
        <v>E, &lt;RL</v>
      </c>
      <c r="BY161" s="315">
        <v>11.024378597222514</v>
      </c>
      <c r="BZ161" s="346"/>
      <c r="CA161" s="254">
        <v>1</v>
      </c>
      <c r="CB161" s="163" t="str">
        <f t="shared" si="158"/>
        <v xml:space="preserve">  </v>
      </c>
      <c r="CC161" s="643" t="str">
        <f t="shared" si="126"/>
        <v xml:space="preserve">  </v>
      </c>
      <c r="CD161" s="316">
        <f t="shared" si="164"/>
        <v>2.0846097711111618E-2</v>
      </c>
      <c r="CE161" s="340"/>
      <c r="CF161" s="174" t="str">
        <f t="shared" si="159"/>
        <v>E, &lt;PRL</v>
      </c>
      <c r="CG161" s="818" t="str">
        <f t="shared" si="127"/>
        <v>&lt;MDL</v>
      </c>
      <c r="CH161" s="894">
        <f t="shared" si="165"/>
        <v>4.2534624619121439</v>
      </c>
      <c r="CI161" s="261"/>
      <c r="CJ161" s="263"/>
      <c r="CK161" s="263"/>
      <c r="CL161" s="263"/>
      <c r="CM161" s="263"/>
      <c r="CN161" s="263"/>
      <c r="CO161" s="263"/>
      <c r="CP161" s="263"/>
      <c r="CQ161" s="263"/>
      <c r="CR161" s="347"/>
      <c r="CS161" s="274"/>
    </row>
    <row r="162" spans="1:97" ht="21.6" x14ac:dyDescent="0.3">
      <c r="A162" s="906" t="s">
        <v>2228</v>
      </c>
      <c r="B162" s="425" t="s">
        <v>1334</v>
      </c>
      <c r="C162" s="219" t="s">
        <v>599</v>
      </c>
      <c r="D162" s="219">
        <v>7</v>
      </c>
      <c r="E162" s="471"/>
      <c r="F162" s="472">
        <v>1</v>
      </c>
      <c r="G162" s="419">
        <v>11452600</v>
      </c>
      <c r="H162" s="419">
        <v>201201230900</v>
      </c>
      <c r="I162" s="419"/>
      <c r="J162" s="305" t="s">
        <v>575</v>
      </c>
      <c r="K162" s="926" t="s">
        <v>2614</v>
      </c>
      <c r="L162" s="413" t="s">
        <v>1694</v>
      </c>
      <c r="M162" s="219" t="s">
        <v>547</v>
      </c>
      <c r="N162" s="219"/>
      <c r="O162" s="219"/>
      <c r="P162" s="332">
        <v>40931</v>
      </c>
      <c r="Q162" s="326">
        <v>0.375</v>
      </c>
      <c r="R162" s="305" t="s">
        <v>556</v>
      </c>
      <c r="S162" s="1" t="s">
        <v>556</v>
      </c>
      <c r="T162" s="3">
        <v>131.19999999999999</v>
      </c>
      <c r="U162" s="9">
        <v>139.6</v>
      </c>
      <c r="V162" s="138">
        <f t="shared" si="143"/>
        <v>8.4000000000000057</v>
      </c>
      <c r="W162" s="546">
        <v>1210</v>
      </c>
      <c r="X162" s="138">
        <f t="shared" si="144"/>
        <v>6.9421487603305838</v>
      </c>
      <c r="Y162" s="643" t="str">
        <f t="shared" si="128"/>
        <v xml:space="preserve">  </v>
      </c>
      <c r="Z162" s="1" t="s">
        <v>556</v>
      </c>
      <c r="AA162" s="3">
        <v>133.4</v>
      </c>
      <c r="AB162" s="7">
        <v>141.69999999999999</v>
      </c>
      <c r="AC162" s="138">
        <f t="shared" si="145"/>
        <v>8.2999999999999829</v>
      </c>
      <c r="AD162" s="42">
        <v>1250</v>
      </c>
      <c r="AE162" s="138">
        <f t="shared" si="146"/>
        <v>6.6399999999999864</v>
      </c>
      <c r="AF162" s="643" t="str">
        <f t="shared" si="130"/>
        <v xml:space="preserve">  </v>
      </c>
      <c r="AG162" s="1" t="s">
        <v>556</v>
      </c>
      <c r="AH162" s="3">
        <v>134.6</v>
      </c>
      <c r="AI162" s="7">
        <v>141.30000000000001</v>
      </c>
      <c r="AJ162" s="138">
        <f t="shared" si="147"/>
        <v>6.7000000000000171</v>
      </c>
      <c r="AK162" s="3">
        <v>998</v>
      </c>
      <c r="AL162" s="138">
        <f t="shared" si="148"/>
        <v>6.713426853707432</v>
      </c>
      <c r="AM162" s="643" t="str">
        <f t="shared" si="117"/>
        <v xml:space="preserve">  </v>
      </c>
      <c r="AN162" s="192">
        <f t="shared" si="149"/>
        <v>6.7651918713460004</v>
      </c>
      <c r="AO162" s="192">
        <f t="shared" si="150"/>
        <v>0.15758547246072591</v>
      </c>
      <c r="AP162" s="192">
        <f t="shared" si="166"/>
        <v>2.3293570301853501</v>
      </c>
      <c r="AQ162" s="42">
        <f t="shared" si="151"/>
        <v>3</v>
      </c>
      <c r="AR162" s="643" t="str">
        <f t="shared" si="134"/>
        <v xml:space="preserve">  </v>
      </c>
      <c r="AS162" s="42"/>
      <c r="AT162" s="23" t="s">
        <v>191</v>
      </c>
      <c r="AU162" s="23" t="s">
        <v>191</v>
      </c>
      <c r="AV162" s="23" t="s">
        <v>191</v>
      </c>
      <c r="AW162" s="162" t="str">
        <f t="shared" si="152"/>
        <v xml:space="preserve">  </v>
      </c>
      <c r="AX162" s="643" t="str">
        <f t="shared" si="119"/>
        <v xml:space="preserve">  </v>
      </c>
      <c r="AY162" s="23" t="s">
        <v>191</v>
      </c>
      <c r="AZ162" s="23" t="s">
        <v>191</v>
      </c>
      <c r="BA162" s="23" t="s">
        <v>191</v>
      </c>
      <c r="BB162" s="162" t="str">
        <f t="shared" si="153"/>
        <v xml:space="preserve">  </v>
      </c>
      <c r="BC162" s="643" t="str">
        <f t="shared" si="121"/>
        <v xml:space="preserve">  </v>
      </c>
      <c r="BD162" s="794" t="s">
        <v>191</v>
      </c>
      <c r="BE162" s="246" t="s">
        <v>177</v>
      </c>
      <c r="BF162" s="24">
        <v>1.0828327419334447</v>
      </c>
      <c r="BG162" s="24">
        <v>1.8345053778670128E-2</v>
      </c>
      <c r="BH162" s="162" t="str">
        <f t="shared" si="154"/>
        <v xml:space="preserve">  </v>
      </c>
      <c r="BI162" s="643" t="str">
        <f t="shared" si="122"/>
        <v xml:space="preserve">  </v>
      </c>
      <c r="BJ162" s="249" t="s">
        <v>590</v>
      </c>
      <c r="BK162" s="24">
        <v>4.6738992858521955E-2</v>
      </c>
      <c r="BL162" s="24">
        <v>6.1395386881326793E-3</v>
      </c>
      <c r="BM162" s="162" t="str">
        <f t="shared" si="155"/>
        <v xml:space="preserve">  </v>
      </c>
      <c r="BN162" s="818" t="str">
        <f t="shared" si="123"/>
        <v xml:space="preserve">  </v>
      </c>
      <c r="BO162" s="942" t="str">
        <f t="shared" si="124"/>
        <v xml:space="preserve">  </v>
      </c>
      <c r="BP162" s="793">
        <f t="shared" si="162"/>
        <v>4.3163630954737719</v>
      </c>
      <c r="BQ162" s="38">
        <v>212.23708673406958</v>
      </c>
      <c r="BR162" s="11"/>
      <c r="BS162" s="163" t="str">
        <f t="shared" si="156"/>
        <v xml:space="preserve">  </v>
      </c>
      <c r="BT162" s="818" t="str">
        <f t="shared" si="125"/>
        <v xml:space="preserve">  </v>
      </c>
      <c r="BU162" s="181">
        <f t="shared" si="163"/>
        <v>1.4733814285670956</v>
      </c>
      <c r="BW162" s="163" t="str">
        <f t="shared" si="157"/>
        <v>E, &lt;PRL</v>
      </c>
      <c r="BX162" s="643" t="str">
        <f t="shared" si="136"/>
        <v>E, &lt;RL</v>
      </c>
      <c r="BY162" s="8">
        <v>5.9558979185972492</v>
      </c>
      <c r="BZ162" s="11"/>
      <c r="CA162" s="80">
        <v>1</v>
      </c>
      <c r="CB162" s="163" t="str">
        <f t="shared" si="158"/>
        <v xml:space="preserve">  </v>
      </c>
      <c r="CC162" s="643" t="str">
        <f t="shared" si="126"/>
        <v xml:space="preserve">  </v>
      </c>
      <c r="CD162" s="6">
        <f t="shared" si="164"/>
        <v>3.9547162179485652E-2</v>
      </c>
      <c r="CE162" s="249"/>
      <c r="CF162" s="174" t="str">
        <f t="shared" si="159"/>
        <v>E, &lt;PRL</v>
      </c>
      <c r="CG162" s="818" t="str">
        <f t="shared" si="127"/>
        <v>&lt;MDL</v>
      </c>
      <c r="CH162" s="829">
        <f t="shared" si="165"/>
        <v>2.8062474896575993</v>
      </c>
      <c r="CI162" s="8">
        <v>8.641953100226857</v>
      </c>
      <c r="CJ162" s="11"/>
      <c r="CK162" s="163" t="str">
        <f t="shared" ref="CK162:CK201" si="167">IF(CI162&lt;CK$7,"E, &lt;PRL",IF(CI162&gt;CK$7,"  ",))</f>
        <v xml:space="preserve">  </v>
      </c>
      <c r="CL162" s="643" t="str">
        <f t="shared" si="137"/>
        <v xml:space="preserve">  </v>
      </c>
      <c r="CM162" s="24">
        <f>CI162*(AL162/1000)</f>
        <v>5.8017120011543175E-2</v>
      </c>
      <c r="CO162" s="174" t="str">
        <f t="shared" ref="CO162:CO225" si="168">IF(CM162&lt;CO$7,"E, &lt;PRL",IF(CM162&gt;CO$7,"  ",))</f>
        <v>E, &lt;PRL</v>
      </c>
      <c r="CP162" s="818" t="str">
        <f t="shared" si="138"/>
        <v>&lt;MDL</v>
      </c>
      <c r="CQ162" s="11">
        <f>CI162/BQ162*100</f>
        <v>4.0718392968968313</v>
      </c>
      <c r="CR162" s="61" t="s">
        <v>2618</v>
      </c>
    </row>
    <row r="163" spans="1:97" ht="21.6" x14ac:dyDescent="0.3">
      <c r="A163" s="906" t="s">
        <v>2229</v>
      </c>
      <c r="B163" s="421" t="s">
        <v>1335</v>
      </c>
      <c r="C163" s="310" t="s">
        <v>600</v>
      </c>
      <c r="D163" s="310">
        <v>7</v>
      </c>
      <c r="E163" s="471"/>
      <c r="F163" s="472">
        <v>4</v>
      </c>
      <c r="G163" s="309">
        <v>11452600</v>
      </c>
      <c r="H163" s="309">
        <v>201201230905</v>
      </c>
      <c r="I163" s="309"/>
      <c r="J163" s="341" t="s">
        <v>576</v>
      </c>
      <c r="K163" s="926" t="s">
        <v>2614</v>
      </c>
      <c r="L163" s="413" t="s">
        <v>1694</v>
      </c>
      <c r="M163" s="310" t="s">
        <v>548</v>
      </c>
      <c r="N163" s="310"/>
      <c r="O163" s="310" t="s">
        <v>45</v>
      </c>
      <c r="P163" s="402">
        <v>40931</v>
      </c>
      <c r="Q163" s="327">
        <v>0.37847222222222227</v>
      </c>
      <c r="R163" s="341" t="s">
        <v>557</v>
      </c>
      <c r="S163" s="351" t="s">
        <v>557</v>
      </c>
      <c r="T163" s="369">
        <v>130.4</v>
      </c>
      <c r="U163" s="352">
        <v>135.5</v>
      </c>
      <c r="V163" s="317">
        <f t="shared" si="143"/>
        <v>5.0999999999999943</v>
      </c>
      <c r="W163" s="545">
        <v>926</v>
      </c>
      <c r="X163" s="317">
        <f t="shared" si="144"/>
        <v>5.5075593952483741</v>
      </c>
      <c r="Y163" s="643" t="str">
        <f t="shared" si="128"/>
        <v xml:space="preserve">  </v>
      </c>
      <c r="Z163" s="351" t="s">
        <v>557</v>
      </c>
      <c r="AA163" s="369">
        <v>133.9</v>
      </c>
      <c r="AB163" s="314">
        <v>140.4</v>
      </c>
      <c r="AC163" s="317">
        <f t="shared" si="145"/>
        <v>6.5</v>
      </c>
      <c r="AD163" s="495">
        <v>1040</v>
      </c>
      <c r="AE163" s="317">
        <f t="shared" si="146"/>
        <v>6.25</v>
      </c>
      <c r="AF163" s="643" t="str">
        <f t="shared" si="130"/>
        <v xml:space="preserve">  </v>
      </c>
      <c r="AG163" s="351" t="s">
        <v>557</v>
      </c>
      <c r="AH163" s="369">
        <v>133.19999999999999</v>
      </c>
      <c r="AI163" s="314">
        <v>138.30000000000001</v>
      </c>
      <c r="AJ163" s="317">
        <f t="shared" si="147"/>
        <v>5.1000000000000227</v>
      </c>
      <c r="AK163" s="369">
        <v>998</v>
      </c>
      <c r="AL163" s="317">
        <f t="shared" si="148"/>
        <v>5.1102204408817862</v>
      </c>
      <c r="AM163" s="643" t="str">
        <f t="shared" si="117"/>
        <v xml:space="preserve">  </v>
      </c>
      <c r="AN163" s="344">
        <f t="shared" si="149"/>
        <v>5.6225932787100534</v>
      </c>
      <c r="AO163" s="344">
        <f t="shared" si="150"/>
        <v>0.57853172480351833</v>
      </c>
      <c r="AP163" s="344">
        <f t="shared" si="166"/>
        <v>10.289410884371247</v>
      </c>
      <c r="AQ163" s="495">
        <f t="shared" si="151"/>
        <v>3</v>
      </c>
      <c r="AR163" s="643" t="str">
        <f t="shared" si="134"/>
        <v xml:space="preserve">  </v>
      </c>
      <c r="AS163" s="495"/>
      <c r="AT163" s="72" t="s">
        <v>191</v>
      </c>
      <c r="AU163" s="72" t="s">
        <v>191</v>
      </c>
      <c r="AV163" s="72" t="s">
        <v>191</v>
      </c>
      <c r="AW163" s="162" t="str">
        <f t="shared" si="152"/>
        <v xml:space="preserve">  </v>
      </c>
      <c r="AX163" s="643" t="str">
        <f t="shared" si="119"/>
        <v xml:space="preserve">  </v>
      </c>
      <c r="AY163" s="72" t="s">
        <v>191</v>
      </c>
      <c r="AZ163" s="72" t="s">
        <v>191</v>
      </c>
      <c r="BA163" s="72" t="s">
        <v>191</v>
      </c>
      <c r="BB163" s="162" t="str">
        <f t="shared" si="153"/>
        <v xml:space="preserve">  </v>
      </c>
      <c r="BC163" s="643" t="str">
        <f t="shared" si="121"/>
        <v xml:space="preserve">  </v>
      </c>
      <c r="BD163" s="795" t="s">
        <v>191</v>
      </c>
      <c r="BE163" s="274" t="s">
        <v>245</v>
      </c>
      <c r="BF163" s="345">
        <v>1.0168262336885692</v>
      </c>
      <c r="BG163" s="345"/>
      <c r="BH163" s="162" t="str">
        <f t="shared" si="154"/>
        <v xml:space="preserve">  </v>
      </c>
      <c r="BI163" s="643" t="str">
        <f t="shared" si="122"/>
        <v xml:space="preserve">  </v>
      </c>
      <c r="BJ163" s="340" t="s">
        <v>590</v>
      </c>
      <c r="BK163" s="345">
        <v>4.7459503123102875E-2</v>
      </c>
      <c r="BL163" s="345"/>
      <c r="BM163" s="162" t="str">
        <f t="shared" si="155"/>
        <v xml:space="preserve">  </v>
      </c>
      <c r="BN163" s="818" t="str">
        <f t="shared" si="123"/>
        <v xml:space="preserve">  </v>
      </c>
      <c r="BO163" s="942" t="str">
        <f t="shared" si="124"/>
        <v xml:space="preserve">  </v>
      </c>
      <c r="BP163" s="835">
        <f t="shared" si="162"/>
        <v>4.667415291887389</v>
      </c>
      <c r="BQ163" s="38">
        <v>380.70064825190133</v>
      </c>
      <c r="BR163" s="346"/>
      <c r="BS163" s="163" t="str">
        <f t="shared" si="156"/>
        <v xml:space="preserve">  </v>
      </c>
      <c r="BT163" s="818" t="str">
        <f t="shared" si="125"/>
        <v xml:space="preserve">  </v>
      </c>
      <c r="BU163" s="181">
        <f t="shared" si="163"/>
        <v>2.0967314320569059</v>
      </c>
      <c r="BV163" s="340"/>
      <c r="BW163" s="163" t="str">
        <f t="shared" si="157"/>
        <v>E, &lt;PRL</v>
      </c>
      <c r="BX163" s="643" t="str">
        <f t="shared" si="136"/>
        <v>E, &lt;RL</v>
      </c>
      <c r="BY163" s="315">
        <v>6.9874322316695352</v>
      </c>
      <c r="BZ163" s="346">
        <v>0.29114300965289663</v>
      </c>
      <c r="CA163" s="254">
        <v>1</v>
      </c>
      <c r="CB163" s="163" t="str">
        <f t="shared" si="158"/>
        <v xml:space="preserve">  </v>
      </c>
      <c r="CC163" s="643" t="str">
        <f t="shared" si="126"/>
        <v xml:space="preserve">  </v>
      </c>
      <c r="CD163" s="316">
        <f t="shared" si="164"/>
        <v>4.3671451447934599E-2</v>
      </c>
      <c r="CE163" s="348">
        <v>1.819643810330597E-3</v>
      </c>
      <c r="CF163" s="174" t="str">
        <f t="shared" si="159"/>
        <v>E, &lt;PRL</v>
      </c>
      <c r="CG163" s="818" t="str">
        <f t="shared" si="127"/>
        <v>&lt;MDL</v>
      </c>
      <c r="CH163" s="894">
        <f t="shared" si="165"/>
        <v>1.8354137992027015</v>
      </c>
      <c r="CI163" s="315">
        <v>44.428238770621</v>
      </c>
      <c r="CJ163" s="346"/>
      <c r="CK163" s="163" t="str">
        <f t="shared" si="167"/>
        <v xml:space="preserve">  </v>
      </c>
      <c r="CL163" s="643" t="str">
        <f t="shared" si="137"/>
        <v xml:space="preserve">  </v>
      </c>
      <c r="CM163" s="345">
        <f>CI163*(AL163/1000)</f>
        <v>0.22703809391800411</v>
      </c>
      <c r="CN163" s="274"/>
      <c r="CO163" s="174" t="str">
        <f t="shared" si="168"/>
        <v xml:space="preserve">  </v>
      </c>
      <c r="CP163" s="818" t="str">
        <f t="shared" si="138"/>
        <v xml:space="preserve">  </v>
      </c>
      <c r="CQ163" s="346">
        <f>CI163/BQ163*100</f>
        <v>11.670124276022719</v>
      </c>
      <c r="CR163" s="347">
        <f>100*CM163/BU163</f>
        <v>10.828191462522142</v>
      </c>
      <c r="CS163" s="345"/>
    </row>
    <row r="164" spans="1:97" ht="21.6" x14ac:dyDescent="0.3">
      <c r="A164" s="906" t="s">
        <v>2230</v>
      </c>
      <c r="B164" s="425" t="s">
        <v>1336</v>
      </c>
      <c r="C164" s="219" t="s">
        <v>599</v>
      </c>
      <c r="D164" s="219">
        <v>9</v>
      </c>
      <c r="E164" s="471"/>
      <c r="F164" s="472">
        <v>1</v>
      </c>
      <c r="G164" s="419">
        <v>11452600</v>
      </c>
      <c r="H164" s="419">
        <v>201201231500</v>
      </c>
      <c r="I164" s="419"/>
      <c r="J164" s="305" t="s">
        <v>577</v>
      </c>
      <c r="K164" s="926" t="s">
        <v>2614</v>
      </c>
      <c r="L164" s="413" t="s">
        <v>1694</v>
      </c>
      <c r="M164" s="219" t="s">
        <v>547</v>
      </c>
      <c r="N164" s="219"/>
      <c r="O164" s="219"/>
      <c r="P164" s="332">
        <v>40931</v>
      </c>
      <c r="Q164" s="326">
        <v>0.625</v>
      </c>
      <c r="R164" s="305" t="s">
        <v>558</v>
      </c>
      <c r="S164" s="1" t="s">
        <v>558</v>
      </c>
      <c r="T164" s="3">
        <v>132.69999999999999</v>
      </c>
      <c r="U164" s="9">
        <v>138.4</v>
      </c>
      <c r="V164" s="138">
        <f t="shared" si="143"/>
        <v>5.7000000000000171</v>
      </c>
      <c r="W164" s="546">
        <v>1078</v>
      </c>
      <c r="X164" s="138">
        <f t="shared" si="144"/>
        <v>5.2875695732838741</v>
      </c>
      <c r="Y164" s="643" t="str">
        <f t="shared" si="128"/>
        <v xml:space="preserve">  </v>
      </c>
      <c r="Z164" s="1" t="s">
        <v>558</v>
      </c>
      <c r="AA164" s="3">
        <v>132.6</v>
      </c>
      <c r="AB164" s="7">
        <v>138.1</v>
      </c>
      <c r="AC164" s="138">
        <f t="shared" si="145"/>
        <v>5.5</v>
      </c>
      <c r="AD164" s="42">
        <v>1326</v>
      </c>
      <c r="AE164" s="138">
        <f t="shared" si="146"/>
        <v>4.1478129713423826</v>
      </c>
      <c r="AF164" s="643" t="str">
        <f t="shared" si="130"/>
        <v xml:space="preserve">  </v>
      </c>
      <c r="AG164" s="1" t="s">
        <v>558</v>
      </c>
      <c r="AH164" s="3">
        <v>132</v>
      </c>
      <c r="AI164" s="7">
        <v>137.30000000000001</v>
      </c>
      <c r="AJ164" s="138">
        <f t="shared" si="147"/>
        <v>5.3000000000000114</v>
      </c>
      <c r="AK164" s="3">
        <v>998</v>
      </c>
      <c r="AL164" s="138">
        <f t="shared" si="148"/>
        <v>5.3106212424849817</v>
      </c>
      <c r="AM164" s="643" t="str">
        <f t="shared" si="117"/>
        <v xml:space="preserve">  </v>
      </c>
      <c r="AN164" s="192">
        <f t="shared" si="149"/>
        <v>4.9153345957037464</v>
      </c>
      <c r="AO164" s="192">
        <f t="shared" si="150"/>
        <v>0.66479314659521282</v>
      </c>
      <c r="AP164" s="192">
        <f t="shared" si="166"/>
        <v>13.52488083265534</v>
      </c>
      <c r="AQ164" s="42">
        <f t="shared" si="151"/>
        <v>3</v>
      </c>
      <c r="AR164" s="643" t="str">
        <f t="shared" si="134"/>
        <v xml:space="preserve">  </v>
      </c>
      <c r="AS164" s="42"/>
      <c r="AT164" s="23" t="s">
        <v>191</v>
      </c>
      <c r="AU164" s="23" t="s">
        <v>191</v>
      </c>
      <c r="AV164" s="23" t="s">
        <v>191</v>
      </c>
      <c r="AW164" s="162" t="str">
        <f t="shared" si="152"/>
        <v xml:space="preserve">  </v>
      </c>
      <c r="AX164" s="643" t="str">
        <f t="shared" si="119"/>
        <v xml:space="preserve">  </v>
      </c>
      <c r="AY164" s="23" t="s">
        <v>191</v>
      </c>
      <c r="AZ164" s="23" t="s">
        <v>191</v>
      </c>
      <c r="BA164" s="23" t="s">
        <v>191</v>
      </c>
      <c r="BB164" s="162" t="str">
        <f t="shared" si="153"/>
        <v xml:space="preserve">  </v>
      </c>
      <c r="BC164" s="643" t="str">
        <f t="shared" si="121"/>
        <v xml:space="preserve">  </v>
      </c>
      <c r="BD164" s="794" t="s">
        <v>191</v>
      </c>
      <c r="BE164" s="246" t="s">
        <v>189</v>
      </c>
      <c r="BF164" s="24">
        <v>1.1487848230888766</v>
      </c>
      <c r="BG164" s="24"/>
      <c r="BH164" s="162" t="str">
        <f t="shared" si="154"/>
        <v xml:space="preserve">  </v>
      </c>
      <c r="BI164" s="643" t="str">
        <f t="shared" si="122"/>
        <v xml:space="preserve">  </v>
      </c>
      <c r="BJ164" s="249" t="s">
        <v>590</v>
      </c>
      <c r="BK164" s="24">
        <v>4.3538762309459869E-2</v>
      </c>
      <c r="BL164" s="24"/>
      <c r="BM164" s="162" t="str">
        <f t="shared" si="155"/>
        <v xml:space="preserve">  </v>
      </c>
      <c r="BN164" s="818" t="str">
        <f t="shared" si="123"/>
        <v xml:space="preserve">  </v>
      </c>
      <c r="BO164" s="942" t="str">
        <f t="shared" si="124"/>
        <v xml:space="preserve">  </v>
      </c>
      <c r="BP164" s="793">
        <f t="shared" si="162"/>
        <v>3.7899841149008164</v>
      </c>
      <c r="BQ164" s="38">
        <v>230.34921726239406</v>
      </c>
      <c r="BR164" s="11"/>
      <c r="BS164" s="163" t="str">
        <f t="shared" si="156"/>
        <v xml:space="preserve">  </v>
      </c>
      <c r="BT164" s="818" t="str">
        <f t="shared" si="125"/>
        <v xml:space="preserve">  </v>
      </c>
      <c r="BU164" s="181">
        <f t="shared" si="163"/>
        <v>1.2179875124263915</v>
      </c>
      <c r="BW164" s="163" t="str">
        <f t="shared" si="157"/>
        <v>E, &lt;PRL</v>
      </c>
      <c r="BX164" s="643" t="str">
        <f t="shared" si="136"/>
        <v>E, &lt;RL</v>
      </c>
      <c r="BY164" s="8">
        <v>8.2159137114244079</v>
      </c>
      <c r="BZ164" s="11"/>
      <c r="CA164" s="80">
        <v>1</v>
      </c>
      <c r="CB164" s="163" t="str">
        <f t="shared" si="158"/>
        <v xml:space="preserve">  </v>
      </c>
      <c r="CC164" s="643" t="str">
        <f t="shared" si="126"/>
        <v xml:space="preserve">  </v>
      </c>
      <c r="CD164" s="6">
        <f t="shared" si="164"/>
        <v>3.407807346367589E-2</v>
      </c>
      <c r="CE164" s="249"/>
      <c r="CF164" s="174" t="str">
        <f t="shared" si="159"/>
        <v>E, &lt;PRL</v>
      </c>
      <c r="CG164" s="818" t="str">
        <f t="shared" si="127"/>
        <v>&lt;MDL</v>
      </c>
      <c r="CH164" s="829">
        <f t="shared" si="165"/>
        <v>3.5667209157761297</v>
      </c>
      <c r="CI164" s="8">
        <v>4.8624534893740252</v>
      </c>
      <c r="CJ164" s="11"/>
      <c r="CK164" s="163" t="str">
        <f t="shared" si="167"/>
        <v xml:space="preserve">  </v>
      </c>
      <c r="CL164" s="643" t="str">
        <f t="shared" si="137"/>
        <v xml:space="preserve">  </v>
      </c>
      <c r="CM164" s="24">
        <f>CI164*(AL164/1000)</f>
        <v>2.5822648791264918E-2</v>
      </c>
      <c r="CO164" s="174" t="str">
        <f t="shared" si="168"/>
        <v>E, &lt;PRL</v>
      </c>
      <c r="CP164" s="818" t="str">
        <f t="shared" si="138"/>
        <v>&lt;MDL</v>
      </c>
      <c r="CQ164" s="11">
        <f>CI164/BQ164*100</f>
        <v>2.1109051496515985</v>
      </c>
      <c r="CR164" s="61" t="s">
        <v>2618</v>
      </c>
    </row>
    <row r="165" spans="1:97" x14ac:dyDescent="0.3">
      <c r="A165" s="906" t="s">
        <v>2231</v>
      </c>
      <c r="B165" s="425" t="s">
        <v>1337</v>
      </c>
      <c r="C165" s="305" t="s">
        <v>601</v>
      </c>
      <c r="D165" s="305">
        <v>2</v>
      </c>
      <c r="E165" s="471"/>
      <c r="F165" s="472">
        <v>4</v>
      </c>
      <c r="G165" s="419">
        <v>88888823</v>
      </c>
      <c r="H165" s="419">
        <v>201201241400</v>
      </c>
      <c r="I165" s="419"/>
      <c r="J165" s="305" t="s">
        <v>578</v>
      </c>
      <c r="K165" s="910" t="s">
        <v>137</v>
      </c>
      <c r="L165" s="418"/>
      <c r="M165" s="219" t="s">
        <v>535</v>
      </c>
      <c r="N165" s="219"/>
      <c r="O165" s="31" t="s">
        <v>47</v>
      </c>
      <c r="P165" s="332">
        <v>40932</v>
      </c>
      <c r="Q165" s="326">
        <v>0.58333333333333337</v>
      </c>
      <c r="R165" s="305" t="s">
        <v>559</v>
      </c>
      <c r="S165" s="1" t="s">
        <v>559</v>
      </c>
      <c r="T165" s="3">
        <v>133.69999999999999</v>
      </c>
      <c r="U165" s="9">
        <v>133.1</v>
      </c>
      <c r="V165" s="138">
        <f t="shared" si="143"/>
        <v>-0.59999999999999432</v>
      </c>
      <c r="W165" s="546">
        <v>1024</v>
      </c>
      <c r="X165" s="138">
        <f t="shared" si="144"/>
        <v>-0.58593749999999445</v>
      </c>
      <c r="Y165" s="643" t="str">
        <f t="shared" si="128"/>
        <v>&lt;MDL</v>
      </c>
      <c r="Z165" s="1" t="s">
        <v>559</v>
      </c>
      <c r="AA165" s="3">
        <v>134.9</v>
      </c>
      <c r="AB165" s="7">
        <v>134.4</v>
      </c>
      <c r="AC165" s="138">
        <f t="shared" si="145"/>
        <v>-0.5</v>
      </c>
      <c r="AD165" s="42">
        <v>1132</v>
      </c>
      <c r="AE165" s="138">
        <f t="shared" si="146"/>
        <v>-0.44169611307420498</v>
      </c>
      <c r="AF165" s="643" t="str">
        <f t="shared" si="130"/>
        <v>&lt;MDL</v>
      </c>
      <c r="AG165" s="1" t="s">
        <v>559</v>
      </c>
      <c r="AH165" s="3">
        <v>132.6</v>
      </c>
      <c r="AI165" s="7">
        <v>132.70000000000002</v>
      </c>
      <c r="AJ165" s="138">
        <f t="shared" si="147"/>
        <v>0.10000000000002274</v>
      </c>
      <c r="AK165" s="3">
        <v>1134</v>
      </c>
      <c r="AL165" s="138">
        <f t="shared" si="148"/>
        <v>8.8183421516774912E-2</v>
      </c>
      <c r="AM165" s="643" t="str">
        <f t="shared" si="117"/>
        <v>&lt;MDL</v>
      </c>
      <c r="AN165" s="192">
        <f t="shared" si="149"/>
        <v>-0.31315006385247485</v>
      </c>
      <c r="AO165" s="192">
        <f t="shared" si="150"/>
        <v>0.35496875818097173</v>
      </c>
      <c r="AP165" s="192">
        <f t="shared" si="166"/>
        <v>-113.35420271483569</v>
      </c>
      <c r="AQ165" s="42">
        <f t="shared" si="151"/>
        <v>3</v>
      </c>
      <c r="AR165" s="643" t="str">
        <f t="shared" si="134"/>
        <v>&lt;MDL</v>
      </c>
      <c r="AS165" s="42"/>
      <c r="AT165" s="23" t="s">
        <v>191</v>
      </c>
      <c r="AU165" s="23" t="s">
        <v>191</v>
      </c>
      <c r="AV165" s="23" t="s">
        <v>191</v>
      </c>
      <c r="AW165" s="162" t="str">
        <f t="shared" si="152"/>
        <v xml:space="preserve">  </v>
      </c>
      <c r="AX165" s="643" t="str">
        <f t="shared" si="119"/>
        <v xml:space="preserve">  </v>
      </c>
      <c r="AY165" s="23" t="s">
        <v>191</v>
      </c>
      <c r="AZ165" s="23" t="s">
        <v>191</v>
      </c>
      <c r="BA165" s="23" t="s">
        <v>191</v>
      </c>
      <c r="BB165" s="162" t="str">
        <f t="shared" si="153"/>
        <v xml:space="preserve">  </v>
      </c>
      <c r="BC165" s="643" t="str">
        <f t="shared" si="121"/>
        <v xml:space="preserve">  </v>
      </c>
      <c r="BD165" s="794" t="s">
        <v>191</v>
      </c>
      <c r="BE165" s="246" t="s">
        <v>591</v>
      </c>
      <c r="BF165" s="24">
        <v>4.7572770022164541E-2</v>
      </c>
      <c r="BG165" s="24"/>
      <c r="BH165" s="162" t="str">
        <f t="shared" si="154"/>
        <v>E, &lt;PRL</v>
      </c>
      <c r="BI165" s="643" t="str">
        <f t="shared" si="122"/>
        <v>&lt;MDL</v>
      </c>
      <c r="BJ165" s="249" t="s">
        <v>590</v>
      </c>
      <c r="BK165" s="24">
        <v>1.3138920104506064E-2</v>
      </c>
      <c r="BL165" s="24"/>
      <c r="BM165" s="162" t="str">
        <f t="shared" si="155"/>
        <v xml:space="preserve">  </v>
      </c>
      <c r="BN165" s="818" t="str">
        <f t="shared" si="123"/>
        <v xml:space="preserve">  </v>
      </c>
      <c r="BO165" s="942" t="str">
        <f t="shared" si="124"/>
        <v>E, &lt;RL</v>
      </c>
      <c r="BP165" s="793">
        <f t="shared" si="162"/>
        <v>27.618572764176928</v>
      </c>
      <c r="BQ165" s="593">
        <v>3.6382876532933504E-2</v>
      </c>
      <c r="BR165" s="11"/>
      <c r="BS165" s="163" t="str">
        <f t="shared" si="156"/>
        <v>E, &lt;PRL</v>
      </c>
      <c r="BT165" s="818" t="str">
        <f>IF(BQ165&lt;BU$3,"&lt;MDL",IF(BQ165&lt;BU$4,"E, &lt;RL",IF(BQ165&gt;BU$4,"  ",)))</f>
        <v>&lt;MDL</v>
      </c>
      <c r="BU165" s="854">
        <v>3.5530152864192872E-2</v>
      </c>
      <c r="BV165" s="15"/>
      <c r="BW165" s="163" t="str">
        <f t="shared" si="157"/>
        <v>E, &lt;PRL</v>
      </c>
      <c r="BX165" s="643" t="str">
        <f t="shared" si="136"/>
        <v>&lt;MDL</v>
      </c>
      <c r="BY165" s="8" t="s">
        <v>88</v>
      </c>
      <c r="BZ165" s="11"/>
      <c r="CA165" s="80">
        <v>1</v>
      </c>
      <c r="CB165" s="163" t="str">
        <f t="shared" si="158"/>
        <v xml:space="preserve">  </v>
      </c>
      <c r="CC165" s="643" t="s">
        <v>88</v>
      </c>
      <c r="CD165" s="117">
        <v>3.2211914043084175E-3</v>
      </c>
      <c r="CE165" s="249"/>
      <c r="CF165" s="174" t="str">
        <f t="shared" si="159"/>
        <v>E, &lt;PRL</v>
      </c>
      <c r="CG165" s="818" t="str">
        <f t="shared" si="127"/>
        <v>&lt;MDL</v>
      </c>
      <c r="CH165" s="829" t="s">
        <v>88</v>
      </c>
      <c r="CI165" s="8" t="s">
        <v>603</v>
      </c>
      <c r="CJ165" s="11"/>
      <c r="CK165" s="163" t="str">
        <f t="shared" si="167"/>
        <v xml:space="preserve">  </v>
      </c>
      <c r="CL165" s="818" t="s">
        <v>88</v>
      </c>
      <c r="CM165" s="11" t="s">
        <v>88</v>
      </c>
      <c r="CO165" s="174" t="str">
        <f t="shared" si="168"/>
        <v xml:space="preserve">  </v>
      </c>
      <c r="CP165" s="818" t="s">
        <v>88</v>
      </c>
      <c r="CQ165" s="11" t="s">
        <v>88</v>
      </c>
      <c r="CR165" s="61"/>
    </row>
    <row r="166" spans="1:97" ht="21.6" x14ac:dyDescent="0.3">
      <c r="A166" s="906" t="s">
        <v>2232</v>
      </c>
      <c r="B166" s="425" t="s">
        <v>1338</v>
      </c>
      <c r="C166" s="219" t="s">
        <v>599</v>
      </c>
      <c r="D166" s="219">
        <v>9</v>
      </c>
      <c r="E166" s="471"/>
      <c r="F166" s="472">
        <v>1</v>
      </c>
      <c r="G166" s="419">
        <v>11452600</v>
      </c>
      <c r="H166" s="419">
        <v>201201240910</v>
      </c>
      <c r="I166" s="419"/>
      <c r="J166" s="305" t="s">
        <v>579</v>
      </c>
      <c r="K166" s="926" t="s">
        <v>2614</v>
      </c>
      <c r="L166" s="413" t="s">
        <v>1694</v>
      </c>
      <c r="M166" s="219" t="s">
        <v>547</v>
      </c>
      <c r="N166" s="219"/>
      <c r="O166" s="219"/>
      <c r="P166" s="332">
        <v>40932</v>
      </c>
      <c r="Q166" s="326">
        <v>0.38194444444444442</v>
      </c>
      <c r="R166" s="305" t="s">
        <v>560</v>
      </c>
      <c r="S166" s="1" t="s">
        <v>560</v>
      </c>
      <c r="T166" s="3">
        <v>132.69999999999999</v>
      </c>
      <c r="U166" s="9">
        <v>148.4</v>
      </c>
      <c r="V166" s="138">
        <f t="shared" si="143"/>
        <v>15.700000000000017</v>
      </c>
      <c r="W166" s="546">
        <v>125</v>
      </c>
      <c r="X166" s="138">
        <f t="shared" si="144"/>
        <v>125.60000000000014</v>
      </c>
      <c r="Y166" s="643" t="str">
        <f t="shared" si="128"/>
        <v xml:space="preserve">  </v>
      </c>
      <c r="Z166" s="1" t="s">
        <v>560</v>
      </c>
      <c r="AA166" s="3">
        <v>134.19999999999999</v>
      </c>
      <c r="AB166" s="7">
        <v>150.29999999999998</v>
      </c>
      <c r="AC166" s="138">
        <f t="shared" si="145"/>
        <v>16.099999999999994</v>
      </c>
      <c r="AD166" s="42">
        <v>125</v>
      </c>
      <c r="AE166" s="138">
        <f t="shared" si="146"/>
        <v>128.79999999999995</v>
      </c>
      <c r="AF166" s="643" t="str">
        <f t="shared" si="130"/>
        <v xml:space="preserve">  </v>
      </c>
      <c r="AG166" s="1" t="s">
        <v>560</v>
      </c>
      <c r="AH166" s="3">
        <v>131.80000000000001</v>
      </c>
      <c r="AI166" s="7">
        <v>149.4</v>
      </c>
      <c r="AJ166" s="138">
        <f t="shared" si="147"/>
        <v>17.599999999999994</v>
      </c>
      <c r="AK166" s="3">
        <v>125</v>
      </c>
      <c r="AL166" s="138">
        <f t="shared" si="148"/>
        <v>140.79999999999995</v>
      </c>
      <c r="AM166" s="643" t="str">
        <f t="shared" si="117"/>
        <v xml:space="preserve">  </v>
      </c>
      <c r="AN166" s="192">
        <f t="shared" si="149"/>
        <v>131.73333333333335</v>
      </c>
      <c r="AO166" s="192">
        <f t="shared" si="150"/>
        <v>8.0133222407021805</v>
      </c>
      <c r="AP166" s="192">
        <f t="shared" si="166"/>
        <v>6.0829875308974035</v>
      </c>
      <c r="AQ166" s="42">
        <f t="shared" si="151"/>
        <v>3</v>
      </c>
      <c r="AR166" s="643" t="str">
        <f t="shared" si="134"/>
        <v xml:space="preserve">  </v>
      </c>
      <c r="AS166" s="42"/>
      <c r="AT166" s="23" t="s">
        <v>191</v>
      </c>
      <c r="AU166" s="23" t="s">
        <v>191</v>
      </c>
      <c r="AV166" s="23" t="s">
        <v>191</v>
      </c>
      <c r="AW166" s="162" t="str">
        <f t="shared" si="152"/>
        <v xml:space="preserve">  </v>
      </c>
      <c r="AX166" s="643" t="str">
        <f t="shared" si="119"/>
        <v xml:space="preserve">  </v>
      </c>
      <c r="AY166" s="23" t="s">
        <v>191</v>
      </c>
      <c r="AZ166" s="23" t="s">
        <v>191</v>
      </c>
      <c r="BA166" s="23" t="s">
        <v>191</v>
      </c>
      <c r="BB166" s="162" t="str">
        <f t="shared" si="153"/>
        <v xml:space="preserve">  </v>
      </c>
      <c r="BC166" s="643" t="str">
        <f t="shared" si="121"/>
        <v xml:space="preserve">  </v>
      </c>
      <c r="BD166" s="794" t="s">
        <v>191</v>
      </c>
      <c r="BE166" s="246" t="s">
        <v>592</v>
      </c>
      <c r="BF166" s="24">
        <v>1.7289127319049127</v>
      </c>
      <c r="BG166" s="24"/>
      <c r="BH166" s="162" t="str">
        <f t="shared" si="154"/>
        <v xml:space="preserve">  </v>
      </c>
      <c r="BI166" s="643" t="str">
        <f t="shared" si="122"/>
        <v xml:space="preserve">  </v>
      </c>
      <c r="BJ166" s="249" t="s">
        <v>590</v>
      </c>
      <c r="BK166" s="24">
        <v>5.5439529627693204E-2</v>
      </c>
      <c r="BL166" s="24"/>
      <c r="BM166" s="162" t="str">
        <f t="shared" si="155"/>
        <v xml:space="preserve">  </v>
      </c>
      <c r="BN166" s="818" t="str">
        <f t="shared" si="123"/>
        <v xml:space="preserve">  </v>
      </c>
      <c r="BO166" s="942" t="str">
        <f t="shared" si="124"/>
        <v xml:space="preserve">  </v>
      </c>
      <c r="BP166" s="793">
        <f t="shared" si="162"/>
        <v>3.2066123757796632</v>
      </c>
      <c r="BQ166" s="181">
        <v>92.18733141542684</v>
      </c>
      <c r="BR166" s="11"/>
      <c r="BS166" s="163" t="str">
        <f t="shared" si="156"/>
        <v xml:space="preserve">  </v>
      </c>
      <c r="BT166" s="818" t="str">
        <f t="shared" si="125"/>
        <v xml:space="preserve">  </v>
      </c>
      <c r="BU166" s="181">
        <f>BQ166*(X166/1000)</f>
        <v>11.578728825777622</v>
      </c>
      <c r="BV166" s="855">
        <v>3.9888134168824065E-2</v>
      </c>
      <c r="BW166" s="163" t="str">
        <f t="shared" si="157"/>
        <v xml:space="preserve">  </v>
      </c>
      <c r="BX166" s="643" t="str">
        <f t="shared" si="136"/>
        <v xml:space="preserve">  </v>
      </c>
      <c r="BY166" s="8">
        <v>2.6059967770551999</v>
      </c>
      <c r="BZ166" s="11"/>
      <c r="CA166" s="80">
        <v>1</v>
      </c>
      <c r="CB166" s="163" t="str">
        <f t="shared" si="158"/>
        <v xml:space="preserve">  </v>
      </c>
      <c r="CC166" s="643" t="str">
        <f t="shared" si="126"/>
        <v xml:space="preserve">  </v>
      </c>
      <c r="CD166" s="6">
        <f>BY166*(AE166/1000)</f>
        <v>0.33565238488470961</v>
      </c>
      <c r="CE166" s="10"/>
      <c r="CF166" s="174" t="str">
        <f t="shared" si="159"/>
        <v xml:space="preserve">  </v>
      </c>
      <c r="CG166" s="818" t="str">
        <f t="shared" si="127"/>
        <v xml:space="preserve">  </v>
      </c>
      <c r="CH166" s="829">
        <f>BY166/BQ166*100</f>
        <v>2.8268491310500248</v>
      </c>
      <c r="CI166" s="8">
        <v>3.1377033474450879</v>
      </c>
      <c r="CJ166" s="11"/>
      <c r="CK166" s="163" t="str">
        <f t="shared" si="167"/>
        <v xml:space="preserve">  </v>
      </c>
      <c r="CL166" s="643" t="str">
        <f t="shared" si="137"/>
        <v xml:space="preserve">  </v>
      </c>
      <c r="CM166" s="24">
        <f>CI166*(AL166/1000)</f>
        <v>0.44178863132026824</v>
      </c>
      <c r="CO166" s="174" t="str">
        <f t="shared" si="168"/>
        <v xml:space="preserve">  </v>
      </c>
      <c r="CP166" s="818" t="str">
        <f t="shared" si="138"/>
        <v xml:space="preserve">  </v>
      </c>
      <c r="CQ166" s="11">
        <f>CI166/BQ166*100</f>
        <v>3.4036166350293309</v>
      </c>
      <c r="CR166" s="61">
        <f>100*CM166/BU166</f>
        <v>3.815519285128417</v>
      </c>
    </row>
    <row r="167" spans="1:97" ht="21.6" x14ac:dyDescent="0.3">
      <c r="A167" s="906" t="s">
        <v>2233</v>
      </c>
      <c r="B167" s="425" t="s">
        <v>1339</v>
      </c>
      <c r="C167" s="219" t="s">
        <v>599</v>
      </c>
      <c r="D167" s="219">
        <v>9</v>
      </c>
      <c r="E167" s="471"/>
      <c r="F167" s="472">
        <v>1</v>
      </c>
      <c r="G167" s="419">
        <v>11452600</v>
      </c>
      <c r="H167" s="419">
        <v>201201240915</v>
      </c>
      <c r="I167" s="419"/>
      <c r="J167" s="305" t="s">
        <v>580</v>
      </c>
      <c r="K167" s="926" t="s">
        <v>2614</v>
      </c>
      <c r="L167" s="413" t="s">
        <v>1694</v>
      </c>
      <c r="M167" s="219" t="s">
        <v>547</v>
      </c>
      <c r="N167" s="219"/>
      <c r="O167" s="429" t="s">
        <v>45</v>
      </c>
      <c r="P167" s="332">
        <v>40932</v>
      </c>
      <c r="Q167" s="326">
        <v>0.38541666666666669</v>
      </c>
      <c r="R167" s="305" t="s">
        <v>561</v>
      </c>
      <c r="S167" s="1" t="s">
        <v>561</v>
      </c>
      <c r="T167" s="3">
        <v>132.9</v>
      </c>
      <c r="U167" s="9">
        <v>152.9</v>
      </c>
      <c r="V167" s="138">
        <f t="shared" si="143"/>
        <v>20</v>
      </c>
      <c r="W167" s="546">
        <v>205</v>
      </c>
      <c r="X167" s="138">
        <f t="shared" si="144"/>
        <v>97.560975609756099</v>
      </c>
      <c r="Y167" s="643" t="str">
        <f t="shared" si="128"/>
        <v xml:space="preserve">  </v>
      </c>
      <c r="Z167" s="1" t="s">
        <v>561</v>
      </c>
      <c r="AA167" s="3">
        <v>134.1</v>
      </c>
      <c r="AB167" s="7">
        <v>150.19999999999999</v>
      </c>
      <c r="AC167" s="138">
        <f t="shared" si="145"/>
        <v>16.099999999999994</v>
      </c>
      <c r="AD167" s="42">
        <v>163</v>
      </c>
      <c r="AE167" s="138">
        <f t="shared" si="146"/>
        <v>98.773006134969293</v>
      </c>
      <c r="AF167" s="643" t="str">
        <f t="shared" si="130"/>
        <v xml:space="preserve">  </v>
      </c>
      <c r="AG167" s="1" t="s">
        <v>561</v>
      </c>
      <c r="AH167" s="3">
        <v>132.6</v>
      </c>
      <c r="AI167" s="7">
        <v>158.79999999999998</v>
      </c>
      <c r="AJ167" s="138">
        <f t="shared" si="147"/>
        <v>26.199999999999989</v>
      </c>
      <c r="AK167" s="3">
        <v>262</v>
      </c>
      <c r="AL167" s="138">
        <f t="shared" si="148"/>
        <v>99.999999999999957</v>
      </c>
      <c r="AM167" s="643" t="str">
        <f t="shared" si="117"/>
        <v xml:space="preserve">  </v>
      </c>
      <c r="AN167" s="192">
        <f t="shared" si="149"/>
        <v>98.77799391490845</v>
      </c>
      <c r="AO167" s="192">
        <f t="shared" si="150"/>
        <v>1.2195198450671672</v>
      </c>
      <c r="AP167" s="192">
        <f t="shared" si="166"/>
        <v>1.2346068154792789</v>
      </c>
      <c r="AQ167" s="42">
        <f t="shared" si="151"/>
        <v>3</v>
      </c>
      <c r="AR167" s="643" t="str">
        <f t="shared" si="134"/>
        <v xml:space="preserve">  </v>
      </c>
      <c r="AS167" s="42"/>
      <c r="AT167" s="23" t="s">
        <v>191</v>
      </c>
      <c r="AU167" s="23" t="s">
        <v>191</v>
      </c>
      <c r="AV167" s="23" t="s">
        <v>191</v>
      </c>
      <c r="AW167" s="162" t="str">
        <f t="shared" si="152"/>
        <v xml:space="preserve">  </v>
      </c>
      <c r="AX167" s="643" t="str">
        <f t="shared" si="119"/>
        <v xml:space="preserve">  </v>
      </c>
      <c r="AY167" s="23" t="s">
        <v>191</v>
      </c>
      <c r="AZ167" s="23" t="s">
        <v>191</v>
      </c>
      <c r="BA167" s="23" t="s">
        <v>191</v>
      </c>
      <c r="BB167" s="162" t="str">
        <f t="shared" si="153"/>
        <v xml:space="preserve">  </v>
      </c>
      <c r="BC167" s="643" t="str">
        <f t="shared" si="121"/>
        <v xml:space="preserve">  </v>
      </c>
      <c r="BD167" s="794" t="s">
        <v>191</v>
      </c>
      <c r="BE167" s="246" t="s">
        <v>593</v>
      </c>
      <c r="BF167" s="24">
        <v>1.626454178251767</v>
      </c>
      <c r="BG167" s="24"/>
      <c r="BH167" s="162" t="str">
        <f t="shared" si="154"/>
        <v xml:space="preserve">  </v>
      </c>
      <c r="BI167" s="643" t="str">
        <f t="shared" si="122"/>
        <v xml:space="preserve">  </v>
      </c>
      <c r="BJ167" s="249" t="s">
        <v>590</v>
      </c>
      <c r="BK167" s="24">
        <v>1.8175086600180534E-2</v>
      </c>
      <c r="BL167" s="24"/>
      <c r="BM167" s="162" t="str">
        <f t="shared" si="155"/>
        <v xml:space="preserve">  </v>
      </c>
      <c r="BN167" s="818" t="str">
        <f t="shared" si="123"/>
        <v xml:space="preserve">  </v>
      </c>
      <c r="BO167" s="942" t="str">
        <f t="shared" si="124"/>
        <v>E, &lt;RL</v>
      </c>
      <c r="BP167" s="793">
        <f t="shared" si="162"/>
        <v>1.1174668701528658</v>
      </c>
      <c r="BQ167" s="181">
        <v>99.826903807272785</v>
      </c>
      <c r="BR167" s="11"/>
      <c r="BS167" s="163" t="str">
        <f t="shared" si="156"/>
        <v xml:space="preserve">  </v>
      </c>
      <c r="BT167" s="818" t="str">
        <f t="shared" si="125"/>
        <v xml:space="preserve">  </v>
      </c>
      <c r="BU167" s="181">
        <f>BQ167*(X167/1000)</f>
        <v>9.7392101275388079</v>
      </c>
      <c r="BV167" s="855">
        <v>3.797798384309705E-2</v>
      </c>
      <c r="BW167" s="163" t="str">
        <f t="shared" si="157"/>
        <v xml:space="preserve">  </v>
      </c>
      <c r="BX167" s="643" t="str">
        <f t="shared" si="136"/>
        <v xml:space="preserve">  </v>
      </c>
      <c r="BY167" s="8">
        <v>2.694870154490526</v>
      </c>
      <c r="BZ167" s="11">
        <v>4.3003247146125689E-2</v>
      </c>
      <c r="CA167" s="80">
        <v>1</v>
      </c>
      <c r="CB167" s="163" t="str">
        <f t="shared" si="158"/>
        <v xml:space="preserve">  </v>
      </c>
      <c r="CC167" s="643" t="str">
        <f t="shared" si="126"/>
        <v xml:space="preserve">  </v>
      </c>
      <c r="CD167" s="6">
        <f>BY167*(AE167/1000)</f>
        <v>0.26618042630243838</v>
      </c>
      <c r="CE167" s="637">
        <v>4.247559994187855E-3</v>
      </c>
      <c r="CF167" s="174" t="str">
        <f t="shared" si="159"/>
        <v xml:space="preserve">  </v>
      </c>
      <c r="CG167" s="818" t="str">
        <f t="shared" si="127"/>
        <v xml:space="preserve">  </v>
      </c>
      <c r="CH167" s="829">
        <f>BY167/BQ167*100</f>
        <v>2.699542960576319</v>
      </c>
      <c r="CI167" s="8">
        <v>3.385206664928035</v>
      </c>
      <c r="CJ167" s="11"/>
      <c r="CK167" s="163" t="str">
        <f t="shared" si="167"/>
        <v xml:space="preserve">  </v>
      </c>
      <c r="CL167" s="643" t="str">
        <f t="shared" si="137"/>
        <v xml:space="preserve">  </v>
      </c>
      <c r="CM167" s="24">
        <f>CI167*(AL167/1000)</f>
        <v>0.33852066649280338</v>
      </c>
      <c r="CO167" s="174" t="str">
        <f t="shared" si="168"/>
        <v xml:space="preserve">  </v>
      </c>
      <c r="CP167" s="818" t="str">
        <f t="shared" si="138"/>
        <v xml:space="preserve">  </v>
      </c>
      <c r="CQ167" s="11">
        <f>CI167/BQ167*100</f>
        <v>3.3910764892233485</v>
      </c>
      <c r="CR167" s="61">
        <f>100*CM167/BU167</f>
        <v>3.4758534014539308</v>
      </c>
    </row>
    <row r="168" spans="1:97" ht="21.6" x14ac:dyDescent="0.3">
      <c r="A168" s="906" t="s">
        <v>2234</v>
      </c>
      <c r="B168" s="425" t="s">
        <v>1340</v>
      </c>
      <c r="C168" s="219" t="s">
        <v>599</v>
      </c>
      <c r="D168" s="219">
        <v>9</v>
      </c>
      <c r="E168" s="471"/>
      <c r="F168" s="472">
        <v>1</v>
      </c>
      <c r="G168" s="419">
        <v>11452600</v>
      </c>
      <c r="H168" s="419">
        <v>201201241520</v>
      </c>
      <c r="I168" s="419"/>
      <c r="J168" s="305" t="s">
        <v>581</v>
      </c>
      <c r="K168" s="926" t="s">
        <v>2614</v>
      </c>
      <c r="L168" s="413" t="s">
        <v>1694</v>
      </c>
      <c r="M168" s="219" t="s">
        <v>547</v>
      </c>
      <c r="N168" s="219"/>
      <c r="O168" s="219"/>
      <c r="P168" s="332">
        <v>40932</v>
      </c>
      <c r="Q168" s="326">
        <v>0.63888888888888895</v>
      </c>
      <c r="R168" s="305" t="s">
        <v>562</v>
      </c>
      <c r="S168" s="1" t="s">
        <v>562</v>
      </c>
      <c r="T168" s="3">
        <v>133.5</v>
      </c>
      <c r="U168" s="9">
        <v>144.30000000000001</v>
      </c>
      <c r="V168" s="138">
        <f t="shared" si="143"/>
        <v>10.800000000000011</v>
      </c>
      <c r="W168" s="546">
        <v>161</v>
      </c>
      <c r="X168" s="138">
        <f t="shared" si="144"/>
        <v>67.080745341614971</v>
      </c>
      <c r="Y168" s="643" t="str">
        <f t="shared" si="128"/>
        <v xml:space="preserve">  </v>
      </c>
      <c r="Z168" s="1" t="s">
        <v>562</v>
      </c>
      <c r="AA168" s="3">
        <v>133</v>
      </c>
      <c r="AB168" s="7">
        <v>143.80000000000001</v>
      </c>
      <c r="AC168" s="138">
        <f t="shared" si="145"/>
        <v>10.800000000000011</v>
      </c>
      <c r="AD168" s="42">
        <v>161</v>
      </c>
      <c r="AE168" s="138">
        <f t="shared" si="146"/>
        <v>67.080745341614971</v>
      </c>
      <c r="AF168" s="643" t="str">
        <f t="shared" si="130"/>
        <v xml:space="preserve">  </v>
      </c>
      <c r="AG168" s="1" t="s">
        <v>562</v>
      </c>
      <c r="AH168" s="3">
        <v>133.5</v>
      </c>
      <c r="AI168" s="7">
        <v>153.29999999999998</v>
      </c>
      <c r="AJ168" s="138">
        <f t="shared" si="147"/>
        <v>19.799999999999983</v>
      </c>
      <c r="AK168" s="3">
        <v>332</v>
      </c>
      <c r="AL168" s="138">
        <f t="shared" si="148"/>
        <v>59.638554216867412</v>
      </c>
      <c r="AM168" s="643" t="str">
        <f t="shared" si="117"/>
        <v xml:space="preserve">  </v>
      </c>
      <c r="AN168" s="192">
        <f t="shared" si="149"/>
        <v>64.600014966699121</v>
      </c>
      <c r="AO168" s="192">
        <f t="shared" si="150"/>
        <v>4.2967510492336469</v>
      </c>
      <c r="AP168" s="192">
        <f t="shared" si="166"/>
        <v>6.6513158726798958</v>
      </c>
      <c r="AQ168" s="42">
        <f t="shared" si="151"/>
        <v>3</v>
      </c>
      <c r="AR168" s="643" t="str">
        <f t="shared" si="134"/>
        <v xml:space="preserve">  </v>
      </c>
      <c r="AS168" s="42"/>
      <c r="AT168" s="23" t="s">
        <v>191</v>
      </c>
      <c r="AU168" s="23" t="s">
        <v>191</v>
      </c>
      <c r="AV168" s="23" t="s">
        <v>191</v>
      </c>
      <c r="AW168" s="162" t="str">
        <f t="shared" si="152"/>
        <v xml:space="preserve">  </v>
      </c>
      <c r="AX168" s="643" t="str">
        <f t="shared" si="119"/>
        <v xml:space="preserve">  </v>
      </c>
      <c r="AY168" s="23" t="s">
        <v>191</v>
      </c>
      <c r="AZ168" s="23" t="s">
        <v>191</v>
      </c>
      <c r="BA168" s="23" t="s">
        <v>191</v>
      </c>
      <c r="BB168" s="162" t="str">
        <f t="shared" si="153"/>
        <v xml:space="preserve">  </v>
      </c>
      <c r="BC168" s="643" t="str">
        <f t="shared" si="121"/>
        <v xml:space="preserve">  </v>
      </c>
      <c r="BD168" s="794" t="s">
        <v>191</v>
      </c>
      <c r="BE168" s="246" t="s">
        <v>246</v>
      </c>
      <c r="BF168" s="24">
        <v>5.1347275394097904</v>
      </c>
      <c r="BG168" s="24"/>
      <c r="BH168" s="162" t="str">
        <f t="shared" si="154"/>
        <v xml:space="preserve">  </v>
      </c>
      <c r="BI168" s="643" t="str">
        <f t="shared" si="122"/>
        <v xml:space="preserve">  </v>
      </c>
      <c r="BJ168" s="249" t="s">
        <v>590</v>
      </c>
      <c r="BK168" s="24">
        <v>9.0382048237650198E-2</v>
      </c>
      <c r="BL168" s="24"/>
      <c r="BM168" s="162" t="str">
        <f t="shared" si="155"/>
        <v xml:space="preserve">  </v>
      </c>
      <c r="BN168" s="818" t="str">
        <f t="shared" si="123"/>
        <v xml:space="preserve">  </v>
      </c>
      <c r="BO168" s="942" t="str">
        <f t="shared" si="124"/>
        <v xml:space="preserve">  </v>
      </c>
      <c r="BP168" s="793">
        <f t="shared" si="162"/>
        <v>1.7602111805145388</v>
      </c>
      <c r="BQ168" s="38">
        <v>219.50295433770381</v>
      </c>
      <c r="BR168" s="11"/>
      <c r="BS168" s="163" t="str">
        <f t="shared" si="156"/>
        <v xml:space="preserve">  </v>
      </c>
      <c r="BT168" s="818" t="str">
        <f t="shared" si="125"/>
        <v xml:space="preserve">  </v>
      </c>
      <c r="BU168" s="181">
        <f>BQ168*(X168/1000)</f>
        <v>14.724421781659649</v>
      </c>
      <c r="BV168" s="855">
        <v>5.4295531140853705E-2</v>
      </c>
      <c r="BW168" s="163" t="str">
        <f t="shared" si="157"/>
        <v xml:space="preserve">  </v>
      </c>
      <c r="BX168" s="643" t="str">
        <f t="shared" si="136"/>
        <v xml:space="preserve">  </v>
      </c>
      <c r="BY168" s="8">
        <v>3.5173205287673173</v>
      </c>
      <c r="BZ168" s="11"/>
      <c r="CA168" s="80">
        <v>1</v>
      </c>
      <c r="CB168" s="163" t="str">
        <f t="shared" si="158"/>
        <v xml:space="preserve">  </v>
      </c>
      <c r="CC168" s="643" t="str">
        <f t="shared" si="126"/>
        <v xml:space="preserve">  </v>
      </c>
      <c r="CD168" s="6">
        <f>BY168*(AE168/1000)</f>
        <v>0.23594448267507492</v>
      </c>
      <c r="CE168" s="249"/>
      <c r="CF168" s="174" t="str">
        <f t="shared" si="159"/>
        <v xml:space="preserve">  </v>
      </c>
      <c r="CG168" s="818" t="str">
        <f t="shared" si="127"/>
        <v xml:space="preserve">  </v>
      </c>
      <c r="CH168" s="829">
        <f>BY168/BQ168*100</f>
        <v>1.6024023637312614</v>
      </c>
      <c r="CI168" s="8">
        <v>8.1981744027521586</v>
      </c>
      <c r="CJ168" s="11"/>
      <c r="CK168" s="163" t="str">
        <f t="shared" si="167"/>
        <v xml:space="preserve">  </v>
      </c>
      <c r="CL168" s="643" t="str">
        <f t="shared" si="137"/>
        <v xml:space="preserve">  </v>
      </c>
      <c r="CM168" s="24">
        <f>CI168*(AL168/1000)</f>
        <v>0.48892726859786922</v>
      </c>
      <c r="CO168" s="174" t="str">
        <f t="shared" si="168"/>
        <v xml:space="preserve">  </v>
      </c>
      <c r="CP168" s="818" t="str">
        <f t="shared" si="138"/>
        <v xml:space="preserve">  </v>
      </c>
      <c r="CQ168" s="11">
        <f>CI168/BQ168*100</f>
        <v>3.734881121526648</v>
      </c>
      <c r="CR168" s="61">
        <f>100*CM168/BU168</f>
        <v>3.3205193103532538</v>
      </c>
    </row>
    <row r="169" spans="1:97" x14ac:dyDescent="0.3">
      <c r="A169" s="906" t="s">
        <v>2235</v>
      </c>
      <c r="B169" s="425" t="s">
        <v>1341</v>
      </c>
      <c r="C169" s="305" t="s">
        <v>601</v>
      </c>
      <c r="D169" s="305">
        <v>2</v>
      </c>
      <c r="E169" s="471"/>
      <c r="F169" s="472">
        <v>4</v>
      </c>
      <c r="G169" s="419">
        <v>88888823</v>
      </c>
      <c r="H169" s="419">
        <v>201201251500</v>
      </c>
      <c r="I169" s="419"/>
      <c r="J169" s="305" t="s">
        <v>582</v>
      </c>
      <c r="K169" s="910" t="s">
        <v>137</v>
      </c>
      <c r="L169" s="418"/>
      <c r="M169" s="219" t="s">
        <v>535</v>
      </c>
      <c r="N169" s="219"/>
      <c r="O169" s="31" t="s">
        <v>47</v>
      </c>
      <c r="P169" s="332">
        <v>40933</v>
      </c>
      <c r="Q169" s="326">
        <v>0.625</v>
      </c>
      <c r="R169" s="305" t="s">
        <v>563</v>
      </c>
      <c r="S169" s="1" t="s">
        <v>563</v>
      </c>
      <c r="T169" s="3">
        <v>131.19999999999999</v>
      </c>
      <c r="U169" s="9">
        <v>130.80000000000001</v>
      </c>
      <c r="V169" s="138">
        <f t="shared" si="143"/>
        <v>-0.39999999999997726</v>
      </c>
      <c r="W169" s="546">
        <v>1484</v>
      </c>
      <c r="X169" s="138">
        <f t="shared" si="144"/>
        <v>-0.2695417789757259</v>
      </c>
      <c r="Y169" s="643" t="str">
        <f t="shared" si="128"/>
        <v>&lt;MDL</v>
      </c>
      <c r="Z169" s="1" t="s">
        <v>563</v>
      </c>
      <c r="AA169" s="3">
        <v>130.69999999999999</v>
      </c>
      <c r="AB169" s="7">
        <v>130.1</v>
      </c>
      <c r="AC169" s="138">
        <f t="shared" si="145"/>
        <v>-0.59999999999999432</v>
      </c>
      <c r="AD169" s="42">
        <v>1092</v>
      </c>
      <c r="AE169" s="138">
        <f t="shared" si="146"/>
        <v>-0.54945054945054417</v>
      </c>
      <c r="AF169" s="643" t="str">
        <f t="shared" si="130"/>
        <v>&lt;MDL</v>
      </c>
      <c r="AG169" s="1" t="s">
        <v>563</v>
      </c>
      <c r="AH169" s="3">
        <v>132.5</v>
      </c>
      <c r="AI169" s="7">
        <v>131.70000000000002</v>
      </c>
      <c r="AJ169" s="138">
        <f t="shared" si="147"/>
        <v>-0.79999999999998295</v>
      </c>
      <c r="AK169" s="3">
        <v>1154</v>
      </c>
      <c r="AL169" s="138">
        <f t="shared" si="148"/>
        <v>-0.69324090121315685</v>
      </c>
      <c r="AM169" s="643" t="str">
        <f t="shared" si="117"/>
        <v>&lt;MDL</v>
      </c>
      <c r="AN169" s="192">
        <f t="shared" si="149"/>
        <v>-0.50407774321314236</v>
      </c>
      <c r="AO169" s="192">
        <f t="shared" si="150"/>
        <v>0.21546288591213328</v>
      </c>
      <c r="AP169" s="192">
        <f t="shared" si="166"/>
        <v>-42.743979239930013</v>
      </c>
      <c r="AQ169" s="42">
        <f t="shared" si="151"/>
        <v>3</v>
      </c>
      <c r="AR169" s="643" t="str">
        <f t="shared" si="134"/>
        <v>&lt;MDL</v>
      </c>
      <c r="AS169" s="42"/>
      <c r="AT169" s="23" t="s">
        <v>191</v>
      </c>
      <c r="AU169" s="23" t="s">
        <v>191</v>
      </c>
      <c r="AV169" s="23" t="s">
        <v>191</v>
      </c>
      <c r="AW169" s="162" t="str">
        <f t="shared" si="152"/>
        <v xml:space="preserve">  </v>
      </c>
      <c r="AX169" s="643" t="str">
        <f t="shared" si="119"/>
        <v xml:space="preserve">  </v>
      </c>
      <c r="AY169" s="23" t="s">
        <v>191</v>
      </c>
      <c r="AZ169" s="23" t="s">
        <v>191</v>
      </c>
      <c r="BA169" s="23" t="s">
        <v>191</v>
      </c>
      <c r="BB169" s="162" t="str">
        <f t="shared" si="153"/>
        <v xml:space="preserve">  </v>
      </c>
      <c r="BC169" s="643" t="str">
        <f t="shared" si="121"/>
        <v xml:space="preserve">  </v>
      </c>
      <c r="BD169" s="794" t="s">
        <v>191</v>
      </c>
      <c r="BE169" s="246" t="s">
        <v>244</v>
      </c>
      <c r="BF169" s="41">
        <v>3.5016807954495327E-3</v>
      </c>
      <c r="BG169" s="40" t="s">
        <v>88</v>
      </c>
      <c r="BH169" s="162" t="str">
        <f t="shared" si="154"/>
        <v>E, &lt;PRL</v>
      </c>
      <c r="BI169" s="643" t="str">
        <f t="shared" si="122"/>
        <v>&lt;MDL</v>
      </c>
      <c r="BJ169" s="249" t="s">
        <v>590</v>
      </c>
      <c r="BK169" s="24">
        <v>4.9604757390380267E-3</v>
      </c>
      <c r="BL169" s="24"/>
      <c r="BM169" s="162" t="str">
        <f t="shared" si="155"/>
        <v>E, &lt;PRL</v>
      </c>
      <c r="BN169" s="818" t="str">
        <f t="shared" si="123"/>
        <v>&lt;MDL</v>
      </c>
      <c r="BO169" s="942" t="str">
        <f t="shared" si="124"/>
        <v>&lt;MDL</v>
      </c>
      <c r="BP169" s="836" t="s">
        <v>88</v>
      </c>
      <c r="BQ169" s="593">
        <v>5.9193991106534914E-2</v>
      </c>
      <c r="BR169" s="11"/>
      <c r="BS169" s="163" t="str">
        <f t="shared" si="156"/>
        <v>E, &lt;PRL</v>
      </c>
      <c r="BT169" s="818" t="str">
        <f>IF(BQ169&lt;BU$3,"&lt;MDL",IF(BQ169&lt;BU$4,"E, &lt;RL",IF(BQ169&gt;BU$4,"  ",)))</f>
        <v>E, &lt;RL</v>
      </c>
      <c r="BU169" s="854">
        <v>3.9888134168824065E-2</v>
      </c>
      <c r="BW169" s="163" t="str">
        <f t="shared" si="157"/>
        <v>E, &lt;PRL</v>
      </c>
      <c r="BX169" s="643" t="str">
        <f t="shared" si="136"/>
        <v>&lt;MDL</v>
      </c>
      <c r="BY169" s="8" t="s">
        <v>88</v>
      </c>
      <c r="BZ169" s="11"/>
      <c r="CA169" s="80">
        <v>1</v>
      </c>
      <c r="CB169" s="163" t="str">
        <f t="shared" si="158"/>
        <v xml:space="preserve">  </v>
      </c>
      <c r="CC169" s="643" t="s">
        <v>88</v>
      </c>
      <c r="CD169" s="117">
        <v>4.6494963794742452E-4</v>
      </c>
      <c r="CE169" s="249"/>
      <c r="CF169" s="174" t="str">
        <f t="shared" si="159"/>
        <v>E, &lt;PRL</v>
      </c>
      <c r="CG169" s="818" t="str">
        <f t="shared" si="127"/>
        <v>&lt;MDL</v>
      </c>
      <c r="CH169" s="829" t="s">
        <v>88</v>
      </c>
      <c r="CI169" s="8" t="s">
        <v>603</v>
      </c>
      <c r="CJ169" s="11"/>
      <c r="CK169" s="163" t="str">
        <f t="shared" si="167"/>
        <v xml:space="preserve">  </v>
      </c>
      <c r="CL169" s="818" t="s">
        <v>88</v>
      </c>
      <c r="CM169" s="11" t="s">
        <v>88</v>
      </c>
      <c r="CO169" s="174" t="str">
        <f t="shared" si="168"/>
        <v xml:space="preserve">  </v>
      </c>
      <c r="CP169" s="818" t="s">
        <v>88</v>
      </c>
      <c r="CQ169" s="11" t="s">
        <v>88</v>
      </c>
      <c r="CR169" s="61"/>
    </row>
    <row r="170" spans="1:97" ht="21.6" x14ac:dyDescent="0.3">
      <c r="A170" s="906" t="s">
        <v>2236</v>
      </c>
      <c r="B170" s="425" t="s">
        <v>1342</v>
      </c>
      <c r="C170" s="219" t="s">
        <v>599</v>
      </c>
      <c r="D170" s="219">
        <v>9</v>
      </c>
      <c r="E170" s="471"/>
      <c r="F170" s="472">
        <v>1</v>
      </c>
      <c r="G170" s="419">
        <v>11452600</v>
      </c>
      <c r="H170" s="419">
        <v>201202151230</v>
      </c>
      <c r="I170" s="419"/>
      <c r="J170" s="305" t="s">
        <v>583</v>
      </c>
      <c r="K170" s="926" t="s">
        <v>2614</v>
      </c>
      <c r="L170" s="413" t="s">
        <v>1694</v>
      </c>
      <c r="M170" s="219" t="s">
        <v>550</v>
      </c>
      <c r="N170" s="219"/>
      <c r="O170" s="219"/>
      <c r="P170" s="332">
        <v>40954</v>
      </c>
      <c r="Q170" s="326">
        <v>0.52083333333333337</v>
      </c>
      <c r="R170" s="305" t="s">
        <v>564</v>
      </c>
      <c r="S170" s="1" t="s">
        <v>564</v>
      </c>
      <c r="T170" s="3">
        <v>130.80000000000001</v>
      </c>
      <c r="U170" s="9">
        <v>141</v>
      </c>
      <c r="V170" s="138">
        <f t="shared" si="143"/>
        <v>10.199999999999989</v>
      </c>
      <c r="W170" s="546">
        <v>805</v>
      </c>
      <c r="X170" s="138">
        <f t="shared" si="144"/>
        <v>12.670807453416135</v>
      </c>
      <c r="Y170" s="643" t="str">
        <f t="shared" si="128"/>
        <v xml:space="preserve">  </v>
      </c>
      <c r="Z170" s="1" t="s">
        <v>564</v>
      </c>
      <c r="AA170" s="3">
        <v>130.69999999999999</v>
      </c>
      <c r="AB170" s="7">
        <v>140.1</v>
      </c>
      <c r="AC170" s="138">
        <f t="shared" si="145"/>
        <v>9.4000000000000057</v>
      </c>
      <c r="AD170" s="42">
        <v>705</v>
      </c>
      <c r="AE170" s="138">
        <f t="shared" si="146"/>
        <v>13.333333333333343</v>
      </c>
      <c r="AF170" s="643" t="str">
        <f t="shared" si="130"/>
        <v xml:space="preserve">  </v>
      </c>
      <c r="AG170" s="1" t="s">
        <v>564</v>
      </c>
      <c r="AH170" s="3">
        <v>133.19999999999999</v>
      </c>
      <c r="AI170" s="7">
        <v>142.80000000000001</v>
      </c>
      <c r="AJ170" s="138">
        <f t="shared" si="147"/>
        <v>9.6000000000000227</v>
      </c>
      <c r="AK170" s="3">
        <v>735</v>
      </c>
      <c r="AL170" s="138">
        <f t="shared" si="148"/>
        <v>13.061224489795949</v>
      </c>
      <c r="AM170" s="643" t="str">
        <f t="shared" si="117"/>
        <v xml:space="preserve">  </v>
      </c>
      <c r="AN170" s="192">
        <f t="shared" si="149"/>
        <v>13.021788425515142</v>
      </c>
      <c r="AO170" s="192">
        <f t="shared" si="150"/>
        <v>0.33301882494010399</v>
      </c>
      <c r="AP170" s="192">
        <f t="shared" si="166"/>
        <v>2.5573969877100788</v>
      </c>
      <c r="AQ170" s="42">
        <f t="shared" si="151"/>
        <v>3</v>
      </c>
      <c r="AR170" s="643" t="str">
        <f t="shared" si="134"/>
        <v xml:space="preserve">  </v>
      </c>
      <c r="AS170" s="42"/>
      <c r="AT170" s="23" t="s">
        <v>191</v>
      </c>
      <c r="AU170" s="23" t="s">
        <v>191</v>
      </c>
      <c r="AV170" s="23" t="s">
        <v>191</v>
      </c>
      <c r="AW170" s="162" t="str">
        <f t="shared" si="152"/>
        <v xml:space="preserve">  </v>
      </c>
      <c r="AX170" s="643" t="str">
        <f t="shared" si="119"/>
        <v xml:space="preserve">  </v>
      </c>
      <c r="AY170" s="23" t="s">
        <v>191</v>
      </c>
      <c r="AZ170" s="23" t="s">
        <v>191</v>
      </c>
      <c r="BA170" s="23" t="s">
        <v>191</v>
      </c>
      <c r="BB170" s="162" t="str">
        <f t="shared" si="153"/>
        <v xml:space="preserve">  </v>
      </c>
      <c r="BC170" s="643" t="str">
        <f t="shared" si="121"/>
        <v xml:space="preserve">  </v>
      </c>
      <c r="BD170" s="794" t="s">
        <v>191</v>
      </c>
      <c r="BE170" s="246" t="s">
        <v>89</v>
      </c>
      <c r="BF170" s="24">
        <v>1.0641025365525925</v>
      </c>
      <c r="BG170" s="24"/>
      <c r="BH170" s="162" t="str">
        <f t="shared" si="154"/>
        <v xml:space="preserve">  </v>
      </c>
      <c r="BI170" s="643" t="str">
        <f t="shared" si="122"/>
        <v xml:space="preserve">  </v>
      </c>
      <c r="BJ170" s="249" t="s">
        <v>590</v>
      </c>
      <c r="BK170" s="24">
        <v>0.15695844898938524</v>
      </c>
      <c r="BL170" s="24"/>
      <c r="BM170" s="162" t="str">
        <f t="shared" si="155"/>
        <v xml:space="preserve">  </v>
      </c>
      <c r="BN170" s="818" t="str">
        <f t="shared" si="123"/>
        <v xml:space="preserve">  </v>
      </c>
      <c r="BO170" s="942" t="str">
        <f t="shared" si="124"/>
        <v xml:space="preserve">  </v>
      </c>
      <c r="BP170" s="793">
        <f t="shared" ref="BP170:BP178" si="169">BK170/BF170*100</f>
        <v>14.750312455591791</v>
      </c>
      <c r="BQ170" s="38">
        <v>220.59997122563857</v>
      </c>
      <c r="BR170" s="11"/>
      <c r="BS170" s="163" t="str">
        <f t="shared" si="156"/>
        <v xml:space="preserve">  </v>
      </c>
      <c r="BT170" s="818" t="str">
        <f t="shared" si="125"/>
        <v xml:space="preserve">  </v>
      </c>
      <c r="BU170" s="181">
        <f>BQ170*(X170/1000)</f>
        <v>2.7951797596292063</v>
      </c>
      <c r="BW170" s="163" t="str">
        <f t="shared" si="157"/>
        <v>E, &lt;PRL</v>
      </c>
      <c r="BX170" s="643" t="str">
        <f t="shared" si="136"/>
        <v>E, &lt;RL</v>
      </c>
      <c r="BY170" s="8">
        <v>11.652141547460015</v>
      </c>
      <c r="BZ170" s="11"/>
      <c r="CA170" s="80">
        <v>1</v>
      </c>
      <c r="CB170" s="163" t="str">
        <f t="shared" si="158"/>
        <v xml:space="preserve">  </v>
      </c>
      <c r="CC170" s="643" t="str">
        <f t="shared" si="126"/>
        <v xml:space="preserve">  </v>
      </c>
      <c r="CD170" s="6">
        <f>BY170*(AE170/1000)</f>
        <v>0.15536188729946698</v>
      </c>
      <c r="CE170" s="249"/>
      <c r="CF170" s="174" t="str">
        <f t="shared" si="159"/>
        <v xml:space="preserve">  </v>
      </c>
      <c r="CG170" s="818" t="str">
        <f t="shared" si="127"/>
        <v xml:space="preserve">  </v>
      </c>
      <c r="CH170" s="829">
        <f>BY170/BQ170*100</f>
        <v>5.2820231492876006</v>
      </c>
      <c r="CI170" s="8">
        <v>7.0075374759606817</v>
      </c>
      <c r="CJ170" s="11"/>
      <c r="CK170" s="163" t="str">
        <f t="shared" si="167"/>
        <v xml:space="preserve">  </v>
      </c>
      <c r="CL170" s="643" t="str">
        <f t="shared" si="137"/>
        <v xml:space="preserve">  </v>
      </c>
      <c r="CM170" s="24">
        <f>CI170*(AL170/1000)</f>
        <v>9.1527020094180539E-2</v>
      </c>
      <c r="CO170" s="174" t="str">
        <f t="shared" si="168"/>
        <v>E, &lt;PRL</v>
      </c>
      <c r="CP170" s="818" t="str">
        <f t="shared" si="138"/>
        <v>&lt;MDL</v>
      </c>
      <c r="CQ170" s="11">
        <f>CI170/BQ170*100</f>
        <v>3.176581319130404</v>
      </c>
      <c r="CR170" s="61" t="s">
        <v>2618</v>
      </c>
    </row>
    <row r="171" spans="1:97" ht="14.4" x14ac:dyDescent="0.3">
      <c r="A171" s="906" t="s">
        <v>2237</v>
      </c>
      <c r="B171" s="425" t="s">
        <v>1343</v>
      </c>
      <c r="C171" s="305" t="s">
        <v>599</v>
      </c>
      <c r="D171" s="219">
        <v>9</v>
      </c>
      <c r="E171" s="471"/>
      <c r="F171" s="472">
        <v>1</v>
      </c>
      <c r="G171" s="419">
        <v>384043121402301</v>
      </c>
      <c r="H171" s="419">
        <v>201202151430</v>
      </c>
      <c r="I171" s="419"/>
      <c r="J171" s="305" t="s">
        <v>584</v>
      </c>
      <c r="K171" s="911" t="s">
        <v>551</v>
      </c>
      <c r="L171" s="414"/>
      <c r="M171" s="219" t="s">
        <v>551</v>
      </c>
      <c r="N171" s="219"/>
      <c r="O171" s="219"/>
      <c r="P171" s="332">
        <v>40954</v>
      </c>
      <c r="Q171" s="326">
        <v>0.60416666666666663</v>
      </c>
      <c r="R171" s="305" t="s">
        <v>565</v>
      </c>
      <c r="S171" s="1" t="s">
        <v>565</v>
      </c>
      <c r="T171" s="3">
        <v>132.9</v>
      </c>
      <c r="U171" s="9">
        <v>141.5</v>
      </c>
      <c r="V171" s="138">
        <f t="shared" si="143"/>
        <v>8.5999999999999943</v>
      </c>
      <c r="W171" s="546">
        <v>842</v>
      </c>
      <c r="X171" s="138">
        <f t="shared" si="144"/>
        <v>10.213776722090255</v>
      </c>
      <c r="Y171" s="643" t="str">
        <f t="shared" si="128"/>
        <v xml:space="preserve">  </v>
      </c>
      <c r="Z171" s="1" t="s">
        <v>565</v>
      </c>
      <c r="AA171" s="3">
        <v>131.80000000000001</v>
      </c>
      <c r="AB171" s="7">
        <v>138.1</v>
      </c>
      <c r="AC171" s="138">
        <f t="shared" si="145"/>
        <v>6.2999999999999829</v>
      </c>
      <c r="AD171" s="42">
        <v>622</v>
      </c>
      <c r="AE171" s="138">
        <f t="shared" si="146"/>
        <v>10.128617363344024</v>
      </c>
      <c r="AF171" s="643" t="str">
        <f t="shared" si="130"/>
        <v xml:space="preserve">  </v>
      </c>
      <c r="AG171" s="1" t="s">
        <v>565</v>
      </c>
      <c r="AH171" s="3">
        <v>133.30000000000001</v>
      </c>
      <c r="AI171" s="7">
        <v>141.6</v>
      </c>
      <c r="AJ171" s="138">
        <f t="shared" si="147"/>
        <v>8.2999999999999829</v>
      </c>
      <c r="AK171" s="3">
        <v>826</v>
      </c>
      <c r="AL171" s="138">
        <f t="shared" si="148"/>
        <v>10.048426150121045</v>
      </c>
      <c r="AM171" s="643" t="str">
        <f t="shared" si="117"/>
        <v xml:space="preserve">  </v>
      </c>
      <c r="AN171" s="192">
        <f t="shared" si="149"/>
        <v>10.130273411851775</v>
      </c>
      <c r="AO171" s="192">
        <f t="shared" si="150"/>
        <v>8.26877245129604E-2</v>
      </c>
      <c r="AP171" s="192">
        <f t="shared" si="166"/>
        <v>0.8162437591883851</v>
      </c>
      <c r="AQ171" s="42">
        <f t="shared" si="151"/>
        <v>3</v>
      </c>
      <c r="AR171" s="643" t="str">
        <f t="shared" si="134"/>
        <v xml:space="preserve">  </v>
      </c>
      <c r="AS171" s="42"/>
      <c r="AT171" s="23" t="s">
        <v>191</v>
      </c>
      <c r="AU171" s="23" t="s">
        <v>191</v>
      </c>
      <c r="AV171" s="23" t="s">
        <v>191</v>
      </c>
      <c r="AW171" s="162" t="str">
        <f t="shared" si="152"/>
        <v xml:space="preserve">  </v>
      </c>
      <c r="AX171" s="643" t="str">
        <f t="shared" si="119"/>
        <v xml:space="preserve">  </v>
      </c>
      <c r="AY171" s="23" t="s">
        <v>191</v>
      </c>
      <c r="AZ171" s="23" t="s">
        <v>191</v>
      </c>
      <c r="BA171" s="23" t="s">
        <v>191</v>
      </c>
      <c r="BB171" s="162" t="str">
        <f t="shared" si="153"/>
        <v xml:space="preserve">  </v>
      </c>
      <c r="BC171" s="643" t="str">
        <f t="shared" si="121"/>
        <v xml:space="preserve">  </v>
      </c>
      <c r="BD171" s="794" t="s">
        <v>191</v>
      </c>
      <c r="BE171" s="246" t="s">
        <v>594</v>
      </c>
      <c r="BF171" s="24">
        <v>1.4422989107602389</v>
      </c>
      <c r="BG171" s="24"/>
      <c r="BH171" s="162" t="str">
        <f t="shared" si="154"/>
        <v xml:space="preserve">  </v>
      </c>
      <c r="BI171" s="643" t="str">
        <f t="shared" si="122"/>
        <v xml:space="preserve">  </v>
      </c>
      <c r="BJ171" s="249" t="s">
        <v>590</v>
      </c>
      <c r="BK171" s="24">
        <v>6.5948082835686178E-2</v>
      </c>
      <c r="BL171" s="24"/>
      <c r="BM171" s="162" t="str">
        <f t="shared" si="155"/>
        <v xml:space="preserve">  </v>
      </c>
      <c r="BN171" s="818" t="str">
        <f t="shared" si="123"/>
        <v xml:space="preserve">  </v>
      </c>
      <c r="BO171" s="942" t="str">
        <f t="shared" si="124"/>
        <v xml:space="preserve">  </v>
      </c>
      <c r="BP171" s="793">
        <f t="shared" si="169"/>
        <v>4.5724282493512254</v>
      </c>
      <c r="BQ171" s="38">
        <v>232.02499668743883</v>
      </c>
      <c r="BR171" s="11"/>
      <c r="BS171" s="163" t="str">
        <f t="shared" si="156"/>
        <v xml:space="preserve">  </v>
      </c>
      <c r="BT171" s="818" t="str">
        <f t="shared" si="125"/>
        <v xml:space="preserve">  </v>
      </c>
      <c r="BU171" s="181">
        <f>BQ171*(X171/1000)</f>
        <v>2.369851510109231</v>
      </c>
      <c r="BW171" s="163" t="str">
        <f t="shared" si="157"/>
        <v>E, &lt;PRL</v>
      </c>
      <c r="BX171" s="643" t="str">
        <f t="shared" si="136"/>
        <v>E, &lt;RL</v>
      </c>
      <c r="BY171" s="8">
        <v>11.524551692590162</v>
      </c>
      <c r="BZ171" s="11"/>
      <c r="CA171" s="80">
        <v>1</v>
      </c>
      <c r="CB171" s="163" t="str">
        <f t="shared" si="158"/>
        <v xml:space="preserve">  </v>
      </c>
      <c r="CC171" s="643" t="str">
        <f t="shared" si="126"/>
        <v xml:space="preserve">  </v>
      </c>
      <c r="CD171" s="6">
        <f>BY171*(AE171/1000)</f>
        <v>0.11672777437832446</v>
      </c>
      <c r="CE171" s="249"/>
      <c r="CF171" s="174" t="str">
        <f t="shared" si="159"/>
        <v xml:space="preserve">  </v>
      </c>
      <c r="CG171" s="818" t="str">
        <f t="shared" si="127"/>
        <v>E, &lt;RL</v>
      </c>
      <c r="CH171" s="829">
        <f>BY171/BQ171*100</f>
        <v>4.9669440177236162</v>
      </c>
      <c r="CI171" s="8">
        <v>4.5566005238399363</v>
      </c>
      <c r="CJ171" s="11"/>
      <c r="CK171" s="163" t="str">
        <f t="shared" si="167"/>
        <v xml:space="preserve">  </v>
      </c>
      <c r="CL171" s="643" t="str">
        <f t="shared" si="137"/>
        <v xml:space="preserve">  </v>
      </c>
      <c r="CM171" s="24">
        <f>CI171*(AL171/1000)</f>
        <v>4.5786663859408466E-2</v>
      </c>
      <c r="CO171" s="174" t="str">
        <f t="shared" si="168"/>
        <v>E, &lt;PRL</v>
      </c>
      <c r="CP171" s="818" t="str">
        <f t="shared" si="138"/>
        <v>&lt;MDL</v>
      </c>
      <c r="CQ171" s="11">
        <f>CI171/BQ171*100</f>
        <v>1.9638403572431202</v>
      </c>
      <c r="CR171" s="61">
        <f>100*CM171/BU171</f>
        <v>1.9320477955725619</v>
      </c>
    </row>
    <row r="172" spans="1:97" x14ac:dyDescent="0.3">
      <c r="A172" s="906" t="s">
        <v>2238</v>
      </c>
      <c r="B172" s="425" t="s">
        <v>1344</v>
      </c>
      <c r="C172" s="305" t="s">
        <v>601</v>
      </c>
      <c r="D172" s="305">
        <v>2</v>
      </c>
      <c r="E172" s="471"/>
      <c r="F172" s="472">
        <v>4</v>
      </c>
      <c r="G172" s="419">
        <v>88888823</v>
      </c>
      <c r="H172" s="419">
        <v>201202161300</v>
      </c>
      <c r="I172" s="419"/>
      <c r="J172" s="305" t="s">
        <v>585</v>
      </c>
      <c r="K172" s="910" t="s">
        <v>137</v>
      </c>
      <c r="L172" s="418"/>
      <c r="M172" s="219" t="s">
        <v>46</v>
      </c>
      <c r="N172" s="219"/>
      <c r="O172" s="31" t="s">
        <v>47</v>
      </c>
      <c r="P172" s="332">
        <v>40955</v>
      </c>
      <c r="Q172" s="326">
        <v>0.54166666666666663</v>
      </c>
      <c r="R172" s="305" t="s">
        <v>566</v>
      </c>
      <c r="S172" s="1" t="s">
        <v>566</v>
      </c>
      <c r="T172" s="3">
        <v>129.69999999999999</v>
      </c>
      <c r="U172" s="9">
        <v>129</v>
      </c>
      <c r="V172" s="138">
        <f t="shared" si="143"/>
        <v>-0.69999999999998863</v>
      </c>
      <c r="W172" s="546">
        <v>1336</v>
      </c>
      <c r="X172" s="138">
        <f t="shared" si="144"/>
        <v>-0.52395209580837465</v>
      </c>
      <c r="Y172" s="643" t="str">
        <f t="shared" si="128"/>
        <v>&lt;MDL</v>
      </c>
      <c r="Z172" s="1" t="s">
        <v>566</v>
      </c>
      <c r="AA172" s="3">
        <v>131.6</v>
      </c>
      <c r="AB172" s="7">
        <v>131.20000000000002</v>
      </c>
      <c r="AC172" s="138">
        <f t="shared" si="145"/>
        <v>-0.39999999999997726</v>
      </c>
      <c r="AD172" s="42">
        <v>1310</v>
      </c>
      <c r="AE172" s="138">
        <f t="shared" si="146"/>
        <v>-0.30534351145036431</v>
      </c>
      <c r="AF172" s="643" t="str">
        <f t="shared" si="130"/>
        <v>&lt;MDL</v>
      </c>
      <c r="AG172" s="1" t="s">
        <v>566</v>
      </c>
      <c r="AH172" s="3">
        <v>131.6</v>
      </c>
      <c r="AI172" s="7">
        <v>131.30000000000001</v>
      </c>
      <c r="AJ172" s="138">
        <f t="shared" si="147"/>
        <v>-0.29999999999998295</v>
      </c>
      <c r="AK172" s="3">
        <v>1312</v>
      </c>
      <c r="AL172" s="138">
        <f t="shared" si="148"/>
        <v>-0.22865853658535285</v>
      </c>
      <c r="AM172" s="643" t="str">
        <f t="shared" si="117"/>
        <v>&lt;MDL</v>
      </c>
      <c r="AN172" s="192">
        <f t="shared" si="149"/>
        <v>-0.35265138128136392</v>
      </c>
      <c r="AO172" s="192">
        <f t="shared" si="150"/>
        <v>0.15322564224244636</v>
      </c>
      <c r="AP172" s="192">
        <f t="shared" si="166"/>
        <v>-43.449607849457095</v>
      </c>
      <c r="AQ172" s="42">
        <f t="shared" si="151"/>
        <v>3</v>
      </c>
      <c r="AR172" s="643" t="str">
        <f t="shared" si="134"/>
        <v>&lt;MDL</v>
      </c>
      <c r="AS172" s="42"/>
      <c r="AT172" s="23" t="s">
        <v>191</v>
      </c>
      <c r="AU172" s="23" t="s">
        <v>191</v>
      </c>
      <c r="AV172" s="23" t="s">
        <v>191</v>
      </c>
      <c r="AW172" s="162" t="str">
        <f t="shared" si="152"/>
        <v xml:space="preserve">  </v>
      </c>
      <c r="AX172" s="643" t="str">
        <f t="shared" si="119"/>
        <v xml:space="preserve">  </v>
      </c>
      <c r="AY172" s="23" t="s">
        <v>191</v>
      </c>
      <c r="AZ172" s="23" t="s">
        <v>191</v>
      </c>
      <c r="BA172" s="23" t="s">
        <v>191</v>
      </c>
      <c r="BB172" s="162" t="str">
        <f t="shared" si="153"/>
        <v xml:space="preserve">  </v>
      </c>
      <c r="BC172" s="643" t="str">
        <f t="shared" si="121"/>
        <v xml:space="preserve">  </v>
      </c>
      <c r="BD172" s="794" t="s">
        <v>191</v>
      </c>
      <c r="BE172" s="246" t="s">
        <v>595</v>
      </c>
      <c r="BF172" s="24">
        <v>0.19439568864121673</v>
      </c>
      <c r="BG172" s="24"/>
      <c r="BH172" s="162" t="str">
        <f t="shared" si="154"/>
        <v>E, &lt;PRL</v>
      </c>
      <c r="BI172" s="643" t="str">
        <f t="shared" si="122"/>
        <v>E, &lt;RL</v>
      </c>
      <c r="BJ172" s="249" t="s">
        <v>590</v>
      </c>
      <c r="BK172" s="24">
        <v>2.0879349924099243E-2</v>
      </c>
      <c r="BL172" s="24"/>
      <c r="BM172" s="162" t="str">
        <f t="shared" si="155"/>
        <v xml:space="preserve">  </v>
      </c>
      <c r="BN172" s="818" t="str">
        <f t="shared" si="123"/>
        <v xml:space="preserve">  </v>
      </c>
      <c r="BO172" s="942" t="str">
        <f t="shared" si="124"/>
        <v>E, &lt;RL</v>
      </c>
      <c r="BP172" s="793">
        <f t="shared" si="169"/>
        <v>10.740644543117867</v>
      </c>
      <c r="BQ172" s="593">
        <v>5.0738586414377666E-2</v>
      </c>
      <c r="BR172" s="11"/>
      <c r="BS172" s="163" t="str">
        <f t="shared" si="156"/>
        <v>E, &lt;PRL</v>
      </c>
      <c r="BT172" s="818" t="str">
        <f>IF(BQ172&lt;BU$3,"&lt;MDL",IF(BQ172&lt;BU$4,"E, &lt;RL",IF(BQ172&gt;BU$4,"  ",)))</f>
        <v>E, &lt;RL</v>
      </c>
      <c r="BU172" s="854">
        <v>3.797798384309705E-2</v>
      </c>
      <c r="BW172" s="163" t="str">
        <f t="shared" si="157"/>
        <v>E, &lt;PRL</v>
      </c>
      <c r="BX172" s="643" t="str">
        <f t="shared" si="136"/>
        <v>&lt;MDL</v>
      </c>
      <c r="BY172" s="8" t="s">
        <v>88</v>
      </c>
      <c r="BZ172" s="11"/>
      <c r="CA172" s="80">
        <v>1</v>
      </c>
      <c r="CB172" s="163" t="str">
        <f t="shared" si="158"/>
        <v xml:space="preserve">  </v>
      </c>
      <c r="CC172" s="643" t="s">
        <v>88</v>
      </c>
      <c r="CD172" s="117">
        <v>1.2331974436051742E-3</v>
      </c>
      <c r="CE172" s="249"/>
      <c r="CF172" s="174" t="str">
        <f t="shared" si="159"/>
        <v>E, &lt;PRL</v>
      </c>
      <c r="CG172" s="818" t="str">
        <f t="shared" si="127"/>
        <v>&lt;MDL</v>
      </c>
      <c r="CH172" s="829" t="s">
        <v>88</v>
      </c>
      <c r="CI172" s="8" t="s">
        <v>603</v>
      </c>
      <c r="CJ172" s="11"/>
      <c r="CK172" s="163" t="str">
        <f t="shared" si="167"/>
        <v xml:space="preserve">  </v>
      </c>
      <c r="CL172" s="818" t="s">
        <v>88</v>
      </c>
      <c r="CM172" s="11" t="s">
        <v>88</v>
      </c>
      <c r="CO172" s="174" t="str">
        <f t="shared" si="168"/>
        <v xml:space="preserve">  </v>
      </c>
      <c r="CP172" s="818" t="s">
        <v>88</v>
      </c>
      <c r="CQ172" s="11" t="s">
        <v>88</v>
      </c>
      <c r="CR172" s="61"/>
    </row>
    <row r="173" spans="1:97" ht="21.6" x14ac:dyDescent="0.3">
      <c r="A173" s="906" t="s">
        <v>2239</v>
      </c>
      <c r="B173" s="425" t="s">
        <v>1345</v>
      </c>
      <c r="C173" s="219" t="s">
        <v>599</v>
      </c>
      <c r="D173" s="219">
        <v>7</v>
      </c>
      <c r="E173" s="471"/>
      <c r="F173" s="472">
        <v>1</v>
      </c>
      <c r="G173" s="419">
        <v>11452600</v>
      </c>
      <c r="H173" s="419">
        <v>201203061140</v>
      </c>
      <c r="I173" s="419"/>
      <c r="J173" s="305" t="s">
        <v>586</v>
      </c>
      <c r="K173" s="926" t="s">
        <v>2614</v>
      </c>
      <c r="L173" s="413" t="s">
        <v>1694</v>
      </c>
      <c r="M173" s="219" t="s">
        <v>547</v>
      </c>
      <c r="N173" s="219"/>
      <c r="O173" s="219"/>
      <c r="P173" s="332">
        <v>40974</v>
      </c>
      <c r="Q173" s="326">
        <v>0.4861111111111111</v>
      </c>
      <c r="R173" s="305" t="s">
        <v>567</v>
      </c>
      <c r="S173" s="1" t="s">
        <v>567</v>
      </c>
      <c r="T173" s="3">
        <v>132.69999999999999</v>
      </c>
      <c r="U173" s="9">
        <v>142.19999999999999</v>
      </c>
      <c r="V173" s="138">
        <f t="shared" si="143"/>
        <v>9.5</v>
      </c>
      <c r="W173" s="546">
        <v>1032</v>
      </c>
      <c r="X173" s="138">
        <f t="shared" si="144"/>
        <v>9.2054263565891468</v>
      </c>
      <c r="Y173" s="643" t="str">
        <f t="shared" si="128"/>
        <v xml:space="preserve">  </v>
      </c>
      <c r="Z173" s="1" t="s">
        <v>567</v>
      </c>
      <c r="AA173" s="3">
        <v>132.1</v>
      </c>
      <c r="AB173" s="7">
        <v>142.69999999999999</v>
      </c>
      <c r="AC173" s="138">
        <f t="shared" si="145"/>
        <v>10.599999999999994</v>
      </c>
      <c r="AD173" s="42">
        <v>1250</v>
      </c>
      <c r="AE173" s="138">
        <f t="shared" si="146"/>
        <v>8.4799999999999951</v>
      </c>
      <c r="AF173" s="643" t="str">
        <f t="shared" si="130"/>
        <v xml:space="preserve">  </v>
      </c>
      <c r="AG173" s="1" t="s">
        <v>567</v>
      </c>
      <c r="AH173" s="3">
        <v>132.4</v>
      </c>
      <c r="AI173" s="7">
        <v>142.6</v>
      </c>
      <c r="AJ173" s="138">
        <f t="shared" si="147"/>
        <v>10.199999999999989</v>
      </c>
      <c r="AK173" s="3">
        <v>1072</v>
      </c>
      <c r="AL173" s="138">
        <f t="shared" si="148"/>
        <v>9.514925373134318</v>
      </c>
      <c r="AM173" s="643" t="str">
        <f t="shared" si="117"/>
        <v xml:space="preserve">  </v>
      </c>
      <c r="AN173" s="192">
        <f t="shared" si="149"/>
        <v>9.0667839099078193</v>
      </c>
      <c r="AO173" s="192">
        <f t="shared" si="150"/>
        <v>0.53120987190153268</v>
      </c>
      <c r="AP173" s="192">
        <f t="shared" si="166"/>
        <v>5.8588566483982012</v>
      </c>
      <c r="AQ173" s="42">
        <f t="shared" si="151"/>
        <v>3</v>
      </c>
      <c r="AR173" s="643" t="str">
        <f t="shared" si="134"/>
        <v xml:space="preserve">  </v>
      </c>
      <c r="AS173" s="42"/>
      <c r="AT173" s="23" t="s">
        <v>191</v>
      </c>
      <c r="AU173" s="23" t="s">
        <v>191</v>
      </c>
      <c r="AV173" s="23" t="s">
        <v>191</v>
      </c>
      <c r="AW173" s="162" t="str">
        <f t="shared" si="152"/>
        <v xml:space="preserve">  </v>
      </c>
      <c r="AX173" s="643" t="str">
        <f t="shared" si="119"/>
        <v xml:space="preserve">  </v>
      </c>
      <c r="AY173" s="23" t="s">
        <v>191</v>
      </c>
      <c r="AZ173" s="23" t="s">
        <v>191</v>
      </c>
      <c r="BA173" s="23" t="s">
        <v>191</v>
      </c>
      <c r="BB173" s="162" t="str">
        <f t="shared" si="153"/>
        <v xml:space="preserve">  </v>
      </c>
      <c r="BC173" s="643" t="str">
        <f t="shared" si="121"/>
        <v xml:space="preserve">  </v>
      </c>
      <c r="BD173" s="794" t="s">
        <v>191</v>
      </c>
      <c r="BE173" s="246" t="s">
        <v>596</v>
      </c>
      <c r="BF173" s="24">
        <v>1.0258008628429929</v>
      </c>
      <c r="BG173" s="24">
        <v>3.4414195889063248E-2</v>
      </c>
      <c r="BH173" s="162" t="str">
        <f t="shared" si="154"/>
        <v xml:space="preserve">  </v>
      </c>
      <c r="BI173" s="643" t="str">
        <f t="shared" si="122"/>
        <v xml:space="preserve">  </v>
      </c>
      <c r="BJ173" s="249" t="s">
        <v>590</v>
      </c>
      <c r="BK173" s="24">
        <v>8.7287158436739926E-2</v>
      </c>
      <c r="BL173" s="24"/>
      <c r="BM173" s="162" t="str">
        <f t="shared" si="155"/>
        <v xml:space="preserve">  </v>
      </c>
      <c r="BN173" s="818" t="str">
        <f t="shared" si="123"/>
        <v xml:space="preserve">  </v>
      </c>
      <c r="BO173" s="942" t="str">
        <f t="shared" si="124"/>
        <v xml:space="preserve">  </v>
      </c>
      <c r="BP173" s="793">
        <f t="shared" si="169"/>
        <v>8.509171867415354</v>
      </c>
      <c r="BQ173" s="38">
        <v>175.68236154672888</v>
      </c>
      <c r="BR173" s="11"/>
      <c r="BS173" s="163" t="str">
        <f t="shared" si="156"/>
        <v xml:space="preserve">  </v>
      </c>
      <c r="BT173" s="818" t="str">
        <f t="shared" si="125"/>
        <v xml:space="preserve">  </v>
      </c>
      <c r="BU173" s="181">
        <f>BQ173*(X173/1000)</f>
        <v>1.6172310413700817</v>
      </c>
      <c r="BW173" s="163" t="str">
        <f t="shared" si="157"/>
        <v>E, &lt;PRL</v>
      </c>
      <c r="BX173" s="643" t="str">
        <f t="shared" si="136"/>
        <v>E, &lt;RL</v>
      </c>
      <c r="BY173" s="8">
        <v>8.2690375969869478</v>
      </c>
      <c r="BZ173" s="11"/>
      <c r="CA173" s="80">
        <v>1</v>
      </c>
      <c r="CB173" s="163" t="str">
        <f t="shared" si="158"/>
        <v xml:space="preserve">  </v>
      </c>
      <c r="CC173" s="643" t="str">
        <f t="shared" si="126"/>
        <v xml:space="preserve">  </v>
      </c>
      <c r="CD173" s="6">
        <f>BY173*(AE173/1000)</f>
        <v>7.012143882244927E-2</v>
      </c>
      <c r="CE173" s="249"/>
      <c r="CF173" s="174" t="str">
        <f t="shared" si="159"/>
        <v xml:space="preserve">  </v>
      </c>
      <c r="CG173" s="818" t="str">
        <f t="shared" si="127"/>
        <v>&lt;MDL</v>
      </c>
      <c r="CH173" s="829">
        <f>BY173/BQ173*100</f>
        <v>4.7068115001331581</v>
      </c>
      <c r="CI173" s="8">
        <v>4.1015730031962008</v>
      </c>
      <c r="CJ173" s="11"/>
      <c r="CK173" s="163" t="str">
        <f t="shared" si="167"/>
        <v xml:space="preserve">  </v>
      </c>
      <c r="CL173" s="643" t="str">
        <f t="shared" si="137"/>
        <v xml:space="preserve">  </v>
      </c>
      <c r="CM173" s="24">
        <f>CI173*(AL173/1000)</f>
        <v>3.9026161037874256E-2</v>
      </c>
      <c r="CO173" s="174" t="str">
        <f t="shared" si="168"/>
        <v>E, &lt;PRL</v>
      </c>
      <c r="CP173" s="818" t="str">
        <f t="shared" si="138"/>
        <v>&lt;MDL</v>
      </c>
      <c r="CQ173" s="11">
        <f>CI173/BQ173*100</f>
        <v>2.3346527033707041</v>
      </c>
      <c r="CR173" s="61" t="s">
        <v>2618</v>
      </c>
    </row>
    <row r="174" spans="1:97" ht="21.6" x14ac:dyDescent="0.3">
      <c r="A174" s="906" t="s">
        <v>2240</v>
      </c>
      <c r="B174" s="421" t="s">
        <v>1346</v>
      </c>
      <c r="C174" s="310" t="s">
        <v>600</v>
      </c>
      <c r="D174" s="310">
        <v>7</v>
      </c>
      <c r="E174" s="471"/>
      <c r="F174" s="472">
        <v>4</v>
      </c>
      <c r="G174" s="309">
        <v>11452600</v>
      </c>
      <c r="H174" s="309">
        <v>201203061145</v>
      </c>
      <c r="I174" s="309"/>
      <c r="J174" s="341" t="s">
        <v>587</v>
      </c>
      <c r="K174" s="926" t="s">
        <v>2614</v>
      </c>
      <c r="L174" s="413" t="s">
        <v>1694</v>
      </c>
      <c r="M174" s="310" t="s">
        <v>548</v>
      </c>
      <c r="N174" s="310"/>
      <c r="O174" s="310" t="s">
        <v>45</v>
      </c>
      <c r="P174" s="402">
        <v>40974</v>
      </c>
      <c r="Q174" s="327">
        <v>0.48958333333333331</v>
      </c>
      <c r="R174" s="341" t="s">
        <v>568</v>
      </c>
      <c r="S174" s="351" t="s">
        <v>568</v>
      </c>
      <c r="T174" s="369">
        <v>130.9</v>
      </c>
      <c r="U174" s="352">
        <v>140.5</v>
      </c>
      <c r="V174" s="317">
        <f t="shared" si="143"/>
        <v>9.5999999999999943</v>
      </c>
      <c r="W174" s="545">
        <v>937</v>
      </c>
      <c r="X174" s="317">
        <f t="shared" si="144"/>
        <v>10.245464247598713</v>
      </c>
      <c r="Y174" s="643" t="str">
        <f t="shared" si="128"/>
        <v xml:space="preserve">  </v>
      </c>
      <c r="Z174" s="351" t="s">
        <v>568</v>
      </c>
      <c r="AA174" s="369">
        <v>130</v>
      </c>
      <c r="AB174" s="314">
        <v>141.30000000000001</v>
      </c>
      <c r="AC174" s="317">
        <f t="shared" si="145"/>
        <v>11.300000000000011</v>
      </c>
      <c r="AD174" s="495">
        <v>1207</v>
      </c>
      <c r="AE174" s="317">
        <f t="shared" si="146"/>
        <v>9.3620546810273488</v>
      </c>
      <c r="AF174" s="643" t="str">
        <f t="shared" si="130"/>
        <v xml:space="preserve">  </v>
      </c>
      <c r="AG174" s="351" t="s">
        <v>568</v>
      </c>
      <c r="AH174" s="369">
        <v>130.1</v>
      </c>
      <c r="AI174" s="314">
        <v>139.30000000000001</v>
      </c>
      <c r="AJ174" s="317">
        <f t="shared" si="147"/>
        <v>9.2000000000000171</v>
      </c>
      <c r="AK174" s="369">
        <v>986</v>
      </c>
      <c r="AL174" s="317">
        <f t="shared" si="148"/>
        <v>9.3306288032454532</v>
      </c>
      <c r="AM174" s="643" t="str">
        <f t="shared" si="117"/>
        <v xml:space="preserve">  </v>
      </c>
      <c r="AN174" s="344">
        <f t="shared" si="149"/>
        <v>9.6460492439571723</v>
      </c>
      <c r="AO174" s="344">
        <f t="shared" si="150"/>
        <v>0.51934637419696361</v>
      </c>
      <c r="AP174" s="344">
        <f t="shared" si="166"/>
        <v>5.3840319602588744</v>
      </c>
      <c r="AQ174" s="495">
        <f t="shared" si="151"/>
        <v>3</v>
      </c>
      <c r="AR174" s="643" t="str">
        <f t="shared" si="134"/>
        <v xml:space="preserve">  </v>
      </c>
      <c r="AS174" s="495"/>
      <c r="AT174" s="72" t="s">
        <v>191</v>
      </c>
      <c r="AU174" s="72" t="s">
        <v>191</v>
      </c>
      <c r="AV174" s="72" t="s">
        <v>191</v>
      </c>
      <c r="AW174" s="162" t="str">
        <f t="shared" si="152"/>
        <v xml:space="preserve">  </v>
      </c>
      <c r="AX174" s="643" t="str">
        <f t="shared" si="119"/>
        <v xml:space="preserve">  </v>
      </c>
      <c r="AY174" s="72" t="s">
        <v>191</v>
      </c>
      <c r="AZ174" s="72" t="s">
        <v>191</v>
      </c>
      <c r="BA174" s="72" t="s">
        <v>191</v>
      </c>
      <c r="BB174" s="162" t="str">
        <f t="shared" si="153"/>
        <v xml:space="preserve">  </v>
      </c>
      <c r="BC174" s="643" t="str">
        <f t="shared" si="121"/>
        <v xml:space="preserve">  </v>
      </c>
      <c r="BD174" s="795" t="s">
        <v>191</v>
      </c>
      <c r="BE174" s="274" t="s">
        <v>596</v>
      </c>
      <c r="BF174" s="345">
        <v>1.016342444463046</v>
      </c>
      <c r="BG174" s="345"/>
      <c r="BH174" s="162" t="str">
        <f t="shared" si="154"/>
        <v xml:space="preserve">  </v>
      </c>
      <c r="BI174" s="643" t="str">
        <f t="shared" si="122"/>
        <v xml:space="preserve">  </v>
      </c>
      <c r="BJ174" s="340" t="s">
        <v>590</v>
      </c>
      <c r="BK174" s="345">
        <v>8.7358639408394848E-2</v>
      </c>
      <c r="BL174" s="345"/>
      <c r="BM174" s="162" t="str">
        <f t="shared" si="155"/>
        <v xml:space="preserve">  </v>
      </c>
      <c r="BN174" s="818" t="str">
        <f t="shared" si="123"/>
        <v xml:space="preserve">  </v>
      </c>
      <c r="BO174" s="942" t="str">
        <f t="shared" si="124"/>
        <v xml:space="preserve">  </v>
      </c>
      <c r="BP174" s="835">
        <f t="shared" si="169"/>
        <v>8.5953941886731062</v>
      </c>
      <c r="BQ174" s="38">
        <v>174.43522128760958</v>
      </c>
      <c r="BR174" s="346"/>
      <c r="BS174" s="163" t="str">
        <f t="shared" si="156"/>
        <v xml:space="preserve">  </v>
      </c>
      <c r="BT174" s="818" t="str">
        <f t="shared" si="125"/>
        <v xml:space="preserve">  </v>
      </c>
      <c r="BU174" s="181">
        <f>BQ174*(X174/1000)</f>
        <v>1.7871698232241739</v>
      </c>
      <c r="BV174" s="340"/>
      <c r="BW174" s="163" t="str">
        <f t="shared" si="157"/>
        <v>E, &lt;PRL</v>
      </c>
      <c r="BX174" s="643" t="str">
        <f t="shared" si="136"/>
        <v>E, &lt;RL</v>
      </c>
      <c r="BY174" s="315">
        <v>7.9528606921265439</v>
      </c>
      <c r="BZ174" s="346"/>
      <c r="CA174" s="254">
        <v>1</v>
      </c>
      <c r="CB174" s="163" t="str">
        <f t="shared" si="158"/>
        <v xml:space="preserve">  </v>
      </c>
      <c r="CC174" s="643" t="str">
        <f t="shared" si="126"/>
        <v xml:space="preserve">  </v>
      </c>
      <c r="CD174" s="316">
        <f>BY174*(AE174/1000)</f>
        <v>7.4455116670281707E-2</v>
      </c>
      <c r="CE174" s="340"/>
      <c r="CF174" s="174" t="str">
        <f t="shared" si="159"/>
        <v xml:space="preserve">  </v>
      </c>
      <c r="CG174" s="818" t="str">
        <f t="shared" si="127"/>
        <v>&lt;MDL</v>
      </c>
      <c r="CH174" s="894">
        <f>BY174/BQ174*100</f>
        <v>4.5592057804735608</v>
      </c>
      <c r="CI174" s="315">
        <v>4.6929128327004745</v>
      </c>
      <c r="CJ174" s="346"/>
      <c r="CK174" s="163" t="str">
        <f t="shared" si="167"/>
        <v xml:space="preserve">  </v>
      </c>
      <c r="CL174" s="643" t="str">
        <f t="shared" si="137"/>
        <v xml:space="preserve">  </v>
      </c>
      <c r="CM174" s="345">
        <f>CI174*(AL174/1000)</f>
        <v>4.3787827647915258E-2</v>
      </c>
      <c r="CN174" s="274"/>
      <c r="CO174" s="174" t="str">
        <f t="shared" si="168"/>
        <v>E, &lt;PRL</v>
      </c>
      <c r="CP174" s="818" t="str">
        <f t="shared" si="138"/>
        <v>&lt;MDL</v>
      </c>
      <c r="CQ174" s="346">
        <f>CI174/BQ174*100</f>
        <v>2.6903470515067474</v>
      </c>
      <c r="CR174" s="61" t="s">
        <v>2618</v>
      </c>
      <c r="CS174" s="274"/>
    </row>
    <row r="175" spans="1:97" ht="14.4" x14ac:dyDescent="0.3">
      <c r="A175" s="906" t="s">
        <v>2241</v>
      </c>
      <c r="B175" s="425" t="s">
        <v>1347</v>
      </c>
      <c r="C175" s="305" t="s">
        <v>599</v>
      </c>
      <c r="D175" s="219">
        <v>9</v>
      </c>
      <c r="E175" s="471"/>
      <c r="F175" s="472">
        <v>1</v>
      </c>
      <c r="G175" s="419">
        <v>384043121402301</v>
      </c>
      <c r="H175" s="419">
        <v>201203061300</v>
      </c>
      <c r="I175" s="419"/>
      <c r="J175" s="305" t="s">
        <v>588</v>
      </c>
      <c r="K175" s="911" t="s">
        <v>115</v>
      </c>
      <c r="L175" s="414"/>
      <c r="M175" s="219" t="s">
        <v>115</v>
      </c>
      <c r="N175" s="219"/>
      <c r="O175" s="219"/>
      <c r="P175" s="332">
        <v>40974</v>
      </c>
      <c r="Q175" s="326">
        <v>0.54166666666666663</v>
      </c>
      <c r="R175" s="305" t="s">
        <v>569</v>
      </c>
      <c r="S175" s="1" t="s">
        <v>569</v>
      </c>
      <c r="T175" s="3">
        <v>134.5</v>
      </c>
      <c r="U175" s="9">
        <v>144.6</v>
      </c>
      <c r="V175" s="138">
        <f t="shared" si="143"/>
        <v>10.099999999999994</v>
      </c>
      <c r="W175" s="546">
        <v>1118</v>
      </c>
      <c r="X175" s="138">
        <f t="shared" si="144"/>
        <v>9.0339892665473993</v>
      </c>
      <c r="Y175" s="643" t="str">
        <f t="shared" si="128"/>
        <v xml:space="preserve">  </v>
      </c>
      <c r="Z175" s="1" t="s">
        <v>569</v>
      </c>
      <c r="AA175" s="3">
        <v>134</v>
      </c>
      <c r="AB175" s="7">
        <v>142.4</v>
      </c>
      <c r="AC175" s="138">
        <f t="shared" si="145"/>
        <v>8.4000000000000057</v>
      </c>
      <c r="AD175" s="42">
        <v>1086</v>
      </c>
      <c r="AE175" s="138">
        <f t="shared" si="146"/>
        <v>7.7348066298342593</v>
      </c>
      <c r="AF175" s="643" t="str">
        <f t="shared" si="130"/>
        <v xml:space="preserve">  </v>
      </c>
      <c r="AG175" s="1" t="s">
        <v>569</v>
      </c>
      <c r="AH175" s="3">
        <v>133.1</v>
      </c>
      <c r="AI175" s="7">
        <v>143</v>
      </c>
      <c r="AJ175" s="138">
        <f t="shared" si="147"/>
        <v>9.9000000000000057</v>
      </c>
      <c r="AK175" s="3">
        <v>1024</v>
      </c>
      <c r="AL175" s="138">
        <f t="shared" si="148"/>
        <v>9.6679687500000053</v>
      </c>
      <c r="AM175" s="643" t="str">
        <f t="shared" si="117"/>
        <v xml:space="preserve">  </v>
      </c>
      <c r="AN175" s="192">
        <f t="shared" si="149"/>
        <v>8.8122548821272204</v>
      </c>
      <c r="AO175" s="192">
        <f t="shared" si="150"/>
        <v>0.98547123176507645</v>
      </c>
      <c r="AP175" s="192">
        <f t="shared" si="166"/>
        <v>11.182963327170471</v>
      </c>
      <c r="AQ175" s="42">
        <f t="shared" si="151"/>
        <v>3</v>
      </c>
      <c r="AR175" s="643" t="str">
        <f t="shared" si="134"/>
        <v xml:space="preserve">  </v>
      </c>
      <c r="AS175" s="42"/>
      <c r="AT175" s="23" t="s">
        <v>191</v>
      </c>
      <c r="AU175" s="23" t="s">
        <v>191</v>
      </c>
      <c r="AV175" s="23" t="s">
        <v>191</v>
      </c>
      <c r="AW175" s="162" t="str">
        <f t="shared" si="152"/>
        <v xml:space="preserve">  </v>
      </c>
      <c r="AX175" s="643" t="str">
        <f t="shared" si="119"/>
        <v xml:space="preserve">  </v>
      </c>
      <c r="AY175" s="23" t="s">
        <v>191</v>
      </c>
      <c r="AZ175" s="23" t="s">
        <v>191</v>
      </c>
      <c r="BA175" s="23" t="s">
        <v>191</v>
      </c>
      <c r="BB175" s="162" t="str">
        <f t="shared" si="153"/>
        <v xml:space="preserve">  </v>
      </c>
      <c r="BC175" s="643" t="str">
        <f t="shared" si="121"/>
        <v xml:space="preserve">  </v>
      </c>
      <c r="BD175" s="794" t="s">
        <v>191</v>
      </c>
      <c r="BE175" s="246" t="s">
        <v>56</v>
      </c>
      <c r="BF175" s="24">
        <v>0.80351794752535644</v>
      </c>
      <c r="BG175" s="24"/>
      <c r="BH175" s="162" t="str">
        <f t="shared" si="154"/>
        <v>E, &lt;PRL</v>
      </c>
      <c r="BI175" s="643" t="str">
        <f t="shared" si="122"/>
        <v>E, &lt;RL</v>
      </c>
      <c r="BJ175" s="249" t="s">
        <v>590</v>
      </c>
      <c r="BK175" s="24">
        <v>5.871829282307231E-2</v>
      </c>
      <c r="BL175" s="24">
        <v>1.6377967441806442E-2</v>
      </c>
      <c r="BM175" s="162" t="str">
        <f t="shared" si="155"/>
        <v xml:space="preserve">  </v>
      </c>
      <c r="BN175" s="818" t="str">
        <f t="shared" si="123"/>
        <v xml:space="preserve">  </v>
      </c>
      <c r="BO175" s="942" t="str">
        <f t="shared" si="124"/>
        <v xml:space="preserve">  </v>
      </c>
      <c r="BP175" s="793">
        <f t="shared" si="169"/>
        <v>7.3076516839369487</v>
      </c>
      <c r="BQ175" s="38">
        <v>320.34366369905848</v>
      </c>
      <c r="BR175" s="11"/>
      <c r="BS175" s="163" t="str">
        <f t="shared" si="156"/>
        <v xml:space="preserve">  </v>
      </c>
      <c r="BT175" s="818" t="str">
        <f t="shared" si="125"/>
        <v xml:space="preserve">  </v>
      </c>
      <c r="BU175" s="181">
        <f>BQ175*(X175/1000)</f>
        <v>2.8939812194637642</v>
      </c>
      <c r="BW175" s="163" t="str">
        <f t="shared" si="157"/>
        <v>E, &lt;PRL</v>
      </c>
      <c r="BX175" s="643" t="str">
        <f t="shared" si="136"/>
        <v>E, &lt;RL</v>
      </c>
      <c r="BY175" s="8">
        <v>13.12721900521198</v>
      </c>
      <c r="BZ175" s="11"/>
      <c r="CA175" s="80">
        <v>1</v>
      </c>
      <c r="CB175" s="163" t="str">
        <f t="shared" si="158"/>
        <v xml:space="preserve">  </v>
      </c>
      <c r="CC175" s="643" t="str">
        <f t="shared" si="126"/>
        <v xml:space="preserve">  </v>
      </c>
      <c r="CD175" s="6">
        <f>BY175*(AE175/1000)</f>
        <v>0.10153650059279991</v>
      </c>
      <c r="CE175" s="249"/>
      <c r="CF175" s="174" t="str">
        <f t="shared" si="159"/>
        <v xml:space="preserve">  </v>
      </c>
      <c r="CG175" s="818" t="str">
        <f t="shared" si="127"/>
        <v>E, &lt;RL</v>
      </c>
      <c r="CH175" s="829">
        <f>BY175/BQ175*100</f>
        <v>4.0978550515499279</v>
      </c>
      <c r="CI175" s="8">
        <v>4.4963183322310805</v>
      </c>
      <c r="CJ175" s="11"/>
      <c r="CK175" s="163" t="str">
        <f t="shared" si="167"/>
        <v xml:space="preserve">  </v>
      </c>
      <c r="CL175" s="643" t="str">
        <f t="shared" si="137"/>
        <v xml:space="preserve">  </v>
      </c>
      <c r="CM175" s="24">
        <f>CI175*(AL175/1000)</f>
        <v>4.3470265126062231E-2</v>
      </c>
      <c r="CO175" s="174" t="str">
        <f t="shared" si="168"/>
        <v>E, &lt;PRL</v>
      </c>
      <c r="CP175" s="818" t="str">
        <f t="shared" si="138"/>
        <v>&lt;MDL</v>
      </c>
      <c r="CQ175" s="11">
        <f>CI175/BQ175*100</f>
        <v>1.4035920924145613</v>
      </c>
      <c r="CR175" s="61">
        <f>100*CM175/BU175</f>
        <v>1.502092164029903</v>
      </c>
    </row>
    <row r="176" spans="1:97" ht="14.4" x14ac:dyDescent="0.3">
      <c r="A176" s="906" t="s">
        <v>2242</v>
      </c>
      <c r="B176" s="425" t="s">
        <v>1348</v>
      </c>
      <c r="C176" s="305" t="s">
        <v>601</v>
      </c>
      <c r="D176" s="305">
        <v>2</v>
      </c>
      <c r="E176" s="471"/>
      <c r="F176" s="472">
        <v>4</v>
      </c>
      <c r="G176" s="419">
        <v>88888823</v>
      </c>
      <c r="H176" s="419">
        <v>201203060930</v>
      </c>
      <c r="I176" s="419"/>
      <c r="J176" s="305" t="s">
        <v>589</v>
      </c>
      <c r="K176" s="910" t="s">
        <v>137</v>
      </c>
      <c r="L176" s="418"/>
      <c r="M176" s="219" t="s">
        <v>535</v>
      </c>
      <c r="N176" s="219"/>
      <c r="O176" s="31" t="s">
        <v>47</v>
      </c>
      <c r="P176" s="332">
        <v>40974</v>
      </c>
      <c r="Q176" s="326">
        <v>0.39583333333333331</v>
      </c>
      <c r="R176" s="305" t="s">
        <v>570</v>
      </c>
      <c r="S176" s="1" t="s">
        <v>570</v>
      </c>
      <c r="T176" s="3">
        <v>130.30000000000001</v>
      </c>
      <c r="U176" s="9">
        <v>130.30000000000001</v>
      </c>
      <c r="V176" s="138">
        <f t="shared" si="143"/>
        <v>0</v>
      </c>
      <c r="W176" s="546">
        <v>1004</v>
      </c>
      <c r="X176" s="138">
        <f t="shared" si="144"/>
        <v>0</v>
      </c>
      <c r="Y176" s="643" t="str">
        <f t="shared" si="128"/>
        <v>&lt;MDL</v>
      </c>
      <c r="Z176" s="1" t="s">
        <v>570</v>
      </c>
      <c r="AA176" s="3">
        <v>130.9</v>
      </c>
      <c r="AB176" s="7">
        <v>130.6</v>
      </c>
      <c r="AC176" s="138">
        <f t="shared" si="145"/>
        <v>-0.30000000000001137</v>
      </c>
      <c r="AD176" s="42">
        <v>1221</v>
      </c>
      <c r="AE176" s="138">
        <f t="shared" si="146"/>
        <v>-0.245700245700255</v>
      </c>
      <c r="AF176" s="643" t="str">
        <f t="shared" si="130"/>
        <v>&lt;MDL</v>
      </c>
      <c r="AG176" s="1" t="s">
        <v>570</v>
      </c>
      <c r="AH176" s="3">
        <v>133.19999999999999</v>
      </c>
      <c r="AI176" s="7">
        <v>132.89999999999998</v>
      </c>
      <c r="AJ176" s="138">
        <f t="shared" si="147"/>
        <v>-0.30000000000001137</v>
      </c>
      <c r="AK176" s="3">
        <v>1252</v>
      </c>
      <c r="AL176" s="138">
        <f t="shared" si="148"/>
        <v>-0.23961661341853943</v>
      </c>
      <c r="AM176" s="643" t="str">
        <f t="shared" si="117"/>
        <v>&lt;MDL</v>
      </c>
      <c r="AN176" s="192">
        <f t="shared" si="149"/>
        <v>-0.16177228637293148</v>
      </c>
      <c r="AO176" s="192">
        <f t="shared" si="150"/>
        <v>0.1401319275689131</v>
      </c>
      <c r="AP176" s="192">
        <f t="shared" si="166"/>
        <v>-86.622950513210185</v>
      </c>
      <c r="AQ176" s="42">
        <f t="shared" si="151"/>
        <v>3</v>
      </c>
      <c r="AR176" s="643" t="str">
        <f t="shared" si="134"/>
        <v>&lt;MDL</v>
      </c>
      <c r="AS176" s="42"/>
      <c r="AT176" s="23" t="s">
        <v>191</v>
      </c>
      <c r="AU176" s="23" t="s">
        <v>191</v>
      </c>
      <c r="AV176" s="23" t="s">
        <v>191</v>
      </c>
      <c r="AW176" s="162" t="str">
        <f t="shared" si="152"/>
        <v xml:space="preserve">  </v>
      </c>
      <c r="AX176" s="643" t="str">
        <f t="shared" si="119"/>
        <v xml:space="preserve">  </v>
      </c>
      <c r="AY176" s="23" t="s">
        <v>191</v>
      </c>
      <c r="AZ176" s="23" t="s">
        <v>191</v>
      </c>
      <c r="BA176" s="23" t="s">
        <v>191</v>
      </c>
      <c r="BB176" s="162" t="str">
        <f t="shared" si="153"/>
        <v xml:space="preserve">  </v>
      </c>
      <c r="BC176" s="643" t="str">
        <f t="shared" si="121"/>
        <v xml:space="preserve">  </v>
      </c>
      <c r="BD176" s="794" t="s">
        <v>191</v>
      </c>
      <c r="BE176" s="246" t="s">
        <v>465</v>
      </c>
      <c r="BF176" s="24">
        <v>5.8575485213650531E-2</v>
      </c>
      <c r="BG176" s="24"/>
      <c r="BH176" s="162" t="str">
        <f t="shared" si="154"/>
        <v>E, &lt;PRL</v>
      </c>
      <c r="BI176" s="643" t="str">
        <f t="shared" si="122"/>
        <v>&lt;MDL</v>
      </c>
      <c r="BJ176" s="249" t="s">
        <v>590</v>
      </c>
      <c r="BK176" s="24">
        <v>1.0111272226165842E-2</v>
      </c>
      <c r="BL176" s="24"/>
      <c r="BM176" s="162" t="str">
        <f t="shared" si="155"/>
        <v xml:space="preserve">  </v>
      </c>
      <c r="BN176" s="818" t="str">
        <f t="shared" si="123"/>
        <v xml:space="preserve">  </v>
      </c>
      <c r="BO176" s="942" t="str">
        <f t="shared" si="124"/>
        <v>E, &lt;RL</v>
      </c>
      <c r="BP176" s="793">
        <f t="shared" si="169"/>
        <v>17.261952144801857</v>
      </c>
      <c r="BQ176" s="594">
        <v>5.4512713265417123E-2</v>
      </c>
      <c r="BR176" s="11"/>
      <c r="BS176" s="163" t="str">
        <f t="shared" si="156"/>
        <v>E, &lt;PRL</v>
      </c>
      <c r="BT176" s="818" t="str">
        <f>IF(BQ176&lt;BU$3,"&lt;MDL",IF(BQ176&lt;BU$4,"E, &lt;RL",IF(BQ176&gt;BU$4,"  ",)))</f>
        <v>E, &lt;RL</v>
      </c>
      <c r="BU176" s="854">
        <v>5.4295531140853705E-2</v>
      </c>
      <c r="BW176" s="163" t="str">
        <f t="shared" si="157"/>
        <v>E, &lt;PRL</v>
      </c>
      <c r="BX176" s="643" t="str">
        <f t="shared" si="136"/>
        <v>&lt;MDL</v>
      </c>
      <c r="BY176" s="8" t="s">
        <v>88</v>
      </c>
      <c r="BZ176" s="11"/>
      <c r="CA176" s="80">
        <v>1</v>
      </c>
      <c r="CB176" s="163" t="str">
        <f t="shared" si="158"/>
        <v xml:space="preserve">  </v>
      </c>
      <c r="CC176" s="643" t="str">
        <f t="shared" si="126"/>
        <v xml:space="preserve">  </v>
      </c>
      <c r="CD176" s="117">
        <v>-7.9385191701365038E-4</v>
      </c>
      <c r="CE176" s="249"/>
      <c r="CF176" s="174" t="str">
        <f t="shared" si="159"/>
        <v>E, &lt;PRL</v>
      </c>
      <c r="CG176" s="818" t="str">
        <f t="shared" si="127"/>
        <v>&lt;MDL</v>
      </c>
      <c r="CH176" s="829" t="s">
        <v>88</v>
      </c>
      <c r="CI176" s="8" t="s">
        <v>603</v>
      </c>
      <c r="CJ176" s="11"/>
      <c r="CK176" s="163" t="str">
        <f t="shared" si="167"/>
        <v xml:space="preserve">  </v>
      </c>
      <c r="CL176" s="818" t="s">
        <v>88</v>
      </c>
      <c r="CM176" s="11" t="s">
        <v>88</v>
      </c>
      <c r="CO176" s="174" t="str">
        <f t="shared" si="168"/>
        <v xml:space="preserve">  </v>
      </c>
      <c r="CP176" s="818" t="s">
        <v>88</v>
      </c>
      <c r="CQ176" s="11" t="s">
        <v>88</v>
      </c>
      <c r="CR176" s="61"/>
    </row>
    <row r="177" spans="1:97" ht="21.6" x14ac:dyDescent="0.3">
      <c r="A177" s="906" t="s">
        <v>2243</v>
      </c>
      <c r="B177" s="425" t="s">
        <v>1349</v>
      </c>
      <c r="C177" s="219" t="s">
        <v>599</v>
      </c>
      <c r="D177" s="219">
        <v>9</v>
      </c>
      <c r="E177" s="471"/>
      <c r="F177" s="472">
        <v>1</v>
      </c>
      <c r="G177" s="419">
        <v>11452600</v>
      </c>
      <c r="H177" s="419">
        <v>201203141830</v>
      </c>
      <c r="I177" s="419"/>
      <c r="J177" s="305" t="s">
        <v>604</v>
      </c>
      <c r="K177" s="926" t="s">
        <v>2614</v>
      </c>
      <c r="L177" s="413" t="s">
        <v>1694</v>
      </c>
      <c r="M177" s="219" t="s">
        <v>547</v>
      </c>
      <c r="N177" s="219"/>
      <c r="O177" s="219"/>
      <c r="P177" s="332">
        <v>40982</v>
      </c>
      <c r="Q177" s="326">
        <v>0.77083333333333337</v>
      </c>
      <c r="R177" s="305" t="s">
        <v>605</v>
      </c>
      <c r="S177" s="1" t="s">
        <v>605</v>
      </c>
      <c r="T177" s="3">
        <v>129.9</v>
      </c>
      <c r="U177" s="138">
        <v>137.30000000000001</v>
      </c>
      <c r="V177" s="138">
        <f t="shared" si="143"/>
        <v>7.4000000000000057</v>
      </c>
      <c r="W177" s="1">
        <v>685</v>
      </c>
      <c r="X177" s="138">
        <f t="shared" si="144"/>
        <v>10.802919708029204</v>
      </c>
      <c r="Y177" s="643" t="str">
        <f t="shared" si="128"/>
        <v xml:space="preserve">  </v>
      </c>
      <c r="Z177" s="1" t="s">
        <v>605</v>
      </c>
      <c r="AA177" s="3">
        <v>131.69999999999999</v>
      </c>
      <c r="AB177" s="7">
        <v>140.69999999999999</v>
      </c>
      <c r="AC177" s="138">
        <f t="shared" si="145"/>
        <v>9</v>
      </c>
      <c r="AD177" s="1">
        <v>815</v>
      </c>
      <c r="AE177" s="138">
        <f t="shared" si="146"/>
        <v>11.042944785276074</v>
      </c>
      <c r="AF177" s="643" t="str">
        <f t="shared" si="130"/>
        <v xml:space="preserve">  </v>
      </c>
      <c r="AG177" s="1" t="s">
        <v>605</v>
      </c>
      <c r="AH177" s="3">
        <v>131.9</v>
      </c>
      <c r="AI177" s="7">
        <v>139.69999999999999</v>
      </c>
      <c r="AJ177" s="138">
        <f t="shared" si="147"/>
        <v>7.7999999999999829</v>
      </c>
      <c r="AK177" s="1">
        <v>725</v>
      </c>
      <c r="AL177" s="138">
        <f t="shared" si="148"/>
        <v>10.75862068965515</v>
      </c>
      <c r="AM177" s="643" t="str">
        <f t="shared" si="117"/>
        <v xml:space="preserve">  </v>
      </c>
      <c r="AN177" s="192">
        <f t="shared" si="149"/>
        <v>10.868161727653478</v>
      </c>
      <c r="AO177" s="192">
        <f t="shared" si="150"/>
        <v>0.15297855627882787</v>
      </c>
      <c r="AP177" s="192">
        <f t="shared" si="166"/>
        <v>1.4075844665577786</v>
      </c>
      <c r="AQ177" s="42">
        <f t="shared" si="151"/>
        <v>3</v>
      </c>
      <c r="AR177" s="643" t="str">
        <f t="shared" si="134"/>
        <v xml:space="preserve">  </v>
      </c>
      <c r="AS177" s="42"/>
      <c r="AT177" s="23" t="s">
        <v>191</v>
      </c>
      <c r="AU177" s="23" t="s">
        <v>191</v>
      </c>
      <c r="AV177" s="23" t="s">
        <v>191</v>
      </c>
      <c r="AW177" s="162" t="str">
        <f t="shared" si="152"/>
        <v xml:space="preserve">  </v>
      </c>
      <c r="AX177" s="643" t="str">
        <f t="shared" si="119"/>
        <v xml:space="preserve">  </v>
      </c>
      <c r="AY177" s="23" t="s">
        <v>191</v>
      </c>
      <c r="AZ177" s="23" t="s">
        <v>191</v>
      </c>
      <c r="BA177" s="23" t="s">
        <v>191</v>
      </c>
      <c r="BB177" s="162" t="str">
        <f t="shared" si="153"/>
        <v xml:space="preserve">  </v>
      </c>
      <c r="BC177" s="643" t="str">
        <f t="shared" si="121"/>
        <v xml:space="preserve">  </v>
      </c>
      <c r="BD177" s="794" t="s">
        <v>191</v>
      </c>
      <c r="BF177" s="24">
        <v>0.80840051297899607</v>
      </c>
      <c r="BH177" s="162" t="str">
        <f t="shared" si="154"/>
        <v>E, &lt;PRL</v>
      </c>
      <c r="BI177" s="643" t="str">
        <f t="shared" si="122"/>
        <v>E, &lt;RL</v>
      </c>
      <c r="BK177" s="5">
        <v>5.6086128249977017E-2</v>
      </c>
      <c r="BL177" s="5"/>
      <c r="BM177" s="162" t="str">
        <f t="shared" si="155"/>
        <v xml:space="preserve">  </v>
      </c>
      <c r="BN177" s="818" t="str">
        <f t="shared" si="123"/>
        <v xml:space="preserve">  </v>
      </c>
      <c r="BO177" s="942" t="str">
        <f t="shared" si="124"/>
        <v xml:space="preserve">  </v>
      </c>
      <c r="BP177" s="793">
        <f t="shared" si="169"/>
        <v>6.9379134908384517</v>
      </c>
      <c r="BQ177" s="12">
        <v>313.7393968283676</v>
      </c>
      <c r="BR177" s="246"/>
      <c r="BS177" s="163" t="str">
        <f t="shared" si="156"/>
        <v xml:space="preserve">  </v>
      </c>
      <c r="BT177" s="818" t="str">
        <f t="shared" si="125"/>
        <v xml:space="preserve">  </v>
      </c>
      <c r="BU177" s="10">
        <f>BQ177*(X177/1000)</f>
        <v>3.3893015131823674</v>
      </c>
      <c r="BV177" s="246"/>
      <c r="BW177" s="163" t="str">
        <f t="shared" si="157"/>
        <v xml:space="preserve">  </v>
      </c>
      <c r="BX177" s="643" t="str">
        <f t="shared" si="136"/>
        <v xml:space="preserve">  </v>
      </c>
      <c r="BY177" s="8">
        <v>9.2701281975674501</v>
      </c>
      <c r="BZ177" s="1"/>
      <c r="CA177" s="80">
        <v>1</v>
      </c>
      <c r="CB177" s="163" t="str">
        <f t="shared" si="158"/>
        <v xml:space="preserve">  </v>
      </c>
      <c r="CC177" s="643" t="str">
        <f t="shared" si="126"/>
        <v xml:space="preserve">  </v>
      </c>
      <c r="CD177" s="6">
        <f>BY177*(AE177/1000)</f>
        <v>0.10236951383816817</v>
      </c>
      <c r="CE177" s="9"/>
      <c r="CF177" s="174" t="str">
        <f t="shared" si="159"/>
        <v xml:space="preserve">  </v>
      </c>
      <c r="CG177" s="818" t="str">
        <f t="shared" si="127"/>
        <v>E, &lt;RL</v>
      </c>
      <c r="CH177" s="829">
        <f>BY177/BQ177*100</f>
        <v>2.954722387841751</v>
      </c>
      <c r="CI177" s="8">
        <v>15.804438407520184</v>
      </c>
      <c r="CJ177" s="9"/>
      <c r="CK177" s="163" t="str">
        <f t="shared" si="167"/>
        <v xml:space="preserve">  </v>
      </c>
      <c r="CL177" s="643" t="str">
        <f t="shared" si="137"/>
        <v xml:space="preserve">  </v>
      </c>
      <c r="CM177" s="6">
        <f>CI177*(AL177/1000)</f>
        <v>0.17003395803952712</v>
      </c>
      <c r="CN177" s="9"/>
      <c r="CO177" s="174" t="str">
        <f t="shared" si="168"/>
        <v>E, &lt;PRL</v>
      </c>
      <c r="CP177" s="818" t="str">
        <f t="shared" si="138"/>
        <v>E, &lt;RL</v>
      </c>
      <c r="CQ177" s="8">
        <f>CI177/BQ177*100</f>
        <v>5.0374414457633661</v>
      </c>
      <c r="CR177" s="61">
        <f>100*CM177/BU177</f>
        <v>5.0167846495272288</v>
      </c>
    </row>
    <row r="178" spans="1:97" ht="21.6" x14ac:dyDescent="0.3">
      <c r="A178" s="906" t="s">
        <v>2244</v>
      </c>
      <c r="B178" s="425" t="s">
        <v>1350</v>
      </c>
      <c r="C178" s="219" t="s">
        <v>599</v>
      </c>
      <c r="D178" s="219">
        <v>9</v>
      </c>
      <c r="E178" s="471"/>
      <c r="F178" s="472">
        <v>1</v>
      </c>
      <c r="G178" s="419">
        <v>11452600</v>
      </c>
      <c r="H178" s="419">
        <v>201203150950</v>
      </c>
      <c r="I178" s="419"/>
      <c r="J178" s="305" t="s">
        <v>606</v>
      </c>
      <c r="K178" s="926" t="s">
        <v>2614</v>
      </c>
      <c r="L178" s="413" t="s">
        <v>1694</v>
      </c>
      <c r="M178" s="219" t="s">
        <v>547</v>
      </c>
      <c r="N178" s="219"/>
      <c r="O178" s="219"/>
      <c r="P178" s="332">
        <v>40983</v>
      </c>
      <c r="Q178" s="326">
        <v>0.40972222222222227</v>
      </c>
      <c r="R178" s="305" t="s">
        <v>607</v>
      </c>
      <c r="S178" s="1" t="s">
        <v>607</v>
      </c>
      <c r="T178" s="3">
        <v>131.69999999999999</v>
      </c>
      <c r="U178" s="138">
        <v>145.1</v>
      </c>
      <c r="V178" s="138">
        <f t="shared" si="143"/>
        <v>13.400000000000006</v>
      </c>
      <c r="W178" s="1">
        <v>466</v>
      </c>
      <c r="X178" s="138">
        <f t="shared" si="144"/>
        <v>28.755364806866964</v>
      </c>
      <c r="Y178" s="643" t="str">
        <f t="shared" si="128"/>
        <v xml:space="preserve">  </v>
      </c>
      <c r="Z178" s="1" t="s">
        <v>607</v>
      </c>
      <c r="AA178" s="3">
        <v>130.19999999999999</v>
      </c>
      <c r="AB178" s="7">
        <v>145.6</v>
      </c>
      <c r="AC178" s="138">
        <f t="shared" si="145"/>
        <v>15.400000000000006</v>
      </c>
      <c r="AD178" s="1">
        <v>515</v>
      </c>
      <c r="AE178" s="138">
        <f t="shared" si="146"/>
        <v>29.902912621359235</v>
      </c>
      <c r="AF178" s="643" t="str">
        <f t="shared" si="130"/>
        <v xml:space="preserve">  </v>
      </c>
      <c r="AG178" s="1" t="s">
        <v>607</v>
      </c>
      <c r="AH178" s="3">
        <v>130.30000000000001</v>
      </c>
      <c r="AI178" s="7">
        <v>145.19999999999999</v>
      </c>
      <c r="AJ178" s="138">
        <f t="shared" si="147"/>
        <v>14.899999999999977</v>
      </c>
      <c r="AK178" s="1">
        <v>530</v>
      </c>
      <c r="AL178" s="138">
        <f t="shared" si="148"/>
        <v>28.113207547169768</v>
      </c>
      <c r="AM178" s="643" t="str">
        <f t="shared" si="117"/>
        <v xml:space="preserve">  </v>
      </c>
      <c r="AN178" s="192">
        <f t="shared" si="149"/>
        <v>28.923828325131989</v>
      </c>
      <c r="AO178" s="192">
        <f t="shared" si="150"/>
        <v>0.90666754154130491</v>
      </c>
      <c r="AP178" s="192">
        <f t="shared" si="166"/>
        <v>3.1346733611798516</v>
      </c>
      <c r="AQ178" s="42">
        <f t="shared" si="151"/>
        <v>3</v>
      </c>
      <c r="AR178" s="643" t="str">
        <f t="shared" si="134"/>
        <v xml:space="preserve">  </v>
      </c>
      <c r="AS178" s="42"/>
      <c r="AT178" s="23" t="s">
        <v>191</v>
      </c>
      <c r="AU178" s="23" t="s">
        <v>191</v>
      </c>
      <c r="AV178" s="23" t="s">
        <v>191</v>
      </c>
      <c r="AW178" s="162" t="str">
        <f t="shared" si="152"/>
        <v xml:space="preserve">  </v>
      </c>
      <c r="AX178" s="643" t="str">
        <f t="shared" si="119"/>
        <v xml:space="preserve">  </v>
      </c>
      <c r="AY178" s="23" t="s">
        <v>191</v>
      </c>
      <c r="AZ178" s="23" t="s">
        <v>191</v>
      </c>
      <c r="BA178" s="23" t="s">
        <v>191</v>
      </c>
      <c r="BB178" s="162" t="str">
        <f t="shared" si="153"/>
        <v xml:space="preserve">  </v>
      </c>
      <c r="BC178" s="643" t="str">
        <f t="shared" si="121"/>
        <v xml:space="preserve">  </v>
      </c>
      <c r="BD178" s="794" t="s">
        <v>191</v>
      </c>
      <c r="BF178" s="24">
        <v>1.3819247009497069</v>
      </c>
      <c r="BH178" s="162" t="str">
        <f t="shared" si="154"/>
        <v xml:space="preserve">  </v>
      </c>
      <c r="BI178" s="643" t="str">
        <f t="shared" si="122"/>
        <v xml:space="preserve">  </v>
      </c>
      <c r="BK178" s="5">
        <v>0.11771941741258385</v>
      </c>
      <c r="BL178" s="5"/>
      <c r="BM178" s="162" t="str">
        <f t="shared" si="155"/>
        <v xml:space="preserve">  </v>
      </c>
      <c r="BN178" s="818" t="str">
        <f t="shared" si="123"/>
        <v xml:space="preserve">  </v>
      </c>
      <c r="BO178" s="942" t="str">
        <f t="shared" si="124"/>
        <v xml:space="preserve">  </v>
      </c>
      <c r="BP178" s="793">
        <f t="shared" si="169"/>
        <v>8.5185117055714361</v>
      </c>
      <c r="BQ178" s="12">
        <v>291.15958499449619</v>
      </c>
      <c r="BR178" s="246"/>
      <c r="BS178" s="163" t="str">
        <f t="shared" si="156"/>
        <v xml:space="preserve">  </v>
      </c>
      <c r="BT178" s="818" t="str">
        <f t="shared" si="125"/>
        <v xml:space="preserve">  </v>
      </c>
      <c r="BU178" s="10">
        <f>BQ178*(X178/1000)</f>
        <v>8.3724000835327264</v>
      </c>
      <c r="BV178" s="246"/>
      <c r="BW178" s="163" t="str">
        <f t="shared" si="157"/>
        <v xml:space="preserve">  </v>
      </c>
      <c r="BX178" s="643" t="str">
        <f t="shared" si="136"/>
        <v xml:space="preserve">  </v>
      </c>
      <c r="BY178" s="8">
        <v>6.7112274419307072</v>
      </c>
      <c r="BZ178" s="1"/>
      <c r="CA178" s="80">
        <v>1</v>
      </c>
      <c r="CB178" s="163" t="str">
        <f t="shared" si="158"/>
        <v xml:space="preserve">  </v>
      </c>
      <c r="CC178" s="643" t="str">
        <f t="shared" si="126"/>
        <v xml:space="preserve">  </v>
      </c>
      <c r="CD178" s="6">
        <f>BY178*(AE178/1000)</f>
        <v>0.20068524777812219</v>
      </c>
      <c r="CE178" s="9"/>
      <c r="CF178" s="174" t="str">
        <f t="shared" si="159"/>
        <v xml:space="preserve">  </v>
      </c>
      <c r="CG178" s="818" t="str">
        <f t="shared" si="127"/>
        <v xml:space="preserve">  </v>
      </c>
      <c r="CH178" s="829">
        <f>BY178/BQ178*100</f>
        <v>2.3049996592272826</v>
      </c>
      <c r="CI178" s="8">
        <v>11.665070925989058</v>
      </c>
      <c r="CJ178" s="9"/>
      <c r="CK178" s="163" t="str">
        <f t="shared" si="167"/>
        <v xml:space="preserve">  </v>
      </c>
      <c r="CL178" s="643" t="str">
        <f t="shared" si="137"/>
        <v xml:space="preserve">  </v>
      </c>
      <c r="CM178" s="6">
        <f>CI178*(AL178/1000)</f>
        <v>0.32794255999478622</v>
      </c>
      <c r="CN178" s="9"/>
      <c r="CO178" s="174" t="str">
        <f t="shared" si="168"/>
        <v xml:space="preserve">  </v>
      </c>
      <c r="CP178" s="818" t="str">
        <f t="shared" si="138"/>
        <v xml:space="preserve">  </v>
      </c>
      <c r="CQ178" s="8">
        <f>CI178/BQ178*100</f>
        <v>4.0064183104978541</v>
      </c>
      <c r="CR178" s="61">
        <f>100*CM178/BU178</f>
        <v>3.9169480283174805</v>
      </c>
    </row>
    <row r="179" spans="1:97" ht="14.4" x14ac:dyDescent="0.3">
      <c r="A179" s="906" t="s">
        <v>2245</v>
      </c>
      <c r="B179" s="425" t="s">
        <v>1351</v>
      </c>
      <c r="C179" s="305" t="s">
        <v>601</v>
      </c>
      <c r="D179" s="305">
        <v>2</v>
      </c>
      <c r="E179" s="471"/>
      <c r="F179" s="472">
        <v>4</v>
      </c>
      <c r="G179" s="419">
        <v>88888823</v>
      </c>
      <c r="H179" s="419">
        <v>201203151600</v>
      </c>
      <c r="I179" s="419"/>
      <c r="J179" s="305" t="s">
        <v>608</v>
      </c>
      <c r="K179" s="910" t="s">
        <v>137</v>
      </c>
      <c r="L179" s="418"/>
      <c r="M179" s="219" t="s">
        <v>535</v>
      </c>
      <c r="N179" s="219"/>
      <c r="O179" s="31" t="s">
        <v>47</v>
      </c>
      <c r="P179" s="332">
        <v>40983</v>
      </c>
      <c r="Q179" s="326">
        <v>0.66666666666666663</v>
      </c>
      <c r="R179" s="305" t="s">
        <v>609</v>
      </c>
      <c r="S179" s="1" t="s">
        <v>609</v>
      </c>
      <c r="T179" s="3">
        <v>130.69999999999999</v>
      </c>
      <c r="U179" s="138">
        <v>130.80000000000001</v>
      </c>
      <c r="V179" s="138">
        <f t="shared" si="143"/>
        <v>0.10000000000002274</v>
      </c>
      <c r="W179" s="1">
        <v>595</v>
      </c>
      <c r="X179" s="138">
        <f t="shared" si="144"/>
        <v>0.16806722689079454</v>
      </c>
      <c r="Y179" s="643" t="str">
        <f t="shared" si="128"/>
        <v>&lt;MDL</v>
      </c>
      <c r="Z179" s="1" t="s">
        <v>609</v>
      </c>
      <c r="AA179" s="3">
        <v>130.4</v>
      </c>
      <c r="AB179" s="7">
        <v>130.39999999999998</v>
      </c>
      <c r="AC179" s="138">
        <f t="shared" si="145"/>
        <v>0</v>
      </c>
      <c r="AD179" s="1">
        <v>515</v>
      </c>
      <c r="AE179" s="138">
        <f t="shared" si="146"/>
        <v>0</v>
      </c>
      <c r="AF179" s="643" t="str">
        <f t="shared" si="130"/>
        <v>&lt;MDL</v>
      </c>
      <c r="AG179" s="1" t="s">
        <v>609</v>
      </c>
      <c r="AH179" s="3">
        <v>130.9</v>
      </c>
      <c r="AI179" s="7">
        <v>130.80000000000001</v>
      </c>
      <c r="AJ179" s="138">
        <f t="shared" si="147"/>
        <v>-9.9999999999994316E-2</v>
      </c>
      <c r="AK179" s="1">
        <v>530</v>
      </c>
      <c r="AL179" s="138">
        <f t="shared" si="148"/>
        <v>-0.18867924528300814</v>
      </c>
      <c r="AM179" s="643" t="str">
        <f t="shared" si="117"/>
        <v>&lt;MDL</v>
      </c>
      <c r="AN179" s="192">
        <f t="shared" si="149"/>
        <v>-6.8706727974045352E-3</v>
      </c>
      <c r="AO179" s="192">
        <f t="shared" si="150"/>
        <v>0.17847245154541411</v>
      </c>
      <c r="AP179" s="192">
        <f t="shared" si="166"/>
        <v>-2597.5978889990779</v>
      </c>
      <c r="AQ179" s="42">
        <f t="shared" si="151"/>
        <v>3</v>
      </c>
      <c r="AR179" s="643" t="str">
        <f t="shared" si="134"/>
        <v>&lt;MDL</v>
      </c>
      <c r="AS179" s="42"/>
      <c r="AT179" s="23" t="s">
        <v>191</v>
      </c>
      <c r="AU179" s="23" t="s">
        <v>191</v>
      </c>
      <c r="AV179" s="23" t="s">
        <v>191</v>
      </c>
      <c r="AW179" s="162" t="str">
        <f t="shared" si="152"/>
        <v xml:space="preserve">  </v>
      </c>
      <c r="AX179" s="643" t="str">
        <f t="shared" si="119"/>
        <v xml:space="preserve">  </v>
      </c>
      <c r="AY179" s="23" t="s">
        <v>191</v>
      </c>
      <c r="AZ179" s="23" t="s">
        <v>191</v>
      </c>
      <c r="BA179" s="23" t="s">
        <v>191</v>
      </c>
      <c r="BB179" s="162" t="str">
        <f t="shared" si="153"/>
        <v xml:space="preserve">  </v>
      </c>
      <c r="BC179" s="643" t="str">
        <f t="shared" si="121"/>
        <v xml:space="preserve">  </v>
      </c>
      <c r="BD179" s="794" t="s">
        <v>191</v>
      </c>
      <c r="BF179" s="41">
        <v>-2.6654751173661229E-2</v>
      </c>
      <c r="BG179" s="40" t="s">
        <v>88</v>
      </c>
      <c r="BH179" s="162" t="str">
        <f t="shared" si="154"/>
        <v>E, &lt;PRL</v>
      </c>
      <c r="BI179" s="643" t="str">
        <f t="shared" si="122"/>
        <v>&lt;MDL</v>
      </c>
      <c r="BJ179" s="246"/>
      <c r="BK179" s="41">
        <v>9.2919215298067556E-4</v>
      </c>
      <c r="BL179" s="5"/>
      <c r="BM179" s="162" t="str">
        <f t="shared" si="155"/>
        <v>E, &lt;PRL</v>
      </c>
      <c r="BN179" s="818" t="str">
        <f t="shared" si="123"/>
        <v>&lt;MDL</v>
      </c>
      <c r="BO179" s="942" t="str">
        <f t="shared" si="124"/>
        <v>&lt;MDL</v>
      </c>
      <c r="BP179" s="836" t="s">
        <v>88</v>
      </c>
      <c r="BQ179" s="24">
        <v>0.25740450035893098</v>
      </c>
      <c r="BR179" s="246"/>
      <c r="BS179" s="163" t="str">
        <f t="shared" si="156"/>
        <v>E, &lt;PRL</v>
      </c>
      <c r="BT179" s="818" t="str">
        <f>IF(BQ179&lt;BU$3,"&lt;MDL",IF(BQ179&lt;BU$4,"E, &lt;RL",IF(BQ179&gt;BU$4,"  ",)))</f>
        <v>E, &lt;RL</v>
      </c>
      <c r="BU179" s="854">
        <v>0.43261260564526216</v>
      </c>
      <c r="BV179" s="856"/>
      <c r="BW179" s="163" t="str">
        <f t="shared" si="157"/>
        <v>E, &lt;PRL</v>
      </c>
      <c r="BX179" s="643" t="str">
        <f t="shared" si="136"/>
        <v>&lt;MDL</v>
      </c>
      <c r="BY179" s="8" t="s">
        <v>88</v>
      </c>
      <c r="BZ179" s="1"/>
      <c r="CA179" s="80">
        <v>1</v>
      </c>
      <c r="CB179" s="163" t="str">
        <f t="shared" si="158"/>
        <v xml:space="preserve">  </v>
      </c>
      <c r="CC179" s="643" t="s">
        <v>88</v>
      </c>
      <c r="CD179" s="6">
        <v>4.2523873418467504E-3</v>
      </c>
      <c r="CE179" s="9"/>
      <c r="CF179" s="174" t="str">
        <f t="shared" si="159"/>
        <v>E, &lt;PRL</v>
      </c>
      <c r="CG179" s="818" t="str">
        <f t="shared" si="127"/>
        <v>&lt;MDL</v>
      </c>
      <c r="CH179" s="829" t="s">
        <v>88</v>
      </c>
      <c r="CI179" s="8" t="s">
        <v>603</v>
      </c>
      <c r="CJ179" s="9"/>
      <c r="CK179" s="163" t="str">
        <f t="shared" si="167"/>
        <v xml:space="preserve">  </v>
      </c>
      <c r="CL179" s="818" t="s">
        <v>88</v>
      </c>
      <c r="CM179" s="8" t="s">
        <v>603</v>
      </c>
      <c r="CN179" s="9"/>
      <c r="CO179" s="174" t="str">
        <f t="shared" si="168"/>
        <v xml:space="preserve">  </v>
      </c>
      <c r="CP179" s="818" t="s">
        <v>88</v>
      </c>
      <c r="CQ179" s="8" t="s">
        <v>603</v>
      </c>
      <c r="CR179" s="61"/>
    </row>
    <row r="180" spans="1:97" ht="21.6" x14ac:dyDescent="0.3">
      <c r="A180" s="906" t="s">
        <v>2246</v>
      </c>
      <c r="B180" s="425" t="s">
        <v>1352</v>
      </c>
      <c r="C180" s="219" t="s">
        <v>599</v>
      </c>
      <c r="D180" s="219">
        <v>9</v>
      </c>
      <c r="E180" s="471"/>
      <c r="F180" s="472">
        <v>1</v>
      </c>
      <c r="G180" s="419">
        <v>11452600</v>
      </c>
      <c r="H180" s="419">
        <v>201203161330</v>
      </c>
      <c r="I180" s="419"/>
      <c r="J180" s="305" t="s">
        <v>610</v>
      </c>
      <c r="K180" s="926" t="s">
        <v>2614</v>
      </c>
      <c r="L180" s="413" t="s">
        <v>1694</v>
      </c>
      <c r="M180" s="219" t="s">
        <v>547</v>
      </c>
      <c r="N180" s="219"/>
      <c r="O180" s="219"/>
      <c r="P180" s="332">
        <v>40984</v>
      </c>
      <c r="Q180" s="326">
        <v>0.5625</v>
      </c>
      <c r="R180" s="305" t="s">
        <v>611</v>
      </c>
      <c r="S180" s="1" t="s">
        <v>611</v>
      </c>
      <c r="T180" s="3">
        <v>131.9</v>
      </c>
      <c r="U180" s="138">
        <v>141</v>
      </c>
      <c r="V180" s="138">
        <f t="shared" si="143"/>
        <v>9.0999999999999943</v>
      </c>
      <c r="W180" s="1">
        <v>307</v>
      </c>
      <c r="X180" s="138">
        <f t="shared" si="144"/>
        <v>29.641693811074902</v>
      </c>
      <c r="Y180" s="643" t="str">
        <f t="shared" si="128"/>
        <v xml:space="preserve">  </v>
      </c>
      <c r="Z180" s="1" t="s">
        <v>611</v>
      </c>
      <c r="AA180" s="3">
        <v>131.19999999999999</v>
      </c>
      <c r="AB180" s="7">
        <v>140</v>
      </c>
      <c r="AC180" s="138">
        <f t="shared" si="145"/>
        <v>8.8000000000000114</v>
      </c>
      <c r="AD180" s="1">
        <v>324</v>
      </c>
      <c r="AE180" s="138">
        <f t="shared" si="146"/>
        <v>27.160493827160529</v>
      </c>
      <c r="AF180" s="643" t="str">
        <f t="shared" si="130"/>
        <v xml:space="preserve">  </v>
      </c>
      <c r="AG180" s="1" t="s">
        <v>611</v>
      </c>
      <c r="AH180" s="3">
        <v>131.1</v>
      </c>
      <c r="AI180" s="7">
        <v>143.19999999999999</v>
      </c>
      <c r="AJ180" s="138">
        <f t="shared" si="147"/>
        <v>12.099999999999994</v>
      </c>
      <c r="AK180" s="1">
        <v>462</v>
      </c>
      <c r="AL180" s="138">
        <f t="shared" si="148"/>
        <v>26.190476190476176</v>
      </c>
      <c r="AM180" s="643" t="str">
        <f t="shared" si="117"/>
        <v xml:space="preserve">  </v>
      </c>
      <c r="AN180" s="192">
        <f t="shared" si="149"/>
        <v>27.664221276237203</v>
      </c>
      <c r="AO180" s="192">
        <f t="shared" si="150"/>
        <v>1.7798965625557437</v>
      </c>
      <c r="AP180" s="192">
        <f t="shared" si="166"/>
        <v>6.4339297491255447</v>
      </c>
      <c r="AQ180" s="42">
        <f t="shared" si="151"/>
        <v>3</v>
      </c>
      <c r="AR180" s="643" t="str">
        <f t="shared" si="134"/>
        <v xml:space="preserve">  </v>
      </c>
      <c r="AS180" s="42"/>
      <c r="AT180" s="23" t="s">
        <v>191</v>
      </c>
      <c r="AU180" s="23" t="s">
        <v>191</v>
      </c>
      <c r="AV180" s="23" t="s">
        <v>191</v>
      </c>
      <c r="AW180" s="162" t="str">
        <f t="shared" si="152"/>
        <v xml:space="preserve">  </v>
      </c>
      <c r="AX180" s="643" t="str">
        <f t="shared" si="119"/>
        <v xml:space="preserve">  </v>
      </c>
      <c r="AY180" s="23" t="s">
        <v>191</v>
      </c>
      <c r="AZ180" s="23" t="s">
        <v>191</v>
      </c>
      <c r="BA180" s="23" t="s">
        <v>191</v>
      </c>
      <c r="BB180" s="162" t="str">
        <f t="shared" si="153"/>
        <v xml:space="preserve">  </v>
      </c>
      <c r="BC180" s="643" t="str">
        <f t="shared" si="121"/>
        <v xml:space="preserve">  </v>
      </c>
      <c r="BD180" s="794" t="s">
        <v>191</v>
      </c>
      <c r="BF180" s="24">
        <v>6.3262663803440731</v>
      </c>
      <c r="BH180" s="162" t="str">
        <f t="shared" si="154"/>
        <v xml:space="preserve">  </v>
      </c>
      <c r="BI180" s="643" t="str">
        <f t="shared" si="122"/>
        <v xml:space="preserve">  </v>
      </c>
      <c r="BK180" s="5">
        <v>0.23951760431057317</v>
      </c>
      <c r="BL180" s="5">
        <v>1.7312916793558869E-3</v>
      </c>
      <c r="BM180" s="162" t="str">
        <f t="shared" si="155"/>
        <v xml:space="preserve">  </v>
      </c>
      <c r="BN180" s="818" t="str">
        <f t="shared" si="123"/>
        <v xml:space="preserve">  </v>
      </c>
      <c r="BO180" s="942" t="str">
        <f t="shared" si="124"/>
        <v xml:space="preserve">  </v>
      </c>
      <c r="BP180" s="793">
        <f>BK180/BF180*100</f>
        <v>3.7860815512726838</v>
      </c>
      <c r="BQ180" s="12">
        <v>420.90142870474921</v>
      </c>
      <c r="BR180" s="246"/>
      <c r="BS180" s="163" t="str">
        <f t="shared" si="156"/>
        <v xml:space="preserve">  </v>
      </c>
      <c r="BT180" s="818" t="str">
        <f t="shared" si="125"/>
        <v xml:space="preserve">  </v>
      </c>
      <c r="BU180" s="10">
        <f>BQ180*(X180/1000)</f>
        <v>12.476231274310148</v>
      </c>
      <c r="BV180" s="856">
        <v>7.7471894646356995E-2</v>
      </c>
      <c r="BW180" s="163" t="str">
        <f t="shared" si="157"/>
        <v xml:space="preserve">  </v>
      </c>
      <c r="BX180" s="643" t="str">
        <f t="shared" si="136"/>
        <v xml:space="preserve">  </v>
      </c>
      <c r="BY180" s="8">
        <v>7.7468115806975124</v>
      </c>
      <c r="BZ180" s="1"/>
      <c r="CA180" s="80">
        <v>1</v>
      </c>
      <c r="CB180" s="163" t="str">
        <f t="shared" si="158"/>
        <v xml:space="preserve">  </v>
      </c>
      <c r="CC180" s="643" t="str">
        <f t="shared" si="126"/>
        <v xml:space="preserve">  </v>
      </c>
      <c r="CD180" s="6">
        <f>BY180*(AE180/1000)</f>
        <v>0.21040722811771048</v>
      </c>
      <c r="CE180" s="9"/>
      <c r="CF180" s="174" t="str">
        <f t="shared" si="159"/>
        <v xml:space="preserve">  </v>
      </c>
      <c r="CG180" s="818" t="str">
        <f t="shared" si="127"/>
        <v xml:space="preserve">  </v>
      </c>
      <c r="CH180" s="829">
        <f>BY180/BQ180*100</f>
        <v>1.8405286968345473</v>
      </c>
      <c r="CI180" s="8">
        <v>22.084514261563218</v>
      </c>
      <c r="CJ180" s="9"/>
      <c r="CK180" s="163" t="str">
        <f t="shared" si="167"/>
        <v xml:space="preserve">  </v>
      </c>
      <c r="CL180" s="643" t="str">
        <f t="shared" si="137"/>
        <v xml:space="preserve">  </v>
      </c>
      <c r="CM180" s="6">
        <f>CI180*(AL180/1000)</f>
        <v>0.57840394494570302</v>
      </c>
      <c r="CN180" s="9"/>
      <c r="CO180" s="174" t="str">
        <f t="shared" si="168"/>
        <v xml:space="preserve">  </v>
      </c>
      <c r="CP180" s="818" t="str">
        <f t="shared" si="138"/>
        <v xml:space="preserve">  </v>
      </c>
      <c r="CQ180" s="8">
        <f>CI180/BQ180*100</f>
        <v>5.2469563549652136</v>
      </c>
      <c r="CR180" s="61">
        <f>100*CM180/BU180</f>
        <v>4.6360469939083018</v>
      </c>
    </row>
    <row r="181" spans="1:97" ht="31.8" x14ac:dyDescent="0.3">
      <c r="A181" s="906" t="s">
        <v>2247</v>
      </c>
      <c r="B181" s="425" t="s">
        <v>1353</v>
      </c>
      <c r="C181" s="219" t="s">
        <v>599</v>
      </c>
      <c r="D181" s="219">
        <v>9</v>
      </c>
      <c r="E181" s="471"/>
      <c r="F181" s="472">
        <v>1</v>
      </c>
      <c r="G181" s="419">
        <v>11452900</v>
      </c>
      <c r="H181" s="419">
        <v>201203161510</v>
      </c>
      <c r="I181" s="419"/>
      <c r="J181" s="305" t="s">
        <v>612</v>
      </c>
      <c r="K181" s="926" t="s">
        <v>2616</v>
      </c>
      <c r="L181" s="415" t="s">
        <v>746</v>
      </c>
      <c r="M181" s="219" t="s">
        <v>48</v>
      </c>
      <c r="N181" s="219"/>
      <c r="O181" s="219"/>
      <c r="P181" s="332">
        <v>40984</v>
      </c>
      <c r="Q181" s="326">
        <v>0.63194444444444442</v>
      </c>
      <c r="R181" s="305" t="s">
        <v>613</v>
      </c>
      <c r="S181" s="1" t="s">
        <v>613</v>
      </c>
      <c r="T181" s="3">
        <v>130.5</v>
      </c>
      <c r="U181" s="138">
        <v>140.19999999999999</v>
      </c>
      <c r="V181" s="138">
        <f t="shared" si="143"/>
        <v>9.6999999999999886</v>
      </c>
      <c r="W181" s="1">
        <v>388</v>
      </c>
      <c r="X181" s="138">
        <f t="shared" si="144"/>
        <v>24.999999999999972</v>
      </c>
      <c r="Y181" s="643" t="str">
        <f t="shared" si="128"/>
        <v xml:space="preserve">  </v>
      </c>
      <c r="Z181" s="1" t="s">
        <v>613</v>
      </c>
      <c r="AA181" s="3">
        <v>130.69999999999999</v>
      </c>
      <c r="AB181" s="7">
        <v>139.9</v>
      </c>
      <c r="AC181" s="138">
        <f t="shared" si="145"/>
        <v>9.2000000000000171</v>
      </c>
      <c r="AD181" s="1">
        <v>352</v>
      </c>
      <c r="AE181" s="138">
        <f t="shared" si="146"/>
        <v>26.136363636363686</v>
      </c>
      <c r="AF181" s="643" t="str">
        <f t="shared" si="130"/>
        <v xml:space="preserve">  </v>
      </c>
      <c r="AG181" s="1" t="s">
        <v>613</v>
      </c>
      <c r="AH181" s="3">
        <v>132.69999999999999</v>
      </c>
      <c r="AI181" s="7">
        <v>142.9</v>
      </c>
      <c r="AJ181" s="138">
        <f t="shared" si="147"/>
        <v>10.200000000000017</v>
      </c>
      <c r="AK181" s="1">
        <v>442</v>
      </c>
      <c r="AL181" s="138">
        <f t="shared" si="148"/>
        <v>23.076923076923116</v>
      </c>
      <c r="AM181" s="643" t="str">
        <f t="shared" si="117"/>
        <v xml:space="preserve">  </v>
      </c>
      <c r="AN181" s="192">
        <f t="shared" si="149"/>
        <v>24.737762237762258</v>
      </c>
      <c r="AO181" s="192">
        <f t="shared" si="150"/>
        <v>1.5464865395938923</v>
      </c>
      <c r="AP181" s="192">
        <f t="shared" si="166"/>
        <v>6.2515215593477436</v>
      </c>
      <c r="AQ181" s="42">
        <f t="shared" si="151"/>
        <v>3</v>
      </c>
      <c r="AR181" s="643" t="str">
        <f t="shared" si="134"/>
        <v xml:space="preserve">  </v>
      </c>
      <c r="AS181" s="42"/>
      <c r="AT181" s="23" t="s">
        <v>191</v>
      </c>
      <c r="AU181" s="23" t="s">
        <v>191</v>
      </c>
      <c r="AV181" s="23" t="s">
        <v>191</v>
      </c>
      <c r="AW181" s="162" t="str">
        <f t="shared" si="152"/>
        <v xml:space="preserve">  </v>
      </c>
      <c r="AX181" s="643" t="str">
        <f t="shared" si="119"/>
        <v xml:space="preserve">  </v>
      </c>
      <c r="AY181" s="23" t="s">
        <v>191</v>
      </c>
      <c r="AZ181" s="23" t="s">
        <v>191</v>
      </c>
      <c r="BA181" s="23" t="s">
        <v>191</v>
      </c>
      <c r="BB181" s="162" t="str">
        <f t="shared" si="153"/>
        <v xml:space="preserve">  </v>
      </c>
      <c r="BC181" s="643" t="str">
        <f t="shared" si="121"/>
        <v xml:space="preserve">  </v>
      </c>
      <c r="BD181" s="794" t="s">
        <v>191</v>
      </c>
      <c r="BF181" s="24">
        <v>2.0303867842343792</v>
      </c>
      <c r="BH181" s="162" t="str">
        <f t="shared" si="154"/>
        <v xml:space="preserve">  </v>
      </c>
      <c r="BI181" s="643" t="str">
        <f t="shared" si="122"/>
        <v xml:space="preserve">  </v>
      </c>
      <c r="BK181" s="5">
        <v>0.12067990953309375</v>
      </c>
      <c r="BL181" s="5"/>
      <c r="BM181" s="162" t="str">
        <f t="shared" si="155"/>
        <v xml:space="preserve">  </v>
      </c>
      <c r="BN181" s="818" t="str">
        <f t="shared" si="123"/>
        <v xml:space="preserve">  </v>
      </c>
      <c r="BO181" s="942" t="str">
        <f t="shared" si="124"/>
        <v xml:space="preserve">  </v>
      </c>
      <c r="BP181" s="793">
        <f>BK181/BF181*100</f>
        <v>5.9436906539263097</v>
      </c>
      <c r="BQ181" s="12">
        <v>338.01397843466378</v>
      </c>
      <c r="BR181" s="246"/>
      <c r="BS181" s="163" t="str">
        <f t="shared" si="156"/>
        <v xml:space="preserve">  </v>
      </c>
      <c r="BT181" s="818" t="str">
        <f t="shared" si="125"/>
        <v xml:space="preserve">  </v>
      </c>
      <c r="BU181" s="10">
        <f>BQ181*(X181/1000)</f>
        <v>8.450349460866585</v>
      </c>
      <c r="BV181" s="856">
        <v>0.23060739651506021</v>
      </c>
      <c r="BW181" s="163" t="str">
        <f t="shared" si="157"/>
        <v xml:space="preserve">  </v>
      </c>
      <c r="BX181" s="643" t="str">
        <f t="shared" si="136"/>
        <v xml:space="preserve">  </v>
      </c>
      <c r="BY181" s="8">
        <v>7.97054243103441</v>
      </c>
      <c r="BZ181" s="1"/>
      <c r="CA181" s="80">
        <v>1</v>
      </c>
      <c r="CB181" s="163" t="str">
        <f t="shared" si="158"/>
        <v xml:space="preserve">  </v>
      </c>
      <c r="CC181" s="643" t="str">
        <f t="shared" si="126"/>
        <v xml:space="preserve">  </v>
      </c>
      <c r="CD181" s="6">
        <f>BY181*(AE181/1000)</f>
        <v>0.20832099535658158</v>
      </c>
      <c r="CE181" s="9"/>
      <c r="CF181" s="174" t="str">
        <f t="shared" si="159"/>
        <v xml:space="preserve">  </v>
      </c>
      <c r="CG181" s="818" t="str">
        <f t="shared" si="127"/>
        <v xml:space="preserve">  </v>
      </c>
      <c r="CH181" s="829">
        <f>BY181/BQ181*100</f>
        <v>2.358051127928448</v>
      </c>
      <c r="CI181" s="8">
        <v>14.487883070686134</v>
      </c>
      <c r="CJ181" s="9"/>
      <c r="CK181" s="163" t="str">
        <f t="shared" si="167"/>
        <v xml:space="preserve">  </v>
      </c>
      <c r="CL181" s="643" t="str">
        <f t="shared" si="137"/>
        <v xml:space="preserve">  </v>
      </c>
      <c r="CM181" s="6">
        <f>CI181*(AL181/1000)</f>
        <v>0.33433576316968061</v>
      </c>
      <c r="CN181" s="9"/>
      <c r="CO181" s="174" t="str">
        <f t="shared" si="168"/>
        <v xml:space="preserve">  </v>
      </c>
      <c r="CP181" s="818" t="str">
        <f t="shared" si="138"/>
        <v xml:space="preserve">  </v>
      </c>
      <c r="CQ181" s="8">
        <f>CI181/BQ181*100</f>
        <v>4.2861786775148296</v>
      </c>
      <c r="CR181" s="61">
        <f>100*CM181/BU181</f>
        <v>3.9564726253983156</v>
      </c>
    </row>
    <row r="182" spans="1:97" ht="14.4" x14ac:dyDescent="0.3">
      <c r="A182" s="906" t="s">
        <v>2248</v>
      </c>
      <c r="B182" s="425" t="s">
        <v>1354</v>
      </c>
      <c r="C182" s="305" t="s">
        <v>601</v>
      </c>
      <c r="D182" s="305">
        <v>2</v>
      </c>
      <c r="E182" s="471"/>
      <c r="F182" s="472">
        <v>4</v>
      </c>
      <c r="G182" s="419">
        <v>88888823</v>
      </c>
      <c r="H182" s="419">
        <v>201203181200</v>
      </c>
      <c r="I182" s="419"/>
      <c r="J182" s="305" t="s">
        <v>614</v>
      </c>
      <c r="K182" s="910" t="s">
        <v>137</v>
      </c>
      <c r="L182" s="418"/>
      <c r="M182" s="219" t="s">
        <v>535</v>
      </c>
      <c r="N182" s="219"/>
      <c r="O182" s="31" t="s">
        <v>47</v>
      </c>
      <c r="P182" s="332">
        <v>40986</v>
      </c>
      <c r="Q182" s="326">
        <v>0.5</v>
      </c>
      <c r="R182" s="857" t="s">
        <v>623</v>
      </c>
      <c r="S182" s="580" t="s">
        <v>623</v>
      </c>
      <c r="T182" s="3">
        <v>129.9</v>
      </c>
      <c r="U182" s="138">
        <v>129.70000000000002</v>
      </c>
      <c r="V182" s="138">
        <f t="shared" si="143"/>
        <v>-0.19999999999998863</v>
      </c>
      <c r="W182" s="1">
        <v>1218</v>
      </c>
      <c r="X182" s="138">
        <f t="shared" si="144"/>
        <v>-0.16420361247946522</v>
      </c>
      <c r="Y182" s="643" t="str">
        <f t="shared" si="128"/>
        <v>&lt;MDL</v>
      </c>
      <c r="Z182" s="580" t="s">
        <v>623</v>
      </c>
      <c r="AA182" s="3">
        <v>130.6</v>
      </c>
      <c r="AB182" s="7">
        <v>130.39999999999998</v>
      </c>
      <c r="AC182" s="138">
        <f t="shared" si="145"/>
        <v>-0.20000000000001705</v>
      </c>
      <c r="AD182" s="1">
        <v>1555</v>
      </c>
      <c r="AE182" s="138">
        <f t="shared" si="146"/>
        <v>-0.12861736334406243</v>
      </c>
      <c r="AF182" s="643" t="str">
        <f t="shared" si="130"/>
        <v>&lt;MDL</v>
      </c>
      <c r="AG182" s="580" t="s">
        <v>623</v>
      </c>
      <c r="AH182" s="3">
        <v>130.4</v>
      </c>
      <c r="AI182" s="7">
        <v>130.20000000000002</v>
      </c>
      <c r="AJ182" s="138">
        <f t="shared" si="147"/>
        <v>-0.19999999999998863</v>
      </c>
      <c r="AK182" s="1">
        <v>1044</v>
      </c>
      <c r="AL182" s="138">
        <f t="shared" si="148"/>
        <v>-0.19157088122604274</v>
      </c>
      <c r="AM182" s="643" t="str">
        <f t="shared" si="117"/>
        <v>&lt;MDL</v>
      </c>
      <c r="AN182" s="192">
        <f t="shared" si="149"/>
        <v>-0.16146395234985678</v>
      </c>
      <c r="AO182" s="192">
        <f t="shared" si="150"/>
        <v>3.1566052281660775E-2</v>
      </c>
      <c r="AP182" s="192">
        <f t="shared" si="166"/>
        <v>-19.549906850579319</v>
      </c>
      <c r="AQ182" s="42">
        <f t="shared" si="151"/>
        <v>3</v>
      </c>
      <c r="AR182" s="643" t="str">
        <f t="shared" si="134"/>
        <v>&lt;MDL</v>
      </c>
      <c r="AS182" s="42"/>
      <c r="AT182" s="23" t="s">
        <v>191</v>
      </c>
      <c r="AU182" s="23" t="s">
        <v>191</v>
      </c>
      <c r="AV182" s="23" t="s">
        <v>191</v>
      </c>
      <c r="AW182" s="162" t="str">
        <f t="shared" si="152"/>
        <v xml:space="preserve">  </v>
      </c>
      <c r="AX182" s="643" t="str">
        <f t="shared" si="119"/>
        <v xml:space="preserve">  </v>
      </c>
      <c r="AY182" s="23" t="s">
        <v>191</v>
      </c>
      <c r="AZ182" s="23" t="s">
        <v>191</v>
      </c>
      <c r="BA182" s="23" t="s">
        <v>191</v>
      </c>
      <c r="BB182" s="162" t="str">
        <f t="shared" si="153"/>
        <v xml:space="preserve">  </v>
      </c>
      <c r="BC182" s="643" t="str">
        <f t="shared" si="121"/>
        <v xml:space="preserve">  </v>
      </c>
      <c r="BD182" s="794" t="s">
        <v>191</v>
      </c>
      <c r="BF182" s="41">
        <v>-9.0285420238205114E-2</v>
      </c>
      <c r="BG182" s="40" t="s">
        <v>88</v>
      </c>
      <c r="BH182" s="162" t="str">
        <f t="shared" si="154"/>
        <v>E, &lt;PRL</v>
      </c>
      <c r="BI182" s="643" t="str">
        <f t="shared" si="122"/>
        <v>&lt;MDL</v>
      </c>
      <c r="BK182" s="41">
        <v>6.8666638999003164E-4</v>
      </c>
      <c r="BL182" s="5"/>
      <c r="BM182" s="162" t="str">
        <f t="shared" si="155"/>
        <v>E, &lt;PRL</v>
      </c>
      <c r="BN182" s="818" t="str">
        <f t="shared" si="123"/>
        <v>&lt;MDL</v>
      </c>
      <c r="BO182" s="942" t="str">
        <f t="shared" si="124"/>
        <v>&lt;MDL</v>
      </c>
      <c r="BP182" s="836" t="s">
        <v>88</v>
      </c>
      <c r="BQ182" s="24">
        <v>9.4360767679262825E-2</v>
      </c>
      <c r="BR182" s="246"/>
      <c r="BS182" s="163" t="str">
        <f t="shared" si="156"/>
        <v>E, &lt;PRL</v>
      </c>
      <c r="BT182" s="818" t="str">
        <f>IF(BQ182&lt;BU$3,"&lt;MDL",IF(BQ182&lt;BU$4,"E, &lt;RL",IF(BQ182&gt;BU$4,"  ",)))</f>
        <v>E, &lt;RL</v>
      </c>
      <c r="BU182" s="854">
        <v>7.7471894646356995E-2</v>
      </c>
      <c r="BV182" s="856"/>
      <c r="BW182" s="163" t="str">
        <f t="shared" si="157"/>
        <v>E, &lt;PRL</v>
      </c>
      <c r="BX182" s="643" t="str">
        <f t="shared" si="136"/>
        <v>&lt;MDL</v>
      </c>
      <c r="BY182" s="8" t="s">
        <v>88</v>
      </c>
      <c r="BZ182" s="1"/>
      <c r="CA182" s="80">
        <v>1</v>
      </c>
      <c r="CB182" s="163" t="str">
        <f t="shared" si="158"/>
        <v xml:space="preserve">  </v>
      </c>
      <c r="CC182" s="643" t="s">
        <v>88</v>
      </c>
      <c r="CD182" s="6">
        <v>1.2266247482290028E-3</v>
      </c>
      <c r="CE182" s="9"/>
      <c r="CF182" s="174" t="str">
        <f t="shared" si="159"/>
        <v>E, &lt;PRL</v>
      </c>
      <c r="CG182" s="818" t="str">
        <f t="shared" si="127"/>
        <v>&lt;MDL</v>
      </c>
      <c r="CH182" s="829" t="s">
        <v>88</v>
      </c>
      <c r="CI182" s="8" t="s">
        <v>603</v>
      </c>
      <c r="CJ182" s="9"/>
      <c r="CK182" s="163" t="str">
        <f t="shared" si="167"/>
        <v xml:space="preserve">  </v>
      </c>
      <c r="CL182" s="818" t="s">
        <v>88</v>
      </c>
      <c r="CM182" s="8" t="s">
        <v>603</v>
      </c>
      <c r="CN182" s="9"/>
      <c r="CO182" s="174" t="str">
        <f t="shared" si="168"/>
        <v xml:space="preserve">  </v>
      </c>
      <c r="CP182" s="818" t="s">
        <v>88</v>
      </c>
      <c r="CQ182" s="8" t="s">
        <v>603</v>
      </c>
      <c r="CR182" s="61"/>
    </row>
    <row r="183" spans="1:97" ht="31.8" x14ac:dyDescent="0.3">
      <c r="A183" s="906" t="s">
        <v>2249</v>
      </c>
      <c r="B183" s="425" t="s">
        <v>1355</v>
      </c>
      <c r="C183" s="219" t="s">
        <v>599</v>
      </c>
      <c r="D183" s="219">
        <v>9</v>
      </c>
      <c r="E183" s="471"/>
      <c r="F183" s="472">
        <v>1</v>
      </c>
      <c r="G183" s="419">
        <v>11452900</v>
      </c>
      <c r="H183" s="419">
        <v>201203171410</v>
      </c>
      <c r="I183" s="419"/>
      <c r="J183" s="305" t="s">
        <v>615</v>
      </c>
      <c r="K183" s="926" t="s">
        <v>2616</v>
      </c>
      <c r="L183" s="415" t="s">
        <v>746</v>
      </c>
      <c r="M183" s="219" t="s">
        <v>48</v>
      </c>
      <c r="N183" s="219"/>
      <c r="O183" s="219"/>
      <c r="P183" s="332">
        <v>40985</v>
      </c>
      <c r="Q183" s="326">
        <v>0.59027777777777779</v>
      </c>
      <c r="R183" s="305" t="s">
        <v>616</v>
      </c>
      <c r="S183" s="1" t="s">
        <v>616</v>
      </c>
      <c r="T183" s="3">
        <v>131</v>
      </c>
      <c r="U183" s="138">
        <v>139.6</v>
      </c>
      <c r="V183" s="138">
        <f t="shared" si="143"/>
        <v>8.5999999999999943</v>
      </c>
      <c r="W183" s="1">
        <v>396</v>
      </c>
      <c r="X183" s="138">
        <f t="shared" si="144"/>
        <v>21.717171717171702</v>
      </c>
      <c r="Y183" s="643" t="str">
        <f t="shared" si="128"/>
        <v xml:space="preserve">  </v>
      </c>
      <c r="Z183" s="1" t="s">
        <v>616</v>
      </c>
      <c r="AA183" s="3">
        <v>132.6</v>
      </c>
      <c r="AB183" s="7">
        <v>144.30000000000001</v>
      </c>
      <c r="AC183" s="138">
        <f t="shared" si="145"/>
        <v>11.700000000000017</v>
      </c>
      <c r="AD183" s="1">
        <v>520</v>
      </c>
      <c r="AE183" s="138">
        <f t="shared" si="146"/>
        <v>22.500000000000032</v>
      </c>
      <c r="AF183" s="643" t="str">
        <f t="shared" si="130"/>
        <v xml:space="preserve">  </v>
      </c>
      <c r="AG183" s="1" t="s">
        <v>616</v>
      </c>
      <c r="AH183" s="3">
        <v>132.69999999999999</v>
      </c>
      <c r="AI183" s="7">
        <v>143.5</v>
      </c>
      <c r="AJ183" s="138">
        <f t="shared" si="147"/>
        <v>10.800000000000011</v>
      </c>
      <c r="AK183" s="1">
        <v>495</v>
      </c>
      <c r="AL183" s="138">
        <f t="shared" si="148"/>
        <v>21.818181818181841</v>
      </c>
      <c r="AM183" s="643" t="str">
        <f t="shared" si="117"/>
        <v xml:space="preserve">  </v>
      </c>
      <c r="AN183" s="192">
        <f t="shared" si="149"/>
        <v>22.011784511784526</v>
      </c>
      <c r="AO183" s="192">
        <f t="shared" si="150"/>
        <v>0.42581279023374685</v>
      </c>
      <c r="AP183" s="192">
        <f t="shared" si="166"/>
        <v>1.9344764619414569</v>
      </c>
      <c r="AQ183" s="42">
        <f t="shared" si="151"/>
        <v>3</v>
      </c>
      <c r="AR183" s="643" t="str">
        <f t="shared" si="134"/>
        <v xml:space="preserve">  </v>
      </c>
      <c r="AS183" s="42"/>
      <c r="AT183" s="23" t="s">
        <v>191</v>
      </c>
      <c r="AU183" s="23" t="s">
        <v>191</v>
      </c>
      <c r="AV183" s="23" t="s">
        <v>191</v>
      </c>
      <c r="AW183" s="162" t="str">
        <f t="shared" si="152"/>
        <v xml:space="preserve">  </v>
      </c>
      <c r="AX183" s="643" t="str">
        <f t="shared" si="119"/>
        <v xml:space="preserve">  </v>
      </c>
      <c r="AY183" s="23" t="s">
        <v>191</v>
      </c>
      <c r="AZ183" s="23" t="s">
        <v>191</v>
      </c>
      <c r="BA183" s="23" t="s">
        <v>191</v>
      </c>
      <c r="BB183" s="162" t="str">
        <f t="shared" si="153"/>
        <v xml:space="preserve">  </v>
      </c>
      <c r="BC183" s="643" t="str">
        <f t="shared" si="121"/>
        <v xml:space="preserve">  </v>
      </c>
      <c r="BD183" s="794" t="s">
        <v>191</v>
      </c>
      <c r="BF183" s="24">
        <v>5.9280625784074772</v>
      </c>
      <c r="BG183" s="24">
        <v>6.3135006172932773E-2</v>
      </c>
      <c r="BH183" s="162" t="str">
        <f t="shared" si="154"/>
        <v xml:space="preserve">  </v>
      </c>
      <c r="BI183" s="643" t="str">
        <f t="shared" si="122"/>
        <v xml:space="preserve">  </v>
      </c>
      <c r="BK183" s="5">
        <v>0.21745004040746205</v>
      </c>
      <c r="BL183" s="5"/>
      <c r="BM183" s="162" t="str">
        <f t="shared" si="155"/>
        <v xml:space="preserve">  </v>
      </c>
      <c r="BN183" s="818" t="str">
        <f t="shared" si="123"/>
        <v xml:space="preserve">  </v>
      </c>
      <c r="BO183" s="942" t="str">
        <f t="shared" si="124"/>
        <v xml:space="preserve">  </v>
      </c>
      <c r="BP183" s="793">
        <f t="shared" ref="BP183:BP189" si="170">BK183/BF183*100</f>
        <v>3.6681468444598999</v>
      </c>
      <c r="BQ183" s="12">
        <v>504.86166760464408</v>
      </c>
      <c r="BR183" s="246"/>
      <c r="BS183" s="163" t="str">
        <f t="shared" si="156"/>
        <v xml:space="preserve">  </v>
      </c>
      <c r="BT183" s="818" t="str">
        <f t="shared" si="125"/>
        <v xml:space="preserve">  </v>
      </c>
      <c r="BU183" s="10">
        <f t="shared" ref="BU183:BU189" si="171">BQ183*(X183/1000)</f>
        <v>10.964167528787717</v>
      </c>
      <c r="BV183" s="856">
        <v>5.4817457059848036E-2</v>
      </c>
      <c r="BW183" s="163" t="str">
        <f t="shared" si="157"/>
        <v xml:space="preserve">  </v>
      </c>
      <c r="BX183" s="643" t="str">
        <f t="shared" si="136"/>
        <v xml:space="preserve">  </v>
      </c>
      <c r="BY183" s="8">
        <v>7.5927741864398257</v>
      </c>
      <c r="BZ183" s="4">
        <v>7.5474892509343139E-2</v>
      </c>
      <c r="CA183" s="80">
        <v>1</v>
      </c>
      <c r="CB183" s="163" t="str">
        <f t="shared" si="158"/>
        <v xml:space="preserve">  </v>
      </c>
      <c r="CC183" s="643" t="str">
        <f t="shared" si="126"/>
        <v xml:space="preserve">  </v>
      </c>
      <c r="CD183" s="6">
        <v>0.17083741919489634</v>
      </c>
      <c r="CE183" s="9">
        <v>1.6981850814602184E-3</v>
      </c>
      <c r="CF183" s="174" t="str">
        <f t="shared" si="159"/>
        <v xml:space="preserve">  </v>
      </c>
      <c r="CG183" s="818" t="str">
        <f t="shared" si="127"/>
        <v xml:space="preserve">  </v>
      </c>
      <c r="CH183" s="829">
        <f t="shared" ref="CH183:CH189" si="172">BY183/BQ183*100</f>
        <v>1.50393160614953</v>
      </c>
      <c r="CI183" s="8">
        <v>15.242720962394321</v>
      </c>
      <c r="CJ183" s="9"/>
      <c r="CK183" s="163" t="str">
        <f t="shared" si="167"/>
        <v xml:space="preserve">  </v>
      </c>
      <c r="CL183" s="643" t="str">
        <f t="shared" si="137"/>
        <v xml:space="preserve">  </v>
      </c>
      <c r="CM183" s="6">
        <f t="shared" ref="CM183:CM189" si="173">CI183*(AL183/1000)</f>
        <v>0.332568457361331</v>
      </c>
      <c r="CN183" s="9"/>
      <c r="CO183" s="174" t="str">
        <f t="shared" si="168"/>
        <v xml:space="preserve">  </v>
      </c>
      <c r="CP183" s="818" t="str">
        <f t="shared" si="138"/>
        <v xml:space="preserve">  </v>
      </c>
      <c r="CQ183" s="8">
        <f t="shared" ref="CQ183:CQ189" si="174">CI183/BQ183*100</f>
        <v>3.0191876191976728</v>
      </c>
      <c r="CR183" s="61">
        <f t="shared" ref="CR183:CR189" si="175">100*CM183/BU183</f>
        <v>3.0332303523102255</v>
      </c>
    </row>
    <row r="184" spans="1:97" ht="21.6" x14ac:dyDescent="0.3">
      <c r="A184" s="906" t="s">
        <v>2250</v>
      </c>
      <c r="B184" s="425" t="s">
        <v>1356</v>
      </c>
      <c r="C184" s="219" t="s">
        <v>599</v>
      </c>
      <c r="D184" s="219">
        <v>9</v>
      </c>
      <c r="E184" s="471"/>
      <c r="F184" s="472">
        <v>1</v>
      </c>
      <c r="G184" s="419">
        <v>11452600</v>
      </c>
      <c r="H184" s="419">
        <v>201203171240</v>
      </c>
      <c r="I184" s="419"/>
      <c r="J184" s="305" t="s">
        <v>617</v>
      </c>
      <c r="K184" s="926" t="s">
        <v>2614</v>
      </c>
      <c r="L184" s="413" t="s">
        <v>1694</v>
      </c>
      <c r="M184" s="219" t="s">
        <v>547</v>
      </c>
      <c r="N184" s="219"/>
      <c r="O184" s="219"/>
      <c r="P184" s="332">
        <v>40985</v>
      </c>
      <c r="Q184" s="326">
        <v>0.52777777777777779</v>
      </c>
      <c r="R184" s="305" t="s">
        <v>618</v>
      </c>
      <c r="S184" s="1" t="s">
        <v>618</v>
      </c>
      <c r="T184" s="3">
        <v>130.69999999999999</v>
      </c>
      <c r="U184" s="138">
        <v>138.4</v>
      </c>
      <c r="V184" s="138">
        <f t="shared" si="143"/>
        <v>7.7000000000000171</v>
      </c>
      <c r="W184" s="1">
        <v>488</v>
      </c>
      <c r="X184" s="138">
        <f t="shared" si="144"/>
        <v>15.7786885245902</v>
      </c>
      <c r="Y184" s="643" t="str">
        <f t="shared" si="128"/>
        <v xml:space="preserve">  </v>
      </c>
      <c r="Z184" s="1" t="s">
        <v>618</v>
      </c>
      <c r="AA184" s="3">
        <v>130</v>
      </c>
      <c r="AB184" s="7">
        <v>138.1</v>
      </c>
      <c r="AC184" s="138">
        <f t="shared" si="145"/>
        <v>8.0999999999999943</v>
      </c>
      <c r="AD184" s="1">
        <v>486</v>
      </c>
      <c r="AE184" s="138">
        <f t="shared" si="146"/>
        <v>16.666666666666654</v>
      </c>
      <c r="AF184" s="643" t="str">
        <f t="shared" si="130"/>
        <v xml:space="preserve">  </v>
      </c>
      <c r="AG184" s="1" t="s">
        <v>618</v>
      </c>
      <c r="AH184" s="3">
        <v>131.30000000000001</v>
      </c>
      <c r="AI184" s="7">
        <v>140.30000000000001</v>
      </c>
      <c r="AJ184" s="138">
        <f t="shared" si="147"/>
        <v>9</v>
      </c>
      <c r="AK184" s="1">
        <v>570</v>
      </c>
      <c r="AL184" s="138">
        <f t="shared" si="148"/>
        <v>15.789473684210527</v>
      </c>
      <c r="AM184" s="643" t="str">
        <f t="shared" si="117"/>
        <v xml:space="preserve">  </v>
      </c>
      <c r="AN184" s="192">
        <f t="shared" si="149"/>
        <v>16.078276291822458</v>
      </c>
      <c r="AO184" s="192">
        <f t="shared" si="150"/>
        <v>0.50958954544218904</v>
      </c>
      <c r="AP184" s="192">
        <f t="shared" si="166"/>
        <v>3.1694289623656382</v>
      </c>
      <c r="AQ184" s="42">
        <f t="shared" si="151"/>
        <v>3</v>
      </c>
      <c r="AR184" s="643" t="str">
        <f t="shared" si="134"/>
        <v xml:space="preserve">  </v>
      </c>
      <c r="AS184" s="42"/>
      <c r="AT184" s="23" t="s">
        <v>191</v>
      </c>
      <c r="AU184" s="23" t="s">
        <v>191</v>
      </c>
      <c r="AV184" s="23" t="s">
        <v>191</v>
      </c>
      <c r="AW184" s="162" t="str">
        <f t="shared" si="152"/>
        <v xml:space="preserve">  </v>
      </c>
      <c r="AX184" s="643" t="str">
        <f t="shared" si="119"/>
        <v xml:space="preserve">  </v>
      </c>
      <c r="AY184" s="23" t="s">
        <v>191</v>
      </c>
      <c r="AZ184" s="23" t="s">
        <v>191</v>
      </c>
      <c r="BA184" s="23" t="s">
        <v>191</v>
      </c>
      <c r="BB184" s="162" t="str">
        <f t="shared" si="153"/>
        <v xml:space="preserve">  </v>
      </c>
      <c r="BC184" s="643" t="str">
        <f t="shared" si="121"/>
        <v xml:space="preserve">  </v>
      </c>
      <c r="BD184" s="794" t="s">
        <v>191</v>
      </c>
      <c r="BF184" s="24">
        <v>5.0638337127079609</v>
      </c>
      <c r="BH184" s="162" t="str">
        <f t="shared" si="154"/>
        <v xml:space="preserve">  </v>
      </c>
      <c r="BI184" s="643" t="str">
        <f t="shared" si="122"/>
        <v xml:space="preserve">  </v>
      </c>
      <c r="BK184" s="5">
        <v>0.21694008636868051</v>
      </c>
      <c r="BL184" s="5"/>
      <c r="BM184" s="162" t="str">
        <f t="shared" si="155"/>
        <v xml:space="preserve">  </v>
      </c>
      <c r="BN184" s="818" t="str">
        <f t="shared" si="123"/>
        <v xml:space="preserve">  </v>
      </c>
      <c r="BO184" s="942" t="str">
        <f t="shared" si="124"/>
        <v xml:space="preserve">  </v>
      </c>
      <c r="BP184" s="793">
        <f t="shared" si="170"/>
        <v>4.2841076282631043</v>
      </c>
      <c r="BQ184" s="12">
        <v>471.27368432140986</v>
      </c>
      <c r="BR184" s="246"/>
      <c r="BS184" s="163" t="str">
        <f t="shared" si="156"/>
        <v xml:space="preserve">  </v>
      </c>
      <c r="BT184" s="818" t="str">
        <f t="shared" si="125"/>
        <v xml:space="preserve">  </v>
      </c>
      <c r="BU184" s="10">
        <f t="shared" si="171"/>
        <v>7.4360806747435744</v>
      </c>
      <c r="BV184" s="246"/>
      <c r="BW184" s="163" t="str">
        <f t="shared" si="157"/>
        <v xml:space="preserve">  </v>
      </c>
      <c r="BX184" s="643" t="str">
        <f t="shared" si="136"/>
        <v xml:space="preserve">  </v>
      </c>
      <c r="BY184" s="8">
        <v>7.6051856132080422</v>
      </c>
      <c r="BZ184" s="1"/>
      <c r="CA184" s="80">
        <v>1</v>
      </c>
      <c r="CB184" s="163" t="str">
        <f t="shared" si="158"/>
        <v xml:space="preserve">  </v>
      </c>
      <c r="CC184" s="643" t="str">
        <f t="shared" si="126"/>
        <v xml:space="preserve">  </v>
      </c>
      <c r="CD184" s="6">
        <f>BY184*(AE184/1000)</f>
        <v>0.12675309355346726</v>
      </c>
      <c r="CE184" s="9"/>
      <c r="CF184" s="174" t="str">
        <f t="shared" si="159"/>
        <v xml:space="preserve">  </v>
      </c>
      <c r="CG184" s="818" t="str">
        <f t="shared" si="127"/>
        <v>E, &lt;RL</v>
      </c>
      <c r="CH184" s="829">
        <f t="shared" si="172"/>
        <v>1.6137513861311397</v>
      </c>
      <c r="CI184" s="8">
        <v>17.100206028509344</v>
      </c>
      <c r="CJ184" s="9"/>
      <c r="CK184" s="163" t="str">
        <f t="shared" si="167"/>
        <v xml:space="preserve">  </v>
      </c>
      <c r="CL184" s="643" t="str">
        <f t="shared" si="137"/>
        <v xml:space="preserve">  </v>
      </c>
      <c r="CM184" s="6">
        <f t="shared" si="173"/>
        <v>0.27000325308172651</v>
      </c>
      <c r="CN184" s="9"/>
      <c r="CO184" s="174" t="str">
        <f t="shared" si="168"/>
        <v xml:space="preserve">  </v>
      </c>
      <c r="CP184" s="818" t="str">
        <f t="shared" si="138"/>
        <v xml:space="preserve">  </v>
      </c>
      <c r="CQ184" s="8">
        <f t="shared" si="174"/>
        <v>3.6285085710083829</v>
      </c>
      <c r="CR184" s="61">
        <f t="shared" si="175"/>
        <v>3.6309887545839099</v>
      </c>
    </row>
    <row r="185" spans="1:97" ht="21.6" x14ac:dyDescent="0.3">
      <c r="A185" s="906" t="s">
        <v>2251</v>
      </c>
      <c r="B185" s="425" t="s">
        <v>1357</v>
      </c>
      <c r="C185" s="219" t="s">
        <v>599</v>
      </c>
      <c r="D185" s="219">
        <v>9</v>
      </c>
      <c r="E185" s="471"/>
      <c r="F185" s="472">
        <v>1</v>
      </c>
      <c r="G185" s="419">
        <v>11452600</v>
      </c>
      <c r="H185" s="419">
        <v>201203180850</v>
      </c>
      <c r="I185" s="419"/>
      <c r="J185" s="305" t="s">
        <v>619</v>
      </c>
      <c r="K185" s="926" t="s">
        <v>2614</v>
      </c>
      <c r="L185" s="413" t="s">
        <v>1694</v>
      </c>
      <c r="M185" s="219" t="s">
        <v>547</v>
      </c>
      <c r="N185" s="219"/>
      <c r="O185" s="219"/>
      <c r="P185" s="332">
        <v>40986</v>
      </c>
      <c r="Q185" s="326">
        <v>0.36805555555555558</v>
      </c>
      <c r="R185" s="305" t="s">
        <v>620</v>
      </c>
      <c r="S185" s="1" t="s">
        <v>620</v>
      </c>
      <c r="T185" s="3">
        <v>130.5</v>
      </c>
      <c r="U185" s="138">
        <v>139.1</v>
      </c>
      <c r="V185" s="138">
        <f t="shared" si="143"/>
        <v>8.5999999999999943</v>
      </c>
      <c r="W185" s="1">
        <v>304</v>
      </c>
      <c r="X185" s="138">
        <f t="shared" si="144"/>
        <v>28.28947368421051</v>
      </c>
      <c r="Y185" s="643" t="str">
        <f t="shared" si="128"/>
        <v xml:space="preserve">  </v>
      </c>
      <c r="Z185" s="1" t="s">
        <v>620</v>
      </c>
      <c r="AA185" s="3">
        <v>131.9</v>
      </c>
      <c r="AB185" s="7">
        <v>144.1</v>
      </c>
      <c r="AC185" s="138">
        <f t="shared" si="145"/>
        <v>12.199999999999989</v>
      </c>
      <c r="AD185" s="1">
        <v>342</v>
      </c>
      <c r="AE185" s="138">
        <f t="shared" si="146"/>
        <v>35.672514619883003</v>
      </c>
      <c r="AF185" s="643" t="str">
        <f t="shared" si="130"/>
        <v xml:space="preserve">  </v>
      </c>
      <c r="AG185" s="1" t="s">
        <v>620</v>
      </c>
      <c r="AH185" s="3">
        <v>132.19999999999999</v>
      </c>
      <c r="AI185" s="7">
        <v>141.5</v>
      </c>
      <c r="AJ185" s="138">
        <f t="shared" si="147"/>
        <v>9.3000000000000114</v>
      </c>
      <c r="AK185" s="1">
        <v>302</v>
      </c>
      <c r="AL185" s="138">
        <f t="shared" si="148"/>
        <v>30.794701986755005</v>
      </c>
      <c r="AM185" s="643" t="str">
        <f t="shared" si="117"/>
        <v xml:space="preserve">  </v>
      </c>
      <c r="AN185" s="192">
        <f t="shared" si="149"/>
        <v>31.585563430282836</v>
      </c>
      <c r="AO185" s="192">
        <f t="shared" si="150"/>
        <v>3.7545199069385875</v>
      </c>
      <c r="AP185" s="192">
        <f t="shared" si="166"/>
        <v>11.886822646763111</v>
      </c>
      <c r="AQ185" s="42">
        <f t="shared" si="151"/>
        <v>3</v>
      </c>
      <c r="AR185" s="643" t="str">
        <f t="shared" si="134"/>
        <v xml:space="preserve">  </v>
      </c>
      <c r="AS185" s="42"/>
      <c r="AT185" s="23" t="s">
        <v>191</v>
      </c>
      <c r="AU185" s="23" t="s">
        <v>191</v>
      </c>
      <c r="AV185" s="23" t="s">
        <v>191</v>
      </c>
      <c r="AW185" s="162" t="str">
        <f t="shared" si="152"/>
        <v xml:space="preserve">  </v>
      </c>
      <c r="AX185" s="643" t="str">
        <f t="shared" si="119"/>
        <v xml:space="preserve">  </v>
      </c>
      <c r="AY185" s="23" t="s">
        <v>191</v>
      </c>
      <c r="AZ185" s="23" t="s">
        <v>191</v>
      </c>
      <c r="BA185" s="23" t="s">
        <v>191</v>
      </c>
      <c r="BB185" s="162" t="str">
        <f t="shared" si="153"/>
        <v xml:space="preserve">  </v>
      </c>
      <c r="BC185" s="643" t="str">
        <f t="shared" si="121"/>
        <v xml:space="preserve">  </v>
      </c>
      <c r="BD185" s="794" t="s">
        <v>191</v>
      </c>
      <c r="BF185" s="24">
        <v>3.9034695594743107</v>
      </c>
      <c r="BH185" s="162" t="str">
        <f t="shared" si="154"/>
        <v xml:space="preserve">  </v>
      </c>
      <c r="BI185" s="643" t="str">
        <f t="shared" si="122"/>
        <v xml:space="preserve">  </v>
      </c>
      <c r="BK185" s="5">
        <v>0.22106089478675495</v>
      </c>
      <c r="BL185" s="5"/>
      <c r="BM185" s="162" t="str">
        <f t="shared" si="155"/>
        <v xml:space="preserve">  </v>
      </c>
      <c r="BN185" s="818" t="str">
        <f t="shared" si="123"/>
        <v xml:space="preserve">  </v>
      </c>
      <c r="BO185" s="942" t="str">
        <f t="shared" si="124"/>
        <v xml:space="preserve">  </v>
      </c>
      <c r="BP185" s="793">
        <f t="shared" si="170"/>
        <v>5.663189924210033</v>
      </c>
      <c r="BQ185" s="12">
        <v>342.16198178829393</v>
      </c>
      <c r="BR185" s="246"/>
      <c r="BS185" s="163" t="str">
        <f t="shared" si="156"/>
        <v xml:space="preserve">  </v>
      </c>
      <c r="BT185" s="818" t="str">
        <f t="shared" si="125"/>
        <v xml:space="preserve">  </v>
      </c>
      <c r="BU185" s="10">
        <f t="shared" si="171"/>
        <v>9.6795823795372566</v>
      </c>
      <c r="BV185" s="246"/>
      <c r="BW185" s="163" t="str">
        <f t="shared" si="157"/>
        <v xml:space="preserve">  </v>
      </c>
      <c r="BX185" s="643" t="str">
        <f t="shared" si="136"/>
        <v xml:space="preserve">  </v>
      </c>
      <c r="BY185" s="8">
        <v>4.41817647816492</v>
      </c>
      <c r="BZ185" s="1"/>
      <c r="CA185" s="80">
        <v>1</v>
      </c>
      <c r="CB185" s="163" t="str">
        <f t="shared" si="158"/>
        <v xml:space="preserve">  </v>
      </c>
      <c r="CC185" s="643" t="str">
        <f t="shared" si="126"/>
        <v xml:space="preserve">  </v>
      </c>
      <c r="CD185" s="6">
        <f>BY185*(AE185/1000)</f>
        <v>0.1576074650105613</v>
      </c>
      <c r="CE185" s="9"/>
      <c r="CF185" s="174" t="str">
        <f t="shared" si="159"/>
        <v xml:space="preserve">  </v>
      </c>
      <c r="CG185" s="818" t="str">
        <f t="shared" si="127"/>
        <v xml:space="preserve">  </v>
      </c>
      <c r="CH185" s="829">
        <f t="shared" si="172"/>
        <v>1.2912528899539109</v>
      </c>
      <c r="CI185" s="8">
        <v>13.913985646692733</v>
      </c>
      <c r="CJ185" s="9"/>
      <c r="CK185" s="163" t="str">
        <f t="shared" si="167"/>
        <v xml:space="preserve">  </v>
      </c>
      <c r="CL185" s="643" t="str">
        <f t="shared" si="137"/>
        <v xml:space="preserve">  </v>
      </c>
      <c r="CM185" s="6">
        <f t="shared" si="173"/>
        <v>0.42847704143788934</v>
      </c>
      <c r="CN185" s="9"/>
      <c r="CO185" s="174" t="str">
        <f t="shared" si="168"/>
        <v xml:space="preserve">  </v>
      </c>
      <c r="CP185" s="818" t="str">
        <f t="shared" si="138"/>
        <v xml:space="preserve">  </v>
      </c>
      <c r="CQ185" s="8">
        <f t="shared" si="174"/>
        <v>4.0664908397981341</v>
      </c>
      <c r="CR185" s="61">
        <f t="shared" si="175"/>
        <v>4.426606692698793</v>
      </c>
    </row>
    <row r="186" spans="1:97" ht="31.8" x14ac:dyDescent="0.3">
      <c r="A186" s="906" t="s">
        <v>2252</v>
      </c>
      <c r="B186" s="425" t="s">
        <v>1358</v>
      </c>
      <c r="C186" s="219" t="s">
        <v>599</v>
      </c>
      <c r="D186" s="219">
        <v>9</v>
      </c>
      <c r="E186" s="471"/>
      <c r="F186" s="472">
        <v>1</v>
      </c>
      <c r="G186" s="419">
        <v>11452900</v>
      </c>
      <c r="H186" s="419">
        <v>201203180950</v>
      </c>
      <c r="I186" s="419"/>
      <c r="J186" s="305" t="s">
        <v>621</v>
      </c>
      <c r="K186" s="926" t="s">
        <v>2616</v>
      </c>
      <c r="L186" s="415" t="s">
        <v>746</v>
      </c>
      <c r="M186" s="219" t="s">
        <v>48</v>
      </c>
      <c r="N186" s="219"/>
      <c r="O186" s="219"/>
      <c r="P186" s="332">
        <v>40986</v>
      </c>
      <c r="Q186" s="326">
        <v>0.40972222222222227</v>
      </c>
      <c r="R186" s="305" t="s">
        <v>622</v>
      </c>
      <c r="S186" s="1" t="s">
        <v>622</v>
      </c>
      <c r="T186" s="3">
        <v>131.5</v>
      </c>
      <c r="U186" s="138">
        <v>140.80000000000001</v>
      </c>
      <c r="V186" s="138">
        <f t="shared" si="143"/>
        <v>9.3000000000000114</v>
      </c>
      <c r="W186" s="1">
        <v>296</v>
      </c>
      <c r="X186" s="138">
        <f t="shared" si="144"/>
        <v>31.418918918918958</v>
      </c>
      <c r="Y186" s="643" t="str">
        <f t="shared" si="128"/>
        <v xml:space="preserve">  </v>
      </c>
      <c r="Z186" s="1" t="s">
        <v>622</v>
      </c>
      <c r="AA186" s="3">
        <v>130.4</v>
      </c>
      <c r="AB186" s="7">
        <v>143.69999999999999</v>
      </c>
      <c r="AC186" s="138">
        <f t="shared" si="145"/>
        <v>13.299999999999983</v>
      </c>
      <c r="AD186" s="1">
        <v>358</v>
      </c>
      <c r="AE186" s="138">
        <f t="shared" si="146"/>
        <v>37.150837988826773</v>
      </c>
      <c r="AF186" s="643" t="str">
        <f t="shared" si="130"/>
        <v xml:space="preserve">  </v>
      </c>
      <c r="AG186" s="1" t="s">
        <v>622</v>
      </c>
      <c r="AH186" s="3">
        <v>130.5</v>
      </c>
      <c r="AI186" s="7">
        <v>140.5</v>
      </c>
      <c r="AJ186" s="138">
        <f t="shared" si="147"/>
        <v>10</v>
      </c>
      <c r="AK186" s="1">
        <v>314</v>
      </c>
      <c r="AL186" s="138">
        <f t="shared" si="148"/>
        <v>31.847133757961782</v>
      </c>
      <c r="AM186" s="643" t="str">
        <f t="shared" si="117"/>
        <v xml:space="preserve">  </v>
      </c>
      <c r="AN186" s="192">
        <f t="shared" si="149"/>
        <v>33.472296888569169</v>
      </c>
      <c r="AO186" s="192">
        <f t="shared" si="150"/>
        <v>3.1928968753793825</v>
      </c>
      <c r="AP186" s="192">
        <f t="shared" si="166"/>
        <v>9.538923743442778</v>
      </c>
      <c r="AQ186" s="42">
        <f t="shared" si="151"/>
        <v>3</v>
      </c>
      <c r="AR186" s="643" t="str">
        <f t="shared" si="134"/>
        <v xml:space="preserve">  </v>
      </c>
      <c r="AS186" s="42"/>
      <c r="AT186" s="23" t="s">
        <v>191</v>
      </c>
      <c r="AU186" s="23" t="s">
        <v>191</v>
      </c>
      <c r="AV186" s="23" t="s">
        <v>191</v>
      </c>
      <c r="AW186" s="162" t="str">
        <f t="shared" si="152"/>
        <v xml:space="preserve">  </v>
      </c>
      <c r="AX186" s="643" t="str">
        <f t="shared" si="119"/>
        <v xml:space="preserve">  </v>
      </c>
      <c r="AY186" s="23" t="s">
        <v>191</v>
      </c>
      <c r="AZ186" s="23" t="s">
        <v>191</v>
      </c>
      <c r="BA186" s="23" t="s">
        <v>191</v>
      </c>
      <c r="BB186" s="162" t="str">
        <f t="shared" si="153"/>
        <v xml:space="preserve">  </v>
      </c>
      <c r="BC186" s="643" t="str">
        <f t="shared" si="121"/>
        <v xml:space="preserve">  </v>
      </c>
      <c r="BD186" s="794" t="s">
        <v>191</v>
      </c>
      <c r="BF186" s="24">
        <v>4.9958124563901363</v>
      </c>
      <c r="BH186" s="162" t="str">
        <f t="shared" si="154"/>
        <v xml:space="preserve">  </v>
      </c>
      <c r="BI186" s="643" t="str">
        <f t="shared" si="122"/>
        <v xml:space="preserve">  </v>
      </c>
      <c r="BK186" s="5">
        <v>0.23890134516655639</v>
      </c>
      <c r="BM186" s="162" t="str">
        <f t="shared" si="155"/>
        <v xml:space="preserve">  </v>
      </c>
      <c r="BN186" s="818" t="str">
        <f t="shared" si="123"/>
        <v xml:space="preserve">  </v>
      </c>
      <c r="BO186" s="942" t="str">
        <f t="shared" si="124"/>
        <v xml:space="preserve">  </v>
      </c>
      <c r="BP186" s="793">
        <f t="shared" si="170"/>
        <v>4.782031896753411</v>
      </c>
      <c r="BQ186" s="12">
        <v>388.8290225782838</v>
      </c>
      <c r="BR186" s="246"/>
      <c r="BS186" s="163" t="str">
        <f t="shared" si="156"/>
        <v xml:space="preserve">  </v>
      </c>
      <c r="BT186" s="818" t="str">
        <f t="shared" si="125"/>
        <v xml:space="preserve">  </v>
      </c>
      <c r="BU186" s="10">
        <f t="shared" si="171"/>
        <v>12.216587533709609</v>
      </c>
      <c r="BV186" s="246"/>
      <c r="BW186" s="163" t="str">
        <f t="shared" si="157"/>
        <v xml:space="preserve">  </v>
      </c>
      <c r="BX186" s="643" t="str">
        <f t="shared" si="136"/>
        <v xml:space="preserve">  </v>
      </c>
      <c r="BY186" s="8">
        <v>5.4815882232469431</v>
      </c>
      <c r="BZ186" s="4">
        <v>6.9051014440125957E-2</v>
      </c>
      <c r="CA186" s="80">
        <v>1</v>
      </c>
      <c r="CB186" s="163" t="str">
        <f t="shared" si="158"/>
        <v xml:space="preserve">  </v>
      </c>
      <c r="CC186" s="643" t="str">
        <f t="shared" si="126"/>
        <v xml:space="preserve">  </v>
      </c>
      <c r="CD186" s="6">
        <v>0.20364559600330789</v>
      </c>
      <c r="CE186" s="9">
        <v>2.5653030504292629E-3</v>
      </c>
      <c r="CF186" s="174" t="str">
        <f t="shared" si="159"/>
        <v xml:space="preserve">  </v>
      </c>
      <c r="CG186" s="818" t="str">
        <f t="shared" si="127"/>
        <v xml:space="preserve">  </v>
      </c>
      <c r="CH186" s="829">
        <f t="shared" si="172"/>
        <v>1.4097682798725042</v>
      </c>
      <c r="CI186" s="8">
        <v>13.093142824813869</v>
      </c>
      <c r="CJ186" s="9"/>
      <c r="CK186" s="163" t="str">
        <f t="shared" si="167"/>
        <v xml:space="preserve">  </v>
      </c>
      <c r="CL186" s="643" t="str">
        <f t="shared" si="137"/>
        <v xml:space="preserve">  </v>
      </c>
      <c r="CM186" s="6">
        <f t="shared" si="173"/>
        <v>0.41697907085394487</v>
      </c>
      <c r="CN186" s="9"/>
      <c r="CO186" s="174" t="str">
        <f t="shared" si="168"/>
        <v xml:space="preserve">  </v>
      </c>
      <c r="CP186" s="818" t="str">
        <f t="shared" si="138"/>
        <v xml:space="preserve">  </v>
      </c>
      <c r="CQ186" s="8">
        <f t="shared" si="174"/>
        <v>3.3673265277356701</v>
      </c>
      <c r="CR186" s="61">
        <f t="shared" si="175"/>
        <v>3.4132205061631291</v>
      </c>
    </row>
    <row r="187" spans="1:97" ht="21.6" x14ac:dyDescent="0.3">
      <c r="A187" s="906" t="s">
        <v>2253</v>
      </c>
      <c r="B187" s="425" t="s">
        <v>1359</v>
      </c>
      <c r="C187" s="219" t="s">
        <v>599</v>
      </c>
      <c r="D187" s="219">
        <v>7</v>
      </c>
      <c r="E187" s="471"/>
      <c r="F187" s="472">
        <v>1</v>
      </c>
      <c r="G187" s="419">
        <v>11452600</v>
      </c>
      <c r="H187" s="419">
        <v>201203201120</v>
      </c>
      <c r="I187" s="419"/>
      <c r="J187" s="305" t="s">
        <v>624</v>
      </c>
      <c r="K187" s="926" t="s">
        <v>2614</v>
      </c>
      <c r="L187" s="413" t="s">
        <v>1694</v>
      </c>
      <c r="M187" s="219" t="s">
        <v>547</v>
      </c>
      <c r="N187" s="219"/>
      <c r="O187" s="219"/>
      <c r="P187" s="332">
        <v>40988</v>
      </c>
      <c r="Q187" s="326">
        <v>0.47222222222222227</v>
      </c>
      <c r="R187" s="305" t="s">
        <v>625</v>
      </c>
      <c r="S187" s="1" t="s">
        <v>625</v>
      </c>
      <c r="T187" s="9">
        <v>130.1</v>
      </c>
      <c r="U187" s="138">
        <v>142.1</v>
      </c>
      <c r="V187" s="138">
        <f t="shared" si="143"/>
        <v>12</v>
      </c>
      <c r="W187" s="1">
        <v>940</v>
      </c>
      <c r="X187" s="138">
        <f t="shared" si="144"/>
        <v>12.765957446808512</v>
      </c>
      <c r="Y187" s="643" t="str">
        <f t="shared" si="128"/>
        <v xml:space="preserve">  </v>
      </c>
      <c r="Z187" s="1" t="s">
        <v>625</v>
      </c>
      <c r="AA187" s="3">
        <v>130.69999999999999</v>
      </c>
      <c r="AB187" s="7">
        <v>143.80000000000001</v>
      </c>
      <c r="AC187" s="138">
        <f t="shared" si="145"/>
        <v>13.100000000000023</v>
      </c>
      <c r="AD187" s="1">
        <v>970</v>
      </c>
      <c r="AE187" s="138">
        <f t="shared" si="146"/>
        <v>13.505154639175281</v>
      </c>
      <c r="AF187" s="643" t="str">
        <f t="shared" si="130"/>
        <v xml:space="preserve">  </v>
      </c>
      <c r="AG187" s="1" t="s">
        <v>625</v>
      </c>
      <c r="AH187" s="3">
        <v>130.80000000000001</v>
      </c>
      <c r="AI187" s="7">
        <v>145.6</v>
      </c>
      <c r="AJ187" s="138">
        <f t="shared" si="147"/>
        <v>14.799999999999983</v>
      </c>
      <c r="AK187" s="1">
        <v>910</v>
      </c>
      <c r="AL187" s="138">
        <f t="shared" si="148"/>
        <v>16.263736263736245</v>
      </c>
      <c r="AM187" s="643" t="str">
        <f t="shared" si="117"/>
        <v xml:space="preserve">  </v>
      </c>
      <c r="AN187" s="192">
        <f t="shared" si="149"/>
        <v>14.178282783240013</v>
      </c>
      <c r="AO187" s="192">
        <f t="shared" si="150"/>
        <v>1.8434859063161246</v>
      </c>
      <c r="AP187" s="192">
        <f t="shared" si="166"/>
        <v>13.002180408584376</v>
      </c>
      <c r="AQ187" s="42">
        <f t="shared" si="151"/>
        <v>3</v>
      </c>
      <c r="AR187" s="643" t="str">
        <f t="shared" si="134"/>
        <v xml:space="preserve">  </v>
      </c>
      <c r="AS187" s="42"/>
      <c r="AT187" s="23" t="s">
        <v>191</v>
      </c>
      <c r="AU187" s="23" t="s">
        <v>191</v>
      </c>
      <c r="AV187" s="23" t="s">
        <v>191</v>
      </c>
      <c r="AW187" s="162" t="str">
        <f t="shared" si="152"/>
        <v xml:space="preserve">  </v>
      </c>
      <c r="AX187" s="643" t="str">
        <f t="shared" si="119"/>
        <v xml:space="preserve">  </v>
      </c>
      <c r="AY187" s="23" t="s">
        <v>191</v>
      </c>
      <c r="AZ187" s="23" t="s">
        <v>191</v>
      </c>
      <c r="BA187" s="23" t="s">
        <v>191</v>
      </c>
      <c r="BB187" s="162" t="str">
        <f t="shared" si="153"/>
        <v xml:space="preserve">  </v>
      </c>
      <c r="BC187" s="643" t="str">
        <f t="shared" si="121"/>
        <v xml:space="preserve">  </v>
      </c>
      <c r="BD187" s="794" t="s">
        <v>191</v>
      </c>
      <c r="BF187" s="24">
        <v>4.410075078601861</v>
      </c>
      <c r="BH187" s="162" t="str">
        <f t="shared" si="154"/>
        <v xml:space="preserve">  </v>
      </c>
      <c r="BI187" s="643" t="str">
        <f t="shared" si="122"/>
        <v xml:space="preserve">  </v>
      </c>
      <c r="BJ187" s="590"/>
      <c r="BK187" s="118">
        <v>0.16960393960666115</v>
      </c>
      <c r="BM187" s="162" t="str">
        <f t="shared" si="155"/>
        <v xml:space="preserve">  </v>
      </c>
      <c r="BN187" s="818" t="str">
        <f t="shared" si="123"/>
        <v xml:space="preserve">  </v>
      </c>
      <c r="BO187" s="942" t="str">
        <f t="shared" si="124"/>
        <v xml:space="preserve">  </v>
      </c>
      <c r="BP187" s="793">
        <f t="shared" si="170"/>
        <v>3.8458288483476606</v>
      </c>
      <c r="BQ187" s="12">
        <v>409.23818216047044</v>
      </c>
      <c r="BR187" s="246"/>
      <c r="BS187" s="163" t="str">
        <f t="shared" si="156"/>
        <v xml:space="preserve">  </v>
      </c>
      <c r="BT187" s="818" t="str">
        <f t="shared" si="125"/>
        <v xml:space="preserve">  </v>
      </c>
      <c r="BU187" s="10">
        <f t="shared" si="171"/>
        <v>5.2243172190698361</v>
      </c>
      <c r="BV187" s="246"/>
      <c r="BW187" s="163" t="str">
        <f t="shared" si="157"/>
        <v xml:space="preserve">  </v>
      </c>
      <c r="BX187" s="643" t="str">
        <f t="shared" si="136"/>
        <v xml:space="preserve">  </v>
      </c>
      <c r="BY187" s="8">
        <v>7.1669114265374905</v>
      </c>
      <c r="BZ187" s="1"/>
      <c r="CA187" s="80">
        <v>1</v>
      </c>
      <c r="CB187" s="163" t="str">
        <f t="shared" si="158"/>
        <v xml:space="preserve">  </v>
      </c>
      <c r="CC187" s="643" t="str">
        <f t="shared" si="126"/>
        <v xml:space="preserve">  </v>
      </c>
      <c r="CD187" s="6">
        <f>BY187*(AE187/1000)</f>
        <v>9.6790247100661114E-2</v>
      </c>
      <c r="CE187" s="9"/>
      <c r="CF187" s="174" t="str">
        <f t="shared" ref="CF187:CF218" si="176">IF(CD187&lt;CF$7,"E, &lt;PRL",IF(CD187&gt;CF$7,"  ",))</f>
        <v xml:space="preserve">  </v>
      </c>
      <c r="CG187" s="818" t="str">
        <f t="shared" si="127"/>
        <v>&lt;MDL</v>
      </c>
      <c r="CH187" s="829">
        <f t="shared" si="172"/>
        <v>1.7512812193382292</v>
      </c>
      <c r="CI187" s="8">
        <v>19.91804957939522</v>
      </c>
      <c r="CJ187" s="9"/>
      <c r="CK187" s="163" t="str">
        <f t="shared" si="167"/>
        <v xml:space="preserve">  </v>
      </c>
      <c r="CL187" s="643" t="str">
        <f t="shared" si="137"/>
        <v xml:space="preserve">  </v>
      </c>
      <c r="CM187" s="6">
        <f t="shared" si="173"/>
        <v>0.32394190524730648</v>
      </c>
      <c r="CN187" s="9"/>
      <c r="CO187" s="174" t="str">
        <f t="shared" si="168"/>
        <v xml:space="preserve">  </v>
      </c>
      <c r="CP187" s="818" t="str">
        <f t="shared" si="138"/>
        <v xml:space="preserve">  </v>
      </c>
      <c r="CQ187" s="8">
        <f t="shared" si="174"/>
        <v>4.867104402195042</v>
      </c>
      <c r="CR187" s="61">
        <f t="shared" si="175"/>
        <v>6.2006553519539676</v>
      </c>
    </row>
    <row r="188" spans="1:97" ht="21.6" x14ac:dyDescent="0.3">
      <c r="A188" s="906" t="s">
        <v>2254</v>
      </c>
      <c r="B188" s="421" t="s">
        <v>1360</v>
      </c>
      <c r="C188" s="310" t="s">
        <v>600</v>
      </c>
      <c r="D188" s="310">
        <v>7</v>
      </c>
      <c r="E188" s="471"/>
      <c r="F188" s="472">
        <v>4</v>
      </c>
      <c r="G188" s="309">
        <v>11452600</v>
      </c>
      <c r="H188" s="309">
        <v>201203201125</v>
      </c>
      <c r="I188" s="309"/>
      <c r="J188" s="341" t="s">
        <v>626</v>
      </c>
      <c r="K188" s="926" t="s">
        <v>2614</v>
      </c>
      <c r="L188" s="413" t="s">
        <v>1694</v>
      </c>
      <c r="M188" s="310" t="s">
        <v>628</v>
      </c>
      <c r="N188" s="310"/>
      <c r="O188" s="310" t="s">
        <v>45</v>
      </c>
      <c r="P188" s="402">
        <v>40988</v>
      </c>
      <c r="Q188" s="327">
        <v>0.47569444444444442</v>
      </c>
      <c r="R188" s="341" t="s">
        <v>627</v>
      </c>
      <c r="S188" s="351" t="s">
        <v>627</v>
      </c>
      <c r="T188" s="352">
        <v>130.6</v>
      </c>
      <c r="U188" s="317">
        <v>143.30000000000001</v>
      </c>
      <c r="V188" s="317">
        <f t="shared" si="143"/>
        <v>12.700000000000017</v>
      </c>
      <c r="W188" s="351">
        <v>930</v>
      </c>
      <c r="X188" s="317">
        <f t="shared" si="144"/>
        <v>13.655913978494642</v>
      </c>
      <c r="Y188" s="643" t="str">
        <f t="shared" si="128"/>
        <v xml:space="preserve">  </v>
      </c>
      <c r="Z188" s="351" t="s">
        <v>627</v>
      </c>
      <c r="AA188" s="369">
        <v>130.5</v>
      </c>
      <c r="AB188" s="314">
        <v>142.5</v>
      </c>
      <c r="AC188" s="317">
        <f t="shared" si="145"/>
        <v>12</v>
      </c>
      <c r="AD188" s="351">
        <v>800</v>
      </c>
      <c r="AE188" s="317">
        <f t="shared" si="146"/>
        <v>15</v>
      </c>
      <c r="AF188" s="643" t="str">
        <f t="shared" si="130"/>
        <v xml:space="preserve">  </v>
      </c>
      <c r="AG188" s="351" t="s">
        <v>627</v>
      </c>
      <c r="AH188" s="369">
        <v>130.69999999999999</v>
      </c>
      <c r="AI188" s="314">
        <v>143.9</v>
      </c>
      <c r="AJ188" s="317">
        <f t="shared" si="147"/>
        <v>13.200000000000017</v>
      </c>
      <c r="AK188" s="351">
        <v>960</v>
      </c>
      <c r="AL188" s="317">
        <f t="shared" si="148"/>
        <v>13.750000000000018</v>
      </c>
      <c r="AM188" s="643" t="str">
        <f t="shared" si="117"/>
        <v xml:space="preserve">  </v>
      </c>
      <c r="AN188" s="344">
        <f t="shared" si="149"/>
        <v>14.135304659498219</v>
      </c>
      <c r="AO188" s="344">
        <f t="shared" si="150"/>
        <v>0.75032430906561642</v>
      </c>
      <c r="AP188" s="344">
        <f t="shared" si="166"/>
        <v>5.30815802800144</v>
      </c>
      <c r="AQ188" s="495">
        <f t="shared" si="151"/>
        <v>3</v>
      </c>
      <c r="AR188" s="643" t="str">
        <f t="shared" si="134"/>
        <v xml:space="preserve">  </v>
      </c>
      <c r="AS188" s="495"/>
      <c r="AT188" s="72" t="s">
        <v>191</v>
      </c>
      <c r="AU188" s="72" t="s">
        <v>191</v>
      </c>
      <c r="AV188" s="72" t="s">
        <v>191</v>
      </c>
      <c r="AW188" s="162" t="str">
        <f t="shared" si="152"/>
        <v xml:space="preserve">  </v>
      </c>
      <c r="AX188" s="643" t="str">
        <f t="shared" si="119"/>
        <v xml:space="preserve">  </v>
      </c>
      <c r="AY188" s="72" t="s">
        <v>191</v>
      </c>
      <c r="AZ188" s="72" t="s">
        <v>191</v>
      </c>
      <c r="BA188" s="72" t="s">
        <v>191</v>
      </c>
      <c r="BB188" s="162" t="str">
        <f t="shared" si="153"/>
        <v xml:space="preserve">  </v>
      </c>
      <c r="BC188" s="643" t="str">
        <f t="shared" si="121"/>
        <v xml:space="preserve">  </v>
      </c>
      <c r="BD188" s="795" t="s">
        <v>191</v>
      </c>
      <c r="BE188" s="274"/>
      <c r="BF188" s="345">
        <v>4.6330063438150937</v>
      </c>
      <c r="BH188" s="162" t="str">
        <f t="shared" si="154"/>
        <v xml:space="preserve">  </v>
      </c>
      <c r="BI188" s="643" t="str">
        <f t="shared" si="122"/>
        <v xml:space="preserve">  </v>
      </c>
      <c r="BJ188" s="591"/>
      <c r="BK188" s="349">
        <v>0.20571809164285249</v>
      </c>
      <c r="BL188" s="340"/>
      <c r="BM188" s="162" t="str">
        <f t="shared" si="155"/>
        <v xml:space="preserve">  </v>
      </c>
      <c r="BN188" s="818" t="str">
        <f t="shared" si="123"/>
        <v xml:space="preserve">  </v>
      </c>
      <c r="BO188" s="942" t="str">
        <f t="shared" si="124"/>
        <v xml:space="preserve">  </v>
      </c>
      <c r="BP188" s="835">
        <f t="shared" si="170"/>
        <v>4.4402721769953795</v>
      </c>
      <c r="BQ188" s="343">
        <v>385.21159841241371</v>
      </c>
      <c r="BR188" s="274"/>
      <c r="BS188" s="163" t="str">
        <f t="shared" si="156"/>
        <v xml:space="preserve">  </v>
      </c>
      <c r="BT188" s="818" t="str">
        <f t="shared" si="125"/>
        <v xml:space="preserve">  </v>
      </c>
      <c r="BU188" s="350">
        <f t="shared" si="171"/>
        <v>5.2604164514383447</v>
      </c>
      <c r="BV188" s="274"/>
      <c r="BW188" s="163" t="str">
        <f t="shared" si="157"/>
        <v xml:space="preserve">  </v>
      </c>
      <c r="BX188" s="643" t="str">
        <f t="shared" si="136"/>
        <v xml:space="preserve">  </v>
      </c>
      <c r="BY188" s="315">
        <v>7.3175927283507844</v>
      </c>
      <c r="BZ188" s="351"/>
      <c r="CA188" s="254">
        <v>1</v>
      </c>
      <c r="CB188" s="163" t="str">
        <f t="shared" si="158"/>
        <v xml:space="preserve">  </v>
      </c>
      <c r="CC188" s="643" t="str">
        <f t="shared" si="126"/>
        <v xml:space="preserve">  </v>
      </c>
      <c r="CD188" s="316">
        <f>BY188*(AE188/1000)</f>
        <v>0.10976389092526176</v>
      </c>
      <c r="CE188" s="352"/>
      <c r="CF188" s="174" t="str">
        <f t="shared" si="176"/>
        <v xml:space="preserve">  </v>
      </c>
      <c r="CG188" s="818" t="str">
        <f t="shared" si="127"/>
        <v>E, &lt;RL</v>
      </c>
      <c r="CH188" s="894">
        <f t="shared" si="172"/>
        <v>1.8996293877206816</v>
      </c>
      <c r="CI188" s="315">
        <v>19.896101315395871</v>
      </c>
      <c r="CJ188" s="352"/>
      <c r="CK188" s="163" t="str">
        <f t="shared" si="167"/>
        <v xml:space="preserve">  </v>
      </c>
      <c r="CL188" s="643" t="str">
        <f t="shared" si="137"/>
        <v xml:space="preserve">  </v>
      </c>
      <c r="CM188" s="316">
        <f t="shared" si="173"/>
        <v>0.27357139308669359</v>
      </c>
      <c r="CN188" s="352"/>
      <c r="CO188" s="174" t="str">
        <f t="shared" si="168"/>
        <v xml:space="preserve">  </v>
      </c>
      <c r="CP188" s="818" t="str">
        <f t="shared" si="138"/>
        <v xml:space="preserve">  </v>
      </c>
      <c r="CQ188" s="315">
        <f t="shared" si="174"/>
        <v>5.1649798182075468</v>
      </c>
      <c r="CR188" s="347">
        <f t="shared" si="175"/>
        <v>5.200565309081024</v>
      </c>
      <c r="CS188" s="274"/>
    </row>
    <row r="189" spans="1:97" ht="31.8" x14ac:dyDescent="0.3">
      <c r="A189" s="906" t="s">
        <v>2255</v>
      </c>
      <c r="B189" s="425" t="s">
        <v>1361</v>
      </c>
      <c r="C189" s="219" t="s">
        <v>599</v>
      </c>
      <c r="D189" s="219">
        <v>9</v>
      </c>
      <c r="E189" s="471"/>
      <c r="F189" s="472">
        <v>1</v>
      </c>
      <c r="G189" s="419">
        <v>11452900</v>
      </c>
      <c r="H189" s="419">
        <v>201203201230</v>
      </c>
      <c r="I189" s="419"/>
      <c r="J189" s="305" t="s">
        <v>629</v>
      </c>
      <c r="K189" s="926" t="s">
        <v>2616</v>
      </c>
      <c r="L189" s="415" t="s">
        <v>746</v>
      </c>
      <c r="M189" s="219" t="s">
        <v>48</v>
      </c>
      <c r="N189" s="219"/>
      <c r="O189" s="219"/>
      <c r="P189" s="332">
        <v>40988</v>
      </c>
      <c r="Q189" s="326">
        <v>0.52083333333333337</v>
      </c>
      <c r="R189" s="305" t="s">
        <v>630</v>
      </c>
      <c r="S189" s="1" t="s">
        <v>630</v>
      </c>
      <c r="T189" s="9">
        <v>131.4</v>
      </c>
      <c r="U189" s="138">
        <v>143.4</v>
      </c>
      <c r="V189" s="138">
        <f t="shared" si="143"/>
        <v>12</v>
      </c>
      <c r="W189" s="1">
        <v>782</v>
      </c>
      <c r="X189" s="138">
        <f t="shared" si="144"/>
        <v>15.345268542199488</v>
      </c>
      <c r="Y189" s="643" t="str">
        <f t="shared" si="128"/>
        <v xml:space="preserve">  </v>
      </c>
      <c r="Z189" s="1" t="s">
        <v>630</v>
      </c>
      <c r="AA189" s="3">
        <v>129.69999999999999</v>
      </c>
      <c r="AB189" s="7">
        <v>142.80000000000001</v>
      </c>
      <c r="AC189" s="138">
        <f t="shared" si="145"/>
        <v>13.100000000000023</v>
      </c>
      <c r="AD189" s="1">
        <v>880</v>
      </c>
      <c r="AE189" s="138">
        <f t="shared" si="146"/>
        <v>14.886363636363662</v>
      </c>
      <c r="AF189" s="643" t="str">
        <f t="shared" si="130"/>
        <v xml:space="preserve">  </v>
      </c>
      <c r="AG189" s="1" t="s">
        <v>630</v>
      </c>
      <c r="AH189" s="3">
        <v>131.9</v>
      </c>
      <c r="AI189" s="7">
        <v>144.30000000000001</v>
      </c>
      <c r="AJ189" s="138">
        <f t="shared" si="147"/>
        <v>12.400000000000006</v>
      </c>
      <c r="AK189" s="1">
        <v>782</v>
      </c>
      <c r="AL189" s="138">
        <f t="shared" si="148"/>
        <v>15.856777493606145</v>
      </c>
      <c r="AM189" s="643" t="str">
        <f t="shared" si="117"/>
        <v xml:space="preserve">  </v>
      </c>
      <c r="AN189" s="192">
        <f t="shared" si="149"/>
        <v>15.36280322405643</v>
      </c>
      <c r="AO189" s="192">
        <f t="shared" si="150"/>
        <v>0.48544449979676063</v>
      </c>
      <c r="AP189" s="192">
        <f t="shared" si="166"/>
        <v>3.1598692811257836</v>
      </c>
      <c r="AQ189" s="42">
        <f t="shared" si="151"/>
        <v>3</v>
      </c>
      <c r="AR189" s="643" t="str">
        <f t="shared" si="134"/>
        <v xml:space="preserve">  </v>
      </c>
      <c r="AS189" s="42"/>
      <c r="AT189" s="23" t="s">
        <v>191</v>
      </c>
      <c r="AU189" s="23" t="s">
        <v>191</v>
      </c>
      <c r="AV189" s="23" t="s">
        <v>191</v>
      </c>
      <c r="AW189" s="162" t="str">
        <f t="shared" si="152"/>
        <v xml:space="preserve">  </v>
      </c>
      <c r="AX189" s="643" t="str">
        <f t="shared" si="119"/>
        <v xml:space="preserve">  </v>
      </c>
      <c r="AY189" s="23" t="s">
        <v>191</v>
      </c>
      <c r="AZ189" s="23" t="s">
        <v>191</v>
      </c>
      <c r="BA189" s="23" t="s">
        <v>191</v>
      </c>
      <c r="BB189" s="162" t="str">
        <f t="shared" si="153"/>
        <v xml:space="preserve">  </v>
      </c>
      <c r="BC189" s="643" t="str">
        <f t="shared" si="121"/>
        <v xml:space="preserve">  </v>
      </c>
      <c r="BD189" s="794" t="s">
        <v>191</v>
      </c>
      <c r="BF189" s="24">
        <v>3.3525829587508356</v>
      </c>
      <c r="BH189" s="162" t="str">
        <f t="shared" si="154"/>
        <v xml:space="preserve">  </v>
      </c>
      <c r="BI189" s="643" t="str">
        <f t="shared" si="122"/>
        <v xml:space="preserve">  </v>
      </c>
      <c r="BJ189" s="590"/>
      <c r="BK189" s="119">
        <v>0.17162225106856621</v>
      </c>
      <c r="BM189" s="162" t="str">
        <f t="shared" si="155"/>
        <v xml:space="preserve">  </v>
      </c>
      <c r="BN189" s="818" t="str">
        <f t="shared" si="123"/>
        <v xml:space="preserve">  </v>
      </c>
      <c r="BO189" s="942" t="str">
        <f t="shared" si="124"/>
        <v xml:space="preserve">  </v>
      </c>
      <c r="BP189" s="793">
        <f t="shared" si="170"/>
        <v>5.1191052743557535</v>
      </c>
      <c r="BQ189" s="12">
        <v>343.02858741219046</v>
      </c>
      <c r="BR189" s="246"/>
      <c r="BS189" s="163" t="str">
        <f t="shared" si="156"/>
        <v xml:space="preserve">  </v>
      </c>
      <c r="BT189" s="818" t="str">
        <f t="shared" si="125"/>
        <v xml:space="preserve">  </v>
      </c>
      <c r="BU189" s="10">
        <f t="shared" si="171"/>
        <v>5.2638657914914129</v>
      </c>
      <c r="BV189" s="246"/>
      <c r="BW189" s="163" t="str">
        <f t="shared" si="157"/>
        <v xml:space="preserve">  </v>
      </c>
      <c r="BX189" s="643" t="str">
        <f t="shared" si="136"/>
        <v xml:space="preserve">  </v>
      </c>
      <c r="BY189" s="8">
        <v>7.2046603956765134</v>
      </c>
      <c r="CA189" s="80">
        <v>1</v>
      </c>
      <c r="CB189" s="163" t="str">
        <f t="shared" si="158"/>
        <v xml:space="preserve">  </v>
      </c>
      <c r="CC189" s="643" t="str">
        <f t="shared" si="126"/>
        <v xml:space="preserve">  </v>
      </c>
      <c r="CD189" s="6">
        <f>BY189*(AE189/1000)</f>
        <v>0.10725119452654827</v>
      </c>
      <c r="CF189" s="174" t="str">
        <f t="shared" si="176"/>
        <v xml:space="preserve">  </v>
      </c>
      <c r="CG189" s="818" t="str">
        <f t="shared" si="127"/>
        <v>E, &lt;RL</v>
      </c>
      <c r="CH189" s="829">
        <f t="shared" si="172"/>
        <v>2.1003090296434217</v>
      </c>
      <c r="CI189" s="8">
        <v>16.672083393226512</v>
      </c>
      <c r="CJ189" s="9"/>
      <c r="CK189" s="163" t="str">
        <f t="shared" si="167"/>
        <v xml:space="preserve">  </v>
      </c>
      <c r="CL189" s="643" t="str">
        <f t="shared" si="137"/>
        <v xml:space="preserve">  </v>
      </c>
      <c r="CM189" s="6">
        <f t="shared" si="173"/>
        <v>0.26436551672123892</v>
      </c>
      <c r="CN189" s="9"/>
      <c r="CO189" s="174" t="str">
        <f t="shared" si="168"/>
        <v xml:space="preserve">  </v>
      </c>
      <c r="CP189" s="818" t="str">
        <f t="shared" si="138"/>
        <v xml:space="preserve">  </v>
      </c>
      <c r="CQ189" s="8">
        <f t="shared" si="174"/>
        <v>4.8602606327947182</v>
      </c>
      <c r="CR189" s="61">
        <f t="shared" si="175"/>
        <v>5.0222693205545461</v>
      </c>
    </row>
    <row r="190" spans="1:97" ht="14.4" x14ac:dyDescent="0.3">
      <c r="A190" s="906" t="s">
        <v>2256</v>
      </c>
      <c r="B190" s="425" t="s">
        <v>1362</v>
      </c>
      <c r="C190" s="305" t="s">
        <v>601</v>
      </c>
      <c r="D190" s="305">
        <v>2</v>
      </c>
      <c r="E190" s="471"/>
      <c r="F190" s="472">
        <v>4</v>
      </c>
      <c r="G190" s="419">
        <v>88888823</v>
      </c>
      <c r="H190" s="419">
        <v>201203211200</v>
      </c>
      <c r="I190" s="419"/>
      <c r="J190" s="305" t="s">
        <v>631</v>
      </c>
      <c r="K190" s="910" t="s">
        <v>137</v>
      </c>
      <c r="L190" s="418"/>
      <c r="M190" s="219" t="s">
        <v>535</v>
      </c>
      <c r="N190" s="219"/>
      <c r="O190" s="31" t="s">
        <v>47</v>
      </c>
      <c r="P190" s="332">
        <v>40989</v>
      </c>
      <c r="Q190" s="326">
        <v>0.5</v>
      </c>
      <c r="R190" s="305" t="s">
        <v>641</v>
      </c>
      <c r="S190" s="1" t="s">
        <v>641</v>
      </c>
      <c r="T190" s="9">
        <v>130.80000000000001</v>
      </c>
      <c r="U190" s="138">
        <v>130.6</v>
      </c>
      <c r="V190" s="136">
        <f t="shared" si="143"/>
        <v>-0.20000000000001705</v>
      </c>
      <c r="W190" s="1">
        <v>850</v>
      </c>
      <c r="X190" s="138">
        <f t="shared" si="144"/>
        <v>-0.23529411764707889</v>
      </c>
      <c r="Y190" s="643" t="str">
        <f t="shared" si="128"/>
        <v>&lt;MDL</v>
      </c>
      <c r="Z190" s="1" t="s">
        <v>641</v>
      </c>
      <c r="AA190" s="3">
        <v>130.80000000000001</v>
      </c>
      <c r="AB190" s="7">
        <v>130.89999999999998</v>
      </c>
      <c r="AC190" s="138">
        <f t="shared" si="145"/>
        <v>9.9999999999965894E-2</v>
      </c>
      <c r="AD190" s="1">
        <v>985</v>
      </c>
      <c r="AE190" s="138">
        <f t="shared" si="146"/>
        <v>0.10152284263955928</v>
      </c>
      <c r="AF190" s="643" t="str">
        <f t="shared" si="130"/>
        <v>&lt;MDL</v>
      </c>
      <c r="AG190" s="1" t="s">
        <v>641</v>
      </c>
      <c r="AH190" s="3">
        <v>132.9</v>
      </c>
      <c r="AI190" s="7">
        <v>132.89999999999998</v>
      </c>
      <c r="AJ190" s="138">
        <f t="shared" si="147"/>
        <v>0</v>
      </c>
      <c r="AK190" s="1">
        <v>816</v>
      </c>
      <c r="AL190" s="138">
        <f t="shared" si="148"/>
        <v>0</v>
      </c>
      <c r="AM190" s="643" t="str">
        <f t="shared" si="117"/>
        <v>&lt;MDL</v>
      </c>
      <c r="AN190" s="192">
        <f t="shared" si="149"/>
        <v>-4.459042500250654E-2</v>
      </c>
      <c r="AO190" s="192">
        <f t="shared" si="150"/>
        <v>0.17277918186405103</v>
      </c>
      <c r="AP190" s="192">
        <f t="shared" si="166"/>
        <v>-387.48045539897566</v>
      </c>
      <c r="AQ190" s="42">
        <f t="shared" si="151"/>
        <v>3</v>
      </c>
      <c r="AR190" s="643" t="str">
        <f t="shared" si="134"/>
        <v>&lt;MDL</v>
      </c>
      <c r="AS190" s="42"/>
      <c r="AT190" s="23" t="s">
        <v>191</v>
      </c>
      <c r="AU190" s="23" t="s">
        <v>191</v>
      </c>
      <c r="AV190" s="23" t="s">
        <v>191</v>
      </c>
      <c r="AW190" s="162" t="str">
        <f t="shared" si="152"/>
        <v xml:space="preserve">  </v>
      </c>
      <c r="AX190" s="643" t="str">
        <f t="shared" si="119"/>
        <v xml:space="preserve">  </v>
      </c>
      <c r="AY190" s="23" t="s">
        <v>191</v>
      </c>
      <c r="AZ190" s="23" t="s">
        <v>191</v>
      </c>
      <c r="BA190" s="23" t="s">
        <v>191</v>
      </c>
      <c r="BB190" s="162" t="str">
        <f t="shared" si="153"/>
        <v xml:space="preserve">  </v>
      </c>
      <c r="BC190" s="643" t="str">
        <f t="shared" si="121"/>
        <v xml:space="preserve">  </v>
      </c>
      <c r="BD190" s="794" t="s">
        <v>191</v>
      </c>
      <c r="BF190" s="41">
        <v>-3.1860990954824531E-2</v>
      </c>
      <c r="BG190" s="40" t="s">
        <v>88</v>
      </c>
      <c r="BH190" s="162" t="str">
        <f t="shared" si="154"/>
        <v>E, &lt;PRL</v>
      </c>
      <c r="BI190" s="643" t="str">
        <f t="shared" si="122"/>
        <v>&lt;MDL</v>
      </c>
      <c r="BJ190" s="590"/>
      <c r="BK190" s="116">
        <v>-5.3641762435783016E-4</v>
      </c>
      <c r="BM190" s="162" t="str">
        <f t="shared" si="155"/>
        <v>E, &lt;PRL</v>
      </c>
      <c r="BN190" s="818" t="str">
        <f t="shared" si="123"/>
        <v>&lt;MDL</v>
      </c>
      <c r="BO190" s="942" t="str">
        <f t="shared" si="124"/>
        <v>&lt;MDL</v>
      </c>
      <c r="BP190" s="836" t="s">
        <v>88</v>
      </c>
      <c r="BQ190" s="5">
        <v>0.19601628703780116</v>
      </c>
      <c r="BR190" s="246"/>
      <c r="BS190" s="163" t="str">
        <f t="shared" si="156"/>
        <v>E, &lt;PRL</v>
      </c>
      <c r="BT190" s="818" t="str">
        <f>IF(BQ190&lt;BU$3,"&lt;MDL",IF(BQ190&lt;BU$4,"E, &lt;RL",IF(BQ190&gt;BU$4,"  ",)))</f>
        <v>E, &lt;RL</v>
      </c>
      <c r="BU190" s="854">
        <v>0.23060739651506021</v>
      </c>
      <c r="BV190" s="246"/>
      <c r="BW190" s="163" t="str">
        <f t="shared" si="157"/>
        <v>E, &lt;PRL</v>
      </c>
      <c r="BX190" s="643" t="str">
        <f t="shared" si="136"/>
        <v>&lt;MDL</v>
      </c>
      <c r="BY190" s="8" t="s">
        <v>88</v>
      </c>
      <c r="CA190" s="80">
        <v>1</v>
      </c>
      <c r="CB190" s="163" t="str">
        <f t="shared" si="158"/>
        <v xml:space="preserve">  </v>
      </c>
      <c r="CC190" s="643" t="s">
        <v>88</v>
      </c>
      <c r="CD190" s="6">
        <v>1.7212872947511332E-3</v>
      </c>
      <c r="CF190" s="174" t="str">
        <f t="shared" si="176"/>
        <v>E, &lt;PRL</v>
      </c>
      <c r="CG190" s="818" t="str">
        <f t="shared" si="127"/>
        <v>&lt;MDL</v>
      </c>
      <c r="CH190" s="829" t="s">
        <v>88</v>
      </c>
      <c r="CI190" s="8" t="s">
        <v>603</v>
      </c>
      <c r="CJ190" s="9"/>
      <c r="CK190" s="163" t="str">
        <f t="shared" si="167"/>
        <v xml:space="preserve">  </v>
      </c>
      <c r="CL190" s="818" t="s">
        <v>88</v>
      </c>
      <c r="CM190" s="8" t="s">
        <v>603</v>
      </c>
      <c r="CN190" s="9"/>
      <c r="CO190" s="174" t="str">
        <f t="shared" si="168"/>
        <v xml:space="preserve">  </v>
      </c>
      <c r="CP190" s="818" t="s">
        <v>88</v>
      </c>
      <c r="CQ190" s="8" t="s">
        <v>603</v>
      </c>
      <c r="CR190" s="61"/>
    </row>
    <row r="191" spans="1:97" ht="21.6" x14ac:dyDescent="0.3">
      <c r="A191" s="906" t="s">
        <v>2257</v>
      </c>
      <c r="B191" s="425" t="s">
        <v>1363</v>
      </c>
      <c r="C191" s="219" t="s">
        <v>599</v>
      </c>
      <c r="D191" s="219">
        <v>9</v>
      </c>
      <c r="E191" s="471"/>
      <c r="F191" s="472">
        <v>1</v>
      </c>
      <c r="G191" s="419">
        <v>11452600</v>
      </c>
      <c r="H191" s="419">
        <v>201203281010</v>
      </c>
      <c r="I191" s="419"/>
      <c r="J191" s="305" t="s">
        <v>632</v>
      </c>
      <c r="K191" s="926" t="s">
        <v>2614</v>
      </c>
      <c r="L191" s="413" t="s">
        <v>1694</v>
      </c>
      <c r="M191" s="219" t="s">
        <v>547</v>
      </c>
      <c r="N191" s="219"/>
      <c r="O191" s="219"/>
      <c r="P191" s="332">
        <v>40996</v>
      </c>
      <c r="Q191" s="326">
        <v>0.4236111111111111</v>
      </c>
      <c r="R191" s="305" t="s">
        <v>633</v>
      </c>
      <c r="S191" s="1" t="s">
        <v>633</v>
      </c>
      <c r="T191" s="9">
        <v>130.6</v>
      </c>
      <c r="U191" s="138">
        <v>150.69999999999999</v>
      </c>
      <c r="V191" s="138">
        <f t="shared" si="143"/>
        <v>20.099999999999994</v>
      </c>
      <c r="W191" s="1">
        <v>700</v>
      </c>
      <c r="X191" s="138">
        <f t="shared" si="144"/>
        <v>28.714285714285708</v>
      </c>
      <c r="Y191" s="643" t="str">
        <f t="shared" si="128"/>
        <v xml:space="preserve">  </v>
      </c>
      <c r="Z191" s="1" t="s">
        <v>633</v>
      </c>
      <c r="AA191" s="3">
        <v>131.19999999999999</v>
      </c>
      <c r="AB191" s="7">
        <v>152.4</v>
      </c>
      <c r="AC191" s="138">
        <f t="shared" si="145"/>
        <v>21.200000000000017</v>
      </c>
      <c r="AD191" s="1">
        <v>750</v>
      </c>
      <c r="AE191" s="138">
        <f t="shared" si="146"/>
        <v>28.266666666666691</v>
      </c>
      <c r="AF191" s="643" t="str">
        <f t="shared" si="130"/>
        <v xml:space="preserve">  </v>
      </c>
      <c r="AG191" s="1" t="s">
        <v>633</v>
      </c>
      <c r="AH191" s="3">
        <v>132.19999999999999</v>
      </c>
      <c r="AI191" s="7">
        <v>151.69999999999999</v>
      </c>
      <c r="AJ191" s="138">
        <f t="shared" si="147"/>
        <v>19.5</v>
      </c>
      <c r="AK191" s="1">
        <v>730</v>
      </c>
      <c r="AL191" s="138">
        <f t="shared" si="148"/>
        <v>26.712328767123289</v>
      </c>
      <c r="AM191" s="643" t="str">
        <f t="shared" si="117"/>
        <v xml:space="preserve">  </v>
      </c>
      <c r="AN191" s="192">
        <f t="shared" si="149"/>
        <v>27.897760382691899</v>
      </c>
      <c r="AO191" s="192">
        <f t="shared" si="150"/>
        <v>1.0507267910070808</v>
      </c>
      <c r="AP191" s="192">
        <f t="shared" si="166"/>
        <v>3.7663481820532239</v>
      </c>
      <c r="AQ191" s="42">
        <f t="shared" si="151"/>
        <v>3</v>
      </c>
      <c r="AR191" s="643" t="str">
        <f t="shared" si="134"/>
        <v xml:space="preserve">  </v>
      </c>
      <c r="AS191" s="42"/>
      <c r="AT191" s="23" t="s">
        <v>191</v>
      </c>
      <c r="AU191" s="23" t="s">
        <v>191</v>
      </c>
      <c r="AV191" s="23" t="s">
        <v>191</v>
      </c>
      <c r="AW191" s="162" t="str">
        <f t="shared" si="152"/>
        <v xml:space="preserve">  </v>
      </c>
      <c r="AX191" s="643" t="str">
        <f t="shared" si="119"/>
        <v xml:space="preserve">  </v>
      </c>
      <c r="AY191" s="23" t="s">
        <v>191</v>
      </c>
      <c r="AZ191" s="23" t="s">
        <v>191</v>
      </c>
      <c r="BA191" s="23" t="s">
        <v>191</v>
      </c>
      <c r="BB191" s="162" t="str">
        <f t="shared" si="153"/>
        <v xml:space="preserve">  </v>
      </c>
      <c r="BC191" s="643" t="str">
        <f t="shared" si="121"/>
        <v xml:space="preserve">  </v>
      </c>
      <c r="BD191" s="794" t="s">
        <v>191</v>
      </c>
      <c r="BF191" s="24">
        <v>1.9449494706682147</v>
      </c>
      <c r="BH191" s="162" t="str">
        <f t="shared" si="154"/>
        <v xml:space="preserve">  </v>
      </c>
      <c r="BI191" s="643" t="str">
        <f t="shared" si="122"/>
        <v xml:space="preserve">  </v>
      </c>
      <c r="BJ191" s="590"/>
      <c r="BK191" s="118">
        <v>0.13565996417373338</v>
      </c>
      <c r="BM191" s="162" t="str">
        <f t="shared" si="155"/>
        <v xml:space="preserve">  </v>
      </c>
      <c r="BN191" s="818" t="str">
        <f t="shared" si="123"/>
        <v xml:space="preserve">  </v>
      </c>
      <c r="BO191" s="942" t="str">
        <f t="shared" si="124"/>
        <v xml:space="preserve">  </v>
      </c>
      <c r="BP191" s="793">
        <f>BK191/BF191*100</f>
        <v>6.9749865597858172</v>
      </c>
      <c r="BQ191" s="12">
        <v>239.86559420369804</v>
      </c>
      <c r="BR191" s="246"/>
      <c r="BS191" s="163" t="str">
        <f t="shared" si="156"/>
        <v xml:space="preserve">  </v>
      </c>
      <c r="BT191" s="818" t="str">
        <f t="shared" si="125"/>
        <v xml:space="preserve">  </v>
      </c>
      <c r="BU191" s="10">
        <f>BQ191*(X191/1000)</f>
        <v>6.8875692049919</v>
      </c>
      <c r="BV191" s="246"/>
      <c r="BW191" s="163" t="str">
        <f t="shared" si="157"/>
        <v xml:space="preserve">  </v>
      </c>
      <c r="BX191" s="643" t="str">
        <f t="shared" si="136"/>
        <v xml:space="preserve">  </v>
      </c>
      <c r="BY191" s="8">
        <v>6.1380739563239173</v>
      </c>
      <c r="CA191" s="80">
        <v>1</v>
      </c>
      <c r="CB191" s="163" t="str">
        <f t="shared" si="158"/>
        <v xml:space="preserve">  </v>
      </c>
      <c r="CC191" s="643" t="str">
        <f t="shared" si="126"/>
        <v xml:space="preserve">  </v>
      </c>
      <c r="CD191" s="6">
        <f>BY191*(AE191/1000)</f>
        <v>0.1735028904987562</v>
      </c>
      <c r="CF191" s="174" t="str">
        <f t="shared" si="176"/>
        <v xml:space="preserve">  </v>
      </c>
      <c r="CG191" s="818" t="str">
        <f t="shared" si="127"/>
        <v xml:space="preserve">  </v>
      </c>
      <c r="CH191" s="829">
        <f>BY191/BQ191*100</f>
        <v>2.5589638967193262</v>
      </c>
      <c r="CI191" s="11">
        <v>12.565019355047049</v>
      </c>
      <c r="CK191" s="163" t="str">
        <f t="shared" si="167"/>
        <v xml:space="preserve">  </v>
      </c>
      <c r="CL191" s="643" t="str">
        <f t="shared" si="137"/>
        <v xml:space="preserve">  </v>
      </c>
      <c r="CM191" s="24">
        <f>CI191*(AL191/1000)</f>
        <v>0.33564092797728418</v>
      </c>
      <c r="CO191" s="174" t="str">
        <f t="shared" si="168"/>
        <v xml:space="preserve">  </v>
      </c>
      <c r="CP191" s="818" t="str">
        <f t="shared" si="138"/>
        <v xml:space="preserve">  </v>
      </c>
      <c r="CQ191" s="11">
        <f>CI191/BQ191*100</f>
        <v>5.2383583384520813</v>
      </c>
      <c r="CR191" s="61">
        <f>100*CM191/BU191</f>
        <v>4.8731405520255517</v>
      </c>
    </row>
    <row r="192" spans="1:97" ht="31.8" x14ac:dyDescent="0.3">
      <c r="A192" s="906" t="s">
        <v>2258</v>
      </c>
      <c r="B192" s="425" t="s">
        <v>1364</v>
      </c>
      <c r="C192" s="219" t="s">
        <v>599</v>
      </c>
      <c r="D192" s="219">
        <v>9</v>
      </c>
      <c r="E192" s="471"/>
      <c r="F192" s="472">
        <v>1</v>
      </c>
      <c r="G192" s="419">
        <v>11452900</v>
      </c>
      <c r="H192" s="419">
        <v>201203281120</v>
      </c>
      <c r="I192" s="419"/>
      <c r="J192" s="305" t="s">
        <v>634</v>
      </c>
      <c r="K192" s="926" t="s">
        <v>2616</v>
      </c>
      <c r="L192" s="415" t="s">
        <v>746</v>
      </c>
      <c r="M192" s="219" t="s">
        <v>48</v>
      </c>
      <c r="N192" s="219"/>
      <c r="O192" s="219"/>
      <c r="P192" s="332">
        <v>40996</v>
      </c>
      <c r="Q192" s="326">
        <v>0.47222222222222227</v>
      </c>
      <c r="R192" s="305" t="s">
        <v>635</v>
      </c>
      <c r="S192" s="1" t="s">
        <v>635</v>
      </c>
      <c r="T192" s="9">
        <v>129.5</v>
      </c>
      <c r="U192" s="138">
        <v>140</v>
      </c>
      <c r="V192" s="138">
        <f t="shared" si="143"/>
        <v>10.5</v>
      </c>
      <c r="W192" s="1">
        <v>640</v>
      </c>
      <c r="X192" s="138">
        <f t="shared" si="144"/>
        <v>16.40625</v>
      </c>
      <c r="Y192" s="643" t="str">
        <f t="shared" si="128"/>
        <v xml:space="preserve">  </v>
      </c>
      <c r="Z192" s="1" t="s">
        <v>635</v>
      </c>
      <c r="AA192" s="3">
        <v>130.69999999999999</v>
      </c>
      <c r="AB192" s="7">
        <v>142.69999999999999</v>
      </c>
      <c r="AC192" s="138">
        <f t="shared" si="145"/>
        <v>12</v>
      </c>
      <c r="AD192" s="1">
        <v>750</v>
      </c>
      <c r="AE192" s="138">
        <f t="shared" si="146"/>
        <v>16</v>
      </c>
      <c r="AF192" s="643" t="str">
        <f t="shared" si="130"/>
        <v xml:space="preserve">  </v>
      </c>
      <c r="AG192" s="1" t="s">
        <v>635</v>
      </c>
      <c r="AH192" s="3">
        <v>131.80000000000001</v>
      </c>
      <c r="AI192" s="7">
        <v>140.6</v>
      </c>
      <c r="AJ192" s="138">
        <f t="shared" si="147"/>
        <v>8.7999999999999829</v>
      </c>
      <c r="AK192" s="1">
        <v>540</v>
      </c>
      <c r="AL192" s="138">
        <f t="shared" si="148"/>
        <v>16.296296296296262</v>
      </c>
      <c r="AM192" s="643" t="str">
        <f t="shared" si="117"/>
        <v xml:space="preserve">  </v>
      </c>
      <c r="AN192" s="192">
        <f t="shared" si="149"/>
        <v>16.23418209876542</v>
      </c>
      <c r="AO192" s="192">
        <f t="shared" si="150"/>
        <v>0.21012709434096138</v>
      </c>
      <c r="AP192" s="192">
        <f t="shared" si="166"/>
        <v>1.2943497434154148</v>
      </c>
      <c r="AQ192" s="42">
        <f t="shared" si="151"/>
        <v>3</v>
      </c>
      <c r="AR192" s="643" t="str">
        <f t="shared" si="134"/>
        <v xml:space="preserve">  </v>
      </c>
      <c r="AS192" s="42"/>
      <c r="AT192" s="23" t="s">
        <v>191</v>
      </c>
      <c r="AU192" s="23" t="s">
        <v>191</v>
      </c>
      <c r="AV192" s="23" t="s">
        <v>191</v>
      </c>
      <c r="AW192" s="162" t="str">
        <f t="shared" si="152"/>
        <v xml:space="preserve">  </v>
      </c>
      <c r="AX192" s="643" t="str">
        <f t="shared" si="119"/>
        <v xml:space="preserve">  </v>
      </c>
      <c r="AY192" s="23" t="s">
        <v>191</v>
      </c>
      <c r="AZ192" s="23" t="s">
        <v>191</v>
      </c>
      <c r="BA192" s="23" t="s">
        <v>191</v>
      </c>
      <c r="BB192" s="162" t="str">
        <f t="shared" si="153"/>
        <v xml:space="preserve">  </v>
      </c>
      <c r="BC192" s="643" t="str">
        <f t="shared" si="121"/>
        <v xml:space="preserve">  </v>
      </c>
      <c r="BD192" s="794" t="s">
        <v>191</v>
      </c>
      <c r="BF192" s="24">
        <v>1.833771983560823</v>
      </c>
      <c r="BH192" s="162" t="str">
        <f t="shared" si="154"/>
        <v xml:space="preserve">  </v>
      </c>
      <c r="BI192" s="643" t="str">
        <f t="shared" si="122"/>
        <v xml:space="preserve">  </v>
      </c>
      <c r="BJ192" s="590"/>
      <c r="BK192" s="119">
        <v>0.16349950024140508</v>
      </c>
      <c r="BM192" s="162" t="str">
        <f t="shared" si="155"/>
        <v xml:space="preserve">  </v>
      </c>
      <c r="BN192" s="818" t="str">
        <f t="shared" si="123"/>
        <v xml:space="preserve">  </v>
      </c>
      <c r="BO192" s="942" t="str">
        <f t="shared" si="124"/>
        <v xml:space="preserve">  </v>
      </c>
      <c r="BP192" s="793">
        <f>BK192/BF192*100</f>
        <v>8.9160212778429155</v>
      </c>
      <c r="BQ192" s="12">
        <v>272.5161904978533</v>
      </c>
      <c r="BR192" s="246"/>
      <c r="BS192" s="163" t="str">
        <f t="shared" si="156"/>
        <v xml:space="preserve">  </v>
      </c>
      <c r="BT192" s="818" t="str">
        <f t="shared" si="125"/>
        <v xml:space="preserve">  </v>
      </c>
      <c r="BU192" s="10">
        <f>BQ192*(X192/1000)</f>
        <v>4.4709687503554063</v>
      </c>
      <c r="BV192" s="246"/>
      <c r="BW192" s="163" t="str">
        <f t="shared" si="157"/>
        <v xml:space="preserve">  </v>
      </c>
      <c r="BX192" s="643" t="str">
        <f t="shared" si="136"/>
        <v xml:space="preserve">  </v>
      </c>
      <c r="BY192" s="8">
        <v>6.7583237748565423</v>
      </c>
      <c r="CA192" s="80">
        <v>1</v>
      </c>
      <c r="CB192" s="163" t="str">
        <f t="shared" si="158"/>
        <v xml:space="preserve">  </v>
      </c>
      <c r="CC192" s="643" t="str">
        <f t="shared" si="126"/>
        <v xml:space="preserve">  </v>
      </c>
      <c r="CD192" s="6">
        <f>BY192*(AE192/1000)</f>
        <v>0.10813318039770468</v>
      </c>
      <c r="CF192" s="174" t="str">
        <f t="shared" si="176"/>
        <v xml:space="preserve">  </v>
      </c>
      <c r="CG192" s="818" t="str">
        <f t="shared" si="127"/>
        <v>E, &lt;RL</v>
      </c>
      <c r="CH192" s="829">
        <f>BY192/BQ192*100</f>
        <v>2.479971469772098</v>
      </c>
      <c r="CI192" s="11">
        <v>12.181286519630136</v>
      </c>
      <c r="CK192" s="163" t="str">
        <f t="shared" si="167"/>
        <v xml:space="preserve">  </v>
      </c>
      <c r="CL192" s="643" t="str">
        <f t="shared" si="137"/>
        <v xml:space="preserve">  </v>
      </c>
      <c r="CM192" s="24">
        <f>CI192*(AL192/1000)</f>
        <v>0.1985098543939722</v>
      </c>
      <c r="CO192" s="174" t="str">
        <f t="shared" si="168"/>
        <v>E, &lt;PRL</v>
      </c>
      <c r="CP192" s="818" t="str">
        <f t="shared" si="138"/>
        <v>E, &lt;RL</v>
      </c>
      <c r="CQ192" s="11">
        <f>CI192/BQ192*100</f>
        <v>4.4699313084394854</v>
      </c>
      <c r="CR192" s="61">
        <f>100*CM192/BU192</f>
        <v>4.4399740968485242</v>
      </c>
    </row>
    <row r="193" spans="1:97" ht="21.6" x14ac:dyDescent="0.3">
      <c r="A193" s="906" t="s">
        <v>2259</v>
      </c>
      <c r="B193" s="425" t="s">
        <v>1365</v>
      </c>
      <c r="C193" s="219" t="s">
        <v>599</v>
      </c>
      <c r="D193" s="219">
        <v>9</v>
      </c>
      <c r="E193" s="471"/>
      <c r="F193" s="472">
        <v>1</v>
      </c>
      <c r="G193" s="419">
        <v>11452600</v>
      </c>
      <c r="H193" s="419">
        <v>201203281230</v>
      </c>
      <c r="I193" s="419"/>
      <c r="J193" s="305" t="s">
        <v>636</v>
      </c>
      <c r="K193" s="926" t="s">
        <v>2614</v>
      </c>
      <c r="L193" s="413" t="s">
        <v>1694</v>
      </c>
      <c r="M193" s="219" t="s">
        <v>547</v>
      </c>
      <c r="N193" s="219"/>
      <c r="O193" s="219"/>
      <c r="P193" s="332">
        <v>40996</v>
      </c>
      <c r="Q193" s="326">
        <v>0.52083333333333337</v>
      </c>
      <c r="R193" s="305" t="s">
        <v>637</v>
      </c>
      <c r="S193" s="1" t="s">
        <v>637</v>
      </c>
      <c r="T193" s="9">
        <v>130.80000000000001</v>
      </c>
      <c r="U193" s="138">
        <v>221.20000000000002</v>
      </c>
      <c r="V193" s="138">
        <f t="shared" si="143"/>
        <v>90.4</v>
      </c>
      <c r="W193" s="1">
        <v>90</v>
      </c>
      <c r="X193" s="138">
        <f t="shared" si="144"/>
        <v>1004.4444444444446</v>
      </c>
      <c r="Y193" s="643" t="str">
        <f t="shared" si="128"/>
        <v xml:space="preserve">  </v>
      </c>
      <c r="Z193" s="1" t="s">
        <v>637</v>
      </c>
      <c r="AA193" s="3">
        <v>131.80000000000001</v>
      </c>
      <c r="AB193" s="7">
        <v>296</v>
      </c>
      <c r="AC193" s="138">
        <f t="shared" si="145"/>
        <v>164.2</v>
      </c>
      <c r="AD193" s="1">
        <v>150</v>
      </c>
      <c r="AE193" s="138">
        <f t="shared" si="146"/>
        <v>1094.6666666666667</v>
      </c>
      <c r="AF193" s="643" t="str">
        <f t="shared" si="130"/>
        <v xml:space="preserve">  </v>
      </c>
      <c r="AG193" s="1" t="s">
        <v>637</v>
      </c>
      <c r="AH193" s="3">
        <v>129.6</v>
      </c>
      <c r="AI193" s="7">
        <v>220.6</v>
      </c>
      <c r="AJ193" s="138">
        <f t="shared" si="147"/>
        <v>91</v>
      </c>
      <c r="AK193" s="1">
        <v>100</v>
      </c>
      <c r="AL193" s="138">
        <f t="shared" si="148"/>
        <v>910</v>
      </c>
      <c r="AM193" s="643" t="str">
        <f t="shared" si="117"/>
        <v xml:space="preserve">  </v>
      </c>
      <c r="AN193" s="192">
        <f t="shared" si="149"/>
        <v>1003.0370370370371</v>
      </c>
      <c r="AO193" s="192">
        <f t="shared" si="150"/>
        <v>92.341377730420888</v>
      </c>
      <c r="AP193" s="192">
        <f t="shared" si="166"/>
        <v>9.2061782686705698</v>
      </c>
      <c r="AQ193" s="42">
        <f t="shared" si="151"/>
        <v>3</v>
      </c>
      <c r="AR193" s="643" t="str">
        <f t="shared" si="134"/>
        <v xml:space="preserve">  </v>
      </c>
      <c r="AS193" s="42"/>
      <c r="AT193" s="23" t="s">
        <v>191</v>
      </c>
      <c r="AU193" s="23" t="s">
        <v>191</v>
      </c>
      <c r="AV193" s="23" t="s">
        <v>191</v>
      </c>
      <c r="AW193" s="162" t="str">
        <f t="shared" si="152"/>
        <v xml:space="preserve">  </v>
      </c>
      <c r="AX193" s="643" t="str">
        <f t="shared" si="119"/>
        <v xml:space="preserve">  </v>
      </c>
      <c r="AY193" s="23" t="s">
        <v>191</v>
      </c>
      <c r="AZ193" s="23" t="s">
        <v>191</v>
      </c>
      <c r="BA193" s="23" t="s">
        <v>191</v>
      </c>
      <c r="BB193" s="162" t="str">
        <f t="shared" si="153"/>
        <v xml:space="preserve">  </v>
      </c>
      <c r="BC193" s="643" t="str">
        <f t="shared" si="121"/>
        <v xml:space="preserve">  </v>
      </c>
      <c r="BD193" s="794" t="s">
        <v>191</v>
      </c>
      <c r="BF193" s="24">
        <v>3.1518049520910232</v>
      </c>
      <c r="BG193" s="24">
        <v>0.3230203386673145</v>
      </c>
      <c r="BH193" s="162" t="str">
        <f t="shared" si="154"/>
        <v xml:space="preserve">  </v>
      </c>
      <c r="BI193" s="643" t="str">
        <f t="shared" si="122"/>
        <v xml:space="preserve">  </v>
      </c>
      <c r="BJ193" s="590"/>
      <c r="BK193" s="119">
        <v>0.16292551162028984</v>
      </c>
      <c r="BM193" s="162" t="str">
        <f t="shared" si="155"/>
        <v xml:space="preserve">  </v>
      </c>
      <c r="BN193" s="818" t="str">
        <f t="shared" si="123"/>
        <v xml:space="preserve">  </v>
      </c>
      <c r="BO193" s="942" t="str">
        <f t="shared" si="124"/>
        <v xml:space="preserve">  </v>
      </c>
      <c r="BP193" s="793">
        <f>BK193/BF193*100</f>
        <v>5.1692764652901211</v>
      </c>
      <c r="BQ193" s="12">
        <v>359.59526003318928</v>
      </c>
      <c r="BR193" s="246"/>
      <c r="BS193" s="163" t="str">
        <f t="shared" si="156"/>
        <v xml:space="preserve">  </v>
      </c>
      <c r="BT193" s="818" t="str">
        <f t="shared" si="125"/>
        <v xml:space="preserve">  </v>
      </c>
      <c r="BU193" s="14">
        <f>BQ193*(X193/1000)</f>
        <v>361.19346118889234</v>
      </c>
      <c r="BV193" s="246"/>
      <c r="BW193" s="163" t="str">
        <f t="shared" si="157"/>
        <v xml:space="preserve">  </v>
      </c>
      <c r="BX193" s="643" t="str">
        <f t="shared" si="136"/>
        <v xml:space="preserve">  </v>
      </c>
      <c r="BY193" s="8">
        <v>4.0295760126369071</v>
      </c>
      <c r="CA193" s="80">
        <v>1</v>
      </c>
      <c r="CB193" s="163" t="str">
        <f t="shared" si="158"/>
        <v xml:space="preserve">  </v>
      </c>
      <c r="CC193" s="643" t="str">
        <f t="shared" si="126"/>
        <v xml:space="preserve">  </v>
      </c>
      <c r="CD193" s="6">
        <f>BY193*(AE193/1000)</f>
        <v>4.4110425418332007</v>
      </c>
      <c r="CF193" s="174" t="str">
        <f t="shared" si="176"/>
        <v xml:space="preserve">  </v>
      </c>
      <c r="CG193" s="818" t="str">
        <f t="shared" si="127"/>
        <v xml:space="preserve">  </v>
      </c>
      <c r="CH193" s="829">
        <f>BY193/BQ193*100</f>
        <v>1.1205865205967933</v>
      </c>
      <c r="CI193" s="11">
        <v>6.0581343318976879</v>
      </c>
      <c r="CK193" s="163" t="str">
        <f t="shared" si="167"/>
        <v xml:space="preserve">  </v>
      </c>
      <c r="CL193" s="643" t="str">
        <f t="shared" si="137"/>
        <v xml:space="preserve">  </v>
      </c>
      <c r="CM193" s="24">
        <f>CI193*(AL193/1000)</f>
        <v>5.5129022420268958</v>
      </c>
      <c r="CO193" s="174" t="str">
        <f t="shared" si="168"/>
        <v xml:space="preserve">  </v>
      </c>
      <c r="CP193" s="818" t="str">
        <f t="shared" si="138"/>
        <v xml:space="preserve">  </v>
      </c>
      <c r="CQ193" s="11">
        <f>CI193/BQ193*100</f>
        <v>1.6847091731238464</v>
      </c>
      <c r="CR193" s="61">
        <f>100*CM193/BU193</f>
        <v>1.526301784057998</v>
      </c>
    </row>
    <row r="194" spans="1:97" ht="21.6" x14ac:dyDescent="0.3">
      <c r="A194" s="906" t="s">
        <v>2260</v>
      </c>
      <c r="B194" s="425" t="s">
        <v>1366</v>
      </c>
      <c r="C194" s="219" t="s">
        <v>599</v>
      </c>
      <c r="D194" s="219">
        <v>9</v>
      </c>
      <c r="E194" s="471"/>
      <c r="F194" s="472">
        <v>1</v>
      </c>
      <c r="G194" s="419">
        <v>11452600</v>
      </c>
      <c r="H194" s="419">
        <v>201203281640</v>
      </c>
      <c r="I194" s="419"/>
      <c r="J194" s="305" t="s">
        <v>638</v>
      </c>
      <c r="K194" s="926" t="s">
        <v>2614</v>
      </c>
      <c r="L194" s="413" t="s">
        <v>1694</v>
      </c>
      <c r="M194" s="219" t="s">
        <v>547</v>
      </c>
      <c r="N194" s="219"/>
      <c r="O194" s="219"/>
      <c r="P194" s="332">
        <v>40996</v>
      </c>
      <c r="Q194" s="326">
        <v>0.69444444444444453</v>
      </c>
      <c r="R194" s="305" t="s">
        <v>639</v>
      </c>
      <c r="S194" s="1" t="s">
        <v>639</v>
      </c>
      <c r="T194" s="9">
        <v>132.4</v>
      </c>
      <c r="U194" s="138">
        <v>194.89999999999998</v>
      </c>
      <c r="V194" s="138">
        <f t="shared" si="143"/>
        <v>62.499999999999972</v>
      </c>
      <c r="W194" s="1">
        <v>55</v>
      </c>
      <c r="X194" s="138">
        <f t="shared" si="144"/>
        <v>1136.3636363636358</v>
      </c>
      <c r="Y194" s="643" t="str">
        <f t="shared" si="128"/>
        <v xml:space="preserve">  </v>
      </c>
      <c r="Z194" s="1" t="s">
        <v>639</v>
      </c>
      <c r="AA194" s="3">
        <v>133.69999999999999</v>
      </c>
      <c r="AB194" s="7">
        <v>221.5</v>
      </c>
      <c r="AC194" s="138">
        <f t="shared" si="145"/>
        <v>87.800000000000011</v>
      </c>
      <c r="AD194" s="1">
        <v>80</v>
      </c>
      <c r="AE194" s="138">
        <f t="shared" si="146"/>
        <v>1097.5000000000002</v>
      </c>
      <c r="AF194" s="643" t="str">
        <f t="shared" si="130"/>
        <v xml:space="preserve">  </v>
      </c>
      <c r="AG194" s="1" t="s">
        <v>639</v>
      </c>
      <c r="AH194" s="3">
        <v>133.19999999999999</v>
      </c>
      <c r="AI194" s="7">
        <v>203.4</v>
      </c>
      <c r="AJ194" s="138">
        <f t="shared" si="147"/>
        <v>70.200000000000017</v>
      </c>
      <c r="AK194" s="1">
        <v>56</v>
      </c>
      <c r="AL194" s="138">
        <f t="shared" si="148"/>
        <v>1253.5714285714289</v>
      </c>
      <c r="AM194" s="643" t="str">
        <f t="shared" si="117"/>
        <v xml:space="preserve">  </v>
      </c>
      <c r="AN194" s="192">
        <f t="shared" si="149"/>
        <v>1162.4783549783549</v>
      </c>
      <c r="AO194" s="192">
        <f t="shared" si="150"/>
        <v>81.246886711591046</v>
      </c>
      <c r="AP194" s="192">
        <f t="shared" si="166"/>
        <v>6.9891096349147812</v>
      </c>
      <c r="AQ194" s="42">
        <f t="shared" si="151"/>
        <v>3</v>
      </c>
      <c r="AR194" s="643" t="str">
        <f t="shared" si="134"/>
        <v xml:space="preserve">  </v>
      </c>
      <c r="AS194" s="42"/>
      <c r="AT194" s="23" t="s">
        <v>191</v>
      </c>
      <c r="AU194" s="23" t="s">
        <v>191</v>
      </c>
      <c r="AV194" s="23" t="s">
        <v>191</v>
      </c>
      <c r="AW194" s="162" t="str">
        <f t="shared" si="152"/>
        <v xml:space="preserve">  </v>
      </c>
      <c r="AX194" s="643" t="str">
        <f t="shared" si="119"/>
        <v xml:space="preserve">  </v>
      </c>
      <c r="AY194" s="23" t="s">
        <v>191</v>
      </c>
      <c r="AZ194" s="23" t="s">
        <v>191</v>
      </c>
      <c r="BA194" s="23" t="s">
        <v>191</v>
      </c>
      <c r="BB194" s="162" t="str">
        <f t="shared" si="153"/>
        <v xml:space="preserve">  </v>
      </c>
      <c r="BC194" s="643" t="str">
        <f t="shared" si="121"/>
        <v xml:space="preserve">  </v>
      </c>
      <c r="BD194" s="794" t="s">
        <v>191</v>
      </c>
      <c r="BF194" s="24">
        <v>3.0790662410799841</v>
      </c>
      <c r="BG194" s="24"/>
      <c r="BH194" s="162" t="str">
        <f t="shared" si="154"/>
        <v xml:space="preserve">  </v>
      </c>
      <c r="BI194" s="643" t="str">
        <f t="shared" si="122"/>
        <v xml:space="preserve">  </v>
      </c>
      <c r="BJ194" s="590"/>
      <c r="BK194" s="119">
        <v>0.10560816988266786</v>
      </c>
      <c r="BM194" s="162" t="str">
        <f t="shared" si="155"/>
        <v xml:space="preserve">  </v>
      </c>
      <c r="BN194" s="818" t="str">
        <f t="shared" si="123"/>
        <v xml:space="preserve">  </v>
      </c>
      <c r="BO194" s="942" t="str">
        <f t="shared" si="124"/>
        <v xml:space="preserve">  </v>
      </c>
      <c r="BP194" s="793">
        <f>BK194/BF194*100</f>
        <v>3.4298765149536288</v>
      </c>
      <c r="BQ194" s="12">
        <v>320.71414296511125</v>
      </c>
      <c r="BR194" s="246"/>
      <c r="BS194" s="163" t="str">
        <f t="shared" si="156"/>
        <v xml:space="preserve">  </v>
      </c>
      <c r="BT194" s="818" t="str">
        <f t="shared" si="125"/>
        <v xml:space="preserve">  </v>
      </c>
      <c r="BU194" s="14">
        <f>BQ194*(X194/1000)</f>
        <v>364.44788973308079</v>
      </c>
      <c r="BV194" s="246"/>
      <c r="BW194" s="163" t="str">
        <f t="shared" si="157"/>
        <v xml:space="preserve">  </v>
      </c>
      <c r="BX194" s="643" t="str">
        <f t="shared" si="136"/>
        <v xml:space="preserve">  </v>
      </c>
      <c r="BY194" s="8">
        <v>3.1532550467481681</v>
      </c>
      <c r="CA194" s="80">
        <v>1</v>
      </c>
      <c r="CB194" s="163" t="str">
        <f t="shared" si="158"/>
        <v xml:space="preserve">  </v>
      </c>
      <c r="CC194" s="643" t="str">
        <f t="shared" si="126"/>
        <v xml:space="preserve">  </v>
      </c>
      <c r="CD194" s="6">
        <f>BY194*(AE194/1000)</f>
        <v>3.4606974138061148</v>
      </c>
      <c r="CF194" s="174" t="str">
        <f t="shared" si="176"/>
        <v xml:space="preserve">  </v>
      </c>
      <c r="CG194" s="818" t="str">
        <f t="shared" si="127"/>
        <v xml:space="preserve">  </v>
      </c>
      <c r="CH194" s="829">
        <f>BY194/BQ194*100</f>
        <v>0.9831980023067437</v>
      </c>
      <c r="CI194" s="11">
        <v>5.0390963038469971</v>
      </c>
      <c r="CK194" s="163" t="str">
        <f t="shared" si="167"/>
        <v xml:space="preserve">  </v>
      </c>
      <c r="CL194" s="643" t="str">
        <f t="shared" si="137"/>
        <v xml:space="preserve">  </v>
      </c>
      <c r="CM194" s="24">
        <f>CI194*(AL194/1000)</f>
        <v>6.3168671523224882</v>
      </c>
      <c r="CO194" s="174" t="str">
        <f t="shared" si="168"/>
        <v xml:space="preserve">  </v>
      </c>
      <c r="CP194" s="818" t="str">
        <f t="shared" si="138"/>
        <v xml:space="preserve">  </v>
      </c>
      <c r="CQ194" s="11">
        <f>CI194/BQ194*100</f>
        <v>1.5712111281588141</v>
      </c>
      <c r="CR194" s="61">
        <f>100*CM194/BU194</f>
        <v>1.733270333091768</v>
      </c>
    </row>
    <row r="195" spans="1:97" ht="14.4" x14ac:dyDescent="0.3">
      <c r="A195" s="906" t="s">
        <v>2261</v>
      </c>
      <c r="B195" s="425" t="s">
        <v>1367</v>
      </c>
      <c r="C195" s="305" t="s">
        <v>601</v>
      </c>
      <c r="D195" s="305">
        <v>2</v>
      </c>
      <c r="E195" s="471"/>
      <c r="F195" s="472">
        <v>4</v>
      </c>
      <c r="G195" s="419">
        <v>88888823</v>
      </c>
      <c r="H195" s="419">
        <v>201203291200</v>
      </c>
      <c r="I195" s="419"/>
      <c r="J195" s="305" t="s">
        <v>640</v>
      </c>
      <c r="K195" s="910" t="s">
        <v>137</v>
      </c>
      <c r="L195" s="418"/>
      <c r="M195" s="219" t="s">
        <v>535</v>
      </c>
      <c r="N195" s="219"/>
      <c r="O195" s="31" t="s">
        <v>47</v>
      </c>
      <c r="P195" s="332">
        <v>40997</v>
      </c>
      <c r="Q195" s="326">
        <v>0.5</v>
      </c>
      <c r="R195" s="305" t="s">
        <v>649</v>
      </c>
      <c r="S195" s="1" t="s">
        <v>649</v>
      </c>
      <c r="T195" s="9">
        <v>130.69999999999999</v>
      </c>
      <c r="U195" s="138">
        <v>130.89999999999998</v>
      </c>
      <c r="V195" s="138">
        <f t="shared" si="143"/>
        <v>0.19999999999998863</v>
      </c>
      <c r="W195" s="1">
        <v>125</v>
      </c>
      <c r="X195" s="138">
        <f t="shared" si="144"/>
        <v>1.5999999999999091</v>
      </c>
      <c r="Y195" s="643" t="str">
        <f t="shared" si="128"/>
        <v>&lt;MDL</v>
      </c>
      <c r="Z195" s="1" t="s">
        <v>649</v>
      </c>
      <c r="AA195" s="3">
        <v>130.5</v>
      </c>
      <c r="AB195" s="7">
        <v>130.5</v>
      </c>
      <c r="AC195" s="138">
        <f t="shared" si="145"/>
        <v>0</v>
      </c>
      <c r="AD195" s="1">
        <v>125</v>
      </c>
      <c r="AE195" s="138">
        <f t="shared" si="146"/>
        <v>0</v>
      </c>
      <c r="AF195" s="643" t="str">
        <f t="shared" si="130"/>
        <v>&lt;MDL</v>
      </c>
      <c r="AG195" s="1" t="s">
        <v>649</v>
      </c>
      <c r="AH195" s="3">
        <v>133.19999999999999</v>
      </c>
      <c r="AI195" s="7">
        <v>133.20000000000002</v>
      </c>
      <c r="AJ195" s="138">
        <f t="shared" si="147"/>
        <v>0</v>
      </c>
      <c r="AK195" s="1">
        <v>125</v>
      </c>
      <c r="AL195" s="138">
        <f t="shared" si="148"/>
        <v>0</v>
      </c>
      <c r="AM195" s="643" t="str">
        <f t="shared" si="117"/>
        <v>&lt;MDL</v>
      </c>
      <c r="AN195" s="192">
        <f t="shared" si="149"/>
        <v>0.53333333333330302</v>
      </c>
      <c r="AO195" s="192">
        <f t="shared" si="150"/>
        <v>0.92376043070334879</v>
      </c>
      <c r="AP195" s="192">
        <f t="shared" si="166"/>
        <v>173.20508075688775</v>
      </c>
      <c r="AQ195" s="42">
        <f t="shared" si="151"/>
        <v>3</v>
      </c>
      <c r="AR195" s="643" t="str">
        <f t="shared" si="134"/>
        <v>E, &lt;RL</v>
      </c>
      <c r="AS195" s="42"/>
      <c r="AT195" s="23" t="s">
        <v>191</v>
      </c>
      <c r="AU195" s="23" t="s">
        <v>191</v>
      </c>
      <c r="AV195" s="23" t="s">
        <v>191</v>
      </c>
      <c r="AW195" s="162" t="str">
        <f t="shared" si="152"/>
        <v xml:space="preserve">  </v>
      </c>
      <c r="AX195" s="643" t="str">
        <f t="shared" si="119"/>
        <v xml:space="preserve">  </v>
      </c>
      <c r="AY195" s="23" t="s">
        <v>191</v>
      </c>
      <c r="AZ195" s="23" t="s">
        <v>191</v>
      </c>
      <c r="BA195" s="23" t="s">
        <v>191</v>
      </c>
      <c r="BB195" s="162" t="str">
        <f t="shared" si="153"/>
        <v xml:space="preserve">  </v>
      </c>
      <c r="BC195" s="643" t="str">
        <f t="shared" si="121"/>
        <v xml:space="preserve">  </v>
      </c>
      <c r="BD195" s="794" t="s">
        <v>191</v>
      </c>
      <c r="BF195" s="41">
        <v>-5.2948905968565302E-2</v>
      </c>
      <c r="BG195" s="40" t="s">
        <v>88</v>
      </c>
      <c r="BH195" s="162" t="str">
        <f t="shared" si="154"/>
        <v>E, &lt;PRL</v>
      </c>
      <c r="BI195" s="643" t="str">
        <f t="shared" si="122"/>
        <v>&lt;MDL</v>
      </c>
      <c r="BK195" s="41">
        <v>0</v>
      </c>
      <c r="BL195" s="5"/>
      <c r="BM195" s="162" t="str">
        <f t="shared" si="155"/>
        <v>E, &lt;PRL</v>
      </c>
      <c r="BN195" s="818" t="str">
        <f t="shared" si="123"/>
        <v>&lt;MDL</v>
      </c>
      <c r="BO195" s="942" t="str">
        <f t="shared" si="124"/>
        <v>&lt;MDL</v>
      </c>
      <c r="BP195" s="836" t="s">
        <v>88</v>
      </c>
      <c r="BQ195" s="24">
        <v>0.1602446326194214</v>
      </c>
      <c r="BR195" s="246"/>
      <c r="BS195" s="163" t="str">
        <f t="shared" si="156"/>
        <v>E, &lt;PRL</v>
      </c>
      <c r="BT195" s="818" t="str">
        <f>IF(BQ195&lt;BU$3,"&lt;MDL",IF(BQ195&lt;BU$4,"E, &lt;RL",IF(BQ195&gt;BU$4,"  ",)))</f>
        <v>E, &lt;RL</v>
      </c>
      <c r="BU195" s="854">
        <v>1.2819570609553712</v>
      </c>
      <c r="BV195" s="246"/>
      <c r="BW195" s="163" t="str">
        <f t="shared" si="157"/>
        <v>E, &lt;PRL</v>
      </c>
      <c r="BX195" s="643" t="str">
        <f t="shared" si="136"/>
        <v>E, &lt;RL</v>
      </c>
      <c r="BY195" s="8" t="s">
        <v>88</v>
      </c>
      <c r="CA195" s="80">
        <v>1</v>
      </c>
      <c r="CB195" s="163" t="str">
        <f t="shared" si="158"/>
        <v xml:space="preserve">  </v>
      </c>
      <c r="CC195" s="643" t="s">
        <v>88</v>
      </c>
      <c r="CD195" s="6">
        <v>1.9215303833738481E-2</v>
      </c>
      <c r="CF195" s="174" t="str">
        <f t="shared" si="176"/>
        <v>E, &lt;PRL</v>
      </c>
      <c r="CG195" s="818" t="str">
        <f t="shared" si="127"/>
        <v>&lt;MDL</v>
      </c>
      <c r="CH195" s="829" t="s">
        <v>88</v>
      </c>
      <c r="CI195" s="8" t="s">
        <v>603</v>
      </c>
      <c r="CK195" s="163" t="str">
        <f t="shared" si="167"/>
        <v xml:space="preserve">  </v>
      </c>
      <c r="CL195" s="818" t="s">
        <v>88</v>
      </c>
      <c r="CM195" s="8" t="s">
        <v>603</v>
      </c>
      <c r="CO195" s="174" t="str">
        <f t="shared" si="168"/>
        <v xml:space="preserve">  </v>
      </c>
      <c r="CP195" s="818" t="s">
        <v>88</v>
      </c>
      <c r="CQ195" s="8" t="s">
        <v>603</v>
      </c>
      <c r="CR195" s="61"/>
    </row>
    <row r="196" spans="1:97" ht="21.6" x14ac:dyDescent="0.3">
      <c r="A196" s="906" t="s">
        <v>2262</v>
      </c>
      <c r="B196" s="425" t="s">
        <v>1368</v>
      </c>
      <c r="C196" s="219" t="s">
        <v>599</v>
      </c>
      <c r="D196" s="219">
        <v>9</v>
      </c>
      <c r="E196" s="471"/>
      <c r="F196" s="472">
        <v>1</v>
      </c>
      <c r="G196" s="419">
        <v>11452600</v>
      </c>
      <c r="H196" s="419">
        <v>201203291140</v>
      </c>
      <c r="I196" s="419"/>
      <c r="J196" s="305" t="s">
        <v>642</v>
      </c>
      <c r="K196" s="926" t="s">
        <v>2614</v>
      </c>
      <c r="L196" s="413" t="s">
        <v>1694</v>
      </c>
      <c r="M196" s="219" t="s">
        <v>547</v>
      </c>
      <c r="N196" s="219"/>
      <c r="O196" s="219"/>
      <c r="P196" s="332">
        <v>40997</v>
      </c>
      <c r="Q196" s="326">
        <v>0.4861111111111111</v>
      </c>
      <c r="R196" s="305" t="s">
        <v>643</v>
      </c>
      <c r="S196" s="1" t="s">
        <v>643</v>
      </c>
      <c r="T196" s="9">
        <v>132.1</v>
      </c>
      <c r="U196" s="138">
        <v>161</v>
      </c>
      <c r="V196" s="138">
        <f t="shared" si="143"/>
        <v>28.900000000000006</v>
      </c>
      <c r="W196" s="1">
        <v>100</v>
      </c>
      <c r="X196" s="138">
        <f t="shared" si="144"/>
        <v>289.00000000000006</v>
      </c>
      <c r="Y196" s="643" t="str">
        <f t="shared" si="128"/>
        <v xml:space="preserve">  </v>
      </c>
      <c r="Z196" s="1" t="s">
        <v>643</v>
      </c>
      <c r="AA196" s="3">
        <v>131.1</v>
      </c>
      <c r="AB196" s="7">
        <v>163.80000000000001</v>
      </c>
      <c r="AC196" s="138">
        <f t="shared" si="145"/>
        <v>32.700000000000017</v>
      </c>
      <c r="AD196" s="1">
        <v>115</v>
      </c>
      <c r="AE196" s="138">
        <f t="shared" si="146"/>
        <v>284.34782608695667</v>
      </c>
      <c r="AF196" s="643" t="str">
        <f t="shared" si="130"/>
        <v xml:space="preserve">  </v>
      </c>
      <c r="AG196" s="1" t="s">
        <v>643</v>
      </c>
      <c r="AH196" s="3">
        <v>131.9</v>
      </c>
      <c r="AI196" s="7">
        <v>159.89999999999998</v>
      </c>
      <c r="AJ196" s="138">
        <f t="shared" si="147"/>
        <v>27.999999999999972</v>
      </c>
      <c r="AK196" s="1">
        <v>95</v>
      </c>
      <c r="AL196" s="138">
        <f t="shared" si="148"/>
        <v>294.73684210526284</v>
      </c>
      <c r="AM196" s="643" t="str">
        <f t="shared" si="117"/>
        <v xml:space="preserve">  </v>
      </c>
      <c r="AN196" s="192">
        <f t="shared" si="149"/>
        <v>289.36155606407323</v>
      </c>
      <c r="AO196" s="192">
        <f t="shared" si="150"/>
        <v>5.2039365434021736</v>
      </c>
      <c r="AP196" s="192">
        <f t="shared" si="166"/>
        <v>1.7984201544208822</v>
      </c>
      <c r="AQ196" s="42">
        <f t="shared" si="151"/>
        <v>3</v>
      </c>
      <c r="AR196" s="643" t="str">
        <f t="shared" si="134"/>
        <v xml:space="preserve">  </v>
      </c>
      <c r="AS196" s="42"/>
      <c r="AT196" s="23" t="s">
        <v>191</v>
      </c>
      <c r="AU196" s="23" t="s">
        <v>191</v>
      </c>
      <c r="AV196" s="23" t="s">
        <v>191</v>
      </c>
      <c r="AW196" s="162" t="str">
        <f t="shared" si="152"/>
        <v xml:space="preserve">  </v>
      </c>
      <c r="AX196" s="643" t="str">
        <f t="shared" si="119"/>
        <v xml:space="preserve">  </v>
      </c>
      <c r="AY196" s="23" t="s">
        <v>191</v>
      </c>
      <c r="AZ196" s="23" t="s">
        <v>191</v>
      </c>
      <c r="BA196" s="23" t="s">
        <v>191</v>
      </c>
      <c r="BB196" s="162" t="str">
        <f t="shared" si="153"/>
        <v xml:space="preserve">  </v>
      </c>
      <c r="BC196" s="643" t="str">
        <f t="shared" si="121"/>
        <v xml:space="preserve">  </v>
      </c>
      <c r="BD196" s="794" t="s">
        <v>191</v>
      </c>
      <c r="BF196" s="24">
        <v>9.3117913738330902</v>
      </c>
      <c r="BG196" s="24"/>
      <c r="BH196" s="162" t="str">
        <f t="shared" si="154"/>
        <v xml:space="preserve">  </v>
      </c>
      <c r="BI196" s="643" t="str">
        <f t="shared" si="122"/>
        <v xml:space="preserve">  </v>
      </c>
      <c r="BK196" s="5">
        <v>0.11490101992202999</v>
      </c>
      <c r="BL196" s="5">
        <v>2.8329922615983466E-3</v>
      </c>
      <c r="BM196" s="162" t="str">
        <f t="shared" si="155"/>
        <v xml:space="preserve">  </v>
      </c>
      <c r="BN196" s="818" t="str">
        <f t="shared" si="123"/>
        <v xml:space="preserve">  </v>
      </c>
      <c r="BO196" s="942" t="str">
        <f t="shared" si="124"/>
        <v xml:space="preserve">  </v>
      </c>
      <c r="BP196" s="793">
        <f>BK196/BF196*100</f>
        <v>1.233930350339586</v>
      </c>
      <c r="BQ196" s="12">
        <v>407.77502145586021</v>
      </c>
      <c r="BR196" s="246"/>
      <c r="BS196" s="163" t="str">
        <f t="shared" si="156"/>
        <v xml:space="preserve">  </v>
      </c>
      <c r="BT196" s="818" t="str">
        <f t="shared" si="125"/>
        <v xml:space="preserve">  </v>
      </c>
      <c r="BU196" s="14">
        <f>BQ196*(X196/1000)</f>
        <v>117.84698120074361</v>
      </c>
      <c r="BV196" s="246"/>
      <c r="BW196" s="163" t="str">
        <f t="shared" si="157"/>
        <v xml:space="preserve">  </v>
      </c>
      <c r="BX196" s="643" t="str">
        <f t="shared" si="136"/>
        <v xml:space="preserve">  </v>
      </c>
      <c r="BY196" s="8">
        <v>3.1476769299510883</v>
      </c>
      <c r="CA196" s="80">
        <v>1</v>
      </c>
      <c r="CB196" s="163" t="str">
        <f t="shared" si="158"/>
        <v xml:space="preserve">  </v>
      </c>
      <c r="CC196" s="643" t="str">
        <f t="shared" si="126"/>
        <v xml:space="preserve">  </v>
      </c>
      <c r="CD196" s="6">
        <f>BY196*(AE196/1000)</f>
        <v>0.8950350922556578</v>
      </c>
      <c r="CF196" s="174" t="str">
        <f t="shared" si="176"/>
        <v xml:space="preserve">  </v>
      </c>
      <c r="CG196" s="818" t="str">
        <f t="shared" si="127"/>
        <v xml:space="preserve">  </v>
      </c>
      <c r="CH196" s="829">
        <f>BY196/BQ196*100</f>
        <v>0.77191509149164739</v>
      </c>
      <c r="CI196" s="11">
        <v>9.1608246581300232</v>
      </c>
      <c r="CK196" s="163" t="str">
        <f t="shared" si="167"/>
        <v xml:space="preserve">  </v>
      </c>
      <c r="CL196" s="643" t="str">
        <f t="shared" si="137"/>
        <v xml:space="preserve">  </v>
      </c>
      <c r="CM196" s="24">
        <f>CI196*(AL196/1000)</f>
        <v>2.7000325308172672</v>
      </c>
      <c r="CO196" s="174" t="str">
        <f t="shared" si="168"/>
        <v xml:space="preserve">  </v>
      </c>
      <c r="CP196" s="818" t="str">
        <f t="shared" si="138"/>
        <v xml:space="preserve">  </v>
      </c>
      <c r="CQ196" s="11">
        <f>CI196/BQ196*100</f>
        <v>2.2465389433181948</v>
      </c>
      <c r="CR196" s="61">
        <f>100*CM196/BU196</f>
        <v>2.2911342346716217</v>
      </c>
    </row>
    <row r="197" spans="1:97" ht="31.8" x14ac:dyDescent="0.3">
      <c r="A197" s="906" t="s">
        <v>2263</v>
      </c>
      <c r="B197" s="425" t="s">
        <v>1369</v>
      </c>
      <c r="C197" s="219" t="s">
        <v>599</v>
      </c>
      <c r="D197" s="219">
        <v>9</v>
      </c>
      <c r="E197" s="471"/>
      <c r="F197" s="472">
        <v>1</v>
      </c>
      <c r="G197" s="419">
        <v>11452900</v>
      </c>
      <c r="H197" s="419">
        <v>201203291030</v>
      </c>
      <c r="I197" s="419"/>
      <c r="J197" s="305" t="s">
        <v>644</v>
      </c>
      <c r="K197" s="926" t="s">
        <v>2616</v>
      </c>
      <c r="L197" s="415" t="s">
        <v>746</v>
      </c>
      <c r="M197" s="219" t="s">
        <v>48</v>
      </c>
      <c r="N197" s="219"/>
      <c r="O197" s="219"/>
      <c r="P197" s="332">
        <v>40997</v>
      </c>
      <c r="Q197" s="326">
        <v>0.4375</v>
      </c>
      <c r="R197" s="305" t="s">
        <v>645</v>
      </c>
      <c r="S197" s="1" t="s">
        <v>645</v>
      </c>
      <c r="T197" s="9">
        <v>130.9</v>
      </c>
      <c r="U197" s="138">
        <v>154.5</v>
      </c>
      <c r="V197" s="138">
        <f t="shared" si="143"/>
        <v>23.599999999999994</v>
      </c>
      <c r="W197" s="1">
        <v>120</v>
      </c>
      <c r="X197" s="138">
        <f t="shared" si="144"/>
        <v>196.66666666666663</v>
      </c>
      <c r="Y197" s="643" t="str">
        <f t="shared" si="128"/>
        <v xml:space="preserve">  </v>
      </c>
      <c r="Z197" s="1" t="s">
        <v>645</v>
      </c>
      <c r="AA197" s="3">
        <v>132.1</v>
      </c>
      <c r="AB197" s="7">
        <v>157.6</v>
      </c>
      <c r="AC197" s="138">
        <f t="shared" si="145"/>
        <v>25.5</v>
      </c>
      <c r="AD197" s="1">
        <v>125</v>
      </c>
      <c r="AE197" s="138">
        <f t="shared" si="146"/>
        <v>204</v>
      </c>
      <c r="AF197" s="643" t="str">
        <f t="shared" si="130"/>
        <v xml:space="preserve">  </v>
      </c>
      <c r="AG197" s="1" t="s">
        <v>645</v>
      </c>
      <c r="AH197" s="3">
        <v>131.19999999999999</v>
      </c>
      <c r="AI197" s="7">
        <v>149.79999999999998</v>
      </c>
      <c r="AJ197" s="138">
        <f t="shared" si="147"/>
        <v>18.599999999999994</v>
      </c>
      <c r="AK197" s="1">
        <v>95</v>
      </c>
      <c r="AL197" s="138">
        <f t="shared" si="148"/>
        <v>195.78947368421046</v>
      </c>
      <c r="AM197" s="643" t="str">
        <f t="shared" si="117"/>
        <v xml:space="preserve">  </v>
      </c>
      <c r="AN197" s="192">
        <f t="shared" si="149"/>
        <v>198.81871345029239</v>
      </c>
      <c r="AO197" s="192">
        <f t="shared" si="150"/>
        <v>4.5085102433901074</v>
      </c>
      <c r="AP197" s="192">
        <f t="shared" si="166"/>
        <v>2.2676488370483803</v>
      </c>
      <c r="AQ197" s="42">
        <f t="shared" si="151"/>
        <v>3</v>
      </c>
      <c r="AR197" s="643" t="str">
        <f t="shared" si="134"/>
        <v xml:space="preserve">  </v>
      </c>
      <c r="AS197" s="42"/>
      <c r="AT197" s="23" t="s">
        <v>191</v>
      </c>
      <c r="AU197" s="23" t="s">
        <v>191</v>
      </c>
      <c r="AV197" s="23" t="s">
        <v>191</v>
      </c>
      <c r="AW197" s="162" t="str">
        <f t="shared" si="152"/>
        <v xml:space="preserve">  </v>
      </c>
      <c r="AX197" s="643" t="str">
        <f t="shared" si="119"/>
        <v xml:space="preserve">  </v>
      </c>
      <c r="AY197" s="23" t="s">
        <v>191</v>
      </c>
      <c r="AZ197" s="23" t="s">
        <v>191</v>
      </c>
      <c r="BA197" s="23" t="s">
        <v>191</v>
      </c>
      <c r="BB197" s="162" t="str">
        <f t="shared" si="153"/>
        <v xml:space="preserve">  </v>
      </c>
      <c r="BC197" s="643" t="str">
        <f t="shared" si="121"/>
        <v xml:space="preserve">  </v>
      </c>
      <c r="BD197" s="794" t="s">
        <v>191</v>
      </c>
      <c r="BF197" s="24">
        <v>5.6543079023729117</v>
      </c>
      <c r="BG197" s="24"/>
      <c r="BH197" s="162" t="str">
        <f t="shared" si="154"/>
        <v xml:space="preserve">  </v>
      </c>
      <c r="BI197" s="643" t="str">
        <f t="shared" si="122"/>
        <v xml:space="preserve">  </v>
      </c>
      <c r="BK197" s="5">
        <v>0.11857149155594664</v>
      </c>
      <c r="BL197" s="5"/>
      <c r="BM197" s="162" t="str">
        <f t="shared" si="155"/>
        <v xml:space="preserve">  </v>
      </c>
      <c r="BN197" s="818" t="str">
        <f t="shared" si="123"/>
        <v xml:space="preserve">  </v>
      </c>
      <c r="BO197" s="942" t="str">
        <f t="shared" si="124"/>
        <v xml:space="preserve">  </v>
      </c>
      <c r="BP197" s="793">
        <f>BK197/BF197*100</f>
        <v>2.0970115813146011</v>
      </c>
      <c r="BQ197" s="12">
        <v>285.40701892161428</v>
      </c>
      <c r="BR197" s="246"/>
      <c r="BS197" s="163" t="str">
        <f t="shared" si="156"/>
        <v xml:space="preserve">  </v>
      </c>
      <c r="BT197" s="818" t="str">
        <f t="shared" si="125"/>
        <v xml:space="preserve">  </v>
      </c>
      <c r="BU197" s="10">
        <f>BQ197*(X197/1000)</f>
        <v>56.130047054584132</v>
      </c>
      <c r="BV197" s="246"/>
      <c r="BW197" s="163" t="str">
        <f t="shared" si="157"/>
        <v xml:space="preserve">  </v>
      </c>
      <c r="BX197" s="643" t="str">
        <f t="shared" si="136"/>
        <v xml:space="preserve">  </v>
      </c>
      <c r="BY197" s="8">
        <v>2.7786836426239474</v>
      </c>
      <c r="CA197" s="80">
        <v>1</v>
      </c>
      <c r="CB197" s="163" t="str">
        <f t="shared" si="158"/>
        <v xml:space="preserve">  </v>
      </c>
      <c r="CC197" s="643" t="str">
        <f t="shared" si="126"/>
        <v xml:space="preserve">  </v>
      </c>
      <c r="CD197" s="6">
        <f>BY197*(AE197/1000)</f>
        <v>0.56685146309528522</v>
      </c>
      <c r="CF197" s="174" t="str">
        <f t="shared" si="176"/>
        <v xml:space="preserve">  </v>
      </c>
      <c r="CG197" s="818" t="str">
        <f t="shared" si="127"/>
        <v xml:space="preserve">  </v>
      </c>
      <c r="CH197" s="829">
        <f>BY197/BQ197*100</f>
        <v>0.97358630251034584</v>
      </c>
      <c r="CI197" s="11">
        <v>8.4389557916331661</v>
      </c>
      <c r="CK197" s="163" t="str">
        <f t="shared" si="167"/>
        <v xml:space="preserve">  </v>
      </c>
      <c r="CL197" s="643" t="str">
        <f t="shared" si="137"/>
        <v xml:space="preserve">  </v>
      </c>
      <c r="CM197" s="24">
        <f>CI197*(AL197/1000)</f>
        <v>1.6522587128881772</v>
      </c>
      <c r="CO197" s="174" t="str">
        <f t="shared" si="168"/>
        <v xml:space="preserve">  </v>
      </c>
      <c r="CP197" s="818" t="str">
        <f t="shared" si="138"/>
        <v xml:space="preserve">  </v>
      </c>
      <c r="CQ197" s="11">
        <f>CI197/BQ197*100</f>
        <v>2.9568143851258566</v>
      </c>
      <c r="CR197" s="61">
        <f>100*CM197/BU197</f>
        <v>2.9436260961645453</v>
      </c>
    </row>
    <row r="198" spans="1:97" ht="31.8" x14ac:dyDescent="0.3">
      <c r="A198" s="906" t="s">
        <v>2264</v>
      </c>
      <c r="B198" s="425" t="s">
        <v>1370</v>
      </c>
      <c r="C198" s="219" t="s">
        <v>599</v>
      </c>
      <c r="D198" s="219">
        <v>9</v>
      </c>
      <c r="E198" s="471"/>
      <c r="F198" s="472">
        <v>1</v>
      </c>
      <c r="G198" s="419">
        <v>11452900</v>
      </c>
      <c r="H198" s="419">
        <v>201204041150</v>
      </c>
      <c r="I198" s="419"/>
      <c r="J198" s="305" t="s">
        <v>646</v>
      </c>
      <c r="K198" s="926" t="s">
        <v>2616</v>
      </c>
      <c r="L198" s="415" t="s">
        <v>746</v>
      </c>
      <c r="M198" s="219" t="s">
        <v>48</v>
      </c>
      <c r="N198" s="219"/>
      <c r="O198" s="219"/>
      <c r="P198" s="332">
        <v>41003</v>
      </c>
      <c r="Q198" s="326">
        <v>0.49305555555555558</v>
      </c>
      <c r="R198" s="305" t="s">
        <v>647</v>
      </c>
      <c r="S198" s="1" t="s">
        <v>647</v>
      </c>
      <c r="T198" s="9">
        <v>131.4</v>
      </c>
      <c r="U198" s="138">
        <v>151.19999999999999</v>
      </c>
      <c r="V198" s="138">
        <f t="shared" si="143"/>
        <v>19.799999999999983</v>
      </c>
      <c r="W198" s="1">
        <v>490</v>
      </c>
      <c r="X198" s="138">
        <f t="shared" si="144"/>
        <v>40.408163265306086</v>
      </c>
      <c r="Y198" s="643" t="str">
        <f t="shared" si="128"/>
        <v xml:space="preserve">  </v>
      </c>
      <c r="Z198" s="1" t="s">
        <v>647</v>
      </c>
      <c r="AA198" s="3">
        <v>131.5</v>
      </c>
      <c r="AB198" s="7">
        <v>149.29999999999998</v>
      </c>
      <c r="AC198" s="138">
        <f t="shared" si="145"/>
        <v>17.799999999999983</v>
      </c>
      <c r="AD198" s="1">
        <v>400</v>
      </c>
      <c r="AE198" s="138">
        <f t="shared" si="146"/>
        <v>44.499999999999957</v>
      </c>
      <c r="AF198" s="643" t="str">
        <f t="shared" si="130"/>
        <v xml:space="preserve">  </v>
      </c>
      <c r="AG198" s="1" t="s">
        <v>647</v>
      </c>
      <c r="AH198" s="3">
        <v>131.6</v>
      </c>
      <c r="AI198" s="7">
        <v>150.4</v>
      </c>
      <c r="AJ198" s="138">
        <f t="shared" si="147"/>
        <v>18.800000000000011</v>
      </c>
      <c r="AK198" s="1">
        <v>460</v>
      </c>
      <c r="AL198" s="138">
        <f t="shared" si="148"/>
        <v>40.869565217391326</v>
      </c>
      <c r="AM198" s="643" t="str">
        <f t="shared" si="117"/>
        <v xml:space="preserve">  </v>
      </c>
      <c r="AN198" s="192">
        <f t="shared" si="149"/>
        <v>41.925909494232457</v>
      </c>
      <c r="AO198" s="192">
        <f t="shared" si="150"/>
        <v>2.2411335054518302</v>
      </c>
      <c r="AP198" s="192">
        <f t="shared" si="166"/>
        <v>5.345461869491781</v>
      </c>
      <c r="AQ198" s="42">
        <f t="shared" si="151"/>
        <v>3</v>
      </c>
      <c r="AR198" s="643" t="str">
        <f t="shared" si="134"/>
        <v xml:space="preserve">  </v>
      </c>
      <c r="AS198" s="42"/>
      <c r="AT198" s="23" t="s">
        <v>191</v>
      </c>
      <c r="AU198" s="23" t="s">
        <v>191</v>
      </c>
      <c r="AV198" s="23" t="s">
        <v>191</v>
      </c>
      <c r="AW198" s="162" t="str">
        <f t="shared" si="152"/>
        <v xml:space="preserve">  </v>
      </c>
      <c r="AX198" s="643" t="str">
        <f t="shared" si="119"/>
        <v xml:space="preserve">  </v>
      </c>
      <c r="AY198" s="23" t="s">
        <v>191</v>
      </c>
      <c r="AZ198" s="23" t="s">
        <v>191</v>
      </c>
      <c r="BA198" s="23" t="s">
        <v>191</v>
      </c>
      <c r="BB198" s="162" t="str">
        <f t="shared" si="153"/>
        <v xml:space="preserve">  </v>
      </c>
      <c r="BC198" s="643" t="str">
        <f t="shared" si="121"/>
        <v xml:space="preserve">  </v>
      </c>
      <c r="BD198" s="794" t="s">
        <v>191</v>
      </c>
      <c r="BF198" s="24">
        <v>5.2680850219732118</v>
      </c>
      <c r="BG198" s="24"/>
      <c r="BH198" s="162" t="str">
        <f t="shared" si="154"/>
        <v xml:space="preserve">  </v>
      </c>
      <c r="BI198" s="643" t="str">
        <f t="shared" si="122"/>
        <v xml:space="preserve">  </v>
      </c>
      <c r="BK198" s="5">
        <v>0.25282910670624548</v>
      </c>
      <c r="BM198" s="162" t="str">
        <f t="shared" si="155"/>
        <v xml:space="preserve">  </v>
      </c>
      <c r="BN198" s="818" t="str">
        <f t="shared" si="123"/>
        <v xml:space="preserve">  </v>
      </c>
      <c r="BO198" s="942" t="str">
        <f t="shared" si="124"/>
        <v xml:space="preserve">  </v>
      </c>
      <c r="BP198" s="793">
        <f>BK198/BF198*100</f>
        <v>4.7992601799647092</v>
      </c>
      <c r="BQ198" s="12">
        <v>305.02748120212533</v>
      </c>
      <c r="BR198" s="246"/>
      <c r="BS198" s="163" t="str">
        <f t="shared" si="156"/>
        <v xml:space="preserve">  </v>
      </c>
      <c r="BT198" s="818" t="str">
        <f t="shared" si="125"/>
        <v xml:space="preserve">  </v>
      </c>
      <c r="BU198" s="10">
        <f>BQ198*(X198/1000)</f>
        <v>12.325600260820563</v>
      </c>
      <c r="BV198" s="246"/>
      <c r="BW198" s="163" t="str">
        <f t="shared" si="157"/>
        <v xml:space="preserve">  </v>
      </c>
      <c r="BX198" s="643" t="str">
        <f t="shared" si="136"/>
        <v xml:space="preserve">  </v>
      </c>
      <c r="BY198" s="8">
        <v>5.3419941672612392</v>
      </c>
      <c r="CA198" s="80">
        <v>1</v>
      </c>
      <c r="CB198" s="163" t="str">
        <f t="shared" si="158"/>
        <v xml:space="preserve">  </v>
      </c>
      <c r="CC198" s="643" t="str">
        <f t="shared" si="126"/>
        <v xml:space="preserve">  </v>
      </c>
      <c r="CD198" s="6">
        <f>BY198*(AE198/1000)</f>
        <v>0.23771874044312491</v>
      </c>
      <c r="CF198" s="174" t="str">
        <f t="shared" si="176"/>
        <v xml:space="preserve">  </v>
      </c>
      <c r="CG198" s="818" t="str">
        <f t="shared" si="127"/>
        <v xml:space="preserve">  </v>
      </c>
      <c r="CH198" s="829">
        <f>BY198/BQ198*100</f>
        <v>1.7513156998865249</v>
      </c>
      <c r="CI198" s="11">
        <v>11.281574475779031</v>
      </c>
      <c r="CK198" s="163" t="str">
        <f t="shared" si="167"/>
        <v xml:space="preserve">  </v>
      </c>
      <c r="CL198" s="643" t="str">
        <f t="shared" si="137"/>
        <v xml:space="preserve">  </v>
      </c>
      <c r="CM198" s="24">
        <f>CI198*(AL198/1000)</f>
        <v>0.46107304379270847</v>
      </c>
      <c r="CO198" s="174" t="str">
        <f t="shared" si="168"/>
        <v xml:space="preserve">  </v>
      </c>
      <c r="CP198" s="818" t="str">
        <f t="shared" si="138"/>
        <v xml:space="preserve">  </v>
      </c>
      <c r="CQ198" s="11">
        <f>CI198/BQ198*100</f>
        <v>3.6985436300093029</v>
      </c>
      <c r="CR198" s="61">
        <f>100*CM198/BU198</f>
        <v>3.7407755730836354</v>
      </c>
    </row>
    <row r="199" spans="1:97" ht="14.4" x14ac:dyDescent="0.3">
      <c r="A199" s="906" t="s">
        <v>2265</v>
      </c>
      <c r="B199" s="425" t="s">
        <v>1371</v>
      </c>
      <c r="C199" s="305" t="s">
        <v>601</v>
      </c>
      <c r="D199" s="305">
        <v>2</v>
      </c>
      <c r="E199" s="471"/>
      <c r="F199" s="472">
        <v>4</v>
      </c>
      <c r="G199" s="419">
        <v>88888823</v>
      </c>
      <c r="H199" s="419">
        <v>201204041200</v>
      </c>
      <c r="I199" s="419"/>
      <c r="J199" s="305" t="s">
        <v>648</v>
      </c>
      <c r="K199" s="910" t="s">
        <v>137</v>
      </c>
      <c r="L199" s="418"/>
      <c r="M199" s="219" t="s">
        <v>137</v>
      </c>
      <c r="N199" s="219"/>
      <c r="O199" s="31" t="s">
        <v>137</v>
      </c>
      <c r="P199" s="332">
        <v>41003</v>
      </c>
      <c r="Q199" s="326">
        <v>0.5</v>
      </c>
      <c r="R199" s="305" t="s">
        <v>675</v>
      </c>
      <c r="S199" s="1" t="s">
        <v>675</v>
      </c>
      <c r="T199" s="9">
        <v>132.1</v>
      </c>
      <c r="U199" s="138">
        <v>131.89999999999998</v>
      </c>
      <c r="V199" s="138">
        <f t="shared" si="143"/>
        <v>-0.20000000000001705</v>
      </c>
      <c r="W199" s="1">
        <v>475</v>
      </c>
      <c r="X199" s="138">
        <f t="shared" si="144"/>
        <v>-0.42105263157898332</v>
      </c>
      <c r="Y199" s="643" t="str">
        <f t="shared" si="128"/>
        <v>&lt;MDL</v>
      </c>
      <c r="Z199" s="1" t="s">
        <v>675</v>
      </c>
      <c r="AA199" s="3">
        <v>132</v>
      </c>
      <c r="AB199" s="7">
        <v>131.6</v>
      </c>
      <c r="AC199" s="138">
        <f t="shared" si="145"/>
        <v>-0.40000000000000568</v>
      </c>
      <c r="AD199" s="1">
        <v>530</v>
      </c>
      <c r="AE199" s="138">
        <f t="shared" si="146"/>
        <v>-0.75471698113208618</v>
      </c>
      <c r="AF199" s="643" t="str">
        <f t="shared" si="130"/>
        <v>&lt;MDL</v>
      </c>
      <c r="AG199" s="1" t="s">
        <v>675</v>
      </c>
      <c r="AH199" s="3">
        <v>131.6</v>
      </c>
      <c r="AI199" s="7">
        <v>131.30000000000001</v>
      </c>
      <c r="AJ199" s="138">
        <f t="shared" si="147"/>
        <v>-0.29999999999998295</v>
      </c>
      <c r="AK199" s="1">
        <v>500</v>
      </c>
      <c r="AL199" s="138">
        <f t="shared" si="148"/>
        <v>-0.59999999999996589</v>
      </c>
      <c r="AM199" s="643" t="str">
        <f t="shared" si="117"/>
        <v>&lt;MDL</v>
      </c>
      <c r="AN199" s="192">
        <f t="shared" si="149"/>
        <v>-0.59192320423701184</v>
      </c>
      <c r="AO199" s="192">
        <f t="shared" si="150"/>
        <v>0.16697874269804849</v>
      </c>
      <c r="AP199" s="192">
        <f t="shared" si="166"/>
        <v>-28.209528111553567</v>
      </c>
      <c r="AQ199" s="42">
        <f t="shared" si="151"/>
        <v>3</v>
      </c>
      <c r="AR199" s="643" t="str">
        <f t="shared" si="134"/>
        <v>&lt;MDL</v>
      </c>
      <c r="AS199" s="42"/>
      <c r="AT199" s="23" t="s">
        <v>191</v>
      </c>
      <c r="AU199" s="23" t="s">
        <v>191</v>
      </c>
      <c r="AV199" s="23" t="s">
        <v>191</v>
      </c>
      <c r="AW199" s="162" t="str">
        <f t="shared" si="152"/>
        <v xml:space="preserve">  </v>
      </c>
      <c r="AX199" s="643" t="str">
        <f t="shared" si="119"/>
        <v xml:space="preserve">  </v>
      </c>
      <c r="AY199" s="23" t="s">
        <v>191</v>
      </c>
      <c r="AZ199" s="23" t="s">
        <v>191</v>
      </c>
      <c r="BA199" s="23" t="s">
        <v>191</v>
      </c>
      <c r="BB199" s="162" t="str">
        <f t="shared" si="153"/>
        <v xml:space="preserve">  </v>
      </c>
      <c r="BC199" s="643" t="str">
        <f t="shared" si="121"/>
        <v xml:space="preserve">  </v>
      </c>
      <c r="BD199" s="794" t="s">
        <v>191</v>
      </c>
      <c r="BF199" s="41">
        <v>-0.19359772750826382</v>
      </c>
      <c r="BG199" s="24"/>
      <c r="BH199" s="162" t="str">
        <f t="shared" si="154"/>
        <v>E, &lt;PRL</v>
      </c>
      <c r="BI199" s="643" t="str">
        <f t="shared" si="122"/>
        <v>&lt;MDL</v>
      </c>
      <c r="BK199" s="41">
        <v>0</v>
      </c>
      <c r="BM199" s="162" t="str">
        <f t="shared" si="155"/>
        <v>E, &lt;PRL</v>
      </c>
      <c r="BN199" s="818" t="str">
        <f t="shared" si="123"/>
        <v>&lt;MDL</v>
      </c>
      <c r="BO199" s="942" t="str">
        <f t="shared" si="124"/>
        <v>&lt;MDL</v>
      </c>
      <c r="BP199" s="836" t="s">
        <v>88</v>
      </c>
      <c r="BQ199" s="24">
        <v>2.6038292103427816E-2</v>
      </c>
      <c r="BR199" s="246"/>
      <c r="BS199" s="163" t="str">
        <f t="shared" si="156"/>
        <v>E, &lt;PRL</v>
      </c>
      <c r="BT199" s="818" t="str">
        <f>IF(BQ199&lt;BU$3,"&lt;MDL",IF(BQ199&lt;BU$4,"E, &lt;RL",IF(BQ199&gt;BU$4,"  ",)))</f>
        <v>&lt;MDL</v>
      </c>
      <c r="BU199" s="854">
        <v>5.4817457059848036E-2</v>
      </c>
      <c r="BV199" s="246"/>
      <c r="BW199" s="163" t="str">
        <f t="shared" si="157"/>
        <v>E, &lt;PRL</v>
      </c>
      <c r="BX199" s="643" t="str">
        <f t="shared" si="136"/>
        <v>&lt;MDL</v>
      </c>
      <c r="BY199" s="8" t="s">
        <v>88</v>
      </c>
      <c r="CA199" s="80">
        <v>1</v>
      </c>
      <c r="CB199" s="163" t="str">
        <f t="shared" si="158"/>
        <v xml:space="preserve">  </v>
      </c>
      <c r="CC199" s="643" t="s">
        <v>88</v>
      </c>
      <c r="CD199" s="6">
        <v>3.1989961987355961E-3</v>
      </c>
      <c r="CF199" s="174" t="str">
        <f t="shared" si="176"/>
        <v>E, &lt;PRL</v>
      </c>
      <c r="CG199" s="818" t="str">
        <f t="shared" si="127"/>
        <v>&lt;MDL</v>
      </c>
      <c r="CH199" s="829" t="s">
        <v>88</v>
      </c>
      <c r="CI199" s="8" t="s">
        <v>603</v>
      </c>
      <c r="CK199" s="163" t="str">
        <f t="shared" si="167"/>
        <v xml:space="preserve">  </v>
      </c>
      <c r="CL199" s="818" t="s">
        <v>88</v>
      </c>
      <c r="CM199" s="8" t="s">
        <v>603</v>
      </c>
      <c r="CO199" s="174" t="str">
        <f t="shared" si="168"/>
        <v xml:space="preserve">  </v>
      </c>
      <c r="CP199" s="818" t="s">
        <v>88</v>
      </c>
      <c r="CQ199" s="8" t="s">
        <v>603</v>
      </c>
      <c r="CR199" s="61"/>
    </row>
    <row r="200" spans="1:97" ht="21.6" x14ac:dyDescent="0.3">
      <c r="A200" s="906" t="s">
        <v>2266</v>
      </c>
      <c r="B200" s="425" t="s">
        <v>1372</v>
      </c>
      <c r="C200" s="219" t="s">
        <v>599</v>
      </c>
      <c r="D200" s="219">
        <v>9</v>
      </c>
      <c r="E200" s="471"/>
      <c r="F200" s="472">
        <v>1</v>
      </c>
      <c r="G200" s="419">
        <v>11452600</v>
      </c>
      <c r="H200" s="419">
        <v>201204131150</v>
      </c>
      <c r="I200" s="419"/>
      <c r="J200" s="305" t="s">
        <v>650</v>
      </c>
      <c r="K200" s="926" t="s">
        <v>2614</v>
      </c>
      <c r="L200" s="413" t="s">
        <v>1694</v>
      </c>
      <c r="M200" s="219" t="s">
        <v>547</v>
      </c>
      <c r="N200" s="219"/>
      <c r="O200" s="219"/>
      <c r="P200" s="332">
        <v>41012</v>
      </c>
      <c r="Q200" s="326">
        <v>0.49305555555555558</v>
      </c>
      <c r="R200" s="305" t="s">
        <v>651</v>
      </c>
      <c r="S200" s="1" t="s">
        <v>651</v>
      </c>
      <c r="T200" s="9">
        <v>130.9</v>
      </c>
      <c r="U200" s="138">
        <v>146.9</v>
      </c>
      <c r="V200" s="138">
        <f t="shared" si="143"/>
        <v>16</v>
      </c>
      <c r="W200" s="1">
        <v>300</v>
      </c>
      <c r="X200" s="138">
        <f t="shared" si="144"/>
        <v>53.333333333333336</v>
      </c>
      <c r="Y200" s="643" t="str">
        <f t="shared" si="128"/>
        <v xml:space="preserve">  </v>
      </c>
      <c r="Z200" s="1" t="s">
        <v>651</v>
      </c>
      <c r="AA200" s="3">
        <v>133.5</v>
      </c>
      <c r="AB200" s="7">
        <v>149.19999999999999</v>
      </c>
      <c r="AC200" s="138">
        <f t="shared" si="145"/>
        <v>15.699999999999989</v>
      </c>
      <c r="AD200" s="1">
        <v>300</v>
      </c>
      <c r="AE200" s="138">
        <f t="shared" si="146"/>
        <v>52.3333333333333</v>
      </c>
      <c r="AF200" s="643" t="str">
        <f t="shared" si="130"/>
        <v xml:space="preserve">  </v>
      </c>
      <c r="AG200" s="1" t="s">
        <v>651</v>
      </c>
      <c r="AH200" s="3">
        <v>134.1</v>
      </c>
      <c r="AI200" s="7">
        <v>151.29999999999998</v>
      </c>
      <c r="AJ200" s="138">
        <f t="shared" si="147"/>
        <v>17.199999999999989</v>
      </c>
      <c r="AK200" s="1">
        <v>310</v>
      </c>
      <c r="AL200" s="138">
        <f t="shared" si="148"/>
        <v>55.4838709677419</v>
      </c>
      <c r="AM200" s="643" t="str">
        <f t="shared" si="117"/>
        <v xml:space="preserve">  </v>
      </c>
      <c r="AN200" s="192">
        <f t="shared" si="149"/>
        <v>53.716845878136176</v>
      </c>
      <c r="AO200" s="192">
        <f t="shared" si="150"/>
        <v>1.6099016275760762</v>
      </c>
      <c r="AP200" s="192">
        <f t="shared" si="166"/>
        <v>2.9970144398060015</v>
      </c>
      <c r="AQ200" s="42">
        <f t="shared" si="151"/>
        <v>3</v>
      </c>
      <c r="AR200" s="643" t="str">
        <f t="shared" si="134"/>
        <v xml:space="preserve">  </v>
      </c>
      <c r="AS200" s="42"/>
      <c r="AT200" s="23" t="s">
        <v>191</v>
      </c>
      <c r="AU200" s="23" t="s">
        <v>191</v>
      </c>
      <c r="AV200" s="23" t="s">
        <v>191</v>
      </c>
      <c r="AW200" s="162" t="str">
        <f t="shared" si="152"/>
        <v xml:space="preserve">  </v>
      </c>
      <c r="AX200" s="643" t="str">
        <f t="shared" si="119"/>
        <v xml:space="preserve">  </v>
      </c>
      <c r="AY200" s="23" t="s">
        <v>191</v>
      </c>
      <c r="AZ200" s="23" t="s">
        <v>191</v>
      </c>
      <c r="BA200" s="23" t="s">
        <v>191</v>
      </c>
      <c r="BB200" s="162" t="str">
        <f t="shared" si="153"/>
        <v xml:space="preserve">  </v>
      </c>
      <c r="BC200" s="643" t="str">
        <f t="shared" si="121"/>
        <v xml:space="preserve">  </v>
      </c>
      <c r="BD200" s="794" t="s">
        <v>191</v>
      </c>
      <c r="BF200" s="24">
        <v>1.7110047492644465</v>
      </c>
      <c r="BG200" s="24">
        <v>1.9650456123477822E-3</v>
      </c>
      <c r="BH200" s="162" t="str">
        <f t="shared" si="154"/>
        <v xml:space="preserve">  </v>
      </c>
      <c r="BI200" s="643" t="str">
        <f t="shared" si="122"/>
        <v xml:space="preserve">  </v>
      </c>
      <c r="BK200" s="5">
        <v>0.13030443351834528</v>
      </c>
      <c r="BM200" s="162" t="str">
        <f t="shared" si="155"/>
        <v xml:space="preserve">  </v>
      </c>
      <c r="BN200" s="818" t="str">
        <f t="shared" si="123"/>
        <v xml:space="preserve">  </v>
      </c>
      <c r="BO200" s="942" t="str">
        <f t="shared" si="124"/>
        <v xml:space="preserve">  </v>
      </c>
      <c r="BP200" s="793">
        <f>BK200/BF200*100</f>
        <v>7.6156675529020363</v>
      </c>
      <c r="BQ200" s="12">
        <v>198.11461985532824</v>
      </c>
      <c r="BR200" s="246"/>
      <c r="BS200" s="163" t="str">
        <f t="shared" si="156"/>
        <v xml:space="preserve">  </v>
      </c>
      <c r="BT200" s="818" t="str">
        <f t="shared" si="125"/>
        <v xml:space="preserve">  </v>
      </c>
      <c r="BU200" s="10">
        <f>BQ200*(X200/1000)</f>
        <v>10.56611305895084</v>
      </c>
      <c r="BV200" s="246"/>
      <c r="BW200" s="163" t="str">
        <f t="shared" si="157"/>
        <v xml:space="preserve">  </v>
      </c>
      <c r="BX200" s="643" t="str">
        <f t="shared" si="136"/>
        <v xml:space="preserve">  </v>
      </c>
      <c r="BY200" s="8">
        <v>5.0486068989917996</v>
      </c>
      <c r="CA200" s="80">
        <v>1</v>
      </c>
      <c r="CB200" s="163" t="str">
        <f t="shared" si="158"/>
        <v xml:space="preserve">  </v>
      </c>
      <c r="CC200" s="643" t="str">
        <f t="shared" si="126"/>
        <v xml:space="preserve">  </v>
      </c>
      <c r="CD200" s="6">
        <f>BY200*(AE200/1000)</f>
        <v>0.26421042771390402</v>
      </c>
      <c r="CF200" s="174" t="str">
        <f t="shared" si="176"/>
        <v xml:space="preserve">  </v>
      </c>
      <c r="CG200" s="818" t="str">
        <f t="shared" si="127"/>
        <v xml:space="preserve">  </v>
      </c>
      <c r="CH200" s="829">
        <f>BY200/BQ200*100</f>
        <v>2.5483262682373002</v>
      </c>
      <c r="CI200" s="11">
        <v>14.467807078962712</v>
      </c>
      <c r="CK200" s="163" t="str">
        <f t="shared" si="167"/>
        <v xml:space="preserve">  </v>
      </c>
      <c r="CL200" s="643" t="str">
        <f t="shared" si="137"/>
        <v xml:space="preserve">  </v>
      </c>
      <c r="CM200" s="24">
        <f>CI200*(AL200/1000)</f>
        <v>0.8027299411553499</v>
      </c>
      <c r="CO200" s="174" t="str">
        <f t="shared" si="168"/>
        <v xml:space="preserve">  </v>
      </c>
      <c r="CP200" s="818" t="str">
        <f t="shared" si="138"/>
        <v xml:space="preserve">  </v>
      </c>
      <c r="CQ200" s="11">
        <f>CI200/BQ200*100</f>
        <v>7.3027457991377522</v>
      </c>
      <c r="CR200" s="61">
        <f>100*CM200/BU200</f>
        <v>7.5972113555545917</v>
      </c>
    </row>
    <row r="201" spans="1:97" ht="31.8" x14ac:dyDescent="0.3">
      <c r="A201" s="906" t="s">
        <v>2267</v>
      </c>
      <c r="B201" s="425" t="s">
        <v>1373</v>
      </c>
      <c r="C201" s="219" t="s">
        <v>599</v>
      </c>
      <c r="D201" s="219">
        <v>9</v>
      </c>
      <c r="E201" s="471"/>
      <c r="F201" s="472">
        <v>1</v>
      </c>
      <c r="G201" s="419">
        <v>11452900</v>
      </c>
      <c r="H201" s="419">
        <v>201204131310</v>
      </c>
      <c r="I201" s="419"/>
      <c r="J201" s="305" t="s">
        <v>652</v>
      </c>
      <c r="K201" s="926" t="s">
        <v>2616</v>
      </c>
      <c r="L201" s="415" t="s">
        <v>746</v>
      </c>
      <c r="M201" s="219" t="s">
        <v>48</v>
      </c>
      <c r="N201" s="219"/>
      <c r="O201" s="219"/>
      <c r="P201" s="332">
        <v>41012</v>
      </c>
      <c r="Q201" s="326">
        <v>0.54861111111111105</v>
      </c>
      <c r="R201" s="305" t="s">
        <v>653</v>
      </c>
      <c r="S201" s="1" t="s">
        <v>653</v>
      </c>
      <c r="T201" s="9">
        <v>131.5</v>
      </c>
      <c r="U201" s="7">
        <v>143.30000000000001</v>
      </c>
      <c r="V201" s="138">
        <f t="shared" si="143"/>
        <v>11.800000000000011</v>
      </c>
      <c r="W201" s="7">
        <v>500</v>
      </c>
      <c r="X201" s="138">
        <f t="shared" si="144"/>
        <v>23.600000000000023</v>
      </c>
      <c r="Y201" s="643" t="str">
        <f t="shared" si="128"/>
        <v xml:space="preserve">  </v>
      </c>
      <c r="Z201" s="1" t="s">
        <v>653</v>
      </c>
      <c r="AA201" s="7">
        <v>130.80000000000001</v>
      </c>
      <c r="AB201" s="7">
        <v>145.1</v>
      </c>
      <c r="AC201" s="138">
        <f t="shared" si="145"/>
        <v>14.299999999999983</v>
      </c>
      <c r="AD201" s="7">
        <v>430</v>
      </c>
      <c r="AE201" s="138">
        <f t="shared" si="146"/>
        <v>33.255813953488335</v>
      </c>
      <c r="AF201" s="643" t="str">
        <f t="shared" si="130"/>
        <v xml:space="preserve">  </v>
      </c>
      <c r="AG201" s="1" t="s">
        <v>653</v>
      </c>
      <c r="AH201" s="7">
        <v>133.9</v>
      </c>
      <c r="AI201" s="7">
        <v>145.4</v>
      </c>
      <c r="AJ201" s="138">
        <f t="shared" si="147"/>
        <v>11.5</v>
      </c>
      <c r="AK201" s="7">
        <v>500</v>
      </c>
      <c r="AL201" s="138">
        <f t="shared" si="148"/>
        <v>23</v>
      </c>
      <c r="AM201" s="643" t="str">
        <f t="shared" ref="AM201:AM264" si="177">IF(AJ201&lt;AM$5,"&lt;MDL",IF(AJ201&lt;AM$6,"E, &lt;RL",IF(AJ201&gt;AM$6,"  ",)))</f>
        <v xml:space="preserve">  </v>
      </c>
      <c r="AN201" s="192">
        <f t="shared" si="149"/>
        <v>26.618604651162787</v>
      </c>
      <c r="AO201" s="192">
        <f t="shared" si="150"/>
        <v>5.7558153629314219</v>
      </c>
      <c r="AP201" s="192">
        <f t="shared" si="166"/>
        <v>21.623279801332444</v>
      </c>
      <c r="AQ201" s="42">
        <f t="shared" si="151"/>
        <v>3</v>
      </c>
      <c r="AR201" s="643" t="str">
        <f t="shared" si="134"/>
        <v xml:space="preserve">  </v>
      </c>
      <c r="AS201" s="42"/>
      <c r="AT201" s="23" t="s">
        <v>191</v>
      </c>
      <c r="AU201" s="23" t="s">
        <v>191</v>
      </c>
      <c r="AV201" s="23" t="s">
        <v>191</v>
      </c>
      <c r="AW201" s="162" t="str">
        <f t="shared" si="152"/>
        <v xml:space="preserve">  </v>
      </c>
      <c r="AX201" s="643" t="str">
        <f t="shared" si="119"/>
        <v xml:space="preserve">  </v>
      </c>
      <c r="AY201" s="23" t="s">
        <v>191</v>
      </c>
      <c r="AZ201" s="23" t="s">
        <v>191</v>
      </c>
      <c r="BA201" s="23" t="s">
        <v>191</v>
      </c>
      <c r="BB201" s="162" t="str">
        <f t="shared" si="153"/>
        <v xml:space="preserve">  </v>
      </c>
      <c r="BC201" s="643" t="str">
        <f t="shared" si="121"/>
        <v xml:space="preserve">  </v>
      </c>
      <c r="BD201" s="794" t="s">
        <v>191</v>
      </c>
      <c r="BF201" s="24">
        <v>1.3382438322419821</v>
      </c>
      <c r="BG201" s="24"/>
      <c r="BH201" s="162" t="str">
        <f t="shared" si="154"/>
        <v xml:space="preserve">  </v>
      </c>
      <c r="BI201" s="643" t="str">
        <f t="shared" si="122"/>
        <v xml:space="preserve">  </v>
      </c>
      <c r="BK201" s="5">
        <v>0.15290443691583855</v>
      </c>
      <c r="BM201" s="162" t="str">
        <f t="shared" si="155"/>
        <v xml:space="preserve">  </v>
      </c>
      <c r="BN201" s="818" t="str">
        <f t="shared" si="123"/>
        <v xml:space="preserve">  </v>
      </c>
      <c r="BO201" s="942" t="str">
        <f t="shared" si="124"/>
        <v xml:space="preserve">  </v>
      </c>
      <c r="BP201" s="793">
        <f>BK201/BF201*100</f>
        <v>11.425753157380536</v>
      </c>
      <c r="BQ201" s="12">
        <v>398.68356042512204</v>
      </c>
      <c r="BR201" s="246"/>
      <c r="BS201" s="163" t="str">
        <f t="shared" si="156"/>
        <v xml:space="preserve">  </v>
      </c>
      <c r="BT201" s="818" t="str">
        <f t="shared" si="125"/>
        <v xml:space="preserve">  </v>
      </c>
      <c r="BU201" s="10">
        <f>BQ201*(X201/1000)</f>
        <v>9.4089320260328897</v>
      </c>
      <c r="BV201" s="246"/>
      <c r="BW201" s="163" t="str">
        <f t="shared" si="157"/>
        <v xml:space="preserve">  </v>
      </c>
      <c r="BX201" s="643" t="str">
        <f t="shared" si="136"/>
        <v xml:space="preserve">  </v>
      </c>
      <c r="BY201" s="8">
        <v>6.3925861684640006</v>
      </c>
      <c r="CA201" s="80">
        <v>1</v>
      </c>
      <c r="CB201" s="163" t="str">
        <f t="shared" si="158"/>
        <v xml:space="preserve">  </v>
      </c>
      <c r="CC201" s="643" t="str">
        <f t="shared" si="126"/>
        <v xml:space="preserve">  </v>
      </c>
      <c r="CD201" s="6">
        <f>BY201*(AE201/1000)</f>
        <v>0.21259065630008162</v>
      </c>
      <c r="CF201" s="174" t="str">
        <f t="shared" si="176"/>
        <v xml:space="preserve">  </v>
      </c>
      <c r="CG201" s="818" t="str">
        <f t="shared" si="127"/>
        <v xml:space="preserve">  </v>
      </c>
      <c r="CH201" s="829">
        <f>BY201/BQ201*100</f>
        <v>1.6034235677155821</v>
      </c>
      <c r="CI201" s="11">
        <v>14.181741274779361</v>
      </c>
      <c r="CK201" s="163" t="str">
        <f t="shared" si="167"/>
        <v xml:space="preserve">  </v>
      </c>
      <c r="CL201" s="643" t="str">
        <f t="shared" si="137"/>
        <v xml:space="preserve">  </v>
      </c>
      <c r="CM201" s="24">
        <f>CI201*(AL201/1000)</f>
        <v>0.32618004931992528</v>
      </c>
      <c r="CO201" s="174" t="str">
        <f t="shared" si="168"/>
        <v xml:space="preserve">  </v>
      </c>
      <c r="CP201" s="818" t="str">
        <f t="shared" si="138"/>
        <v xml:space="preserve">  </v>
      </c>
      <c r="CQ201" s="11">
        <f>CI201/BQ201*100</f>
        <v>3.5571422256932701</v>
      </c>
      <c r="CR201" s="61">
        <f>100*CM201/BU201</f>
        <v>3.4667064063959803</v>
      </c>
    </row>
    <row r="202" spans="1:97" ht="14.4" x14ac:dyDescent="0.3">
      <c r="A202" s="906" t="s">
        <v>2268</v>
      </c>
      <c r="B202" s="425" t="s">
        <v>1374</v>
      </c>
      <c r="C202" s="219" t="s">
        <v>599</v>
      </c>
      <c r="D202" s="219">
        <v>9</v>
      </c>
      <c r="E202" s="471"/>
      <c r="F202" s="472">
        <v>1</v>
      </c>
      <c r="G202" s="439">
        <v>384342121431801</v>
      </c>
      <c r="H202" s="451">
        <v>201204171205</v>
      </c>
      <c r="I202" s="451"/>
      <c r="J202" s="305" t="s">
        <v>654</v>
      </c>
      <c r="K202" s="923" t="s">
        <v>656</v>
      </c>
      <c r="L202" s="219" t="s">
        <v>656</v>
      </c>
      <c r="M202" s="219" t="s">
        <v>1762</v>
      </c>
      <c r="N202" s="219"/>
      <c r="O202" s="219"/>
      <c r="P202" s="332">
        <v>41016</v>
      </c>
      <c r="Q202" s="326">
        <v>0.50347222222222221</v>
      </c>
      <c r="R202" s="305" t="s">
        <v>655</v>
      </c>
      <c r="S202" s="23" t="s">
        <v>191</v>
      </c>
      <c r="T202" s="23" t="s">
        <v>191</v>
      </c>
      <c r="U202" s="23" t="s">
        <v>191</v>
      </c>
      <c r="V202" s="23" t="s">
        <v>191</v>
      </c>
      <c r="W202" s="23" t="s">
        <v>191</v>
      </c>
      <c r="X202" s="23" t="s">
        <v>191</v>
      </c>
      <c r="Y202" s="643" t="str">
        <f t="shared" ref="Y202:Y265" si="178">IF(V202&lt;Y$5,"&lt;MDL",IF(V202&lt;Y$6,"E, &lt;RL",IF(V202&gt;Y$6,"  ",)))</f>
        <v xml:space="preserve">  </v>
      </c>
      <c r="Z202" s="23" t="s">
        <v>191</v>
      </c>
      <c r="AA202" s="23" t="s">
        <v>191</v>
      </c>
      <c r="AB202" s="23" t="s">
        <v>191</v>
      </c>
      <c r="AC202" s="23" t="s">
        <v>191</v>
      </c>
      <c r="AD202" s="23" t="s">
        <v>191</v>
      </c>
      <c r="AE202" s="23" t="s">
        <v>191</v>
      </c>
      <c r="AF202" s="643" t="str">
        <f t="shared" ref="AF202:AF265" si="179">IF(AC202&lt;AF$5,"&lt;MDL",IF(AC202&lt;AF$6,"E, &lt;RL",IF(AC202&gt;AF$6,"  ",)))</f>
        <v xml:space="preserve">  </v>
      </c>
      <c r="AG202" s="23" t="s">
        <v>191</v>
      </c>
      <c r="AH202" s="23" t="s">
        <v>191</v>
      </c>
      <c r="AI202" s="23" t="s">
        <v>191</v>
      </c>
      <c r="AJ202" s="23" t="s">
        <v>191</v>
      </c>
      <c r="AK202" s="23" t="s">
        <v>191</v>
      </c>
      <c r="AL202" s="23" t="s">
        <v>191</v>
      </c>
      <c r="AM202" s="643" t="str">
        <f t="shared" si="177"/>
        <v xml:space="preserve">  </v>
      </c>
      <c r="AN202" s="244" t="s">
        <v>191</v>
      </c>
      <c r="AO202" s="244" t="s">
        <v>191</v>
      </c>
      <c r="AP202" s="244" t="s">
        <v>191</v>
      </c>
      <c r="AQ202" s="23" t="s">
        <v>191</v>
      </c>
      <c r="AR202" s="643" t="str">
        <f t="shared" ref="AR202:AR265" si="180">IF(AN202&lt;AR$5,"&lt;MDL",IF(AN202&lt;AR$6,"E, &lt;RL",IF(AN202&gt;AR$6,"  ",)))</f>
        <v xml:space="preserve">  </v>
      </c>
      <c r="AS202" s="23"/>
      <c r="AT202" s="54"/>
      <c r="AU202" s="11">
        <v>7.2472592458963181</v>
      </c>
      <c r="AV202" s="54"/>
      <c r="AW202" s="162" t="str">
        <f t="shared" si="152"/>
        <v xml:space="preserve">  </v>
      </c>
      <c r="AX202" s="643" t="str">
        <f t="shared" ref="AX202:AX265" si="181">IF(AU202&lt;AX$5,"&lt;MDL",IF(AU202&lt;AX$6,"E, &lt;RL",IF(AU202&gt;AX$6,"  ",)))</f>
        <v xml:space="preserve">  </v>
      </c>
      <c r="AY202" s="54"/>
      <c r="AZ202" s="5">
        <v>0.15678265523604235</v>
      </c>
      <c r="BB202" s="162" t="str">
        <f t="shared" si="153"/>
        <v xml:space="preserve">  </v>
      </c>
      <c r="BC202" s="643" t="str">
        <f t="shared" ref="BC202:BC265" si="182">IF(AZ202&lt;BC$5,"&lt;MDL",IF(AZ202&lt;BC$6,"E, &lt;RL",IF(AZ202&gt;BC$6,"  ",)))</f>
        <v xml:space="preserve">  </v>
      </c>
      <c r="BD202" s="793">
        <f t="shared" ref="BD202:BD207" si="183">AZ202/AU202*100</f>
        <v>2.1633371998499822</v>
      </c>
      <c r="BE202" s="23" t="s">
        <v>191</v>
      </c>
      <c r="BF202" s="23" t="s">
        <v>191</v>
      </c>
      <c r="BG202" s="23" t="s">
        <v>191</v>
      </c>
      <c r="BH202" s="162"/>
      <c r="BI202" s="643" t="str">
        <f t="shared" ref="BI202:BI265" si="184">IF(BF202&lt;BI$5,"&lt;MDL",IF(BF202&lt;BI$6,"E, &lt;RL",IF(BF202&gt;BI$6,"  ",)))</f>
        <v xml:space="preserve">  </v>
      </c>
      <c r="BJ202" s="23" t="s">
        <v>191</v>
      </c>
      <c r="BK202" s="23" t="s">
        <v>960</v>
      </c>
      <c r="BL202" s="23" t="s">
        <v>191</v>
      </c>
      <c r="BM202" s="162"/>
      <c r="BN202" s="818" t="str">
        <f t="shared" ref="BN202:BN265" si="185">IF(BK202&lt;BN$5,"&lt;MDL",IF(BK202&lt;BN$6,"E, &lt;RL",IF(BK202&gt;BN$6,"  ",)))</f>
        <v xml:space="preserve">  </v>
      </c>
      <c r="BO202" s="942" t="str">
        <f t="shared" ref="BO202:BO265" si="186">IF(BK202&lt;BO$5,"&lt;MDL",IF(BK202&lt;BO$6,"E, &lt;RL",IF(BK202&gt;BO$6,"  ",)))</f>
        <v xml:space="preserve">  </v>
      </c>
      <c r="BP202" s="794" t="s">
        <v>191</v>
      </c>
      <c r="BQ202" s="23"/>
      <c r="BR202" s="23" t="s">
        <v>191</v>
      </c>
      <c r="BS202" s="163"/>
      <c r="BT202" s="818"/>
      <c r="BU202" s="23" t="s">
        <v>191</v>
      </c>
      <c r="BV202" s="23" t="s">
        <v>191</v>
      </c>
      <c r="BW202" s="163" t="str">
        <f t="shared" si="157"/>
        <v xml:space="preserve">  </v>
      </c>
      <c r="BX202" s="643" t="str">
        <f t="shared" ref="BX202:BX265" si="187">IF(BU202&lt;BX$5,"&lt;MDL",IF(BU202&lt;BX$6,"E, &lt;RL",IF(BU202&gt;BX$6,"  ",)))</f>
        <v xml:space="preserve">  </v>
      </c>
      <c r="BY202" s="23"/>
      <c r="BZ202" s="23" t="s">
        <v>191</v>
      </c>
      <c r="CA202" s="80">
        <v>1</v>
      </c>
      <c r="CB202" s="163"/>
      <c r="CC202" s="643"/>
      <c r="CD202" s="23" t="s">
        <v>191</v>
      </c>
      <c r="CE202" s="23" t="s">
        <v>191</v>
      </c>
      <c r="CF202" s="174" t="str">
        <f t="shared" si="176"/>
        <v xml:space="preserve">  </v>
      </c>
      <c r="CG202" s="818" t="str">
        <f t="shared" ref="CG202:CG265" si="188">IF(CD202&lt;CG$5,"&lt;MDL",IF(CD202&lt;CG$6,"E, &lt;RL",IF(CD202&gt;CG$6,"  ",)))</f>
        <v xml:space="preserve">  </v>
      </c>
      <c r="CH202" s="794" t="s">
        <v>191</v>
      </c>
      <c r="CI202" s="23"/>
      <c r="CJ202" s="23" t="s">
        <v>191</v>
      </c>
      <c r="CK202" s="163"/>
      <c r="CL202" s="163"/>
      <c r="CM202" s="23" t="s">
        <v>191</v>
      </c>
      <c r="CN202" s="23" t="s">
        <v>191</v>
      </c>
      <c r="CO202" s="174" t="str">
        <f t="shared" si="168"/>
        <v xml:space="preserve">  </v>
      </c>
      <c r="CP202" s="818" t="str">
        <f t="shared" ref="CP202:CP265" si="189">IF(CM202&lt;CP$5,"&lt;MDL",IF(CM202&lt;CP$6,"E, &lt;RL",IF(CM202&gt;CP$6,"  ",)))</f>
        <v xml:space="preserve">  </v>
      </c>
      <c r="CQ202" s="23" t="s">
        <v>191</v>
      </c>
      <c r="CR202" s="61"/>
    </row>
    <row r="203" spans="1:97" ht="14.4" x14ac:dyDescent="0.3">
      <c r="A203" s="906" t="s">
        <v>2269</v>
      </c>
      <c r="B203" s="425" t="s">
        <v>1375</v>
      </c>
      <c r="C203" s="219" t="s">
        <v>599</v>
      </c>
      <c r="D203" s="219">
        <v>9</v>
      </c>
      <c r="E203" s="471"/>
      <c r="F203" s="472">
        <v>1</v>
      </c>
      <c r="G203" s="439">
        <v>384259121425801</v>
      </c>
      <c r="H203" s="451">
        <v>201204171240</v>
      </c>
      <c r="I203" s="451"/>
      <c r="J203" s="305" t="s">
        <v>657</v>
      </c>
      <c r="K203" s="911" t="s">
        <v>659</v>
      </c>
      <c r="L203" s="414" t="s">
        <v>659</v>
      </c>
      <c r="M203" s="219" t="s">
        <v>1724</v>
      </c>
      <c r="N203" s="219" t="s">
        <v>659</v>
      </c>
      <c r="O203" s="219"/>
      <c r="P203" s="332">
        <v>41016</v>
      </c>
      <c r="Q203" s="326">
        <v>0.52777777777777779</v>
      </c>
      <c r="R203" s="305" t="s">
        <v>658</v>
      </c>
      <c r="S203" s="23" t="s">
        <v>191</v>
      </c>
      <c r="T203" s="23" t="s">
        <v>191</v>
      </c>
      <c r="U203" s="23" t="s">
        <v>191</v>
      </c>
      <c r="V203" s="23" t="s">
        <v>191</v>
      </c>
      <c r="W203" s="23" t="s">
        <v>191</v>
      </c>
      <c r="X203" s="23" t="s">
        <v>191</v>
      </c>
      <c r="Y203" s="643" t="str">
        <f t="shared" si="178"/>
        <v xml:space="preserve">  </v>
      </c>
      <c r="Z203" s="23" t="s">
        <v>191</v>
      </c>
      <c r="AA203" s="23" t="s">
        <v>191</v>
      </c>
      <c r="AB203" s="23" t="s">
        <v>191</v>
      </c>
      <c r="AC203" s="23" t="s">
        <v>191</v>
      </c>
      <c r="AD203" s="23" t="s">
        <v>191</v>
      </c>
      <c r="AE203" s="23" t="s">
        <v>191</v>
      </c>
      <c r="AF203" s="643" t="str">
        <f t="shared" si="179"/>
        <v xml:space="preserve">  </v>
      </c>
      <c r="AG203" s="23" t="s">
        <v>191</v>
      </c>
      <c r="AH203" s="23" t="s">
        <v>191</v>
      </c>
      <c r="AI203" s="23" t="s">
        <v>191</v>
      </c>
      <c r="AJ203" s="23" t="s">
        <v>191</v>
      </c>
      <c r="AK203" s="23" t="s">
        <v>191</v>
      </c>
      <c r="AL203" s="23" t="s">
        <v>191</v>
      </c>
      <c r="AM203" s="643" t="str">
        <f t="shared" si="177"/>
        <v xml:space="preserve">  </v>
      </c>
      <c r="AN203" s="244" t="s">
        <v>191</v>
      </c>
      <c r="AO203" s="244" t="s">
        <v>191</v>
      </c>
      <c r="AP203" s="244" t="s">
        <v>191</v>
      </c>
      <c r="AQ203" s="23" t="s">
        <v>191</v>
      </c>
      <c r="AR203" s="643" t="str">
        <f t="shared" si="180"/>
        <v xml:space="preserve">  </v>
      </c>
      <c r="AS203" s="23"/>
      <c r="AT203" s="54"/>
      <c r="AU203" s="11">
        <v>3.4403380357344657</v>
      </c>
      <c r="AV203" s="54"/>
      <c r="AW203" s="162" t="str">
        <f t="shared" si="152"/>
        <v xml:space="preserve">  </v>
      </c>
      <c r="AX203" s="643" t="str">
        <f t="shared" si="181"/>
        <v xml:space="preserve">  </v>
      </c>
      <c r="AY203" s="54"/>
      <c r="AZ203" s="5">
        <v>1.8924395075333229E-2</v>
      </c>
      <c r="BB203" s="162" t="str">
        <f t="shared" si="153"/>
        <v xml:space="preserve">  </v>
      </c>
      <c r="BC203" s="643" t="str">
        <f t="shared" si="182"/>
        <v xml:space="preserve">  </v>
      </c>
      <c r="BD203" s="793">
        <f t="shared" si="183"/>
        <v>0.55007371016357487</v>
      </c>
      <c r="BE203" s="23" t="s">
        <v>191</v>
      </c>
      <c r="BF203" s="23" t="s">
        <v>191</v>
      </c>
      <c r="BG203" s="23" t="s">
        <v>191</v>
      </c>
      <c r="BH203" s="162"/>
      <c r="BI203" s="643" t="str">
        <f t="shared" si="184"/>
        <v xml:space="preserve">  </v>
      </c>
      <c r="BJ203" s="23" t="s">
        <v>191</v>
      </c>
      <c r="BK203" s="23" t="s">
        <v>960</v>
      </c>
      <c r="BL203" s="23" t="s">
        <v>191</v>
      </c>
      <c r="BM203" s="162"/>
      <c r="BN203" s="818" t="str">
        <f t="shared" si="185"/>
        <v xml:space="preserve">  </v>
      </c>
      <c r="BO203" s="942" t="str">
        <f t="shared" si="186"/>
        <v xml:space="preserve">  </v>
      </c>
      <c r="BP203" s="794" t="s">
        <v>191</v>
      </c>
      <c r="BQ203" s="23"/>
      <c r="BR203" s="23" t="s">
        <v>191</v>
      </c>
      <c r="BS203" s="163"/>
      <c r="BT203" s="818"/>
      <c r="BU203" s="23" t="s">
        <v>191</v>
      </c>
      <c r="BV203" s="23" t="s">
        <v>191</v>
      </c>
      <c r="BW203" s="163" t="str">
        <f t="shared" si="157"/>
        <v xml:space="preserve">  </v>
      </c>
      <c r="BX203" s="643" t="str">
        <f t="shared" si="187"/>
        <v xml:space="preserve">  </v>
      </c>
      <c r="BY203" s="23"/>
      <c r="BZ203" s="23" t="s">
        <v>191</v>
      </c>
      <c r="CA203" s="80">
        <v>1</v>
      </c>
      <c r="CB203" s="163"/>
      <c r="CC203" s="643"/>
      <c r="CD203" s="23" t="s">
        <v>191</v>
      </c>
      <c r="CE203" s="23" t="s">
        <v>191</v>
      </c>
      <c r="CF203" s="174" t="str">
        <f t="shared" si="176"/>
        <v xml:space="preserve">  </v>
      </c>
      <c r="CG203" s="818" t="str">
        <f t="shared" si="188"/>
        <v xml:space="preserve">  </v>
      </c>
      <c r="CH203" s="794" t="s">
        <v>191</v>
      </c>
      <c r="CI203" s="23"/>
      <c r="CJ203" s="23" t="s">
        <v>191</v>
      </c>
      <c r="CK203" s="163"/>
      <c r="CL203" s="163"/>
      <c r="CM203" s="23" t="s">
        <v>191</v>
      </c>
      <c r="CN203" s="23" t="s">
        <v>191</v>
      </c>
      <c r="CO203" s="174" t="str">
        <f t="shared" si="168"/>
        <v xml:space="preserve">  </v>
      </c>
      <c r="CP203" s="818" t="str">
        <f t="shared" si="189"/>
        <v xml:space="preserve">  </v>
      </c>
      <c r="CQ203" s="23" t="s">
        <v>191</v>
      </c>
      <c r="CR203" s="61"/>
    </row>
    <row r="204" spans="1:97" ht="14.4" x14ac:dyDescent="0.3">
      <c r="A204" s="906" t="s">
        <v>2270</v>
      </c>
      <c r="B204" s="390" t="s">
        <v>1376</v>
      </c>
      <c r="C204" s="18" t="s">
        <v>599</v>
      </c>
      <c r="D204" s="219">
        <v>9</v>
      </c>
      <c r="E204" s="471"/>
      <c r="F204" s="472">
        <v>1</v>
      </c>
      <c r="G204" s="419">
        <v>384135121425301</v>
      </c>
      <c r="H204" s="233">
        <v>201204191135</v>
      </c>
      <c r="I204" s="233"/>
      <c r="J204" s="20" t="s">
        <v>660</v>
      </c>
      <c r="K204" s="909" t="s">
        <v>1715</v>
      </c>
      <c r="L204" s="452" t="s">
        <v>1715</v>
      </c>
      <c r="M204" s="219" t="s">
        <v>1718</v>
      </c>
      <c r="N204" s="18" t="s">
        <v>662</v>
      </c>
      <c r="O204" s="18"/>
      <c r="P204" s="332">
        <v>41018</v>
      </c>
      <c r="Q204" s="459">
        <v>0.4826388888888889</v>
      </c>
      <c r="R204" s="20" t="s">
        <v>661</v>
      </c>
      <c r="S204" s="23" t="s">
        <v>191</v>
      </c>
      <c r="T204" s="23" t="s">
        <v>191</v>
      </c>
      <c r="U204" s="23" t="s">
        <v>191</v>
      </c>
      <c r="V204" s="23" t="s">
        <v>191</v>
      </c>
      <c r="W204" s="23" t="s">
        <v>191</v>
      </c>
      <c r="X204" s="23" t="s">
        <v>191</v>
      </c>
      <c r="Y204" s="643" t="str">
        <f t="shared" si="178"/>
        <v xml:space="preserve">  </v>
      </c>
      <c r="Z204" s="23" t="s">
        <v>191</v>
      </c>
      <c r="AA204" s="23" t="s">
        <v>191</v>
      </c>
      <c r="AB204" s="23" t="s">
        <v>191</v>
      </c>
      <c r="AC204" s="23" t="s">
        <v>191</v>
      </c>
      <c r="AD204" s="23" t="s">
        <v>191</v>
      </c>
      <c r="AE204" s="23" t="s">
        <v>191</v>
      </c>
      <c r="AF204" s="643" t="str">
        <f t="shared" si="179"/>
        <v xml:space="preserve">  </v>
      </c>
      <c r="AG204" s="23" t="s">
        <v>191</v>
      </c>
      <c r="AH204" s="23" t="s">
        <v>191</v>
      </c>
      <c r="AI204" s="23" t="s">
        <v>191</v>
      </c>
      <c r="AJ204" s="23" t="s">
        <v>191</v>
      </c>
      <c r="AK204" s="23" t="s">
        <v>191</v>
      </c>
      <c r="AL204" s="23" t="s">
        <v>191</v>
      </c>
      <c r="AM204" s="643" t="str">
        <f t="shared" si="177"/>
        <v xml:space="preserve">  </v>
      </c>
      <c r="AN204" s="244" t="s">
        <v>191</v>
      </c>
      <c r="AO204" s="244" t="s">
        <v>191</v>
      </c>
      <c r="AP204" s="244" t="s">
        <v>191</v>
      </c>
      <c r="AQ204" s="23" t="s">
        <v>191</v>
      </c>
      <c r="AR204" s="643" t="str">
        <f t="shared" si="180"/>
        <v xml:space="preserve">  </v>
      </c>
      <c r="AS204" s="23"/>
      <c r="AT204" s="140"/>
      <c r="AU204" s="26">
        <v>2.9925602781217329</v>
      </c>
      <c r="AV204" s="140"/>
      <c r="AW204" s="162" t="str">
        <f t="shared" si="152"/>
        <v xml:space="preserve">  </v>
      </c>
      <c r="AX204" s="643" t="str">
        <f t="shared" si="181"/>
        <v xml:space="preserve">  </v>
      </c>
      <c r="AY204" s="140"/>
      <c r="AZ204" s="99">
        <v>0.11879887803644848</v>
      </c>
      <c r="BA204" s="15"/>
      <c r="BB204" s="162" t="str">
        <f t="shared" si="153"/>
        <v xml:space="preserve">  </v>
      </c>
      <c r="BC204" s="643" t="str">
        <f t="shared" si="182"/>
        <v xml:space="preserve">  </v>
      </c>
      <c r="BD204" s="798">
        <f t="shared" si="183"/>
        <v>3.9698073554265063</v>
      </c>
      <c r="BE204" s="23" t="s">
        <v>191</v>
      </c>
      <c r="BF204" s="23" t="s">
        <v>191</v>
      </c>
      <c r="BG204" s="23" t="s">
        <v>191</v>
      </c>
      <c r="BH204" s="162"/>
      <c r="BI204" s="643" t="str">
        <f t="shared" si="184"/>
        <v xml:space="preserve">  </v>
      </c>
      <c r="BJ204" s="23" t="s">
        <v>191</v>
      </c>
      <c r="BK204" s="23" t="s">
        <v>960</v>
      </c>
      <c r="BL204" s="23" t="s">
        <v>191</v>
      </c>
      <c r="BM204" s="162"/>
      <c r="BN204" s="818" t="str">
        <f t="shared" si="185"/>
        <v xml:space="preserve">  </v>
      </c>
      <c r="BO204" s="942" t="str">
        <f t="shared" si="186"/>
        <v xml:space="preserve">  </v>
      </c>
      <c r="BP204" s="794" t="s">
        <v>191</v>
      </c>
      <c r="BQ204" s="23"/>
      <c r="BR204" s="23" t="s">
        <v>191</v>
      </c>
      <c r="BS204" s="163"/>
      <c r="BT204" s="818"/>
      <c r="BU204" s="23" t="s">
        <v>191</v>
      </c>
      <c r="BV204" s="23" t="s">
        <v>191</v>
      </c>
      <c r="BW204" s="163" t="str">
        <f t="shared" si="157"/>
        <v xml:space="preserve">  </v>
      </c>
      <c r="BX204" s="643" t="str">
        <f t="shared" si="187"/>
        <v xml:space="preserve">  </v>
      </c>
      <c r="BY204" s="23"/>
      <c r="BZ204" s="23" t="s">
        <v>191</v>
      </c>
      <c r="CA204" s="176">
        <v>1</v>
      </c>
      <c r="CB204" s="163"/>
      <c r="CC204" s="643"/>
      <c r="CD204" s="23" t="s">
        <v>191</v>
      </c>
      <c r="CE204" s="23" t="s">
        <v>191</v>
      </c>
      <c r="CF204" s="174" t="str">
        <f t="shared" si="176"/>
        <v xml:space="preserve">  </v>
      </c>
      <c r="CG204" s="818" t="str">
        <f t="shared" si="188"/>
        <v xml:space="preserve">  </v>
      </c>
      <c r="CH204" s="794" t="s">
        <v>191</v>
      </c>
      <c r="CI204" s="23"/>
      <c r="CJ204" s="23" t="s">
        <v>191</v>
      </c>
      <c r="CK204" s="163"/>
      <c r="CL204" s="163"/>
      <c r="CM204" s="23" t="s">
        <v>191</v>
      </c>
      <c r="CN204" s="23" t="s">
        <v>191</v>
      </c>
      <c r="CO204" s="174" t="str">
        <f t="shared" si="168"/>
        <v xml:space="preserve">  </v>
      </c>
      <c r="CP204" s="818" t="str">
        <f t="shared" si="189"/>
        <v xml:space="preserve">  </v>
      </c>
      <c r="CQ204" s="23" t="s">
        <v>191</v>
      </c>
      <c r="CR204" s="222"/>
      <c r="CS204" s="140"/>
    </row>
    <row r="205" spans="1:97" ht="14.4" x14ac:dyDescent="0.3">
      <c r="A205" s="906" t="s">
        <v>2271</v>
      </c>
      <c r="B205" s="425" t="s">
        <v>1377</v>
      </c>
      <c r="C205" s="219" t="s">
        <v>599</v>
      </c>
      <c r="D205" s="219">
        <v>9</v>
      </c>
      <c r="E205" s="471"/>
      <c r="F205" s="472">
        <v>1</v>
      </c>
      <c r="G205" s="439">
        <v>384113121425401</v>
      </c>
      <c r="H205" s="451">
        <v>201204191200</v>
      </c>
      <c r="I205" s="451"/>
      <c r="J205" s="305" t="s">
        <v>663</v>
      </c>
      <c r="K205" s="911" t="s">
        <v>1688</v>
      </c>
      <c r="L205" s="414" t="s">
        <v>895</v>
      </c>
      <c r="M205" s="219" t="s">
        <v>665</v>
      </c>
      <c r="N205" s="219"/>
      <c r="O205" s="219"/>
      <c r="P205" s="332">
        <v>41018</v>
      </c>
      <c r="Q205" s="326">
        <v>0.5</v>
      </c>
      <c r="R205" s="305" t="s">
        <v>664</v>
      </c>
      <c r="S205" s="23" t="s">
        <v>191</v>
      </c>
      <c r="T205" s="23" t="s">
        <v>191</v>
      </c>
      <c r="U205" s="23" t="s">
        <v>191</v>
      </c>
      <c r="V205" s="23" t="s">
        <v>191</v>
      </c>
      <c r="W205" s="23" t="s">
        <v>191</v>
      </c>
      <c r="X205" s="23" t="s">
        <v>191</v>
      </c>
      <c r="Y205" s="643" t="str">
        <f t="shared" si="178"/>
        <v xml:space="preserve">  </v>
      </c>
      <c r="Z205" s="23" t="s">
        <v>191</v>
      </c>
      <c r="AA205" s="23" t="s">
        <v>191</v>
      </c>
      <c r="AB205" s="23" t="s">
        <v>191</v>
      </c>
      <c r="AC205" s="23" t="s">
        <v>191</v>
      </c>
      <c r="AD205" s="23" t="s">
        <v>191</v>
      </c>
      <c r="AE205" s="23" t="s">
        <v>191</v>
      </c>
      <c r="AF205" s="643" t="str">
        <f t="shared" si="179"/>
        <v xml:space="preserve">  </v>
      </c>
      <c r="AG205" s="23" t="s">
        <v>191</v>
      </c>
      <c r="AH205" s="23" t="s">
        <v>191</v>
      </c>
      <c r="AI205" s="23" t="s">
        <v>191</v>
      </c>
      <c r="AJ205" s="23" t="s">
        <v>191</v>
      </c>
      <c r="AK205" s="23" t="s">
        <v>191</v>
      </c>
      <c r="AL205" s="23" t="s">
        <v>191</v>
      </c>
      <c r="AM205" s="643" t="str">
        <f t="shared" si="177"/>
        <v xml:space="preserve">  </v>
      </c>
      <c r="AN205" s="244" t="s">
        <v>191</v>
      </c>
      <c r="AO205" s="244" t="s">
        <v>191</v>
      </c>
      <c r="AP205" s="244" t="s">
        <v>191</v>
      </c>
      <c r="AQ205" s="23" t="s">
        <v>191</v>
      </c>
      <c r="AR205" s="643" t="str">
        <f t="shared" si="180"/>
        <v xml:space="preserve">  </v>
      </c>
      <c r="AS205" s="23"/>
      <c r="AT205" s="54"/>
      <c r="AU205" s="11">
        <v>5.5896438323292692</v>
      </c>
      <c r="AV205" s="54"/>
      <c r="AW205" s="162" t="str">
        <f t="shared" si="152"/>
        <v xml:space="preserve">  </v>
      </c>
      <c r="AX205" s="643" t="str">
        <f t="shared" si="181"/>
        <v xml:space="preserve">  </v>
      </c>
      <c r="AY205" s="54"/>
      <c r="AZ205" s="5">
        <v>7.4777045302433995E-2</v>
      </c>
      <c r="BB205" s="162" t="str">
        <f t="shared" si="153"/>
        <v xml:space="preserve">  </v>
      </c>
      <c r="BC205" s="643" t="str">
        <f t="shared" si="182"/>
        <v xml:space="preserve">  </v>
      </c>
      <c r="BD205" s="793">
        <f t="shared" si="183"/>
        <v>1.3377783548558144</v>
      </c>
      <c r="BE205" s="23" t="s">
        <v>191</v>
      </c>
      <c r="BF205" s="23" t="s">
        <v>191</v>
      </c>
      <c r="BG205" s="23" t="s">
        <v>191</v>
      </c>
      <c r="BH205" s="162"/>
      <c r="BI205" s="643" t="str">
        <f t="shared" si="184"/>
        <v xml:space="preserve">  </v>
      </c>
      <c r="BJ205" s="23" t="s">
        <v>191</v>
      </c>
      <c r="BK205" s="23" t="s">
        <v>960</v>
      </c>
      <c r="BL205" s="23" t="s">
        <v>191</v>
      </c>
      <c r="BM205" s="162"/>
      <c r="BN205" s="818" t="str">
        <f t="shared" si="185"/>
        <v xml:space="preserve">  </v>
      </c>
      <c r="BO205" s="942" t="str">
        <f t="shared" si="186"/>
        <v xml:space="preserve">  </v>
      </c>
      <c r="BP205" s="794" t="s">
        <v>191</v>
      </c>
      <c r="BQ205" s="23"/>
      <c r="BR205" s="23" t="s">
        <v>191</v>
      </c>
      <c r="BS205" s="163"/>
      <c r="BT205" s="818"/>
      <c r="BU205" s="23" t="s">
        <v>191</v>
      </c>
      <c r="BV205" s="23" t="s">
        <v>191</v>
      </c>
      <c r="BW205" s="163" t="str">
        <f t="shared" si="157"/>
        <v xml:space="preserve">  </v>
      </c>
      <c r="BX205" s="643" t="str">
        <f t="shared" si="187"/>
        <v xml:space="preserve">  </v>
      </c>
      <c r="BY205" s="23"/>
      <c r="BZ205" s="23" t="s">
        <v>191</v>
      </c>
      <c r="CA205" s="80">
        <v>1</v>
      </c>
      <c r="CB205" s="163"/>
      <c r="CC205" s="643"/>
      <c r="CD205" s="23" t="s">
        <v>191</v>
      </c>
      <c r="CE205" s="23" t="s">
        <v>191</v>
      </c>
      <c r="CF205" s="174" t="str">
        <f t="shared" si="176"/>
        <v xml:space="preserve">  </v>
      </c>
      <c r="CG205" s="818" t="str">
        <f t="shared" si="188"/>
        <v xml:space="preserve">  </v>
      </c>
      <c r="CH205" s="794" t="s">
        <v>191</v>
      </c>
      <c r="CI205" s="23"/>
      <c r="CJ205" s="23" t="s">
        <v>191</v>
      </c>
      <c r="CK205" s="163"/>
      <c r="CL205" s="163"/>
      <c r="CM205" s="23" t="s">
        <v>191</v>
      </c>
      <c r="CN205" s="23" t="s">
        <v>191</v>
      </c>
      <c r="CO205" s="174" t="str">
        <f t="shared" si="168"/>
        <v xml:space="preserve">  </v>
      </c>
      <c r="CP205" s="818" t="str">
        <f t="shared" si="189"/>
        <v xml:space="preserve">  </v>
      </c>
      <c r="CQ205" s="23" t="s">
        <v>191</v>
      </c>
      <c r="CR205" s="61"/>
    </row>
    <row r="206" spans="1:97" ht="14.4" x14ac:dyDescent="0.3">
      <c r="A206" s="906" t="s">
        <v>2272</v>
      </c>
      <c r="B206" s="425" t="s">
        <v>1378</v>
      </c>
      <c r="C206" s="305" t="s">
        <v>599</v>
      </c>
      <c r="D206" s="219">
        <v>9</v>
      </c>
      <c r="E206" s="471"/>
      <c r="F206" s="472">
        <v>1</v>
      </c>
      <c r="G206" s="439">
        <v>384046121423701</v>
      </c>
      <c r="H206" s="451">
        <v>201204191230</v>
      </c>
      <c r="I206" s="451"/>
      <c r="J206" s="305" t="s">
        <v>666</v>
      </c>
      <c r="K206" s="911" t="s">
        <v>1697</v>
      </c>
      <c r="L206" s="414" t="s">
        <v>895</v>
      </c>
      <c r="M206" s="219" t="s">
        <v>668</v>
      </c>
      <c r="N206" s="219"/>
      <c r="O206" s="219"/>
      <c r="P206" s="332">
        <v>41018</v>
      </c>
      <c r="Q206" s="326">
        <v>0.52083333333333337</v>
      </c>
      <c r="R206" s="305" t="s">
        <v>667</v>
      </c>
      <c r="S206" s="23" t="s">
        <v>191</v>
      </c>
      <c r="T206" s="23" t="s">
        <v>191</v>
      </c>
      <c r="U206" s="23" t="s">
        <v>191</v>
      </c>
      <c r="V206" s="23" t="s">
        <v>191</v>
      </c>
      <c r="W206" s="23" t="s">
        <v>191</v>
      </c>
      <c r="X206" s="23" t="s">
        <v>191</v>
      </c>
      <c r="Y206" s="643" t="str">
        <f t="shared" si="178"/>
        <v xml:space="preserve">  </v>
      </c>
      <c r="Z206" s="23" t="s">
        <v>191</v>
      </c>
      <c r="AA206" s="23" t="s">
        <v>191</v>
      </c>
      <c r="AB206" s="23" t="s">
        <v>191</v>
      </c>
      <c r="AC206" s="23" t="s">
        <v>191</v>
      </c>
      <c r="AD206" s="23" t="s">
        <v>191</v>
      </c>
      <c r="AE206" s="23" t="s">
        <v>191</v>
      </c>
      <c r="AF206" s="643" t="str">
        <f t="shared" si="179"/>
        <v xml:space="preserve">  </v>
      </c>
      <c r="AG206" s="23" t="s">
        <v>191</v>
      </c>
      <c r="AH206" s="23" t="s">
        <v>191</v>
      </c>
      <c r="AI206" s="23" t="s">
        <v>191</v>
      </c>
      <c r="AJ206" s="23" t="s">
        <v>191</v>
      </c>
      <c r="AK206" s="23" t="s">
        <v>191</v>
      </c>
      <c r="AL206" s="23" t="s">
        <v>191</v>
      </c>
      <c r="AM206" s="643" t="str">
        <f t="shared" si="177"/>
        <v xml:space="preserve">  </v>
      </c>
      <c r="AN206" s="244" t="s">
        <v>191</v>
      </c>
      <c r="AO206" s="244" t="s">
        <v>191</v>
      </c>
      <c r="AP206" s="244" t="s">
        <v>191</v>
      </c>
      <c r="AQ206" s="23" t="s">
        <v>191</v>
      </c>
      <c r="AR206" s="643" t="str">
        <f t="shared" si="180"/>
        <v xml:space="preserve">  </v>
      </c>
      <c r="AS206" s="23"/>
      <c r="AT206" s="54"/>
      <c r="AU206" s="11">
        <v>3.9709370622643645</v>
      </c>
      <c r="AV206" s="54"/>
      <c r="AW206" s="162" t="str">
        <f t="shared" si="152"/>
        <v xml:space="preserve">  </v>
      </c>
      <c r="AX206" s="643" t="str">
        <f t="shared" si="181"/>
        <v xml:space="preserve">  </v>
      </c>
      <c r="AY206" s="54"/>
      <c r="AZ206" s="5">
        <v>9.0703389194309564E-2</v>
      </c>
      <c r="BB206" s="162" t="str">
        <f t="shared" si="153"/>
        <v xml:space="preserve">  </v>
      </c>
      <c r="BC206" s="643" t="str">
        <f t="shared" si="182"/>
        <v xml:space="preserve">  </v>
      </c>
      <c r="BD206" s="793">
        <f t="shared" si="183"/>
        <v>2.2841809822739267</v>
      </c>
      <c r="BE206" s="23" t="s">
        <v>191</v>
      </c>
      <c r="BF206" s="23" t="s">
        <v>191</v>
      </c>
      <c r="BG206" s="23" t="s">
        <v>191</v>
      </c>
      <c r="BH206" s="162"/>
      <c r="BI206" s="643" t="str">
        <f t="shared" si="184"/>
        <v xml:space="preserve">  </v>
      </c>
      <c r="BJ206" s="23" t="s">
        <v>191</v>
      </c>
      <c r="BK206" s="23" t="s">
        <v>960</v>
      </c>
      <c r="BL206" s="23" t="s">
        <v>191</v>
      </c>
      <c r="BM206" s="162"/>
      <c r="BN206" s="818" t="str">
        <f t="shared" si="185"/>
        <v xml:space="preserve">  </v>
      </c>
      <c r="BO206" s="942" t="str">
        <f t="shared" si="186"/>
        <v xml:space="preserve">  </v>
      </c>
      <c r="BP206" s="794" t="s">
        <v>191</v>
      </c>
      <c r="BQ206" s="23"/>
      <c r="BR206" s="23" t="s">
        <v>191</v>
      </c>
      <c r="BS206" s="163"/>
      <c r="BT206" s="818"/>
      <c r="BU206" s="23" t="s">
        <v>191</v>
      </c>
      <c r="BV206" s="23" t="s">
        <v>191</v>
      </c>
      <c r="BW206" s="163" t="str">
        <f t="shared" si="157"/>
        <v xml:space="preserve">  </v>
      </c>
      <c r="BX206" s="643" t="str">
        <f t="shared" si="187"/>
        <v xml:space="preserve">  </v>
      </c>
      <c r="BY206" s="23"/>
      <c r="BZ206" s="23" t="s">
        <v>191</v>
      </c>
      <c r="CA206" s="80">
        <v>1</v>
      </c>
      <c r="CB206" s="163"/>
      <c r="CC206" s="643"/>
      <c r="CD206" s="23" t="s">
        <v>191</v>
      </c>
      <c r="CE206" s="23" t="s">
        <v>191</v>
      </c>
      <c r="CF206" s="174" t="str">
        <f t="shared" si="176"/>
        <v xml:space="preserve">  </v>
      </c>
      <c r="CG206" s="818" t="str">
        <f t="shared" si="188"/>
        <v xml:space="preserve">  </v>
      </c>
      <c r="CH206" s="794" t="s">
        <v>191</v>
      </c>
      <c r="CI206" s="23"/>
      <c r="CJ206" s="23" t="s">
        <v>191</v>
      </c>
      <c r="CK206" s="163"/>
      <c r="CL206" s="163"/>
      <c r="CM206" s="23" t="s">
        <v>191</v>
      </c>
      <c r="CN206" s="23" t="s">
        <v>191</v>
      </c>
      <c r="CO206" s="174" t="str">
        <f t="shared" si="168"/>
        <v xml:space="preserve">  </v>
      </c>
      <c r="CP206" s="818" t="str">
        <f t="shared" si="189"/>
        <v xml:space="preserve">  </v>
      </c>
      <c r="CQ206" s="23" t="s">
        <v>191</v>
      </c>
      <c r="CR206" s="61"/>
    </row>
    <row r="207" spans="1:97" ht="14.4" x14ac:dyDescent="0.3">
      <c r="A207" s="906" t="s">
        <v>2273</v>
      </c>
      <c r="B207" s="425" t="s">
        <v>1379</v>
      </c>
      <c r="C207" s="219" t="s">
        <v>599</v>
      </c>
      <c r="D207" s="219">
        <v>9</v>
      </c>
      <c r="E207" s="471"/>
      <c r="F207" s="472">
        <v>1</v>
      </c>
      <c r="G207" s="439">
        <v>384107121403101</v>
      </c>
      <c r="H207" s="451">
        <v>201204191415</v>
      </c>
      <c r="I207" s="451"/>
      <c r="J207" s="305" t="s">
        <v>669</v>
      </c>
      <c r="K207" s="911" t="s">
        <v>1687</v>
      </c>
      <c r="L207" s="414" t="s">
        <v>1687</v>
      </c>
      <c r="M207" s="219" t="s">
        <v>671</v>
      </c>
      <c r="N207" s="219"/>
      <c r="O207" s="219"/>
      <c r="P207" s="332">
        <v>41018</v>
      </c>
      <c r="Q207" s="326">
        <v>0.59375</v>
      </c>
      <c r="R207" s="305" t="s">
        <v>670</v>
      </c>
      <c r="S207" s="23" t="s">
        <v>191</v>
      </c>
      <c r="T207" s="23" t="s">
        <v>191</v>
      </c>
      <c r="U207" s="23" t="s">
        <v>191</v>
      </c>
      <c r="V207" s="23" t="s">
        <v>191</v>
      </c>
      <c r="W207" s="23" t="s">
        <v>191</v>
      </c>
      <c r="X207" s="23" t="s">
        <v>191</v>
      </c>
      <c r="Y207" s="643" t="str">
        <f t="shared" si="178"/>
        <v xml:space="preserve">  </v>
      </c>
      <c r="Z207" s="23" t="s">
        <v>191</v>
      </c>
      <c r="AA207" s="23" t="s">
        <v>191</v>
      </c>
      <c r="AB207" s="23" t="s">
        <v>191</v>
      </c>
      <c r="AC207" s="23" t="s">
        <v>191</v>
      </c>
      <c r="AD207" s="23" t="s">
        <v>191</v>
      </c>
      <c r="AE207" s="23" t="s">
        <v>191</v>
      </c>
      <c r="AF207" s="643" t="str">
        <f t="shared" si="179"/>
        <v xml:space="preserve">  </v>
      </c>
      <c r="AG207" s="23" t="s">
        <v>191</v>
      </c>
      <c r="AH207" s="23" t="s">
        <v>191</v>
      </c>
      <c r="AI207" s="23" t="s">
        <v>191</v>
      </c>
      <c r="AJ207" s="23" t="s">
        <v>191</v>
      </c>
      <c r="AK207" s="23" t="s">
        <v>191</v>
      </c>
      <c r="AL207" s="23" t="s">
        <v>191</v>
      </c>
      <c r="AM207" s="643" t="str">
        <f t="shared" si="177"/>
        <v xml:space="preserve">  </v>
      </c>
      <c r="AN207" s="244" t="s">
        <v>191</v>
      </c>
      <c r="AO207" s="244" t="s">
        <v>191</v>
      </c>
      <c r="AP207" s="244" t="s">
        <v>191</v>
      </c>
      <c r="AQ207" s="23" t="s">
        <v>191</v>
      </c>
      <c r="AR207" s="643" t="str">
        <f t="shared" si="180"/>
        <v xml:space="preserve">  </v>
      </c>
      <c r="AS207" s="23"/>
      <c r="AT207" s="54"/>
      <c r="AU207" s="11">
        <v>23.529472137811762</v>
      </c>
      <c r="AV207" s="54"/>
      <c r="AW207" s="162" t="str">
        <f t="shared" si="152"/>
        <v xml:space="preserve">  </v>
      </c>
      <c r="AX207" s="643" t="str">
        <f t="shared" si="181"/>
        <v xml:space="preserve">  </v>
      </c>
      <c r="AY207" s="54"/>
      <c r="AZ207" s="5">
        <v>0.70367890059816984</v>
      </c>
      <c r="BB207" s="162" t="str">
        <f t="shared" si="153"/>
        <v xml:space="preserve">  </v>
      </c>
      <c r="BC207" s="643" t="str">
        <f t="shared" si="182"/>
        <v xml:space="preserve">  </v>
      </c>
      <c r="BD207" s="793">
        <f t="shared" si="183"/>
        <v>2.9906276540193217</v>
      </c>
      <c r="BE207" s="23" t="s">
        <v>191</v>
      </c>
      <c r="BF207" s="23" t="s">
        <v>191</v>
      </c>
      <c r="BG207" s="23" t="s">
        <v>191</v>
      </c>
      <c r="BH207" s="162"/>
      <c r="BI207" s="643" t="str">
        <f t="shared" si="184"/>
        <v xml:space="preserve">  </v>
      </c>
      <c r="BJ207" s="23" t="s">
        <v>191</v>
      </c>
      <c r="BK207" s="23" t="s">
        <v>960</v>
      </c>
      <c r="BL207" s="23" t="s">
        <v>191</v>
      </c>
      <c r="BM207" s="162"/>
      <c r="BN207" s="818" t="str">
        <f t="shared" si="185"/>
        <v xml:space="preserve">  </v>
      </c>
      <c r="BO207" s="942" t="str">
        <f t="shared" si="186"/>
        <v xml:space="preserve">  </v>
      </c>
      <c r="BP207" s="794" t="s">
        <v>191</v>
      </c>
      <c r="BQ207" s="23"/>
      <c r="BR207" s="23" t="s">
        <v>191</v>
      </c>
      <c r="BS207" s="163"/>
      <c r="BT207" s="818"/>
      <c r="BU207" s="23" t="s">
        <v>191</v>
      </c>
      <c r="BV207" s="23" t="s">
        <v>191</v>
      </c>
      <c r="BW207" s="163" t="str">
        <f t="shared" si="157"/>
        <v xml:space="preserve">  </v>
      </c>
      <c r="BX207" s="643" t="str">
        <f t="shared" si="187"/>
        <v xml:space="preserve">  </v>
      </c>
      <c r="BY207" s="23"/>
      <c r="BZ207" s="23" t="s">
        <v>191</v>
      </c>
      <c r="CA207" s="80">
        <v>1</v>
      </c>
      <c r="CB207" s="163"/>
      <c r="CC207" s="643"/>
      <c r="CD207" s="23" t="s">
        <v>191</v>
      </c>
      <c r="CE207" s="23" t="s">
        <v>191</v>
      </c>
      <c r="CF207" s="174" t="str">
        <f t="shared" si="176"/>
        <v xml:space="preserve">  </v>
      </c>
      <c r="CG207" s="818" t="str">
        <f t="shared" si="188"/>
        <v xml:space="preserve">  </v>
      </c>
      <c r="CH207" s="794" t="s">
        <v>191</v>
      </c>
      <c r="CI207" s="23"/>
      <c r="CJ207" s="23" t="s">
        <v>191</v>
      </c>
      <c r="CK207" s="163"/>
      <c r="CL207" s="163"/>
      <c r="CM207" s="23" t="s">
        <v>191</v>
      </c>
      <c r="CN207" s="23" t="s">
        <v>191</v>
      </c>
      <c r="CO207" s="174" t="str">
        <f t="shared" si="168"/>
        <v xml:space="preserve">  </v>
      </c>
      <c r="CP207" s="818" t="str">
        <f t="shared" si="189"/>
        <v xml:space="preserve">  </v>
      </c>
      <c r="CQ207" s="23" t="s">
        <v>191</v>
      </c>
      <c r="CR207" s="61"/>
    </row>
    <row r="208" spans="1:97" ht="21.6" x14ac:dyDescent="0.3">
      <c r="A208" s="906" t="s">
        <v>2274</v>
      </c>
      <c r="B208" s="425" t="s">
        <v>1380</v>
      </c>
      <c r="C208" s="219" t="s">
        <v>599</v>
      </c>
      <c r="D208" s="219">
        <v>9</v>
      </c>
      <c r="E208" s="471"/>
      <c r="F208" s="472">
        <v>1</v>
      </c>
      <c r="G208" s="419">
        <v>11452600</v>
      </c>
      <c r="H208" s="419">
        <v>201212010910</v>
      </c>
      <c r="I208" s="419"/>
      <c r="J208" s="305" t="s">
        <v>740</v>
      </c>
      <c r="K208" s="926" t="s">
        <v>2614</v>
      </c>
      <c r="L208" s="413" t="s">
        <v>1694</v>
      </c>
      <c r="M208" s="219" t="s">
        <v>550</v>
      </c>
      <c r="N208" s="219"/>
      <c r="O208" s="219"/>
      <c r="P208" s="332">
        <v>41244</v>
      </c>
      <c r="Q208" s="326">
        <v>0.38194444444444442</v>
      </c>
      <c r="R208" s="305" t="s">
        <v>797</v>
      </c>
      <c r="S208" s="548" t="s">
        <v>797</v>
      </c>
      <c r="T208" s="488">
        <v>133.9</v>
      </c>
      <c r="U208" s="528">
        <v>167.8</v>
      </c>
      <c r="V208" s="138">
        <f t="shared" ref="V208:V271" si="190">U208-T208</f>
        <v>33.900000000000006</v>
      </c>
      <c r="W208" s="528">
        <v>55</v>
      </c>
      <c r="X208" s="138">
        <f t="shared" ref="X208:X271" si="191">V208/(W208/1000)</f>
        <v>616.36363636363649</v>
      </c>
      <c r="Y208" s="643" t="str">
        <f t="shared" si="178"/>
        <v xml:space="preserve">  </v>
      </c>
      <c r="Z208" s="548" t="s">
        <v>797</v>
      </c>
      <c r="AA208" s="488">
        <v>133.69999999999999</v>
      </c>
      <c r="AB208" s="528">
        <v>188.9</v>
      </c>
      <c r="AC208" s="138">
        <f t="shared" ref="AC208:AC271" si="192">AB208-AA208</f>
        <v>55.200000000000017</v>
      </c>
      <c r="AD208" s="528">
        <v>50</v>
      </c>
      <c r="AE208" s="138">
        <f t="shared" ref="AE208:AE234" si="193">AC208/(AD208/1000)</f>
        <v>1104.0000000000002</v>
      </c>
      <c r="AF208" s="643" t="str">
        <f t="shared" si="179"/>
        <v xml:space="preserve">  </v>
      </c>
      <c r="AG208" s="548" t="s">
        <v>797</v>
      </c>
      <c r="AH208" s="488">
        <v>133</v>
      </c>
      <c r="AI208" s="528">
        <v>167.1</v>
      </c>
      <c r="AJ208" s="138">
        <f t="shared" ref="AJ208:AJ271" si="194">AI208-AH208</f>
        <v>34.099999999999994</v>
      </c>
      <c r="AK208" s="528">
        <v>33</v>
      </c>
      <c r="AL208" s="138">
        <f>AJ208/(AK208/1000)</f>
        <v>1033.333333333333</v>
      </c>
      <c r="AM208" s="643" t="str">
        <f t="shared" si="177"/>
        <v xml:space="preserve">  </v>
      </c>
      <c r="AN208" s="192">
        <f>AVERAGE(X208,AE208,AL208)</f>
        <v>917.89898989898995</v>
      </c>
      <c r="AO208" s="192">
        <f>STDEV(X208,AE208,AL208)</f>
        <v>263.51683346270715</v>
      </c>
      <c r="AP208" s="192">
        <f>AO208/AN208*100</f>
        <v>28.70869631218418</v>
      </c>
      <c r="AQ208" s="42">
        <f>COUNT(X208,AE208,AL208)</f>
        <v>3</v>
      </c>
      <c r="AR208" s="643" t="str">
        <f t="shared" si="180"/>
        <v xml:space="preserve">  </v>
      </c>
      <c r="AS208" s="42"/>
      <c r="AT208" s="23" t="s">
        <v>191</v>
      </c>
      <c r="AU208" s="23" t="s">
        <v>191</v>
      </c>
      <c r="AV208" s="23" t="s">
        <v>191</v>
      </c>
      <c r="AW208" s="162" t="str">
        <f t="shared" si="152"/>
        <v xml:space="preserve">  </v>
      </c>
      <c r="AX208" s="643" t="str">
        <f t="shared" si="181"/>
        <v xml:space="preserve">  </v>
      </c>
      <c r="AY208" s="23" t="s">
        <v>191</v>
      </c>
      <c r="AZ208" s="23" t="s">
        <v>191</v>
      </c>
      <c r="BA208" s="23" t="s">
        <v>191</v>
      </c>
      <c r="BB208" s="162" t="str">
        <f t="shared" si="153"/>
        <v xml:space="preserve">  </v>
      </c>
      <c r="BC208" s="643" t="str">
        <f t="shared" si="182"/>
        <v xml:space="preserve">  </v>
      </c>
      <c r="BD208" s="794" t="s">
        <v>191</v>
      </c>
      <c r="BE208" s="588"/>
      <c r="BF208" s="24">
        <v>14.097004855810866</v>
      </c>
      <c r="BH208" s="162" t="str">
        <f t="shared" ref="BH208:BH271" si="195">IF(BF208&lt;BH$7,"E, &lt;PRL",IF(BF208&gt;BH$7,"  ",))</f>
        <v xml:space="preserve">  </v>
      </c>
      <c r="BI208" s="643" t="str">
        <f t="shared" si="184"/>
        <v xml:space="preserve">  </v>
      </c>
      <c r="BK208" s="110">
        <v>8.4758068438532536E-2</v>
      </c>
      <c r="BL208" s="53"/>
      <c r="BM208" s="162" t="str">
        <f t="shared" ref="BM208:BM271" si="196">IF(BK208&lt;BM$7,"E, &lt;PRL",IF(BK208&gt;BM$7,"  ",))</f>
        <v xml:space="preserve">  </v>
      </c>
      <c r="BN208" s="818" t="str">
        <f t="shared" si="185"/>
        <v xml:space="preserve">  </v>
      </c>
      <c r="BO208" s="942" t="str">
        <f t="shared" si="186"/>
        <v xml:space="preserve">  </v>
      </c>
      <c r="BP208" s="839">
        <f>BK208/BF208*100</f>
        <v>0.60124877096566209</v>
      </c>
      <c r="BQ208" s="43">
        <v>299.73425727290493</v>
      </c>
      <c r="BR208" s="121"/>
      <c r="BS208" s="163" t="str">
        <f t="shared" ref="BS208:BS271" si="197">IF(BQ208&lt;BS$7,"E, &lt;PRL",IF(BQ208&gt;BS$7,"  ",))</f>
        <v xml:space="preserve">  </v>
      </c>
      <c r="BT208" s="818" t="str">
        <f t="shared" ref="BT208:BT265" si="198">IF(BQ208&lt;BT$5,"&lt;MDL",IF(BQ208&lt;BT$6,"E, &lt;RL",IF(BQ208&gt;BT$6,"  ",)))</f>
        <v xml:space="preserve">  </v>
      </c>
      <c r="BU208" s="43">
        <v>184.74529675548146</v>
      </c>
      <c r="BV208" s="53"/>
      <c r="BW208" s="163" t="str">
        <f t="shared" si="157"/>
        <v xml:space="preserve">  </v>
      </c>
      <c r="BX208" s="643" t="str">
        <f t="shared" si="187"/>
        <v xml:space="preserve">  </v>
      </c>
      <c r="BY208" s="2">
        <v>1.94011345014938</v>
      </c>
      <c r="CA208" s="80">
        <v>1</v>
      </c>
      <c r="CB208" s="163" t="str">
        <f t="shared" ref="CB208:CB271" si="199">IF(BY208&lt;CB$7,"E, &lt;PRL",IF(BY208&gt;CB$7,"  ",))</f>
        <v xml:space="preserve">  </v>
      </c>
      <c r="CC208" s="643" t="str">
        <f t="shared" ref="CC208:CC265" si="200">IF(BY208&lt;CC$5,"&lt;MDL",IF(BY208&lt;CC$6,"E, &lt;RL",IF(BY208&gt;CC$6,"  ",)))</f>
        <v xml:space="preserve">  </v>
      </c>
      <c r="CD208" s="6">
        <f>BY208*(AE208/1000)</f>
        <v>2.1418852489649161</v>
      </c>
      <c r="CF208" s="174" t="str">
        <f t="shared" si="176"/>
        <v xml:space="preserve">  </v>
      </c>
      <c r="CG208" s="818" t="str">
        <f t="shared" si="188"/>
        <v xml:space="preserve">  </v>
      </c>
      <c r="CH208" s="829">
        <f>BY208/BQ208*100</f>
        <v>0.64727784798483234</v>
      </c>
      <c r="CI208" s="122">
        <v>4.4527996975565234</v>
      </c>
      <c r="CJ208" s="49"/>
      <c r="CK208" s="163" t="str">
        <f t="shared" ref="CK208:CK245" si="201">IF(CI208&lt;CK$7,"E, &lt;PRL",IF(CI208&gt;CK$7,"  ",))</f>
        <v xml:space="preserve">  </v>
      </c>
      <c r="CL208" s="643" t="str">
        <f t="shared" ref="CL208:CL265" si="202">IF(CI208&lt;CL$5,"&lt;MDL",IF(CI208&lt;CL$6,"E, &lt;RL",IF(CI208&gt;CL$6,"  ",)))</f>
        <v xml:space="preserve">  </v>
      </c>
      <c r="CM208" s="102">
        <f>CI208*(AL208/1000)</f>
        <v>4.6012263541417395</v>
      </c>
      <c r="CN208" s="49"/>
      <c r="CO208" s="174" t="str">
        <f t="shared" si="168"/>
        <v xml:space="preserve">  </v>
      </c>
      <c r="CP208" s="818" t="str">
        <f t="shared" si="189"/>
        <v xml:space="preserve">  </v>
      </c>
      <c r="CQ208" s="106">
        <f>CI208/BQ208*100</f>
        <v>1.4855825083424801</v>
      </c>
      <c r="CR208" s="61">
        <f>100*CM208/BU208</f>
        <v>2.490578344861285</v>
      </c>
    </row>
    <row r="209" spans="1:97" ht="21.6" x14ac:dyDescent="0.3">
      <c r="A209" s="906" t="s">
        <v>2275</v>
      </c>
      <c r="B209" s="425" t="s">
        <v>1381</v>
      </c>
      <c r="C209" s="219" t="s">
        <v>599</v>
      </c>
      <c r="D209" s="219">
        <v>9</v>
      </c>
      <c r="E209" s="471"/>
      <c r="F209" s="472">
        <v>1</v>
      </c>
      <c r="G209" s="419">
        <v>11452600</v>
      </c>
      <c r="H209" s="419">
        <v>201212010940</v>
      </c>
      <c r="I209" s="419"/>
      <c r="J209" s="305" t="s">
        <v>742</v>
      </c>
      <c r="K209" s="926" t="s">
        <v>2614</v>
      </c>
      <c r="L209" s="413" t="s">
        <v>1694</v>
      </c>
      <c r="M209" s="219" t="s">
        <v>550</v>
      </c>
      <c r="N209" s="219"/>
      <c r="O209" s="219"/>
      <c r="P209" s="332">
        <v>41244</v>
      </c>
      <c r="Q209" s="326">
        <v>0.40277777777777773</v>
      </c>
      <c r="R209" s="305" t="s">
        <v>741</v>
      </c>
      <c r="S209" s="548" t="s">
        <v>741</v>
      </c>
      <c r="T209" s="488">
        <v>134.19999999999999</v>
      </c>
      <c r="U209" s="528">
        <v>166.5</v>
      </c>
      <c r="V209" s="138">
        <f t="shared" si="190"/>
        <v>32.300000000000011</v>
      </c>
      <c r="W209" s="528">
        <v>33</v>
      </c>
      <c r="X209" s="138">
        <f t="shared" si="191"/>
        <v>978.78787878787909</v>
      </c>
      <c r="Y209" s="643" t="str">
        <f t="shared" si="178"/>
        <v xml:space="preserve">  </v>
      </c>
      <c r="Z209" s="548" t="s">
        <v>741</v>
      </c>
      <c r="AA209" s="488">
        <v>133.4</v>
      </c>
      <c r="AB209" s="528">
        <v>170.4</v>
      </c>
      <c r="AC209" s="138">
        <f t="shared" si="192"/>
        <v>37</v>
      </c>
      <c r="AD209" s="528">
        <v>40</v>
      </c>
      <c r="AE209" s="138">
        <f t="shared" si="193"/>
        <v>925</v>
      </c>
      <c r="AF209" s="643" t="str">
        <f t="shared" si="179"/>
        <v xml:space="preserve">  </v>
      </c>
      <c r="AG209" s="548" t="s">
        <v>741</v>
      </c>
      <c r="AH209" s="488">
        <v>133.9</v>
      </c>
      <c r="AI209" s="528">
        <v>165.7</v>
      </c>
      <c r="AJ209" s="138">
        <f t="shared" si="194"/>
        <v>31.799999999999983</v>
      </c>
      <c r="AK209" s="528">
        <v>33</v>
      </c>
      <c r="AL209" s="138">
        <f>AJ209/(AK209/1000)</f>
        <v>963.63636363636306</v>
      </c>
      <c r="AM209" s="643" t="str">
        <f t="shared" si="177"/>
        <v xml:space="preserve">  </v>
      </c>
      <c r="AN209" s="192">
        <f>AVERAGE(X209,AE209,AL209)</f>
        <v>955.80808080808072</v>
      </c>
      <c r="AO209" s="192">
        <f>STDEV(X209,AE209,AL209)</f>
        <v>27.73527510508195</v>
      </c>
      <c r="AP209" s="192">
        <f>AO209/AN209*100</f>
        <v>2.9017619396598291</v>
      </c>
      <c r="AQ209" s="42">
        <f>COUNT(X209,AE209,AL209)</f>
        <v>3</v>
      </c>
      <c r="AR209" s="643" t="str">
        <f t="shared" si="180"/>
        <v xml:space="preserve">  </v>
      </c>
      <c r="AS209" s="42"/>
      <c r="AT209" s="23" t="s">
        <v>191</v>
      </c>
      <c r="AU209" s="23" t="s">
        <v>191</v>
      </c>
      <c r="AV209" s="23" t="s">
        <v>191</v>
      </c>
      <c r="AW209" s="162" t="str">
        <f t="shared" si="152"/>
        <v xml:space="preserve">  </v>
      </c>
      <c r="AX209" s="643" t="str">
        <f t="shared" si="181"/>
        <v xml:space="preserve">  </v>
      </c>
      <c r="AY209" s="23" t="s">
        <v>191</v>
      </c>
      <c r="AZ209" s="23" t="s">
        <v>191</v>
      </c>
      <c r="BA209" s="23" t="s">
        <v>191</v>
      </c>
      <c r="BB209" s="162" t="str">
        <f t="shared" si="153"/>
        <v xml:space="preserve">  </v>
      </c>
      <c r="BC209" s="643" t="str">
        <f t="shared" si="182"/>
        <v xml:space="preserve">  </v>
      </c>
      <c r="BD209" s="794" t="s">
        <v>191</v>
      </c>
      <c r="BE209" s="588"/>
      <c r="BF209" s="24">
        <v>13.270872018972497</v>
      </c>
      <c r="BH209" s="162" t="str">
        <f t="shared" si="195"/>
        <v xml:space="preserve">  </v>
      </c>
      <c r="BI209" s="643" t="str">
        <f t="shared" si="184"/>
        <v xml:space="preserve">  </v>
      </c>
      <c r="BK209" s="110">
        <v>7.6222591778730087E-2</v>
      </c>
      <c r="BL209" s="53"/>
      <c r="BM209" s="162" t="str">
        <f t="shared" si="196"/>
        <v xml:space="preserve">  </v>
      </c>
      <c r="BN209" s="818" t="str">
        <f t="shared" si="185"/>
        <v xml:space="preserve">  </v>
      </c>
      <c r="BO209" s="942" t="str">
        <f t="shared" si="186"/>
        <v xml:space="preserve">  </v>
      </c>
      <c r="BP209" s="839">
        <f>BK209/BF209*100</f>
        <v>0.57436008477634048</v>
      </c>
      <c r="BQ209" s="43">
        <v>308.84303750247727</v>
      </c>
      <c r="BR209" s="121"/>
      <c r="BS209" s="163" t="str">
        <f t="shared" si="197"/>
        <v xml:space="preserve">  </v>
      </c>
      <c r="BT209" s="818" t="str">
        <f t="shared" si="198"/>
        <v xml:space="preserve">  </v>
      </c>
      <c r="BU209" s="43">
        <v>302.29182155545504</v>
      </c>
      <c r="BV209" s="53"/>
      <c r="BW209" s="163" t="str">
        <f t="shared" si="157"/>
        <v xml:space="preserve">  </v>
      </c>
      <c r="BX209" s="643" t="str">
        <f t="shared" si="187"/>
        <v xml:space="preserve">  </v>
      </c>
      <c r="BY209" s="2">
        <v>1.9530778175328021</v>
      </c>
      <c r="CA209" s="80">
        <v>1</v>
      </c>
      <c r="CB209" s="163" t="str">
        <f t="shared" si="199"/>
        <v xml:space="preserve">  </v>
      </c>
      <c r="CC209" s="643" t="str">
        <f t="shared" si="200"/>
        <v xml:space="preserve">  </v>
      </c>
      <c r="CD209" s="6">
        <f>BY209*(AE209/1000)</f>
        <v>1.806596981217842</v>
      </c>
      <c r="CF209" s="174" t="str">
        <f t="shared" si="176"/>
        <v xml:space="preserve">  </v>
      </c>
      <c r="CG209" s="818" t="str">
        <f t="shared" si="188"/>
        <v xml:space="preserve">  </v>
      </c>
      <c r="CH209" s="829">
        <f>BY209/BQ209*100</f>
        <v>0.63238525087914155</v>
      </c>
      <c r="CI209" s="122">
        <v>5.7248291939558706</v>
      </c>
      <c r="CJ209" s="49"/>
      <c r="CK209" s="163" t="str">
        <f t="shared" si="201"/>
        <v xml:space="preserve">  </v>
      </c>
      <c r="CL209" s="643" t="str">
        <f t="shared" si="202"/>
        <v xml:space="preserve">  </v>
      </c>
      <c r="CM209" s="102">
        <f>CI209*(AL209/1000)</f>
        <v>5.516653586902927</v>
      </c>
      <c r="CN209" s="49"/>
      <c r="CO209" s="174" t="str">
        <f t="shared" si="168"/>
        <v xml:space="preserve">  </v>
      </c>
      <c r="CP209" s="818" t="str">
        <f t="shared" si="189"/>
        <v xml:space="preserve">  </v>
      </c>
      <c r="CQ209" s="106">
        <f>CI209/BQ209*100</f>
        <v>1.8536371226791704</v>
      </c>
      <c r="CR209" s="61">
        <f>100*CM209/BU209</f>
        <v>1.8249430495726806</v>
      </c>
    </row>
    <row r="210" spans="1:97" x14ac:dyDescent="0.3">
      <c r="A210" s="906" t="s">
        <v>2276</v>
      </c>
      <c r="B210" s="425" t="s">
        <v>1382</v>
      </c>
      <c r="C210" s="305" t="s">
        <v>601</v>
      </c>
      <c r="D210" s="305">
        <v>2</v>
      </c>
      <c r="E210" s="471"/>
      <c r="F210" s="472">
        <v>4</v>
      </c>
      <c r="G210" s="419">
        <v>88888823</v>
      </c>
      <c r="H210" s="419">
        <v>201212011105</v>
      </c>
      <c r="I210" s="419"/>
      <c r="J210" s="305" t="s">
        <v>745</v>
      </c>
      <c r="K210" s="910" t="s">
        <v>137</v>
      </c>
      <c r="L210" s="418"/>
      <c r="M210" s="219" t="s">
        <v>743</v>
      </c>
      <c r="N210" s="219"/>
      <c r="O210" s="31" t="s">
        <v>47</v>
      </c>
      <c r="P210" s="332">
        <v>41244</v>
      </c>
      <c r="Q210" s="326">
        <v>0.46180555555555558</v>
      </c>
      <c r="R210" s="305" t="s">
        <v>744</v>
      </c>
      <c r="S210" s="548" t="s">
        <v>744</v>
      </c>
      <c r="T210" s="488">
        <v>133.80000000000001</v>
      </c>
      <c r="U210" s="528">
        <v>133.5</v>
      </c>
      <c r="V210" s="138">
        <f t="shared" si="190"/>
        <v>-0.30000000000001137</v>
      </c>
      <c r="W210" s="528">
        <v>2156</v>
      </c>
      <c r="X210" s="138">
        <f t="shared" si="191"/>
        <v>-0.13914656771800155</v>
      </c>
      <c r="Y210" s="643" t="str">
        <f t="shared" si="178"/>
        <v>&lt;MDL</v>
      </c>
      <c r="Z210" s="548" t="s">
        <v>744</v>
      </c>
      <c r="AA210" s="488">
        <v>133.1</v>
      </c>
      <c r="AB210" s="528">
        <v>132.70000000000002</v>
      </c>
      <c r="AC210" s="632">
        <v>-0.39999999999997726</v>
      </c>
      <c r="AD210" s="528">
        <v>2084</v>
      </c>
      <c r="AE210" s="138">
        <f t="shared" si="193"/>
        <v>-0.19193857965449965</v>
      </c>
      <c r="AF210" s="643" t="str">
        <f t="shared" si="179"/>
        <v>&lt;MDL</v>
      </c>
      <c r="AG210" s="548" t="s">
        <v>744</v>
      </c>
      <c r="AH210" s="488">
        <v>131.5</v>
      </c>
      <c r="AI210" s="528">
        <v>131.39999999999998</v>
      </c>
      <c r="AJ210" s="138">
        <f t="shared" si="194"/>
        <v>-0.10000000000002274</v>
      </c>
      <c r="AK210" s="528">
        <v>2084</v>
      </c>
      <c r="AL210" s="41" t="s">
        <v>88</v>
      </c>
      <c r="AM210" s="643" t="str">
        <f t="shared" si="177"/>
        <v>&lt;MDL</v>
      </c>
      <c r="AN210" s="25" t="s">
        <v>88</v>
      </c>
      <c r="AO210" s="25" t="s">
        <v>88</v>
      </c>
      <c r="AP210" s="25" t="s">
        <v>88</v>
      </c>
      <c r="AQ210" s="3">
        <v>3</v>
      </c>
      <c r="AR210" s="643" t="s">
        <v>88</v>
      </c>
      <c r="AS210" s="3"/>
      <c r="AT210" s="23" t="s">
        <v>191</v>
      </c>
      <c r="AU210" s="23" t="s">
        <v>191</v>
      </c>
      <c r="AV210" s="23" t="s">
        <v>191</v>
      </c>
      <c r="AW210" s="162" t="str">
        <f t="shared" si="152"/>
        <v xml:space="preserve">  </v>
      </c>
      <c r="AX210" s="643" t="str">
        <f t="shared" si="181"/>
        <v xml:space="preserve">  </v>
      </c>
      <c r="AY210" s="23" t="s">
        <v>191</v>
      </c>
      <c r="AZ210" s="23" t="s">
        <v>191</v>
      </c>
      <c r="BA210" s="23" t="s">
        <v>191</v>
      </c>
      <c r="BB210" s="162" t="str">
        <f t="shared" si="153"/>
        <v xml:space="preserve">  </v>
      </c>
      <c r="BC210" s="643" t="str">
        <f t="shared" si="182"/>
        <v xml:space="preserve">  </v>
      </c>
      <c r="BD210" s="794" t="s">
        <v>191</v>
      </c>
      <c r="BE210" s="588"/>
      <c r="BF210" s="24">
        <v>4.9642976243484349E-2</v>
      </c>
      <c r="BH210" s="162" t="str">
        <f t="shared" si="195"/>
        <v>E, &lt;PRL</v>
      </c>
      <c r="BI210" s="643" t="str">
        <f t="shared" si="184"/>
        <v>&lt;MDL</v>
      </c>
      <c r="BK210" s="122">
        <v>2.6530690713787719E-3</v>
      </c>
      <c r="BL210" s="53"/>
      <c r="BM210" s="162" t="str">
        <f t="shared" si="196"/>
        <v>E, &lt;PRL</v>
      </c>
      <c r="BN210" s="818" t="str">
        <f t="shared" si="185"/>
        <v>&lt;MDL</v>
      </c>
      <c r="BO210" s="942" t="str">
        <f t="shared" si="186"/>
        <v>&lt;MDL</v>
      </c>
      <c r="BP210" s="840" t="s">
        <v>88</v>
      </c>
      <c r="BQ210" s="122" t="s">
        <v>88</v>
      </c>
      <c r="BR210" s="121"/>
      <c r="BS210" s="163" t="str">
        <f t="shared" si="197"/>
        <v xml:space="preserve">  </v>
      </c>
      <c r="BT210" s="818" t="s">
        <v>88</v>
      </c>
      <c r="BU210" s="858">
        <v>-2.8343455837022526E-3</v>
      </c>
      <c r="BV210" s="53"/>
      <c r="BW210" s="163" t="str">
        <f t="shared" si="157"/>
        <v>E, &lt;PRL</v>
      </c>
      <c r="BX210" s="643" t="str">
        <f t="shared" si="187"/>
        <v>&lt;MDL</v>
      </c>
      <c r="BY210" s="1" t="s">
        <v>88</v>
      </c>
      <c r="CA210" s="80">
        <v>1</v>
      </c>
      <c r="CB210" s="163" t="str">
        <f t="shared" si="199"/>
        <v xml:space="preserve">  </v>
      </c>
      <c r="CC210" s="643" t="s">
        <v>88</v>
      </c>
      <c r="CD210" s="6">
        <v>9.6760838265191928E-4</v>
      </c>
      <c r="CF210" s="174" t="str">
        <f t="shared" si="176"/>
        <v>E, &lt;PRL</v>
      </c>
      <c r="CG210" s="818" t="str">
        <f t="shared" si="188"/>
        <v>&lt;MDL</v>
      </c>
      <c r="CH210" s="852" t="s">
        <v>88</v>
      </c>
      <c r="CI210" s="122" t="s">
        <v>603</v>
      </c>
      <c r="CJ210" s="49"/>
      <c r="CK210" s="163" t="str">
        <f t="shared" si="201"/>
        <v xml:space="preserve">  </v>
      </c>
      <c r="CL210" s="818" t="s">
        <v>88</v>
      </c>
      <c r="CM210" s="122" t="s">
        <v>603</v>
      </c>
      <c r="CN210" s="49"/>
      <c r="CO210" s="174" t="str">
        <f t="shared" si="168"/>
        <v xml:space="preserve">  </v>
      </c>
      <c r="CP210" s="818" t="s">
        <v>88</v>
      </c>
      <c r="CQ210" s="122" t="s">
        <v>603</v>
      </c>
      <c r="CR210" s="61"/>
    </row>
    <row r="211" spans="1:97" ht="31.8" x14ac:dyDescent="0.3">
      <c r="A211" s="906" t="s">
        <v>2277</v>
      </c>
      <c r="B211" s="425" t="s">
        <v>1383</v>
      </c>
      <c r="C211" s="219" t="s">
        <v>599</v>
      </c>
      <c r="D211" s="219">
        <v>9</v>
      </c>
      <c r="E211" s="471"/>
      <c r="F211" s="472">
        <v>1</v>
      </c>
      <c r="G211" s="419">
        <v>11452900</v>
      </c>
      <c r="H211" s="419">
        <v>201212021350</v>
      </c>
      <c r="I211" s="419"/>
      <c r="J211" s="305" t="s">
        <v>748</v>
      </c>
      <c r="K211" s="926" t="s">
        <v>2616</v>
      </c>
      <c r="L211" s="415" t="s">
        <v>746</v>
      </c>
      <c r="M211" s="219" t="s">
        <v>746</v>
      </c>
      <c r="N211" s="219"/>
      <c r="O211" s="219"/>
      <c r="P211" s="332">
        <v>41245</v>
      </c>
      <c r="Q211" s="326">
        <v>0.57638888888888895</v>
      </c>
      <c r="R211" s="305" t="s">
        <v>747</v>
      </c>
      <c r="S211" s="548" t="s">
        <v>747</v>
      </c>
      <c r="T211" s="488">
        <v>134.1</v>
      </c>
      <c r="U211" s="528">
        <v>147.19999999999999</v>
      </c>
      <c r="V211" s="138">
        <f t="shared" si="190"/>
        <v>13.099999999999994</v>
      </c>
      <c r="W211" s="528">
        <v>75</v>
      </c>
      <c r="X211" s="138">
        <f t="shared" si="191"/>
        <v>174.6666666666666</v>
      </c>
      <c r="Y211" s="643" t="str">
        <f t="shared" si="178"/>
        <v xml:space="preserve">  </v>
      </c>
      <c r="Z211" s="548" t="s">
        <v>747</v>
      </c>
      <c r="AA211" s="488">
        <v>134.30000000000001</v>
      </c>
      <c r="AB211" s="528">
        <v>159.89999999999998</v>
      </c>
      <c r="AC211" s="138">
        <f t="shared" si="192"/>
        <v>25.599999999999966</v>
      </c>
      <c r="AD211" s="528">
        <v>125</v>
      </c>
      <c r="AE211" s="138">
        <f t="shared" si="193"/>
        <v>204.79999999999973</v>
      </c>
      <c r="AF211" s="643" t="str">
        <f t="shared" si="179"/>
        <v xml:space="preserve">  </v>
      </c>
      <c r="AG211" s="548" t="s">
        <v>747</v>
      </c>
      <c r="AH211" s="488">
        <v>133.19999999999999</v>
      </c>
      <c r="AI211" s="528">
        <v>146.80000000000001</v>
      </c>
      <c r="AJ211" s="138">
        <f t="shared" si="194"/>
        <v>13.600000000000023</v>
      </c>
      <c r="AK211" s="528">
        <v>60</v>
      </c>
      <c r="AL211" s="138">
        <f t="shared" ref="AL211:AL221" si="203">AJ211/(AK211/1000)</f>
        <v>226.66666666666706</v>
      </c>
      <c r="AM211" s="643" t="str">
        <f t="shared" si="177"/>
        <v xml:space="preserve">  </v>
      </c>
      <c r="AN211" s="192">
        <f t="shared" ref="AN211:AN221" si="204">AVERAGE(X211,AE211,AL211)</f>
        <v>202.04444444444448</v>
      </c>
      <c r="AO211" s="192">
        <f t="shared" ref="AO211:AO221" si="205">STDEV(X211,AE211,AL211)</f>
        <v>26.109285988223082</v>
      </c>
      <c r="AP211" s="192">
        <f t="shared" ref="AP211:AP221" si="206">AO211/AN211*100</f>
        <v>12.922545858667384</v>
      </c>
      <c r="AQ211" s="42">
        <f t="shared" ref="AQ211:AQ221" si="207">COUNT(X211,AE211,AL211)</f>
        <v>3</v>
      </c>
      <c r="AR211" s="643" t="str">
        <f t="shared" si="180"/>
        <v xml:space="preserve">  </v>
      </c>
      <c r="AS211" s="42"/>
      <c r="AT211" s="23" t="s">
        <v>191</v>
      </c>
      <c r="AU211" s="23" t="s">
        <v>191</v>
      </c>
      <c r="AV211" s="23" t="s">
        <v>191</v>
      </c>
      <c r="AW211" s="162" t="str">
        <f t="shared" si="152"/>
        <v xml:space="preserve">  </v>
      </c>
      <c r="AX211" s="643" t="str">
        <f t="shared" si="181"/>
        <v xml:space="preserve">  </v>
      </c>
      <c r="AY211" s="23" t="s">
        <v>191</v>
      </c>
      <c r="AZ211" s="23" t="s">
        <v>191</v>
      </c>
      <c r="BA211" s="23" t="s">
        <v>191</v>
      </c>
      <c r="BB211" s="162" t="str">
        <f t="shared" si="153"/>
        <v xml:space="preserve">  </v>
      </c>
      <c r="BC211" s="643" t="str">
        <f t="shared" si="182"/>
        <v xml:space="preserve">  </v>
      </c>
      <c r="BD211" s="794" t="s">
        <v>191</v>
      </c>
      <c r="BE211" s="588"/>
      <c r="BF211" s="24">
        <v>11.575292854867264</v>
      </c>
      <c r="BH211" s="162" t="str">
        <f t="shared" si="195"/>
        <v xml:space="preserve">  </v>
      </c>
      <c r="BI211" s="643" t="str">
        <f t="shared" si="184"/>
        <v xml:space="preserve">  </v>
      </c>
      <c r="BK211" s="110">
        <v>8.6197871490771294E-2</v>
      </c>
      <c r="BL211" s="53"/>
      <c r="BM211" s="162" t="str">
        <f t="shared" si="196"/>
        <v xml:space="preserve">  </v>
      </c>
      <c r="BN211" s="818" t="str">
        <f t="shared" si="185"/>
        <v xml:space="preserve">  </v>
      </c>
      <c r="BO211" s="942" t="str">
        <f t="shared" si="186"/>
        <v xml:space="preserve">  </v>
      </c>
      <c r="BP211" s="839">
        <f t="shared" ref="BP211:BP221" si="208">BK211/BF211*100</f>
        <v>0.74467119382233327</v>
      </c>
      <c r="BQ211" s="43">
        <v>334.61550114403423</v>
      </c>
      <c r="BR211" s="121"/>
      <c r="BS211" s="163" t="str">
        <f t="shared" si="197"/>
        <v xml:space="preserve">  </v>
      </c>
      <c r="BT211" s="818" t="str">
        <f t="shared" si="198"/>
        <v xml:space="preserve">  </v>
      </c>
      <c r="BU211" s="43">
        <v>58.446174199824618</v>
      </c>
      <c r="BV211" s="53"/>
      <c r="BW211" s="163" t="str">
        <f t="shared" si="157"/>
        <v xml:space="preserve">  </v>
      </c>
      <c r="BX211" s="643" t="str">
        <f t="shared" si="187"/>
        <v xml:space="preserve">  </v>
      </c>
      <c r="BY211" s="2">
        <v>2.9860752044006857</v>
      </c>
      <c r="CA211" s="80">
        <v>1</v>
      </c>
      <c r="CB211" s="163" t="str">
        <f t="shared" si="199"/>
        <v xml:space="preserve">  </v>
      </c>
      <c r="CC211" s="643" t="str">
        <f t="shared" si="200"/>
        <v xml:space="preserve">  </v>
      </c>
      <c r="CD211" s="6">
        <f>BY211*(AE211/1000)</f>
        <v>0.61154820186125969</v>
      </c>
      <c r="CF211" s="174" t="str">
        <f t="shared" si="176"/>
        <v xml:space="preserve">  </v>
      </c>
      <c r="CG211" s="818" t="str">
        <f t="shared" si="188"/>
        <v xml:space="preserve">  </v>
      </c>
      <c r="CH211" s="829">
        <f t="shared" ref="CH211:CH221" si="209">BY211/BQ211*100</f>
        <v>0.89238998019859783</v>
      </c>
      <c r="CI211" s="122">
        <v>9.4111162686922594</v>
      </c>
      <c r="CJ211" s="49"/>
      <c r="CK211" s="163" t="str">
        <f t="shared" si="201"/>
        <v xml:space="preserve">  </v>
      </c>
      <c r="CL211" s="643" t="str">
        <f t="shared" si="202"/>
        <v xml:space="preserve">  </v>
      </c>
      <c r="CM211" s="102">
        <f t="shared" ref="CM211:CM221" si="210">CI211*(AL211/1000)</f>
        <v>2.1331863542369156</v>
      </c>
      <c r="CN211" s="49"/>
      <c r="CO211" s="174" t="str">
        <f t="shared" si="168"/>
        <v xml:space="preserve">  </v>
      </c>
      <c r="CP211" s="818" t="str">
        <f t="shared" si="189"/>
        <v xml:space="preserve">  </v>
      </c>
      <c r="CQ211" s="106">
        <f t="shared" ref="CQ211:CQ221" si="211">CI211/BQ211*100</f>
        <v>2.8125165261370459</v>
      </c>
      <c r="CR211" s="61">
        <f t="shared" ref="CR211:CR221" si="212">100*CM211/BU211</f>
        <v>3.6498306064373955</v>
      </c>
    </row>
    <row r="212" spans="1:97" ht="21.6" x14ac:dyDescent="0.3">
      <c r="A212" s="906" t="s">
        <v>2278</v>
      </c>
      <c r="B212" s="425" t="s">
        <v>1384</v>
      </c>
      <c r="C212" s="219" t="s">
        <v>599</v>
      </c>
      <c r="D212" s="219">
        <v>9</v>
      </c>
      <c r="E212" s="471"/>
      <c r="F212" s="472">
        <v>1</v>
      </c>
      <c r="G212" s="419">
        <v>11452600</v>
      </c>
      <c r="H212" s="419">
        <v>201212021600</v>
      </c>
      <c r="I212" s="419"/>
      <c r="J212" s="305" t="s">
        <v>750</v>
      </c>
      <c r="K212" s="926" t="s">
        <v>2614</v>
      </c>
      <c r="L212" s="413" t="s">
        <v>1694</v>
      </c>
      <c r="M212" s="219" t="s">
        <v>550</v>
      </c>
      <c r="N212" s="219"/>
      <c r="O212" s="219"/>
      <c r="P212" s="332">
        <v>41245</v>
      </c>
      <c r="Q212" s="326">
        <v>0.66666666666666663</v>
      </c>
      <c r="R212" s="305" t="s">
        <v>749</v>
      </c>
      <c r="S212" s="548" t="s">
        <v>749</v>
      </c>
      <c r="T212" s="488">
        <v>134</v>
      </c>
      <c r="U212" s="528">
        <v>150.29999999999998</v>
      </c>
      <c r="V212" s="138">
        <f t="shared" si="190"/>
        <v>16.299999999999983</v>
      </c>
      <c r="W212" s="528">
        <v>55</v>
      </c>
      <c r="X212" s="138">
        <f t="shared" si="191"/>
        <v>296.36363636363603</v>
      </c>
      <c r="Y212" s="643" t="str">
        <f t="shared" si="178"/>
        <v xml:space="preserve">  </v>
      </c>
      <c r="Z212" s="548" t="s">
        <v>749</v>
      </c>
      <c r="AA212" s="489">
        <v>134</v>
      </c>
      <c r="AB212" s="528">
        <v>148.9</v>
      </c>
      <c r="AC212" s="138">
        <f t="shared" si="192"/>
        <v>14.900000000000006</v>
      </c>
      <c r="AD212" s="528">
        <v>50</v>
      </c>
      <c r="AE212" s="138">
        <f t="shared" si="193"/>
        <v>298.00000000000011</v>
      </c>
      <c r="AF212" s="643" t="str">
        <f t="shared" si="179"/>
        <v xml:space="preserve">  </v>
      </c>
      <c r="AG212" s="548" t="s">
        <v>749</v>
      </c>
      <c r="AH212" s="489">
        <v>133.30000000000001</v>
      </c>
      <c r="AI212" s="528">
        <v>150.4</v>
      </c>
      <c r="AJ212" s="138">
        <f t="shared" si="194"/>
        <v>17.099999999999994</v>
      </c>
      <c r="AK212" s="528">
        <v>60</v>
      </c>
      <c r="AL212" s="138">
        <f t="shared" si="203"/>
        <v>284.99999999999994</v>
      </c>
      <c r="AM212" s="643" t="str">
        <f t="shared" si="177"/>
        <v xml:space="preserve">  </v>
      </c>
      <c r="AN212" s="192">
        <f t="shared" si="204"/>
        <v>293.12121212121201</v>
      </c>
      <c r="AO212" s="192">
        <f t="shared" si="205"/>
        <v>7.0806063459208959</v>
      </c>
      <c r="AP212" s="192">
        <f t="shared" si="206"/>
        <v>2.4155898833390843</v>
      </c>
      <c r="AQ212" s="42">
        <f t="shared" si="207"/>
        <v>3</v>
      </c>
      <c r="AR212" s="643" t="str">
        <f t="shared" si="180"/>
        <v xml:space="preserve">  </v>
      </c>
      <c r="AS212" s="42"/>
      <c r="AT212" s="23" t="s">
        <v>191</v>
      </c>
      <c r="AU212" s="23" t="s">
        <v>191</v>
      </c>
      <c r="AV212" s="23" t="s">
        <v>191</v>
      </c>
      <c r="AW212" s="162" t="str">
        <f t="shared" si="152"/>
        <v xml:space="preserve">  </v>
      </c>
      <c r="AX212" s="643" t="str">
        <f t="shared" si="181"/>
        <v xml:space="preserve">  </v>
      </c>
      <c r="AY212" s="23" t="s">
        <v>191</v>
      </c>
      <c r="AZ212" s="23" t="s">
        <v>191</v>
      </c>
      <c r="BA212" s="23" t="s">
        <v>191</v>
      </c>
      <c r="BB212" s="162" t="str">
        <f t="shared" si="153"/>
        <v xml:space="preserve">  </v>
      </c>
      <c r="BC212" s="643" t="str">
        <f t="shared" si="182"/>
        <v xml:space="preserve">  </v>
      </c>
      <c r="BD212" s="794" t="s">
        <v>191</v>
      </c>
      <c r="BE212" s="588"/>
      <c r="BF212" s="24">
        <v>11.716132895813422</v>
      </c>
      <c r="BH212" s="162" t="str">
        <f t="shared" si="195"/>
        <v xml:space="preserve">  </v>
      </c>
      <c r="BI212" s="643" t="str">
        <f t="shared" si="184"/>
        <v xml:space="preserve">  </v>
      </c>
      <c r="BK212" s="110">
        <v>8.1008566978860413E-2</v>
      </c>
      <c r="BL212" s="53"/>
      <c r="BM212" s="162" t="str">
        <f t="shared" si="196"/>
        <v xml:space="preserve">  </v>
      </c>
      <c r="BN212" s="818" t="str">
        <f t="shared" si="185"/>
        <v xml:space="preserve">  </v>
      </c>
      <c r="BO212" s="942" t="str">
        <f t="shared" si="186"/>
        <v xml:space="preserve">  </v>
      </c>
      <c r="BP212" s="839">
        <f t="shared" si="208"/>
        <v>0.69142751878316067</v>
      </c>
      <c r="BQ212" s="43">
        <v>194.17526786932123</v>
      </c>
      <c r="BR212" s="121"/>
      <c r="BS212" s="163" t="str">
        <f t="shared" si="197"/>
        <v xml:space="preserve">  </v>
      </c>
      <c r="BT212" s="818" t="str">
        <f t="shared" si="198"/>
        <v xml:space="preserve">  </v>
      </c>
      <c r="BU212" s="43">
        <v>57.546488477635144</v>
      </c>
      <c r="BV212" s="53"/>
      <c r="BW212" s="163" t="str">
        <f t="shared" si="157"/>
        <v xml:space="preserve">  </v>
      </c>
      <c r="BX212" s="643" t="str">
        <f t="shared" si="187"/>
        <v xml:space="preserve">  </v>
      </c>
      <c r="BY212" s="2">
        <v>1.4739243755930616</v>
      </c>
      <c r="CA212" s="80">
        <v>1</v>
      </c>
      <c r="CB212" s="163" t="str">
        <f t="shared" si="199"/>
        <v xml:space="preserve">  </v>
      </c>
      <c r="CC212" s="643" t="str">
        <f t="shared" si="200"/>
        <v xml:space="preserve">  </v>
      </c>
      <c r="CD212" s="6">
        <f>BY212*(AE212/1000)</f>
        <v>0.43922946392673251</v>
      </c>
      <c r="CF212" s="174" t="str">
        <f t="shared" si="176"/>
        <v xml:space="preserve">  </v>
      </c>
      <c r="CG212" s="818" t="str">
        <f t="shared" si="188"/>
        <v xml:space="preserve">  </v>
      </c>
      <c r="CH212" s="829">
        <f t="shared" si="209"/>
        <v>0.75906905743784203</v>
      </c>
      <c r="CI212" s="122">
        <v>4.0446161669088303</v>
      </c>
      <c r="CJ212" s="49"/>
      <c r="CK212" s="163" t="str">
        <f t="shared" si="201"/>
        <v xml:space="preserve">  </v>
      </c>
      <c r="CL212" s="643" t="str">
        <f t="shared" si="202"/>
        <v xml:space="preserve">  </v>
      </c>
      <c r="CM212" s="102">
        <f t="shared" si="210"/>
        <v>1.1527156075690164</v>
      </c>
      <c r="CN212" s="49"/>
      <c r="CO212" s="174" t="str">
        <f t="shared" si="168"/>
        <v xml:space="preserve">  </v>
      </c>
      <c r="CP212" s="818" t="str">
        <f t="shared" si="189"/>
        <v xml:space="preserve">  </v>
      </c>
      <c r="CQ212" s="106">
        <f t="shared" si="211"/>
        <v>2.0829718487273223</v>
      </c>
      <c r="CR212" s="61">
        <f t="shared" si="212"/>
        <v>2.0031032962454476</v>
      </c>
    </row>
    <row r="213" spans="1:97" ht="21.6" x14ac:dyDescent="0.3">
      <c r="A213" s="906" t="s">
        <v>2279</v>
      </c>
      <c r="B213" s="425" t="s">
        <v>1385</v>
      </c>
      <c r="C213" s="219" t="s">
        <v>599</v>
      </c>
      <c r="D213" s="219">
        <v>9</v>
      </c>
      <c r="E213" s="471"/>
      <c r="F213" s="472">
        <v>1</v>
      </c>
      <c r="G213" s="419">
        <v>11452600</v>
      </c>
      <c r="H213" s="419">
        <v>201212031030</v>
      </c>
      <c r="I213" s="419"/>
      <c r="J213" s="305" t="s">
        <v>752</v>
      </c>
      <c r="K213" s="926" t="s">
        <v>2614</v>
      </c>
      <c r="L213" s="413" t="s">
        <v>1694</v>
      </c>
      <c r="M213" s="219" t="s">
        <v>550</v>
      </c>
      <c r="N213" s="219"/>
      <c r="O213" s="219"/>
      <c r="P213" s="332">
        <v>41246</v>
      </c>
      <c r="Q213" s="326">
        <v>0.4375</v>
      </c>
      <c r="R213" s="305" t="s">
        <v>751</v>
      </c>
      <c r="S213" s="548" t="s">
        <v>751</v>
      </c>
      <c r="T213" s="488">
        <v>132.9</v>
      </c>
      <c r="U213" s="528">
        <v>307.40000000000003</v>
      </c>
      <c r="V213" s="138">
        <f t="shared" si="190"/>
        <v>174.50000000000003</v>
      </c>
      <c r="W213" s="528">
        <v>130</v>
      </c>
      <c r="X213" s="138">
        <f t="shared" si="191"/>
        <v>1342.3076923076924</v>
      </c>
      <c r="Y213" s="643" t="str">
        <f t="shared" si="178"/>
        <v xml:space="preserve">  </v>
      </c>
      <c r="Z213" s="548" t="s">
        <v>751</v>
      </c>
      <c r="AA213" s="488">
        <v>132.80000000000001</v>
      </c>
      <c r="AB213" s="528">
        <v>300.39999999999998</v>
      </c>
      <c r="AC213" s="138">
        <f t="shared" si="192"/>
        <v>167.59999999999997</v>
      </c>
      <c r="AD213" s="528">
        <v>125</v>
      </c>
      <c r="AE213" s="138">
        <f t="shared" si="193"/>
        <v>1340.7999999999997</v>
      </c>
      <c r="AF213" s="643" t="str">
        <f t="shared" si="179"/>
        <v xml:space="preserve">  </v>
      </c>
      <c r="AG213" s="548" t="s">
        <v>751</v>
      </c>
      <c r="AH213" s="488">
        <v>132.1</v>
      </c>
      <c r="AI213" s="528">
        <v>286.8</v>
      </c>
      <c r="AJ213" s="138">
        <f t="shared" si="194"/>
        <v>154.70000000000002</v>
      </c>
      <c r="AK213" s="528">
        <v>100</v>
      </c>
      <c r="AL213" s="138">
        <f t="shared" si="203"/>
        <v>1547</v>
      </c>
      <c r="AM213" s="643" t="str">
        <f t="shared" si="177"/>
        <v xml:space="preserve">  </v>
      </c>
      <c r="AN213" s="192">
        <f t="shared" si="204"/>
        <v>1410.0358974358976</v>
      </c>
      <c r="AO213" s="192">
        <f t="shared" si="205"/>
        <v>118.61678771327517</v>
      </c>
      <c r="AP213" s="192">
        <f t="shared" si="206"/>
        <v>8.4123239648703816</v>
      </c>
      <c r="AQ213" s="42">
        <f t="shared" si="207"/>
        <v>3</v>
      </c>
      <c r="AR213" s="643" t="str">
        <f t="shared" si="180"/>
        <v xml:space="preserve">  </v>
      </c>
      <c r="AS213" s="42"/>
      <c r="AT213" s="23" t="s">
        <v>191</v>
      </c>
      <c r="AU213" s="23" t="s">
        <v>191</v>
      </c>
      <c r="AV213" s="23" t="s">
        <v>191</v>
      </c>
      <c r="AW213" s="162" t="str">
        <f t="shared" si="152"/>
        <v xml:space="preserve">  </v>
      </c>
      <c r="AX213" s="643" t="str">
        <f t="shared" si="181"/>
        <v xml:space="preserve">  </v>
      </c>
      <c r="AY213" s="23" t="s">
        <v>191</v>
      </c>
      <c r="AZ213" s="23" t="s">
        <v>191</v>
      </c>
      <c r="BA213" s="23" t="s">
        <v>191</v>
      </c>
      <c r="BB213" s="162" t="str">
        <f t="shared" si="153"/>
        <v xml:space="preserve">  </v>
      </c>
      <c r="BC213" s="643" t="str">
        <f t="shared" si="182"/>
        <v xml:space="preserve">  </v>
      </c>
      <c r="BD213" s="794" t="s">
        <v>191</v>
      </c>
      <c r="BE213" s="588"/>
      <c r="BF213" s="24">
        <v>11.118968155922689</v>
      </c>
      <c r="BH213" s="162" t="str">
        <f t="shared" si="195"/>
        <v xml:space="preserve">  </v>
      </c>
      <c r="BI213" s="643" t="str">
        <f t="shared" si="184"/>
        <v xml:space="preserve">  </v>
      </c>
      <c r="BK213" s="110">
        <v>7.3932044188034743E-2</v>
      </c>
      <c r="BL213" s="53"/>
      <c r="BM213" s="162" t="str">
        <f t="shared" si="196"/>
        <v xml:space="preserve">  </v>
      </c>
      <c r="BN213" s="818" t="str">
        <f t="shared" si="185"/>
        <v xml:space="preserve">  </v>
      </c>
      <c r="BO213" s="942" t="str">
        <f t="shared" si="186"/>
        <v xml:space="preserve">  </v>
      </c>
      <c r="BP213" s="839">
        <f t="shared" si="208"/>
        <v>0.66491821139584528</v>
      </c>
      <c r="BQ213" s="43">
        <v>285.74672114750575</v>
      </c>
      <c r="BR213" s="121"/>
      <c r="BS213" s="163" t="str">
        <f t="shared" si="197"/>
        <v xml:space="preserve">  </v>
      </c>
      <c r="BT213" s="818" t="str">
        <f t="shared" si="198"/>
        <v xml:space="preserve">  </v>
      </c>
      <c r="BU213" s="43">
        <v>383.56002184799814</v>
      </c>
      <c r="BV213" s="53"/>
      <c r="BW213" s="163" t="str">
        <f t="shared" si="157"/>
        <v xml:space="preserve">  </v>
      </c>
      <c r="BX213" s="643" t="str">
        <f t="shared" si="187"/>
        <v xml:space="preserve">  </v>
      </c>
      <c r="BY213" s="2">
        <v>1.1933157916935568</v>
      </c>
      <c r="CA213" s="80">
        <v>1</v>
      </c>
      <c r="CB213" s="163" t="str">
        <f t="shared" si="199"/>
        <v xml:space="preserve">  </v>
      </c>
      <c r="CC213" s="643" t="str">
        <f t="shared" si="200"/>
        <v xml:space="preserve">  </v>
      </c>
      <c r="CD213" s="6">
        <f>BY213*(AE213/1000)</f>
        <v>1.5999978135027206</v>
      </c>
      <c r="CF213" s="174" t="str">
        <f t="shared" si="176"/>
        <v xml:space="preserve">  </v>
      </c>
      <c r="CG213" s="818" t="str">
        <f t="shared" si="188"/>
        <v xml:space="preserve">  </v>
      </c>
      <c r="CH213" s="829">
        <f t="shared" si="209"/>
        <v>0.4176131179743453</v>
      </c>
      <c r="CI213" s="122">
        <v>3.6639824719555492</v>
      </c>
      <c r="CJ213" s="49"/>
      <c r="CK213" s="163" t="str">
        <f t="shared" si="201"/>
        <v xml:space="preserve">  </v>
      </c>
      <c r="CL213" s="643" t="str">
        <f t="shared" si="202"/>
        <v xml:space="preserve">  </v>
      </c>
      <c r="CM213" s="102">
        <f t="shared" si="210"/>
        <v>5.6681808841152339</v>
      </c>
      <c r="CN213" s="49"/>
      <c r="CO213" s="174" t="str">
        <f t="shared" si="168"/>
        <v xml:space="preserve">  </v>
      </c>
      <c r="CP213" s="818" t="str">
        <f t="shared" si="189"/>
        <v xml:space="preserve">  </v>
      </c>
      <c r="CQ213" s="106">
        <f t="shared" si="211"/>
        <v>1.2822482992076607</v>
      </c>
      <c r="CR213" s="61">
        <f t="shared" si="212"/>
        <v>1.4777819796770921</v>
      </c>
    </row>
    <row r="214" spans="1:97" x14ac:dyDescent="0.3">
      <c r="A214" s="906" t="s">
        <v>2280</v>
      </c>
      <c r="B214" s="425" t="s">
        <v>1386</v>
      </c>
      <c r="C214" s="219" t="s">
        <v>599</v>
      </c>
      <c r="D214" s="219">
        <v>9</v>
      </c>
      <c r="E214" s="471"/>
      <c r="F214" s="472">
        <v>1</v>
      </c>
      <c r="G214" s="419">
        <v>384115121402501</v>
      </c>
      <c r="H214" s="419">
        <v>201212031240</v>
      </c>
      <c r="I214" s="419"/>
      <c r="J214" s="305" t="s">
        <v>755</v>
      </c>
      <c r="K214" s="911" t="s">
        <v>2617</v>
      </c>
      <c r="L214" s="415" t="s">
        <v>1716</v>
      </c>
      <c r="M214" s="219" t="s">
        <v>753</v>
      </c>
      <c r="N214" s="419">
        <v>384115121402501</v>
      </c>
      <c r="O214" s="219"/>
      <c r="P214" s="332">
        <v>41246</v>
      </c>
      <c r="Q214" s="326">
        <v>0.52777777777777779</v>
      </c>
      <c r="R214" s="305" t="s">
        <v>754</v>
      </c>
      <c r="S214" s="548" t="s">
        <v>754</v>
      </c>
      <c r="T214" s="488">
        <v>133.80000000000001</v>
      </c>
      <c r="U214" s="528">
        <v>159.5</v>
      </c>
      <c r="V214" s="138">
        <f t="shared" si="190"/>
        <v>25.699999999999989</v>
      </c>
      <c r="W214" s="528">
        <v>140</v>
      </c>
      <c r="X214" s="138">
        <f t="shared" si="191"/>
        <v>183.57142857142847</v>
      </c>
      <c r="Y214" s="643" t="str">
        <f t="shared" si="178"/>
        <v xml:space="preserve">  </v>
      </c>
      <c r="Z214" s="548" t="s">
        <v>754</v>
      </c>
      <c r="AA214" s="488">
        <v>133.80000000000001</v>
      </c>
      <c r="AB214" s="528">
        <v>167.8</v>
      </c>
      <c r="AC214" s="138">
        <f t="shared" si="192"/>
        <v>34</v>
      </c>
      <c r="AD214" s="528">
        <v>162</v>
      </c>
      <c r="AE214" s="138">
        <f t="shared" si="193"/>
        <v>209.87654320987653</v>
      </c>
      <c r="AF214" s="643" t="str">
        <f t="shared" si="179"/>
        <v xml:space="preserve">  </v>
      </c>
      <c r="AG214" s="548" t="s">
        <v>754</v>
      </c>
      <c r="AH214" s="488">
        <v>132.19999999999999</v>
      </c>
      <c r="AI214" s="528">
        <v>153</v>
      </c>
      <c r="AJ214" s="138">
        <f t="shared" si="194"/>
        <v>20.800000000000011</v>
      </c>
      <c r="AK214" s="528">
        <v>100</v>
      </c>
      <c r="AL214" s="138">
        <f t="shared" si="203"/>
        <v>208.00000000000011</v>
      </c>
      <c r="AM214" s="643" t="str">
        <f t="shared" si="177"/>
        <v xml:space="preserve">  </v>
      </c>
      <c r="AN214" s="192">
        <f t="shared" si="204"/>
        <v>200.48265726043505</v>
      </c>
      <c r="AO214" s="192">
        <f t="shared" si="205"/>
        <v>14.675578197588756</v>
      </c>
      <c r="AP214" s="192">
        <f t="shared" si="206"/>
        <v>7.3201235449132085</v>
      </c>
      <c r="AQ214" s="42">
        <f t="shared" si="207"/>
        <v>3</v>
      </c>
      <c r="AR214" s="643" t="str">
        <f t="shared" si="180"/>
        <v xml:space="preserve">  </v>
      </c>
      <c r="AS214" s="42"/>
      <c r="AT214" s="23" t="s">
        <v>191</v>
      </c>
      <c r="AU214" s="23" t="s">
        <v>191</v>
      </c>
      <c r="AV214" s="23" t="s">
        <v>191</v>
      </c>
      <c r="AW214" s="162" t="str">
        <f t="shared" si="152"/>
        <v xml:space="preserve">  </v>
      </c>
      <c r="AX214" s="643" t="str">
        <f t="shared" si="181"/>
        <v xml:space="preserve">  </v>
      </c>
      <c r="AY214" s="23" t="s">
        <v>191</v>
      </c>
      <c r="AZ214" s="23" t="s">
        <v>191</v>
      </c>
      <c r="BA214" s="23" t="s">
        <v>191</v>
      </c>
      <c r="BB214" s="162" t="str">
        <f t="shared" si="153"/>
        <v xml:space="preserve">  </v>
      </c>
      <c r="BC214" s="643" t="str">
        <f t="shared" si="182"/>
        <v xml:space="preserve">  </v>
      </c>
      <c r="BD214" s="794" t="s">
        <v>191</v>
      </c>
      <c r="BE214" s="588"/>
      <c r="BF214" s="24">
        <v>9.6241149237504153</v>
      </c>
      <c r="BH214" s="162" t="str">
        <f t="shared" si="195"/>
        <v xml:space="preserve">  </v>
      </c>
      <c r="BI214" s="643" t="str">
        <f t="shared" si="184"/>
        <v xml:space="preserve">  </v>
      </c>
      <c r="BK214" s="110">
        <v>9.7181932237041968E-2</v>
      </c>
      <c r="BL214" s="53"/>
      <c r="BM214" s="162" t="str">
        <f t="shared" si="196"/>
        <v xml:space="preserve">  </v>
      </c>
      <c r="BN214" s="818" t="str">
        <f t="shared" si="185"/>
        <v xml:space="preserve">  </v>
      </c>
      <c r="BO214" s="942" t="str">
        <f t="shared" si="186"/>
        <v xml:space="preserve">  </v>
      </c>
      <c r="BP214" s="839">
        <f t="shared" si="208"/>
        <v>1.0097752677206311</v>
      </c>
      <c r="BQ214" s="43">
        <v>250.42391875391547</v>
      </c>
      <c r="BR214" s="121"/>
      <c r="BS214" s="163" t="str">
        <f t="shared" si="197"/>
        <v xml:space="preserve">  </v>
      </c>
      <c r="BT214" s="818" t="str">
        <f t="shared" si="198"/>
        <v xml:space="preserve">  </v>
      </c>
      <c r="BU214" s="43">
        <v>45.970676514111602</v>
      </c>
      <c r="BV214" s="53"/>
      <c r="BW214" s="163" t="str">
        <f t="shared" si="157"/>
        <v xml:space="preserve">  </v>
      </c>
      <c r="BX214" s="643" t="str">
        <f t="shared" si="187"/>
        <v xml:space="preserve">  </v>
      </c>
      <c r="BY214" s="2">
        <v>1.8978784653615066</v>
      </c>
      <c r="BZ214" s="10">
        <v>3.235020111411635E-3</v>
      </c>
      <c r="CA214" s="80">
        <v>1</v>
      </c>
      <c r="CB214" s="163" t="str">
        <f t="shared" si="199"/>
        <v xml:space="preserve">  </v>
      </c>
      <c r="CC214" s="643" t="str">
        <f t="shared" si="200"/>
        <v xml:space="preserve">  </v>
      </c>
      <c r="CD214" s="6">
        <v>0.39832017174253842</v>
      </c>
      <c r="CE214" s="246">
        <v>6.7895483819749303E-4</v>
      </c>
      <c r="CF214" s="174" t="str">
        <f t="shared" si="176"/>
        <v xml:space="preserve">  </v>
      </c>
      <c r="CG214" s="818" t="str">
        <f t="shared" si="188"/>
        <v xml:space="preserve">  </v>
      </c>
      <c r="CH214" s="829">
        <f t="shared" si="209"/>
        <v>0.75786629120938653</v>
      </c>
      <c r="CI214" s="122">
        <v>5.159701824330809</v>
      </c>
      <c r="CJ214" s="49"/>
      <c r="CK214" s="163" t="str">
        <f t="shared" si="201"/>
        <v xml:space="preserve">  </v>
      </c>
      <c r="CL214" s="643" t="str">
        <f t="shared" si="202"/>
        <v xml:space="preserve">  </v>
      </c>
      <c r="CM214" s="102">
        <f t="shared" si="210"/>
        <v>1.0732179794608088</v>
      </c>
      <c r="CN214" s="49"/>
      <c r="CO214" s="174" t="str">
        <f t="shared" si="168"/>
        <v xml:space="preserve">  </v>
      </c>
      <c r="CP214" s="818" t="str">
        <f t="shared" si="189"/>
        <v xml:space="preserve">  </v>
      </c>
      <c r="CQ214" s="106">
        <f t="shared" si="211"/>
        <v>2.0603869830026511</v>
      </c>
      <c r="CR214" s="61">
        <f t="shared" si="212"/>
        <v>2.3345707760714887</v>
      </c>
    </row>
    <row r="215" spans="1:97" x14ac:dyDescent="0.3">
      <c r="A215" s="906" t="s">
        <v>2281</v>
      </c>
      <c r="B215" s="425" t="s">
        <v>1387</v>
      </c>
      <c r="C215" s="305" t="s">
        <v>599</v>
      </c>
      <c r="D215" s="219">
        <v>9</v>
      </c>
      <c r="E215" s="471"/>
      <c r="F215" s="472">
        <v>1</v>
      </c>
      <c r="G215" s="419">
        <v>11452800</v>
      </c>
      <c r="H215" s="419">
        <v>201212031400</v>
      </c>
      <c r="I215" s="419"/>
      <c r="J215" s="305" t="s">
        <v>758</v>
      </c>
      <c r="K215" s="911" t="s">
        <v>2615</v>
      </c>
      <c r="L215" s="415" t="s">
        <v>1696</v>
      </c>
      <c r="M215" s="219" t="s">
        <v>756</v>
      </c>
      <c r="N215" s="219"/>
      <c r="O215" s="219"/>
      <c r="P215" s="332">
        <v>41246</v>
      </c>
      <c r="Q215" s="326">
        <v>0.58333333333333337</v>
      </c>
      <c r="R215" s="305" t="s">
        <v>757</v>
      </c>
      <c r="S215" s="548" t="s">
        <v>757</v>
      </c>
      <c r="T215" s="488">
        <v>134.5</v>
      </c>
      <c r="U215" s="528">
        <v>255.9</v>
      </c>
      <c r="V215" s="138">
        <f t="shared" si="190"/>
        <v>121.4</v>
      </c>
      <c r="W215" s="528">
        <v>125</v>
      </c>
      <c r="X215" s="138">
        <f t="shared" si="191"/>
        <v>971.2</v>
      </c>
      <c r="Y215" s="643" t="str">
        <f t="shared" si="178"/>
        <v xml:space="preserve">  </v>
      </c>
      <c r="Z215" s="548" t="s">
        <v>757</v>
      </c>
      <c r="AA215" s="488">
        <v>132.69999999999999</v>
      </c>
      <c r="AB215" s="528">
        <v>268.2</v>
      </c>
      <c r="AC215" s="138">
        <f t="shared" si="192"/>
        <v>135.5</v>
      </c>
      <c r="AD215" s="528">
        <v>130</v>
      </c>
      <c r="AE215" s="138">
        <f t="shared" si="193"/>
        <v>1042.3076923076924</v>
      </c>
      <c r="AF215" s="643" t="str">
        <f t="shared" si="179"/>
        <v xml:space="preserve">  </v>
      </c>
      <c r="AG215" s="548" t="s">
        <v>757</v>
      </c>
      <c r="AH215" s="488">
        <v>132.19999999999999</v>
      </c>
      <c r="AI215" s="528">
        <v>244.79999999999998</v>
      </c>
      <c r="AJ215" s="138">
        <f t="shared" si="194"/>
        <v>112.6</v>
      </c>
      <c r="AK215" s="528">
        <v>100</v>
      </c>
      <c r="AL215" s="138">
        <f t="shared" si="203"/>
        <v>1125.9999999999998</v>
      </c>
      <c r="AM215" s="643" t="str">
        <f t="shared" si="177"/>
        <v xml:space="preserve">  </v>
      </c>
      <c r="AN215" s="192">
        <f t="shared" si="204"/>
        <v>1046.5025641025641</v>
      </c>
      <c r="AO215" s="192">
        <f t="shared" si="205"/>
        <v>77.485209634042661</v>
      </c>
      <c r="AP215" s="192">
        <f t="shared" si="206"/>
        <v>7.4042063815190611</v>
      </c>
      <c r="AQ215" s="42">
        <f t="shared" si="207"/>
        <v>3</v>
      </c>
      <c r="AR215" s="643" t="str">
        <f t="shared" si="180"/>
        <v xml:space="preserve">  </v>
      </c>
      <c r="AS215" s="42"/>
      <c r="AT215" s="23" t="s">
        <v>191</v>
      </c>
      <c r="AU215" s="23" t="s">
        <v>191</v>
      </c>
      <c r="AV215" s="23" t="s">
        <v>191</v>
      </c>
      <c r="AW215" s="162" t="str">
        <f t="shared" si="152"/>
        <v xml:space="preserve">  </v>
      </c>
      <c r="AX215" s="643" t="str">
        <f t="shared" si="181"/>
        <v xml:space="preserve">  </v>
      </c>
      <c r="AY215" s="23" t="s">
        <v>191</v>
      </c>
      <c r="AZ215" s="23" t="s">
        <v>191</v>
      </c>
      <c r="BA215" s="23" t="s">
        <v>191</v>
      </c>
      <c r="BB215" s="162" t="str">
        <f t="shared" si="153"/>
        <v xml:space="preserve">  </v>
      </c>
      <c r="BC215" s="643" t="str">
        <f t="shared" si="182"/>
        <v xml:space="preserve">  </v>
      </c>
      <c r="BD215" s="794" t="s">
        <v>191</v>
      </c>
      <c r="BE215" s="588"/>
      <c r="BF215" s="24">
        <v>9.105893315630837</v>
      </c>
      <c r="BG215" s="24">
        <v>3.7439088188013336E-2</v>
      </c>
      <c r="BH215" s="162" t="str">
        <f t="shared" si="195"/>
        <v xml:space="preserve">  </v>
      </c>
      <c r="BI215" s="643" t="str">
        <f t="shared" si="184"/>
        <v xml:space="preserve">  </v>
      </c>
      <c r="BK215" s="110">
        <v>7.6839253500372531E-2</v>
      </c>
      <c r="BL215" s="53"/>
      <c r="BM215" s="162" t="str">
        <f t="shared" si="196"/>
        <v xml:space="preserve">  </v>
      </c>
      <c r="BN215" s="818" t="str">
        <f t="shared" si="185"/>
        <v xml:space="preserve">  </v>
      </c>
      <c r="BO215" s="942" t="str">
        <f t="shared" si="186"/>
        <v xml:space="preserve">  </v>
      </c>
      <c r="BP215" s="839">
        <f t="shared" si="208"/>
        <v>0.84384091529463823</v>
      </c>
      <c r="BQ215" s="43">
        <v>234.70225765543654</v>
      </c>
      <c r="BR215" s="121"/>
      <c r="BS215" s="163" t="str">
        <f t="shared" si="197"/>
        <v xml:space="preserve">  </v>
      </c>
      <c r="BT215" s="818" t="str">
        <f t="shared" si="198"/>
        <v xml:space="preserve">  </v>
      </c>
      <c r="BU215" s="43">
        <v>227.94283263495998</v>
      </c>
      <c r="BV215" s="53"/>
      <c r="BW215" s="163" t="str">
        <f t="shared" si="157"/>
        <v xml:space="preserve">  </v>
      </c>
      <c r="BX215" s="643" t="str">
        <f t="shared" si="187"/>
        <v xml:space="preserve">  </v>
      </c>
      <c r="BY215" s="2">
        <v>1.1459054018257435</v>
      </c>
      <c r="CA215" s="80">
        <v>1</v>
      </c>
      <c r="CB215" s="163" t="str">
        <f t="shared" si="199"/>
        <v xml:space="preserve">  </v>
      </c>
      <c r="CC215" s="643" t="str">
        <f t="shared" si="200"/>
        <v xml:space="preserve">  </v>
      </c>
      <c r="CD215" s="6">
        <f>BY215*(AE215/1000)</f>
        <v>1.1943860149799097</v>
      </c>
      <c r="CF215" s="174" t="str">
        <f t="shared" si="176"/>
        <v xml:space="preserve">  </v>
      </c>
      <c r="CG215" s="818" t="str">
        <f t="shared" si="188"/>
        <v xml:space="preserve">  </v>
      </c>
      <c r="CH215" s="829">
        <f t="shared" si="209"/>
        <v>0.48823791184319709</v>
      </c>
      <c r="CI215" s="122">
        <v>4.1725664486634964</v>
      </c>
      <c r="CJ215" s="49"/>
      <c r="CK215" s="163" t="str">
        <f t="shared" si="201"/>
        <v xml:space="preserve">  </v>
      </c>
      <c r="CL215" s="643" t="str">
        <f t="shared" si="202"/>
        <v xml:space="preserve">  </v>
      </c>
      <c r="CM215" s="102">
        <f t="shared" si="210"/>
        <v>4.6983098211950951</v>
      </c>
      <c r="CN215" s="49"/>
      <c r="CO215" s="174" t="str">
        <f t="shared" si="168"/>
        <v xml:space="preserve">  </v>
      </c>
      <c r="CP215" s="818" t="str">
        <f t="shared" si="189"/>
        <v xml:space="preserve">  </v>
      </c>
      <c r="CQ215" s="106">
        <f t="shared" si="211"/>
        <v>1.7778126594713839</v>
      </c>
      <c r="CR215" s="61">
        <f t="shared" si="212"/>
        <v>2.0611790100543423</v>
      </c>
    </row>
    <row r="216" spans="1:97" ht="31.8" x14ac:dyDescent="0.3">
      <c r="A216" s="906" t="s">
        <v>2282</v>
      </c>
      <c r="B216" s="425" t="s">
        <v>1388</v>
      </c>
      <c r="C216" s="219" t="s">
        <v>599</v>
      </c>
      <c r="D216" s="219">
        <v>9</v>
      </c>
      <c r="E216" s="471"/>
      <c r="F216" s="472">
        <v>1</v>
      </c>
      <c r="G216" s="419">
        <v>11452900</v>
      </c>
      <c r="H216" s="451">
        <v>201212031520</v>
      </c>
      <c r="I216" s="451"/>
      <c r="J216" s="303" t="s">
        <v>760</v>
      </c>
      <c r="K216" s="926" t="s">
        <v>2616</v>
      </c>
      <c r="L216" s="415" t="s">
        <v>746</v>
      </c>
      <c r="M216" s="31" t="s">
        <v>746</v>
      </c>
      <c r="N216" s="31"/>
      <c r="O216" s="31"/>
      <c r="P216" s="304">
        <v>41246</v>
      </c>
      <c r="Q216" s="408">
        <v>0.63888888888888895</v>
      </c>
      <c r="R216" s="303" t="s">
        <v>759</v>
      </c>
      <c r="S216" s="581" t="s">
        <v>759</v>
      </c>
      <c r="T216" s="490">
        <v>133.4</v>
      </c>
      <c r="U216" s="491">
        <v>260.60000000000002</v>
      </c>
      <c r="V216" s="547">
        <f t="shared" si="190"/>
        <v>127.20000000000002</v>
      </c>
      <c r="W216" s="491">
        <v>120</v>
      </c>
      <c r="X216" s="547">
        <f t="shared" si="191"/>
        <v>1060.0000000000002</v>
      </c>
      <c r="Y216" s="643" t="str">
        <f t="shared" si="178"/>
        <v xml:space="preserve">  </v>
      </c>
      <c r="Z216" s="581" t="s">
        <v>759</v>
      </c>
      <c r="AA216" s="490">
        <v>133.9</v>
      </c>
      <c r="AB216" s="491">
        <v>257.40000000000003</v>
      </c>
      <c r="AC216" s="547">
        <f t="shared" si="192"/>
        <v>123.50000000000003</v>
      </c>
      <c r="AD216" s="491">
        <v>90</v>
      </c>
      <c r="AE216" s="547">
        <f t="shared" si="193"/>
        <v>1372.2222222222226</v>
      </c>
      <c r="AF216" s="643" t="str">
        <f t="shared" si="179"/>
        <v xml:space="preserve">  </v>
      </c>
      <c r="AG216" s="581" t="s">
        <v>759</v>
      </c>
      <c r="AH216" s="490">
        <v>133.6</v>
      </c>
      <c r="AI216" s="491">
        <v>249.5</v>
      </c>
      <c r="AJ216" s="547">
        <f t="shared" si="194"/>
        <v>115.9</v>
      </c>
      <c r="AK216" s="491">
        <v>90</v>
      </c>
      <c r="AL216" s="547">
        <f t="shared" si="203"/>
        <v>1287.7777777777778</v>
      </c>
      <c r="AM216" s="643" t="str">
        <f t="shared" si="177"/>
        <v xml:space="preserve">  </v>
      </c>
      <c r="AN216" s="237">
        <f t="shared" si="204"/>
        <v>1240.0000000000002</v>
      </c>
      <c r="AO216" s="237">
        <f t="shared" si="205"/>
        <v>161.50144287090109</v>
      </c>
      <c r="AP216" s="237">
        <f t="shared" si="206"/>
        <v>13.024309908943636</v>
      </c>
      <c r="AQ216" s="491">
        <f t="shared" si="207"/>
        <v>3</v>
      </c>
      <c r="AR216" s="643" t="str">
        <f t="shared" si="180"/>
        <v xml:space="preserve">  </v>
      </c>
      <c r="AS216" s="491"/>
      <c r="AT216" s="168" t="s">
        <v>191</v>
      </c>
      <c r="AU216" s="168" t="s">
        <v>191</v>
      </c>
      <c r="AV216" s="168" t="s">
        <v>191</v>
      </c>
      <c r="AW216" s="171" t="str">
        <f t="shared" si="152"/>
        <v xml:space="preserve">  </v>
      </c>
      <c r="AX216" s="643" t="str">
        <f t="shared" si="181"/>
        <v xml:space="preserve">  </v>
      </c>
      <c r="AY216" s="168" t="s">
        <v>191</v>
      </c>
      <c r="AZ216" s="168" t="s">
        <v>191</v>
      </c>
      <c r="BA216" s="168" t="s">
        <v>191</v>
      </c>
      <c r="BB216" s="171" t="str">
        <f t="shared" si="153"/>
        <v xml:space="preserve">  </v>
      </c>
      <c r="BC216" s="643" t="str">
        <f t="shared" si="182"/>
        <v xml:space="preserve">  </v>
      </c>
      <c r="BD216" s="799" t="s">
        <v>191</v>
      </c>
      <c r="BE216" s="589"/>
      <c r="BF216" s="169">
        <v>10.762502465109913</v>
      </c>
      <c r="BG216" s="170"/>
      <c r="BH216" s="171" t="str">
        <f t="shared" si="195"/>
        <v xml:space="preserve">  </v>
      </c>
      <c r="BI216" s="643" t="str">
        <f t="shared" si="184"/>
        <v xml:space="preserve">  </v>
      </c>
      <c r="BJ216" s="167"/>
      <c r="BK216" s="169">
        <v>7.8121840633614964E-2</v>
      </c>
      <c r="BL216" s="167"/>
      <c r="BM216" s="171" t="str">
        <f t="shared" si="196"/>
        <v xml:space="preserve">  </v>
      </c>
      <c r="BN216" s="818" t="str">
        <f t="shared" si="185"/>
        <v xml:space="preserve">  </v>
      </c>
      <c r="BO216" s="942" t="str">
        <f t="shared" si="186"/>
        <v xml:space="preserve">  </v>
      </c>
      <c r="BP216" s="841">
        <f t="shared" si="208"/>
        <v>0.725870594565454</v>
      </c>
      <c r="BQ216" s="172">
        <v>317.02197848392944</v>
      </c>
      <c r="BR216" s="170"/>
      <c r="BS216" s="171" t="str">
        <f t="shared" si="197"/>
        <v xml:space="preserve">  </v>
      </c>
      <c r="BT216" s="818" t="str">
        <f t="shared" si="198"/>
        <v xml:space="preserve">  </v>
      </c>
      <c r="BU216" s="172">
        <v>336.04329719296521</v>
      </c>
      <c r="BV216" s="167"/>
      <c r="BW216" s="171" t="str">
        <f t="shared" si="157"/>
        <v xml:space="preserve">  </v>
      </c>
      <c r="BX216" s="643" t="str">
        <f t="shared" si="187"/>
        <v xml:space="preserve">  </v>
      </c>
      <c r="BY216" s="237">
        <v>1.6449618862868776</v>
      </c>
      <c r="BZ216" s="167"/>
      <c r="CA216" s="80">
        <v>1</v>
      </c>
      <c r="CB216" s="171" t="str">
        <f t="shared" si="199"/>
        <v xml:space="preserve">  </v>
      </c>
      <c r="CC216" s="643" t="str">
        <f t="shared" si="200"/>
        <v xml:space="preserve">  </v>
      </c>
      <c r="CD216" s="173">
        <f>BY216*(AE216/1000)</f>
        <v>2.2572532550714381</v>
      </c>
      <c r="CE216" s="167"/>
      <c r="CF216" s="507" t="str">
        <f t="shared" si="176"/>
        <v xml:space="preserve">  </v>
      </c>
      <c r="CG216" s="818" t="str">
        <f t="shared" si="188"/>
        <v xml:space="preserve">  </v>
      </c>
      <c r="CH216" s="895">
        <f t="shared" si="209"/>
        <v>0.51887944619911086</v>
      </c>
      <c r="CI216" s="173">
        <v>4.0674800231378239</v>
      </c>
      <c r="CJ216" s="167"/>
      <c r="CK216" s="171" t="str">
        <f t="shared" si="201"/>
        <v xml:space="preserve">  </v>
      </c>
      <c r="CL216" s="643" t="str">
        <f t="shared" si="202"/>
        <v xml:space="preserve">  </v>
      </c>
      <c r="CM216" s="169">
        <f t="shared" si="210"/>
        <v>5.2380103853519318</v>
      </c>
      <c r="CN216" s="167"/>
      <c r="CO216" s="507" t="str">
        <f t="shared" si="168"/>
        <v xml:space="preserve">  </v>
      </c>
      <c r="CP216" s="818" t="str">
        <f t="shared" si="189"/>
        <v xml:space="preserve">  </v>
      </c>
      <c r="CQ216" s="172">
        <f t="shared" si="211"/>
        <v>1.2830277706894109</v>
      </c>
      <c r="CR216" s="666">
        <f t="shared" si="212"/>
        <v>1.5587308031750811</v>
      </c>
      <c r="CS216" s="167"/>
    </row>
    <row r="217" spans="1:97" ht="21.6" x14ac:dyDescent="0.3">
      <c r="A217" s="906" t="s">
        <v>2283</v>
      </c>
      <c r="B217" s="425" t="s">
        <v>1389</v>
      </c>
      <c r="C217" s="219" t="s">
        <v>599</v>
      </c>
      <c r="D217" s="219">
        <v>9</v>
      </c>
      <c r="E217" s="471"/>
      <c r="F217" s="472">
        <v>1</v>
      </c>
      <c r="G217" s="419">
        <v>11452600</v>
      </c>
      <c r="H217" s="419">
        <v>201212051300</v>
      </c>
      <c r="I217" s="419"/>
      <c r="J217" s="305" t="s">
        <v>762</v>
      </c>
      <c r="K217" s="926" t="s">
        <v>2614</v>
      </c>
      <c r="L217" s="413" t="s">
        <v>1694</v>
      </c>
      <c r="M217" s="219" t="s">
        <v>550</v>
      </c>
      <c r="N217" s="219"/>
      <c r="O217" s="219"/>
      <c r="P217" s="332">
        <v>41248</v>
      </c>
      <c r="Q217" s="326">
        <v>0.54166666666666663</v>
      </c>
      <c r="R217" s="305" t="s">
        <v>761</v>
      </c>
      <c r="S217" s="548" t="s">
        <v>761</v>
      </c>
      <c r="T217" s="488">
        <v>134</v>
      </c>
      <c r="U217" s="528">
        <v>142</v>
      </c>
      <c r="V217" s="138">
        <f t="shared" si="190"/>
        <v>8</v>
      </c>
      <c r="W217" s="528">
        <v>130</v>
      </c>
      <c r="X217" s="138">
        <f t="shared" si="191"/>
        <v>61.538461538461533</v>
      </c>
      <c r="Y217" s="643" t="str">
        <f t="shared" si="178"/>
        <v xml:space="preserve">  </v>
      </c>
      <c r="Z217" s="548" t="s">
        <v>761</v>
      </c>
      <c r="AA217" s="488">
        <v>133.5</v>
      </c>
      <c r="AB217" s="528">
        <v>140.9</v>
      </c>
      <c r="AC217" s="138">
        <f t="shared" si="192"/>
        <v>7.4000000000000057</v>
      </c>
      <c r="AD217" s="528">
        <v>125</v>
      </c>
      <c r="AE217" s="138">
        <f t="shared" si="193"/>
        <v>59.200000000000045</v>
      </c>
      <c r="AF217" s="643" t="str">
        <f t="shared" si="179"/>
        <v xml:space="preserve">  </v>
      </c>
      <c r="AG217" s="548" t="s">
        <v>761</v>
      </c>
      <c r="AH217" s="488">
        <v>132.1</v>
      </c>
      <c r="AI217" s="528">
        <v>148</v>
      </c>
      <c r="AJ217" s="138">
        <f t="shared" si="194"/>
        <v>15.900000000000006</v>
      </c>
      <c r="AK217" s="528">
        <v>275</v>
      </c>
      <c r="AL217" s="138">
        <f t="shared" si="203"/>
        <v>57.818181818181834</v>
      </c>
      <c r="AM217" s="643" t="str">
        <f t="shared" si="177"/>
        <v xml:space="preserve">  </v>
      </c>
      <c r="AN217" s="192">
        <f t="shared" si="204"/>
        <v>59.518881118881133</v>
      </c>
      <c r="AO217" s="192">
        <f t="shared" si="205"/>
        <v>1.8805276321461595</v>
      </c>
      <c r="AP217" s="192">
        <f t="shared" si="206"/>
        <v>3.1595480237440166</v>
      </c>
      <c r="AQ217" s="42">
        <f t="shared" si="207"/>
        <v>3</v>
      </c>
      <c r="AR217" s="643" t="str">
        <f t="shared" si="180"/>
        <v xml:space="preserve">  </v>
      </c>
      <c r="AS217" s="42"/>
      <c r="AT217" s="23" t="s">
        <v>191</v>
      </c>
      <c r="AU217" s="23" t="s">
        <v>191</v>
      </c>
      <c r="AV217" s="23" t="s">
        <v>191</v>
      </c>
      <c r="AW217" s="162" t="str">
        <f t="shared" si="152"/>
        <v xml:space="preserve">  </v>
      </c>
      <c r="AX217" s="643" t="str">
        <f t="shared" si="181"/>
        <v xml:space="preserve">  </v>
      </c>
      <c r="AY217" s="23" t="s">
        <v>191</v>
      </c>
      <c r="AZ217" s="23" t="s">
        <v>191</v>
      </c>
      <c r="BA217" s="23" t="s">
        <v>191</v>
      </c>
      <c r="BB217" s="162" t="str">
        <f t="shared" si="153"/>
        <v xml:space="preserve">  </v>
      </c>
      <c r="BC217" s="643" t="str">
        <f t="shared" si="182"/>
        <v xml:space="preserve">  </v>
      </c>
      <c r="BD217" s="794" t="s">
        <v>191</v>
      </c>
      <c r="BE217" s="588"/>
      <c r="BF217" s="24">
        <v>6.3953235656843024</v>
      </c>
      <c r="BH217" s="162" t="str">
        <f t="shared" si="195"/>
        <v xml:space="preserve">  </v>
      </c>
      <c r="BI217" s="643" t="str">
        <f t="shared" si="184"/>
        <v xml:space="preserve">  </v>
      </c>
      <c r="BK217" s="110">
        <v>7.5046614653109994E-2</v>
      </c>
      <c r="BL217" s="53"/>
      <c r="BM217" s="162" t="str">
        <f t="shared" si="196"/>
        <v xml:space="preserve">  </v>
      </c>
      <c r="BN217" s="818" t="str">
        <f t="shared" si="185"/>
        <v xml:space="preserve">  </v>
      </c>
      <c r="BO217" s="942" t="str">
        <f t="shared" si="186"/>
        <v xml:space="preserve">  </v>
      </c>
      <c r="BP217" s="839">
        <f t="shared" si="208"/>
        <v>1.1734607933802013</v>
      </c>
      <c r="BQ217" s="43">
        <v>279.78645089709971</v>
      </c>
      <c r="BR217" s="121"/>
      <c r="BS217" s="163" t="str">
        <f t="shared" si="197"/>
        <v xml:space="preserve">  </v>
      </c>
      <c r="BT217" s="818" t="str">
        <f t="shared" si="198"/>
        <v xml:space="preserve">  </v>
      </c>
      <c r="BU217" s="43">
        <v>17.217627747513827</v>
      </c>
      <c r="BV217" s="53"/>
      <c r="BW217" s="163" t="str">
        <f t="shared" si="157"/>
        <v xml:space="preserve">  </v>
      </c>
      <c r="BX217" s="643" t="str">
        <f t="shared" si="187"/>
        <v xml:space="preserve">  </v>
      </c>
      <c r="BY217" s="2">
        <v>2.7299489534768515</v>
      </c>
      <c r="CA217" s="80">
        <v>1</v>
      </c>
      <c r="CB217" s="163" t="str">
        <f t="shared" si="199"/>
        <v xml:space="preserve">  </v>
      </c>
      <c r="CC217" s="643" t="str">
        <f t="shared" si="200"/>
        <v xml:space="preserve">  </v>
      </c>
      <c r="CD217" s="6">
        <f>BY217*(AE217/1000)</f>
        <v>0.16161297804582972</v>
      </c>
      <c r="CF217" s="174" t="str">
        <f t="shared" si="176"/>
        <v xml:space="preserve">  </v>
      </c>
      <c r="CG217" s="818" t="str">
        <f t="shared" si="188"/>
        <v xml:space="preserve">  </v>
      </c>
      <c r="CH217" s="829">
        <f t="shared" si="209"/>
        <v>0.9757259312320582</v>
      </c>
      <c r="CI217" s="122">
        <v>8.8497359592156162</v>
      </c>
      <c r="CJ217" s="49"/>
      <c r="CK217" s="163" t="str">
        <f t="shared" si="201"/>
        <v xml:space="preserve">  </v>
      </c>
      <c r="CL217" s="643" t="str">
        <f t="shared" si="202"/>
        <v xml:space="preserve">  </v>
      </c>
      <c r="CM217" s="102">
        <f t="shared" si="210"/>
        <v>0.51167564273283028</v>
      </c>
      <c r="CN217" s="49"/>
      <c r="CO217" s="174" t="str">
        <f t="shared" si="168"/>
        <v xml:space="preserve">  </v>
      </c>
      <c r="CP217" s="818" t="str">
        <f t="shared" si="189"/>
        <v xml:space="preserve">  </v>
      </c>
      <c r="CQ217" s="106">
        <f t="shared" si="211"/>
        <v>3.1630323522958532</v>
      </c>
      <c r="CR217" s="61">
        <f t="shared" si="212"/>
        <v>2.9718126691797866</v>
      </c>
    </row>
    <row r="218" spans="1:97" x14ac:dyDescent="0.3">
      <c r="A218" s="906" t="s">
        <v>2284</v>
      </c>
      <c r="B218" s="425" t="s">
        <v>1390</v>
      </c>
      <c r="C218" s="219" t="s">
        <v>599</v>
      </c>
      <c r="D218" s="219">
        <v>9</v>
      </c>
      <c r="E218" s="471"/>
      <c r="F218" s="472">
        <v>1</v>
      </c>
      <c r="G218" s="419">
        <v>384115121402501</v>
      </c>
      <c r="H218" s="419">
        <v>201212051340</v>
      </c>
      <c r="I218" s="419"/>
      <c r="J218" s="305" t="s">
        <v>764</v>
      </c>
      <c r="K218" s="911" t="s">
        <v>2617</v>
      </c>
      <c r="L218" s="415" t="s">
        <v>1716</v>
      </c>
      <c r="M218" s="219" t="s">
        <v>753</v>
      </c>
      <c r="N218" s="219"/>
      <c r="O218" s="219"/>
      <c r="P218" s="332">
        <v>41248</v>
      </c>
      <c r="Q218" s="326">
        <v>0.56944444444444442</v>
      </c>
      <c r="R218" s="305" t="s">
        <v>763</v>
      </c>
      <c r="S218" s="548" t="s">
        <v>763</v>
      </c>
      <c r="T218" s="488">
        <v>133.9</v>
      </c>
      <c r="U218" s="528">
        <v>159.6</v>
      </c>
      <c r="V218" s="138">
        <f t="shared" si="190"/>
        <v>25.699999999999989</v>
      </c>
      <c r="W218" s="528">
        <v>130</v>
      </c>
      <c r="X218" s="138">
        <f t="shared" si="191"/>
        <v>197.69230769230759</v>
      </c>
      <c r="Y218" s="643" t="str">
        <f t="shared" si="178"/>
        <v xml:space="preserve">  </v>
      </c>
      <c r="Z218" s="548" t="s">
        <v>763</v>
      </c>
      <c r="AA218" s="488">
        <v>132.6</v>
      </c>
      <c r="AB218" s="528">
        <v>159.80000000000001</v>
      </c>
      <c r="AC218" s="138">
        <f t="shared" si="192"/>
        <v>27.200000000000017</v>
      </c>
      <c r="AD218" s="528">
        <v>142</v>
      </c>
      <c r="AE218" s="138">
        <f t="shared" si="193"/>
        <v>191.54929577464802</v>
      </c>
      <c r="AF218" s="643" t="str">
        <f t="shared" si="179"/>
        <v xml:space="preserve">  </v>
      </c>
      <c r="AG218" s="548" t="s">
        <v>763</v>
      </c>
      <c r="AH218" s="488">
        <v>133.19999999999999</v>
      </c>
      <c r="AI218" s="528">
        <v>160.5</v>
      </c>
      <c r="AJ218" s="138">
        <f t="shared" si="194"/>
        <v>27.300000000000011</v>
      </c>
      <c r="AK218" s="528">
        <v>160</v>
      </c>
      <c r="AL218" s="138">
        <f t="shared" si="203"/>
        <v>170.62500000000006</v>
      </c>
      <c r="AM218" s="643" t="str">
        <f t="shared" si="177"/>
        <v xml:space="preserve">  </v>
      </c>
      <c r="AN218" s="192">
        <f t="shared" si="204"/>
        <v>186.62220115565188</v>
      </c>
      <c r="AO218" s="192">
        <f t="shared" si="205"/>
        <v>14.190383450277801</v>
      </c>
      <c r="AP218" s="192">
        <f t="shared" si="206"/>
        <v>7.6038024213648301</v>
      </c>
      <c r="AQ218" s="42">
        <f t="shared" si="207"/>
        <v>3</v>
      </c>
      <c r="AR218" s="643" t="str">
        <f t="shared" si="180"/>
        <v xml:space="preserve">  </v>
      </c>
      <c r="AS218" s="42"/>
      <c r="AT218" s="23" t="s">
        <v>191</v>
      </c>
      <c r="AU218" s="23" t="s">
        <v>191</v>
      </c>
      <c r="AV218" s="23" t="s">
        <v>191</v>
      </c>
      <c r="AW218" s="162" t="str">
        <f t="shared" si="152"/>
        <v xml:space="preserve">  </v>
      </c>
      <c r="AX218" s="643" t="str">
        <f t="shared" si="181"/>
        <v xml:space="preserve">  </v>
      </c>
      <c r="AY218" s="23" t="s">
        <v>191</v>
      </c>
      <c r="AZ218" s="23" t="s">
        <v>191</v>
      </c>
      <c r="BA218" s="23" t="s">
        <v>191</v>
      </c>
      <c r="BB218" s="162" t="str">
        <f t="shared" si="153"/>
        <v xml:space="preserve">  </v>
      </c>
      <c r="BC218" s="643" t="str">
        <f t="shared" si="182"/>
        <v xml:space="preserve">  </v>
      </c>
      <c r="BD218" s="794" t="s">
        <v>191</v>
      </c>
      <c r="BE218" s="588"/>
      <c r="BF218" s="24">
        <v>10.035385157262768</v>
      </c>
      <c r="BH218" s="162" t="str">
        <f t="shared" si="195"/>
        <v xml:space="preserve">  </v>
      </c>
      <c r="BI218" s="643" t="str">
        <f t="shared" si="184"/>
        <v xml:space="preserve">  </v>
      </c>
      <c r="BK218" s="110">
        <v>0.10996555674982117</v>
      </c>
      <c r="BL218" s="110">
        <v>9.4073996874553811E-4</v>
      </c>
      <c r="BM218" s="162" t="str">
        <f t="shared" si="196"/>
        <v xml:space="preserve">  </v>
      </c>
      <c r="BN218" s="818" t="str">
        <f t="shared" si="185"/>
        <v xml:space="preserve">  </v>
      </c>
      <c r="BO218" s="942" t="str">
        <f t="shared" si="186"/>
        <v xml:space="preserve">  </v>
      </c>
      <c r="BP218" s="839">
        <f t="shared" si="208"/>
        <v>1.0957781393197186</v>
      </c>
      <c r="BQ218" s="43">
        <v>293.25046615609796</v>
      </c>
      <c r="BR218" s="121"/>
      <c r="BS218" s="163" t="str">
        <f t="shared" si="197"/>
        <v xml:space="preserve">  </v>
      </c>
      <c r="BT218" s="818" t="str">
        <f t="shared" si="198"/>
        <v xml:space="preserve">  </v>
      </c>
      <c r="BU218" s="43">
        <v>57.973361386243958</v>
      </c>
      <c r="BV218" s="53"/>
      <c r="BW218" s="163" t="str">
        <f t="shared" si="157"/>
        <v xml:space="preserve">  </v>
      </c>
      <c r="BX218" s="643" t="str">
        <f t="shared" si="187"/>
        <v xml:space="preserve">  </v>
      </c>
      <c r="BY218" s="2">
        <v>2.251034827523946</v>
      </c>
      <c r="BZ218" s="10">
        <v>0.15770723043131851</v>
      </c>
      <c r="CA218" s="80">
        <v>1</v>
      </c>
      <c r="CB218" s="163" t="str">
        <f t="shared" si="199"/>
        <v xml:space="preserve">  </v>
      </c>
      <c r="CC218" s="643" t="str">
        <f t="shared" si="200"/>
        <v xml:space="preserve">  </v>
      </c>
      <c r="CD218" s="6">
        <v>0.43118413597641791</v>
      </c>
      <c r="CE218" s="246">
        <v>3.0208708927689176E-2</v>
      </c>
      <c r="CF218" s="174" t="str">
        <f t="shared" si="176"/>
        <v xml:space="preserve">  </v>
      </c>
      <c r="CG218" s="818" t="str">
        <f t="shared" si="188"/>
        <v xml:space="preserve">  </v>
      </c>
      <c r="CH218" s="829">
        <f t="shared" si="209"/>
        <v>0.7676150892546969</v>
      </c>
      <c r="CI218" s="122">
        <v>5.5036819459528621</v>
      </c>
      <c r="CJ218" s="49"/>
      <c r="CK218" s="163" t="str">
        <f t="shared" si="201"/>
        <v xml:space="preserve">  </v>
      </c>
      <c r="CL218" s="643" t="str">
        <f t="shared" si="202"/>
        <v xml:space="preserve">  </v>
      </c>
      <c r="CM218" s="102">
        <f t="shared" si="210"/>
        <v>0.93906573202820742</v>
      </c>
      <c r="CN218" s="49"/>
      <c r="CO218" s="174" t="str">
        <f t="shared" si="168"/>
        <v xml:space="preserve">  </v>
      </c>
      <c r="CP218" s="818" t="str">
        <f t="shared" si="189"/>
        <v xml:space="preserve">  </v>
      </c>
      <c r="CQ218" s="106">
        <f t="shared" si="211"/>
        <v>1.8767854039908802</v>
      </c>
      <c r="CR218" s="61">
        <f t="shared" si="212"/>
        <v>1.619822810983375</v>
      </c>
    </row>
    <row r="219" spans="1:97" x14ac:dyDescent="0.3">
      <c r="A219" s="906" t="s">
        <v>2285</v>
      </c>
      <c r="B219" s="425" t="s">
        <v>1391</v>
      </c>
      <c r="C219" s="305" t="s">
        <v>599</v>
      </c>
      <c r="D219" s="219">
        <v>9</v>
      </c>
      <c r="E219" s="471"/>
      <c r="F219" s="472">
        <v>1</v>
      </c>
      <c r="G219" s="419">
        <v>11452800</v>
      </c>
      <c r="H219" s="419">
        <v>201212051410</v>
      </c>
      <c r="I219" s="419"/>
      <c r="J219" s="305" t="s">
        <v>766</v>
      </c>
      <c r="K219" s="911" t="s">
        <v>2615</v>
      </c>
      <c r="L219" s="415" t="s">
        <v>1696</v>
      </c>
      <c r="M219" s="219" t="s">
        <v>756</v>
      </c>
      <c r="N219" s="219"/>
      <c r="O219" s="219"/>
      <c r="P219" s="332">
        <v>41248</v>
      </c>
      <c r="Q219" s="326">
        <v>0.59027777777777779</v>
      </c>
      <c r="R219" s="305" t="s">
        <v>765</v>
      </c>
      <c r="S219" s="548" t="s">
        <v>765</v>
      </c>
      <c r="T219" s="488">
        <v>132.9</v>
      </c>
      <c r="U219" s="528">
        <v>145.30000000000001</v>
      </c>
      <c r="V219" s="138">
        <f t="shared" si="190"/>
        <v>12.400000000000006</v>
      </c>
      <c r="W219" s="528">
        <v>85</v>
      </c>
      <c r="X219" s="138">
        <f t="shared" si="191"/>
        <v>145.88235294117652</v>
      </c>
      <c r="Y219" s="643" t="str">
        <f t="shared" si="178"/>
        <v xml:space="preserve">  </v>
      </c>
      <c r="Z219" s="548" t="s">
        <v>765</v>
      </c>
      <c r="AA219" s="488">
        <v>134</v>
      </c>
      <c r="AB219" s="528">
        <v>149.4</v>
      </c>
      <c r="AC219" s="138">
        <f t="shared" si="192"/>
        <v>15.400000000000006</v>
      </c>
      <c r="AD219" s="528">
        <v>104</v>
      </c>
      <c r="AE219" s="138">
        <f t="shared" si="193"/>
        <v>148.07692307692315</v>
      </c>
      <c r="AF219" s="643" t="str">
        <f t="shared" si="179"/>
        <v xml:space="preserve">  </v>
      </c>
      <c r="AG219" s="548" t="s">
        <v>765</v>
      </c>
      <c r="AH219" s="488">
        <v>132</v>
      </c>
      <c r="AI219" s="528">
        <v>148.29999999999998</v>
      </c>
      <c r="AJ219" s="138">
        <f t="shared" si="194"/>
        <v>16.299999999999983</v>
      </c>
      <c r="AK219" s="528">
        <v>110</v>
      </c>
      <c r="AL219" s="138">
        <f t="shared" si="203"/>
        <v>148.18181818181802</v>
      </c>
      <c r="AM219" s="643" t="str">
        <f t="shared" si="177"/>
        <v xml:space="preserve">  </v>
      </c>
      <c r="AN219" s="192">
        <f t="shared" si="204"/>
        <v>147.3803647333059</v>
      </c>
      <c r="AO219" s="192">
        <f t="shared" si="205"/>
        <v>1.2983760020797994</v>
      </c>
      <c r="AP219" s="192">
        <f t="shared" si="206"/>
        <v>0.8809694591469448</v>
      </c>
      <c r="AQ219" s="42">
        <f t="shared" si="207"/>
        <v>3</v>
      </c>
      <c r="AR219" s="643" t="str">
        <f t="shared" si="180"/>
        <v xml:space="preserve">  </v>
      </c>
      <c r="AS219" s="42"/>
      <c r="AT219" s="23" t="s">
        <v>191</v>
      </c>
      <c r="AU219" s="23" t="s">
        <v>191</v>
      </c>
      <c r="AV219" s="23" t="s">
        <v>191</v>
      </c>
      <c r="AW219" s="162" t="str">
        <f t="shared" ref="AW219:AW282" si="213">IF(AU219&lt;AW$7,"E, &lt;PRL",IF(AU219&gt;AW$7,"  ",))</f>
        <v xml:space="preserve">  </v>
      </c>
      <c r="AX219" s="643" t="str">
        <f t="shared" si="181"/>
        <v xml:space="preserve">  </v>
      </c>
      <c r="AY219" s="23" t="s">
        <v>191</v>
      </c>
      <c r="AZ219" s="23" t="s">
        <v>191</v>
      </c>
      <c r="BA219" s="23" t="s">
        <v>191</v>
      </c>
      <c r="BB219" s="162" t="str">
        <f t="shared" ref="BB219:BB276" si="214">IF(AZ219&lt;BB$7,"E, &lt;PRL",IF(AZ219&gt;BB$7,"  ",))</f>
        <v xml:space="preserve">  </v>
      </c>
      <c r="BC219" s="643" t="str">
        <f t="shared" si="182"/>
        <v xml:space="preserve">  </v>
      </c>
      <c r="BD219" s="794" t="s">
        <v>191</v>
      </c>
      <c r="BE219" s="588"/>
      <c r="BF219" s="24">
        <v>10.731704083147195</v>
      </c>
      <c r="BH219" s="162" t="str">
        <f t="shared" si="195"/>
        <v xml:space="preserve">  </v>
      </c>
      <c r="BI219" s="643" t="str">
        <f t="shared" si="184"/>
        <v xml:space="preserve">  </v>
      </c>
      <c r="BK219" s="110">
        <v>6.69114885229323E-2</v>
      </c>
      <c r="BL219" s="22"/>
      <c r="BM219" s="162" t="str">
        <f t="shared" si="196"/>
        <v xml:space="preserve">  </v>
      </c>
      <c r="BN219" s="818" t="str">
        <f t="shared" si="185"/>
        <v xml:space="preserve">  </v>
      </c>
      <c r="BO219" s="942" t="str">
        <f t="shared" si="186"/>
        <v xml:space="preserve">  </v>
      </c>
      <c r="BP219" s="839">
        <f t="shared" si="208"/>
        <v>0.62349360366736595</v>
      </c>
      <c r="BQ219" s="43">
        <v>280.16540842998114</v>
      </c>
      <c r="BR219" s="121"/>
      <c r="BS219" s="163" t="str">
        <f t="shared" si="197"/>
        <v xml:space="preserve">  </v>
      </c>
      <c r="BT219" s="818" t="str">
        <f t="shared" si="198"/>
        <v xml:space="preserve">  </v>
      </c>
      <c r="BU219" s="43">
        <v>40.871188994491384</v>
      </c>
      <c r="BV219" s="53"/>
      <c r="BW219" s="163" t="str">
        <f t="shared" ref="BW219:BW276" si="215">IF(BU219&lt;BW$7,"E, &lt;PRL",IF(BU219&gt;BW$7,"  ",))</f>
        <v xml:space="preserve">  </v>
      </c>
      <c r="BX219" s="643" t="str">
        <f t="shared" si="187"/>
        <v xml:space="preserve">  </v>
      </c>
      <c r="BY219" s="2">
        <v>3.15925622049072</v>
      </c>
      <c r="CA219" s="80">
        <v>1</v>
      </c>
      <c r="CB219" s="163" t="str">
        <f t="shared" si="199"/>
        <v xml:space="preserve">  </v>
      </c>
      <c r="CC219" s="643" t="str">
        <f t="shared" si="200"/>
        <v xml:space="preserve">  </v>
      </c>
      <c r="CD219" s="6">
        <f>BY219*(AE219/1000)</f>
        <v>0.46781294034189536</v>
      </c>
      <c r="CF219" s="174" t="str">
        <f t="shared" ref="CF219:CF250" si="216">IF(CD219&lt;CF$7,"E, &lt;PRL",IF(CD219&gt;CF$7,"  ",))</f>
        <v xml:space="preserve">  </v>
      </c>
      <c r="CG219" s="818" t="str">
        <f t="shared" si="188"/>
        <v xml:space="preserve">  </v>
      </c>
      <c r="CH219" s="829">
        <f t="shared" si="209"/>
        <v>1.1276396462342997</v>
      </c>
      <c r="CI219" s="122">
        <v>5.6087283634625393</v>
      </c>
      <c r="CJ219" s="49"/>
      <c r="CK219" s="163" t="str">
        <f t="shared" si="201"/>
        <v xml:space="preserve">  </v>
      </c>
      <c r="CL219" s="643" t="str">
        <f t="shared" si="202"/>
        <v xml:space="preserve">  </v>
      </c>
      <c r="CM219" s="102">
        <f t="shared" si="210"/>
        <v>0.83111156658581176</v>
      </c>
      <c r="CN219" s="49"/>
      <c r="CO219" s="174" t="str">
        <f t="shared" si="168"/>
        <v xml:space="preserve">  </v>
      </c>
      <c r="CP219" s="818" t="str">
        <f t="shared" si="189"/>
        <v xml:space="preserve">  </v>
      </c>
      <c r="CQ219" s="106">
        <f t="shared" si="211"/>
        <v>2.0019346410012897</v>
      </c>
      <c r="CR219" s="61">
        <f t="shared" si="212"/>
        <v>2.0334900623953684</v>
      </c>
    </row>
    <row r="220" spans="1:97" ht="31.8" x14ac:dyDescent="0.3">
      <c r="A220" s="906" t="s">
        <v>2286</v>
      </c>
      <c r="B220" s="425" t="s">
        <v>1392</v>
      </c>
      <c r="C220" s="219" t="s">
        <v>599</v>
      </c>
      <c r="D220" s="219">
        <v>9</v>
      </c>
      <c r="E220" s="471"/>
      <c r="F220" s="472">
        <v>1</v>
      </c>
      <c r="G220" s="419">
        <v>11452900</v>
      </c>
      <c r="H220" s="419">
        <v>201212051430</v>
      </c>
      <c r="I220" s="419"/>
      <c r="J220" s="305" t="s">
        <v>768</v>
      </c>
      <c r="K220" s="926" t="s">
        <v>2616</v>
      </c>
      <c r="L220" s="415" t="s">
        <v>746</v>
      </c>
      <c r="M220" s="219" t="s">
        <v>746</v>
      </c>
      <c r="N220" s="219"/>
      <c r="O220" s="219"/>
      <c r="P220" s="332">
        <v>41248</v>
      </c>
      <c r="Q220" s="326">
        <v>0.60416666666666663</v>
      </c>
      <c r="R220" s="305" t="s">
        <v>767</v>
      </c>
      <c r="S220" s="548" t="s">
        <v>767</v>
      </c>
      <c r="T220" s="488">
        <v>133.9</v>
      </c>
      <c r="U220" s="528">
        <v>146.5</v>
      </c>
      <c r="V220" s="138">
        <f t="shared" si="190"/>
        <v>12.599999999999994</v>
      </c>
      <c r="W220" s="528">
        <v>130</v>
      </c>
      <c r="X220" s="138">
        <f t="shared" si="191"/>
        <v>96.923076923076877</v>
      </c>
      <c r="Y220" s="643" t="str">
        <f t="shared" si="178"/>
        <v xml:space="preserve">  </v>
      </c>
      <c r="Z220" s="548" t="s">
        <v>767</v>
      </c>
      <c r="AA220" s="488">
        <v>133.9</v>
      </c>
      <c r="AB220" s="528">
        <v>146.80000000000001</v>
      </c>
      <c r="AC220" s="138">
        <f t="shared" si="192"/>
        <v>12.900000000000006</v>
      </c>
      <c r="AD220" s="528">
        <v>130</v>
      </c>
      <c r="AE220" s="138">
        <f t="shared" si="193"/>
        <v>99.230769230769269</v>
      </c>
      <c r="AF220" s="643" t="str">
        <f t="shared" si="179"/>
        <v xml:space="preserve">  </v>
      </c>
      <c r="AG220" s="548" t="s">
        <v>767</v>
      </c>
      <c r="AH220" s="488">
        <v>133.1</v>
      </c>
      <c r="AI220" s="528">
        <v>146.4</v>
      </c>
      <c r="AJ220" s="138">
        <f t="shared" si="194"/>
        <v>13.300000000000011</v>
      </c>
      <c r="AK220" s="528">
        <v>130</v>
      </c>
      <c r="AL220" s="138">
        <f t="shared" si="203"/>
        <v>102.30769230769239</v>
      </c>
      <c r="AM220" s="643" t="str">
        <f t="shared" si="177"/>
        <v xml:space="preserve">  </v>
      </c>
      <c r="AN220" s="192">
        <f t="shared" si="204"/>
        <v>99.487179487179503</v>
      </c>
      <c r="AO220" s="192">
        <f t="shared" si="205"/>
        <v>2.7014496802187149</v>
      </c>
      <c r="AP220" s="192">
        <f t="shared" si="206"/>
        <v>2.7153746785703574</v>
      </c>
      <c r="AQ220" s="42">
        <f t="shared" si="207"/>
        <v>3</v>
      </c>
      <c r="AR220" s="643" t="str">
        <f t="shared" si="180"/>
        <v xml:space="preserve">  </v>
      </c>
      <c r="AS220" s="42"/>
      <c r="AT220" s="23" t="s">
        <v>191</v>
      </c>
      <c r="AU220" s="23" t="s">
        <v>191</v>
      </c>
      <c r="AV220" s="23" t="s">
        <v>191</v>
      </c>
      <c r="AW220" s="162" t="str">
        <f t="shared" si="213"/>
        <v xml:space="preserve">  </v>
      </c>
      <c r="AX220" s="643" t="str">
        <f t="shared" si="181"/>
        <v xml:space="preserve">  </v>
      </c>
      <c r="AY220" s="23" t="s">
        <v>191</v>
      </c>
      <c r="AZ220" s="23" t="s">
        <v>191</v>
      </c>
      <c r="BA220" s="23" t="s">
        <v>191</v>
      </c>
      <c r="BB220" s="162" t="str">
        <f t="shared" si="214"/>
        <v xml:space="preserve">  </v>
      </c>
      <c r="BC220" s="643" t="str">
        <f t="shared" si="182"/>
        <v xml:space="preserve">  </v>
      </c>
      <c r="BD220" s="794" t="s">
        <v>191</v>
      </c>
      <c r="BE220" s="588"/>
      <c r="BF220" s="24">
        <v>9.9312096036070443</v>
      </c>
      <c r="BH220" s="162" t="str">
        <f t="shared" si="195"/>
        <v xml:space="preserve">  </v>
      </c>
      <c r="BI220" s="643" t="str">
        <f t="shared" si="184"/>
        <v xml:space="preserve">  </v>
      </c>
      <c r="BK220" s="110">
        <v>7.7983685385948576E-2</v>
      </c>
      <c r="BL220" s="22"/>
      <c r="BM220" s="162" t="str">
        <f t="shared" si="196"/>
        <v xml:space="preserve">  </v>
      </c>
      <c r="BN220" s="818" t="str">
        <f t="shared" si="185"/>
        <v xml:space="preserve">  </v>
      </c>
      <c r="BO220" s="942" t="str">
        <f t="shared" si="186"/>
        <v xml:space="preserve">  </v>
      </c>
      <c r="BP220" s="839">
        <f t="shared" si="208"/>
        <v>0.78523854090869938</v>
      </c>
      <c r="BQ220" s="43">
        <v>275.99800145647515</v>
      </c>
      <c r="BR220" s="121"/>
      <c r="BS220" s="163" t="str">
        <f t="shared" si="197"/>
        <v xml:space="preserve">  </v>
      </c>
      <c r="BT220" s="818" t="str">
        <f t="shared" si="198"/>
        <v xml:space="preserve">  </v>
      </c>
      <c r="BU220" s="43">
        <v>26.750575525781425</v>
      </c>
      <c r="BV220" s="53"/>
      <c r="BW220" s="163" t="str">
        <f t="shared" si="215"/>
        <v xml:space="preserve">  </v>
      </c>
      <c r="BX220" s="643" t="str">
        <f t="shared" si="187"/>
        <v xml:space="preserve">  </v>
      </c>
      <c r="BY220" s="2">
        <v>2.5380279230666876</v>
      </c>
      <c r="CA220" s="80">
        <v>1</v>
      </c>
      <c r="CB220" s="163" t="str">
        <f t="shared" si="199"/>
        <v xml:space="preserve">  </v>
      </c>
      <c r="CC220" s="643" t="str">
        <f t="shared" si="200"/>
        <v xml:space="preserve">  </v>
      </c>
      <c r="CD220" s="6">
        <f>BY220*(AE220/1000)</f>
        <v>0.25185046313507908</v>
      </c>
      <c r="CF220" s="174" t="str">
        <f t="shared" si="216"/>
        <v xml:space="preserve">  </v>
      </c>
      <c r="CG220" s="818" t="str">
        <f t="shared" si="188"/>
        <v xml:space="preserve">  </v>
      </c>
      <c r="CH220" s="829">
        <f t="shared" si="209"/>
        <v>0.91958199322937273</v>
      </c>
      <c r="CI220" s="122">
        <v>7.7106721999690491</v>
      </c>
      <c r="CJ220" s="49"/>
      <c r="CK220" s="163" t="str">
        <f t="shared" si="201"/>
        <v xml:space="preserve">  </v>
      </c>
      <c r="CL220" s="643" t="str">
        <f t="shared" si="202"/>
        <v xml:space="preserve">  </v>
      </c>
      <c r="CM220" s="102">
        <f t="shared" si="210"/>
        <v>0.78886107891991109</v>
      </c>
      <c r="CN220" s="49"/>
      <c r="CO220" s="174" t="str">
        <f t="shared" si="168"/>
        <v xml:space="preserve">  </v>
      </c>
      <c r="CP220" s="818" t="str">
        <f t="shared" si="189"/>
        <v xml:space="preserve">  </v>
      </c>
      <c r="CQ220" s="106">
        <f t="shared" si="211"/>
        <v>2.7937420413477234</v>
      </c>
      <c r="CR220" s="61">
        <f t="shared" si="212"/>
        <v>2.9489499325337118</v>
      </c>
    </row>
    <row r="221" spans="1:97" ht="21.6" x14ac:dyDescent="0.3">
      <c r="A221" s="906" t="s">
        <v>2287</v>
      </c>
      <c r="B221" s="425" t="s">
        <v>1393</v>
      </c>
      <c r="C221" s="219" t="s">
        <v>599</v>
      </c>
      <c r="D221" s="219">
        <v>9</v>
      </c>
      <c r="E221" s="471"/>
      <c r="F221" s="472">
        <v>1</v>
      </c>
      <c r="G221" s="419">
        <v>11452600</v>
      </c>
      <c r="H221" s="419">
        <v>201212221040</v>
      </c>
      <c r="I221" s="419"/>
      <c r="J221" s="305" t="s">
        <v>770</v>
      </c>
      <c r="K221" s="926" t="s">
        <v>2614</v>
      </c>
      <c r="L221" s="413" t="s">
        <v>1694</v>
      </c>
      <c r="M221" s="219" t="s">
        <v>550</v>
      </c>
      <c r="N221" s="219"/>
      <c r="O221" s="219"/>
      <c r="P221" s="332">
        <v>41265</v>
      </c>
      <c r="Q221" s="326">
        <v>0.44444444444444442</v>
      </c>
      <c r="R221" s="305" t="s">
        <v>769</v>
      </c>
      <c r="S221" s="548" t="s">
        <v>769</v>
      </c>
      <c r="T221" s="488">
        <v>133.5</v>
      </c>
      <c r="U221" s="528">
        <v>183.7</v>
      </c>
      <c r="V221" s="138">
        <f t="shared" si="190"/>
        <v>50.199999999999989</v>
      </c>
      <c r="W221" s="528">
        <v>41</v>
      </c>
      <c r="X221" s="138">
        <f t="shared" si="191"/>
        <v>1224.3902439024387</v>
      </c>
      <c r="Y221" s="643" t="str">
        <f t="shared" si="178"/>
        <v xml:space="preserve">  </v>
      </c>
      <c r="Z221" s="548" t="s">
        <v>769</v>
      </c>
      <c r="AA221" s="488">
        <v>133.9</v>
      </c>
      <c r="AB221" s="528">
        <v>189.4</v>
      </c>
      <c r="AC221" s="138">
        <f t="shared" si="192"/>
        <v>55.5</v>
      </c>
      <c r="AD221" s="528">
        <v>49</v>
      </c>
      <c r="AE221" s="138">
        <f t="shared" si="193"/>
        <v>1132.6530612244896</v>
      </c>
      <c r="AF221" s="643" t="str">
        <f t="shared" si="179"/>
        <v xml:space="preserve">  </v>
      </c>
      <c r="AG221" s="548" t="s">
        <v>769</v>
      </c>
      <c r="AH221" s="488">
        <v>133.1</v>
      </c>
      <c r="AI221" s="528">
        <v>195.1</v>
      </c>
      <c r="AJ221" s="138">
        <f t="shared" si="194"/>
        <v>62</v>
      </c>
      <c r="AK221" s="528">
        <v>47</v>
      </c>
      <c r="AL221" s="138">
        <f t="shared" si="203"/>
        <v>1319.1489361702127</v>
      </c>
      <c r="AM221" s="643" t="str">
        <f t="shared" si="177"/>
        <v xml:space="preserve">  </v>
      </c>
      <c r="AN221" s="192">
        <f t="shared" si="204"/>
        <v>1225.3974137657135</v>
      </c>
      <c r="AO221" s="192">
        <f t="shared" si="205"/>
        <v>93.252016794773965</v>
      </c>
      <c r="AP221" s="192">
        <f t="shared" si="206"/>
        <v>7.6099407218598092</v>
      </c>
      <c r="AQ221" s="42">
        <f t="shared" si="207"/>
        <v>3</v>
      </c>
      <c r="AR221" s="643" t="str">
        <f t="shared" si="180"/>
        <v xml:space="preserve">  </v>
      </c>
      <c r="AS221" s="42"/>
      <c r="AT221" s="23" t="s">
        <v>191</v>
      </c>
      <c r="AU221" s="23" t="s">
        <v>191</v>
      </c>
      <c r="AV221" s="23" t="s">
        <v>191</v>
      </c>
      <c r="AW221" s="162" t="str">
        <f t="shared" si="213"/>
        <v xml:space="preserve">  </v>
      </c>
      <c r="AX221" s="643" t="str">
        <f t="shared" si="181"/>
        <v xml:space="preserve">  </v>
      </c>
      <c r="AY221" s="23" t="s">
        <v>191</v>
      </c>
      <c r="AZ221" s="23" t="s">
        <v>191</v>
      </c>
      <c r="BA221" s="23" t="s">
        <v>191</v>
      </c>
      <c r="BB221" s="162" t="str">
        <f t="shared" si="214"/>
        <v xml:space="preserve">  </v>
      </c>
      <c r="BC221" s="643" t="str">
        <f t="shared" si="182"/>
        <v xml:space="preserve">  </v>
      </c>
      <c r="BD221" s="794" t="s">
        <v>191</v>
      </c>
      <c r="BE221" s="588"/>
      <c r="BF221" s="24">
        <v>12.493324883432441</v>
      </c>
      <c r="BH221" s="162" t="str">
        <f t="shared" si="195"/>
        <v xml:space="preserve">  </v>
      </c>
      <c r="BI221" s="643" t="str">
        <f t="shared" si="184"/>
        <v xml:space="preserve">  </v>
      </c>
      <c r="BK221" s="110">
        <v>8.9491504390972004E-2</v>
      </c>
      <c r="BL221" s="22"/>
      <c r="BM221" s="162" t="str">
        <f t="shared" si="196"/>
        <v xml:space="preserve">  </v>
      </c>
      <c r="BN221" s="818" t="str">
        <f t="shared" si="185"/>
        <v xml:space="preserve">  </v>
      </c>
      <c r="BO221" s="942" t="str">
        <f t="shared" si="186"/>
        <v xml:space="preserve">  </v>
      </c>
      <c r="BP221" s="839">
        <f t="shared" si="208"/>
        <v>0.71631455377941744</v>
      </c>
      <c r="BQ221" s="43">
        <v>208.41815757662312</v>
      </c>
      <c r="BR221" s="121"/>
      <c r="BS221" s="163" t="str">
        <f t="shared" si="197"/>
        <v xml:space="preserve">  </v>
      </c>
      <c r="BT221" s="818" t="str">
        <f t="shared" si="198"/>
        <v xml:space="preserve">  </v>
      </c>
      <c r="BU221" s="43">
        <v>255.18515878893848</v>
      </c>
      <c r="BV221" s="53"/>
      <c r="BW221" s="163" t="str">
        <f t="shared" si="215"/>
        <v xml:space="preserve">  </v>
      </c>
      <c r="BX221" s="643" t="str">
        <f t="shared" si="187"/>
        <v xml:space="preserve">  </v>
      </c>
      <c r="BY221" s="2">
        <v>1.4143546786192212</v>
      </c>
      <c r="CA221" s="80">
        <v>1</v>
      </c>
      <c r="CB221" s="163" t="str">
        <f t="shared" si="199"/>
        <v xml:space="preserve">  </v>
      </c>
      <c r="CC221" s="643" t="str">
        <f t="shared" si="200"/>
        <v xml:space="preserve">  </v>
      </c>
      <c r="CD221" s="6">
        <f>BY221*(AE221/1000)</f>
        <v>1.60197315639524</v>
      </c>
      <c r="CF221" s="174" t="str">
        <f t="shared" si="216"/>
        <v xml:space="preserve">  </v>
      </c>
      <c r="CG221" s="818" t="str">
        <f t="shared" si="188"/>
        <v xml:space="preserve">  </v>
      </c>
      <c r="CH221" s="829">
        <f t="shared" si="209"/>
        <v>0.67861394374875716</v>
      </c>
      <c r="CI221" s="122">
        <v>4.6801022999187003</v>
      </c>
      <c r="CJ221" s="49"/>
      <c r="CK221" s="163" t="str">
        <f t="shared" si="201"/>
        <v xml:space="preserve">  </v>
      </c>
      <c r="CL221" s="643" t="str">
        <f t="shared" si="202"/>
        <v xml:space="preserve">  </v>
      </c>
      <c r="CM221" s="102">
        <f t="shared" si="210"/>
        <v>6.1737519701055188</v>
      </c>
      <c r="CN221" s="49"/>
      <c r="CO221" s="174" t="str">
        <f t="shared" si="168"/>
        <v xml:space="preserve">  </v>
      </c>
      <c r="CP221" s="818" t="str">
        <f t="shared" si="189"/>
        <v xml:space="preserve">  </v>
      </c>
      <c r="CQ221" s="106">
        <f t="shared" si="211"/>
        <v>2.2455348201598517</v>
      </c>
      <c r="CR221" s="61">
        <f t="shared" si="212"/>
        <v>2.4193225026898126</v>
      </c>
    </row>
    <row r="222" spans="1:97" x14ac:dyDescent="0.3">
      <c r="A222" s="906" t="s">
        <v>2288</v>
      </c>
      <c r="B222" s="425" t="s">
        <v>1394</v>
      </c>
      <c r="C222" s="305" t="s">
        <v>601</v>
      </c>
      <c r="D222" s="305">
        <v>2</v>
      </c>
      <c r="E222" s="471"/>
      <c r="F222" s="472">
        <v>4</v>
      </c>
      <c r="G222" s="419">
        <v>88888823</v>
      </c>
      <c r="H222" s="419">
        <v>201212231500</v>
      </c>
      <c r="I222" s="419"/>
      <c r="J222" s="305" t="s">
        <v>772</v>
      </c>
      <c r="K222" s="910" t="s">
        <v>137</v>
      </c>
      <c r="L222" s="418"/>
      <c r="M222" s="219" t="s">
        <v>46</v>
      </c>
      <c r="N222" s="219"/>
      <c r="O222" s="31" t="s">
        <v>47</v>
      </c>
      <c r="P222" s="332">
        <v>41266</v>
      </c>
      <c r="Q222" s="326">
        <v>0.625</v>
      </c>
      <c r="R222" s="305" t="s">
        <v>771</v>
      </c>
      <c r="S222" s="548" t="s">
        <v>771</v>
      </c>
      <c r="T222" s="488">
        <v>132.80000000000001</v>
      </c>
      <c r="U222" s="528">
        <v>132.6</v>
      </c>
      <c r="V222" s="138">
        <f t="shared" si="190"/>
        <v>-0.20000000000001705</v>
      </c>
      <c r="W222" s="528">
        <v>147</v>
      </c>
      <c r="X222" s="138">
        <f t="shared" si="191"/>
        <v>-1.3605442176871909</v>
      </c>
      <c r="Y222" s="643" t="str">
        <f t="shared" si="178"/>
        <v>&lt;MDL</v>
      </c>
      <c r="Z222" s="548" t="s">
        <v>771</v>
      </c>
      <c r="AA222" s="488">
        <v>132</v>
      </c>
      <c r="AB222" s="528">
        <v>132</v>
      </c>
      <c r="AC222" s="632">
        <v>0</v>
      </c>
      <c r="AD222" s="528">
        <v>112</v>
      </c>
      <c r="AE222" s="138">
        <f t="shared" si="193"/>
        <v>0</v>
      </c>
      <c r="AF222" s="643" t="str">
        <f t="shared" si="179"/>
        <v>&lt;MDL</v>
      </c>
      <c r="AG222" s="548" t="s">
        <v>771</v>
      </c>
      <c r="AH222" s="488">
        <v>132.9</v>
      </c>
      <c r="AI222" s="528">
        <v>132.39999999999998</v>
      </c>
      <c r="AJ222" s="138">
        <f t="shared" si="194"/>
        <v>-0.50000000000002842</v>
      </c>
      <c r="AK222" s="528">
        <v>96</v>
      </c>
      <c r="AL222" s="41" t="s">
        <v>88</v>
      </c>
      <c r="AM222" s="643" t="str">
        <f t="shared" si="177"/>
        <v>&lt;MDL</v>
      </c>
      <c r="AN222" s="25" t="s">
        <v>88</v>
      </c>
      <c r="AO222" s="25" t="s">
        <v>88</v>
      </c>
      <c r="AP222" s="25" t="s">
        <v>88</v>
      </c>
      <c r="AQ222" s="3">
        <v>3</v>
      </c>
      <c r="AR222" s="643" t="s">
        <v>88</v>
      </c>
      <c r="AS222" s="3"/>
      <c r="AT222" s="23" t="s">
        <v>191</v>
      </c>
      <c r="AU222" s="23" t="s">
        <v>191</v>
      </c>
      <c r="AV222" s="23" t="s">
        <v>191</v>
      </c>
      <c r="AW222" s="162" t="str">
        <f t="shared" si="213"/>
        <v xml:space="preserve">  </v>
      </c>
      <c r="AX222" s="643" t="str">
        <f t="shared" si="181"/>
        <v xml:space="preserve">  </v>
      </c>
      <c r="AY222" s="23" t="s">
        <v>191</v>
      </c>
      <c r="AZ222" s="23" t="s">
        <v>191</v>
      </c>
      <c r="BA222" s="23" t="s">
        <v>191</v>
      </c>
      <c r="BB222" s="162" t="str">
        <f t="shared" si="214"/>
        <v xml:space="preserve">  </v>
      </c>
      <c r="BC222" s="643" t="str">
        <f t="shared" si="182"/>
        <v xml:space="preserve">  </v>
      </c>
      <c r="BD222" s="794" t="s">
        <v>191</v>
      </c>
      <c r="BE222" s="588"/>
      <c r="BF222" s="24">
        <v>3.0425706585486628E-2</v>
      </c>
      <c r="BH222" s="162" t="str">
        <f t="shared" si="195"/>
        <v>E, &lt;PRL</v>
      </c>
      <c r="BI222" s="643" t="str">
        <f t="shared" si="184"/>
        <v>&lt;MDL</v>
      </c>
      <c r="BK222" s="122">
        <v>0</v>
      </c>
      <c r="BL222" s="22"/>
      <c r="BM222" s="162" t="str">
        <f t="shared" si="196"/>
        <v>E, &lt;PRL</v>
      </c>
      <c r="BN222" s="818" t="str">
        <f t="shared" si="185"/>
        <v>&lt;MDL</v>
      </c>
      <c r="BO222" s="942" t="str">
        <f t="shared" si="186"/>
        <v>&lt;MDL</v>
      </c>
      <c r="BP222" s="840" t="s">
        <v>88</v>
      </c>
      <c r="BQ222" s="122"/>
      <c r="BR222" s="121"/>
      <c r="BS222" s="163" t="str">
        <f t="shared" si="197"/>
        <v>E, &lt;PRL</v>
      </c>
      <c r="BT222" s="818"/>
      <c r="BU222" s="858">
        <v>-0.21305385068843249</v>
      </c>
      <c r="BV222" s="53"/>
      <c r="BW222" s="163" t="str">
        <f t="shared" si="215"/>
        <v>E, &lt;PRL</v>
      </c>
      <c r="BX222" s="643" t="str">
        <f t="shared" si="187"/>
        <v>&lt;MDL</v>
      </c>
      <c r="BY222" s="1" t="s">
        <v>88</v>
      </c>
      <c r="CA222" s="80">
        <v>1</v>
      </c>
      <c r="CB222" s="163" t="str">
        <f t="shared" si="199"/>
        <v xml:space="preserve">  </v>
      </c>
      <c r="CC222" s="643" t="s">
        <v>88</v>
      </c>
      <c r="CD222" s="6">
        <v>9.8205967667853804E-4</v>
      </c>
      <c r="CF222" s="174" t="str">
        <f t="shared" si="216"/>
        <v>E, &lt;PRL</v>
      </c>
      <c r="CG222" s="818" t="str">
        <f t="shared" si="188"/>
        <v>&lt;MDL</v>
      </c>
      <c r="CH222" s="852" t="s">
        <v>88</v>
      </c>
      <c r="CI222" s="122" t="s">
        <v>603</v>
      </c>
      <c r="CJ222" s="49"/>
      <c r="CK222" s="163" t="str">
        <f t="shared" si="201"/>
        <v xml:space="preserve">  </v>
      </c>
      <c r="CL222" s="818" t="s">
        <v>88</v>
      </c>
      <c r="CM222" s="122" t="s">
        <v>603</v>
      </c>
      <c r="CN222" s="49"/>
      <c r="CO222" s="174" t="str">
        <f t="shared" si="168"/>
        <v xml:space="preserve">  </v>
      </c>
      <c r="CP222" s="818" t="s">
        <v>88</v>
      </c>
      <c r="CQ222" s="122" t="s">
        <v>603</v>
      </c>
      <c r="CR222" s="61"/>
    </row>
    <row r="223" spans="1:97" ht="31.8" x14ac:dyDescent="0.3">
      <c r="A223" s="906" t="s">
        <v>2289</v>
      </c>
      <c r="B223" s="425" t="s">
        <v>1395</v>
      </c>
      <c r="C223" s="219" t="s">
        <v>599</v>
      </c>
      <c r="D223" s="219">
        <v>9</v>
      </c>
      <c r="E223" s="471"/>
      <c r="F223" s="472">
        <v>1</v>
      </c>
      <c r="G223" s="419">
        <v>11452900</v>
      </c>
      <c r="H223" s="419">
        <v>201212221200</v>
      </c>
      <c r="I223" s="419"/>
      <c r="J223" s="305" t="s">
        <v>774</v>
      </c>
      <c r="K223" s="926" t="s">
        <v>2616</v>
      </c>
      <c r="L223" s="415" t="s">
        <v>746</v>
      </c>
      <c r="M223" s="219" t="s">
        <v>746</v>
      </c>
      <c r="N223" s="219"/>
      <c r="O223" s="219"/>
      <c r="P223" s="332">
        <v>41265</v>
      </c>
      <c r="Q223" s="326">
        <v>0.5</v>
      </c>
      <c r="R223" s="305" t="s">
        <v>773</v>
      </c>
      <c r="S223" s="548" t="s">
        <v>773</v>
      </c>
      <c r="T223" s="488">
        <v>134.30000000000001</v>
      </c>
      <c r="U223" s="528">
        <v>151.29999999999998</v>
      </c>
      <c r="V223" s="138">
        <f t="shared" si="190"/>
        <v>16.999999999999972</v>
      </c>
      <c r="W223" s="528">
        <v>48</v>
      </c>
      <c r="X223" s="138">
        <f t="shared" si="191"/>
        <v>354.16666666666606</v>
      </c>
      <c r="Y223" s="643" t="str">
        <f t="shared" si="178"/>
        <v xml:space="preserve">  </v>
      </c>
      <c r="Z223" s="548" t="s">
        <v>773</v>
      </c>
      <c r="AA223" s="488">
        <v>132</v>
      </c>
      <c r="AB223" s="528">
        <v>150.29999999999998</v>
      </c>
      <c r="AC223" s="138">
        <f t="shared" si="192"/>
        <v>18.299999999999983</v>
      </c>
      <c r="AD223" s="528">
        <v>52</v>
      </c>
      <c r="AE223" s="138">
        <f t="shared" si="193"/>
        <v>351.92307692307662</v>
      </c>
      <c r="AF223" s="643" t="str">
        <f t="shared" si="179"/>
        <v xml:space="preserve">  </v>
      </c>
      <c r="AG223" s="548" t="s">
        <v>773</v>
      </c>
      <c r="AH223" s="488">
        <v>133.5</v>
      </c>
      <c r="AI223" s="528">
        <v>156.5</v>
      </c>
      <c r="AJ223" s="138">
        <f t="shared" si="194"/>
        <v>23</v>
      </c>
      <c r="AK223" s="528">
        <v>66</v>
      </c>
      <c r="AL223" s="138">
        <f t="shared" ref="AL223:AL236" si="217">AJ223/(AK223/1000)</f>
        <v>348.48484848484844</v>
      </c>
      <c r="AM223" s="643" t="str">
        <f t="shared" si="177"/>
        <v xml:space="preserve">  </v>
      </c>
      <c r="AN223" s="192">
        <f t="shared" ref="AN223:AN236" si="218">AVERAGE(X223,AE223,AL223)</f>
        <v>351.52486402486375</v>
      </c>
      <c r="AO223" s="192">
        <f t="shared" ref="AO223:AO236" si="219">STDEV(X223,AE223,AL223)</f>
        <v>2.8617642455372985</v>
      </c>
      <c r="AP223" s="192">
        <f t="shared" ref="AP223:AP234" si="220">AO223/AN223*100</f>
        <v>0.81410009316862508</v>
      </c>
      <c r="AQ223" s="42">
        <f t="shared" ref="AQ223:AQ236" si="221">COUNT(X223,AE223,AL223)</f>
        <v>3</v>
      </c>
      <c r="AR223" s="643" t="str">
        <f t="shared" si="180"/>
        <v xml:space="preserve">  </v>
      </c>
      <c r="AS223" s="42"/>
      <c r="AT223" s="23" t="s">
        <v>191</v>
      </c>
      <c r="AU223" s="23" t="s">
        <v>191</v>
      </c>
      <c r="AV223" s="23" t="s">
        <v>191</v>
      </c>
      <c r="AW223" s="162" t="str">
        <f t="shared" si="213"/>
        <v xml:space="preserve">  </v>
      </c>
      <c r="AX223" s="643" t="str">
        <f t="shared" si="181"/>
        <v xml:space="preserve">  </v>
      </c>
      <c r="AY223" s="23" t="s">
        <v>191</v>
      </c>
      <c r="AZ223" s="23" t="s">
        <v>191</v>
      </c>
      <c r="BA223" s="23" t="s">
        <v>191</v>
      </c>
      <c r="BB223" s="162" t="str">
        <f t="shared" si="214"/>
        <v xml:space="preserve">  </v>
      </c>
      <c r="BC223" s="643" t="str">
        <f t="shared" si="182"/>
        <v xml:space="preserve">  </v>
      </c>
      <c r="BD223" s="794" t="s">
        <v>191</v>
      </c>
      <c r="BE223" s="588"/>
      <c r="BF223" s="24">
        <v>2.9897283435607491</v>
      </c>
      <c r="BH223" s="162" t="str">
        <f t="shared" si="195"/>
        <v xml:space="preserve">  </v>
      </c>
      <c r="BI223" s="643" t="str">
        <f t="shared" si="184"/>
        <v xml:space="preserve">  </v>
      </c>
      <c r="BK223" s="110">
        <v>0.11194892393661456</v>
      </c>
      <c r="BL223" s="22"/>
      <c r="BM223" s="162" t="str">
        <f t="shared" si="196"/>
        <v xml:space="preserve">  </v>
      </c>
      <c r="BN223" s="818" t="str">
        <f t="shared" si="185"/>
        <v xml:space="preserve">  </v>
      </c>
      <c r="BO223" s="942" t="str">
        <f t="shared" si="186"/>
        <v xml:space="preserve">  </v>
      </c>
      <c r="BP223" s="839">
        <f t="shared" ref="BP223:BP236" si="222">BK223/BF223*100</f>
        <v>3.7444513705644584</v>
      </c>
      <c r="BQ223" s="43">
        <v>187.62892155102031</v>
      </c>
      <c r="BR223" s="121"/>
      <c r="BS223" s="163" t="str">
        <f t="shared" si="197"/>
        <v xml:space="preserve">  </v>
      </c>
      <c r="BT223" s="818" t="str">
        <f t="shared" si="198"/>
        <v xml:space="preserve">  </v>
      </c>
      <c r="BU223" s="43">
        <v>66.451909715986247</v>
      </c>
      <c r="BV223" s="53"/>
      <c r="BW223" s="163" t="str">
        <f t="shared" si="215"/>
        <v xml:space="preserve">  </v>
      </c>
      <c r="BX223" s="643" t="str">
        <f t="shared" si="187"/>
        <v xml:space="preserve">  </v>
      </c>
      <c r="BY223" s="2">
        <v>2.1777754695364702</v>
      </c>
      <c r="CA223" s="80">
        <v>1</v>
      </c>
      <c r="CB223" s="163" t="str">
        <f t="shared" si="199"/>
        <v xml:space="preserve">  </v>
      </c>
      <c r="CC223" s="643" t="str">
        <f t="shared" si="200"/>
        <v xml:space="preserve">  </v>
      </c>
      <c r="CD223" s="6">
        <f t="shared" ref="CD223:CD236" si="223">BY223*(AE223/1000)</f>
        <v>0.7664094440868725</v>
      </c>
      <c r="CF223" s="174" t="str">
        <f t="shared" si="216"/>
        <v xml:space="preserve">  </v>
      </c>
      <c r="CG223" s="818" t="str">
        <f t="shared" si="188"/>
        <v xml:space="preserve">  </v>
      </c>
      <c r="CH223" s="829">
        <f t="shared" ref="CH223:CH236" si="224">BY223/BQ223*100</f>
        <v>1.1606821866981132</v>
      </c>
      <c r="CI223" s="122">
        <v>4.1822665222144257</v>
      </c>
      <c r="CJ223" s="49"/>
      <c r="CK223" s="163" t="str">
        <f t="shared" si="201"/>
        <v xml:space="preserve">  </v>
      </c>
      <c r="CL223" s="643" t="str">
        <f t="shared" si="202"/>
        <v xml:space="preserve">  </v>
      </c>
      <c r="CM223" s="102">
        <f t="shared" ref="CM223:CM236" si="225">CI223*(AL223/1000)</f>
        <v>1.4574565153171481</v>
      </c>
      <c r="CN223" s="49"/>
      <c r="CO223" s="174" t="str">
        <f t="shared" si="168"/>
        <v xml:space="preserve">  </v>
      </c>
      <c r="CP223" s="818" t="str">
        <f t="shared" si="189"/>
        <v xml:space="preserve">  </v>
      </c>
      <c r="CQ223" s="106">
        <f t="shared" ref="CQ223:CQ236" si="226">CI223/BQ223*100</f>
        <v>2.2290095192372452</v>
      </c>
      <c r="CR223" s="61">
        <f t="shared" ref="CR223:CR236" si="227">100*CM223/BU223</f>
        <v>2.1932500082334427</v>
      </c>
    </row>
    <row r="224" spans="1:97" ht="21.6" x14ac:dyDescent="0.3">
      <c r="A224" s="906" t="s">
        <v>2290</v>
      </c>
      <c r="B224" s="425" t="s">
        <v>1396</v>
      </c>
      <c r="C224" s="219" t="s">
        <v>599</v>
      </c>
      <c r="D224" s="219">
        <v>9</v>
      </c>
      <c r="E224" s="471"/>
      <c r="F224" s="472">
        <v>1</v>
      </c>
      <c r="G224" s="419">
        <v>11452600</v>
      </c>
      <c r="H224" s="419">
        <v>201212230900</v>
      </c>
      <c r="I224" s="419"/>
      <c r="J224" s="305" t="s">
        <v>776</v>
      </c>
      <c r="K224" s="926" t="s">
        <v>2614</v>
      </c>
      <c r="L224" s="413" t="s">
        <v>1694</v>
      </c>
      <c r="M224" s="219" t="s">
        <v>550</v>
      </c>
      <c r="N224" s="219"/>
      <c r="O224" s="219"/>
      <c r="P224" s="332">
        <v>41266</v>
      </c>
      <c r="Q224" s="326">
        <v>0.375</v>
      </c>
      <c r="R224" s="305" t="s">
        <v>775</v>
      </c>
      <c r="S224" s="548" t="s">
        <v>775</v>
      </c>
      <c r="T224" s="488">
        <v>133.1</v>
      </c>
      <c r="U224" s="528">
        <v>169.1</v>
      </c>
      <c r="V224" s="138">
        <f t="shared" si="190"/>
        <v>36</v>
      </c>
      <c r="W224" s="528">
        <v>112</v>
      </c>
      <c r="X224" s="138">
        <f t="shared" si="191"/>
        <v>321.42857142857144</v>
      </c>
      <c r="Y224" s="643" t="str">
        <f t="shared" si="178"/>
        <v xml:space="preserve">  </v>
      </c>
      <c r="Z224" s="548" t="s">
        <v>775</v>
      </c>
      <c r="AA224" s="488">
        <v>134</v>
      </c>
      <c r="AB224" s="528">
        <v>172</v>
      </c>
      <c r="AC224" s="138">
        <f t="shared" si="192"/>
        <v>38</v>
      </c>
      <c r="AD224" s="528">
        <v>56</v>
      </c>
      <c r="AE224" s="138">
        <f t="shared" si="193"/>
        <v>678.57142857142856</v>
      </c>
      <c r="AF224" s="643" t="str">
        <f t="shared" si="179"/>
        <v xml:space="preserve">  </v>
      </c>
      <c r="AG224" s="548" t="s">
        <v>775</v>
      </c>
      <c r="AH224" s="488">
        <v>133.5</v>
      </c>
      <c r="AI224" s="185">
        <v>154.4</v>
      </c>
      <c r="AJ224" s="138">
        <f t="shared" si="194"/>
        <v>20.900000000000006</v>
      </c>
      <c r="AK224" s="528">
        <v>69</v>
      </c>
      <c r="AL224" s="138">
        <f t="shared" si="217"/>
        <v>302.89855072463774</v>
      </c>
      <c r="AM224" s="643" t="str">
        <f t="shared" si="177"/>
        <v xml:space="preserve">  </v>
      </c>
      <c r="AN224" s="192">
        <f t="shared" si="218"/>
        <v>434.29951690821258</v>
      </c>
      <c r="AO224" s="192">
        <f t="shared" si="219"/>
        <v>211.74847233811056</v>
      </c>
      <c r="AP224" s="185">
        <f t="shared" si="220"/>
        <v>48.756322329242366</v>
      </c>
      <c r="AQ224" s="42">
        <f t="shared" si="221"/>
        <v>3</v>
      </c>
      <c r="AR224" s="643" t="str">
        <f t="shared" si="180"/>
        <v xml:space="preserve">  </v>
      </c>
      <c r="AS224" s="42"/>
      <c r="AT224" s="23" t="s">
        <v>191</v>
      </c>
      <c r="AU224" s="23" t="s">
        <v>191</v>
      </c>
      <c r="AV224" s="23" t="s">
        <v>191</v>
      </c>
      <c r="AW224" s="162" t="str">
        <f t="shared" si="213"/>
        <v xml:space="preserve">  </v>
      </c>
      <c r="AX224" s="643" t="str">
        <f t="shared" si="181"/>
        <v xml:space="preserve">  </v>
      </c>
      <c r="AY224" s="23" t="s">
        <v>191</v>
      </c>
      <c r="AZ224" s="23" t="s">
        <v>191</v>
      </c>
      <c r="BA224" s="23" t="s">
        <v>191</v>
      </c>
      <c r="BB224" s="162" t="str">
        <f t="shared" si="214"/>
        <v xml:space="preserve">  </v>
      </c>
      <c r="BC224" s="643" t="str">
        <f t="shared" si="182"/>
        <v xml:space="preserve">  </v>
      </c>
      <c r="BD224" s="794" t="s">
        <v>191</v>
      </c>
      <c r="BE224" s="588"/>
      <c r="BF224" s="24">
        <v>10.863835251758852</v>
      </c>
      <c r="BH224" s="162" t="str">
        <f t="shared" si="195"/>
        <v xml:space="preserve">  </v>
      </c>
      <c r="BI224" s="643" t="str">
        <f t="shared" si="184"/>
        <v xml:space="preserve">  </v>
      </c>
      <c r="BK224" s="110">
        <v>7.6638560215639043E-2</v>
      </c>
      <c r="BL224" s="22"/>
      <c r="BM224" s="162" t="str">
        <f t="shared" si="196"/>
        <v xml:space="preserve">  </v>
      </c>
      <c r="BN224" s="818" t="str">
        <f t="shared" si="185"/>
        <v xml:space="preserve">  </v>
      </c>
      <c r="BO224" s="942" t="str">
        <f t="shared" si="186"/>
        <v xml:space="preserve">  </v>
      </c>
      <c r="BP224" s="839">
        <f t="shared" si="222"/>
        <v>0.70544663500149529</v>
      </c>
      <c r="BQ224" s="43">
        <v>231.32152168783929</v>
      </c>
      <c r="BR224" s="121"/>
      <c r="BS224" s="163" t="str">
        <f t="shared" si="197"/>
        <v xml:space="preserve">  </v>
      </c>
      <c r="BT224" s="818" t="str">
        <f t="shared" si="198"/>
        <v xml:space="preserve">  </v>
      </c>
      <c r="BU224" s="43">
        <v>74.35334625680548</v>
      </c>
      <c r="BV224" s="53"/>
      <c r="BW224" s="163" t="str">
        <f t="shared" si="215"/>
        <v xml:space="preserve">  </v>
      </c>
      <c r="BX224" s="643" t="str">
        <f t="shared" si="187"/>
        <v xml:space="preserve">  </v>
      </c>
      <c r="BY224" s="2">
        <v>1.4655776199470758</v>
      </c>
      <c r="CA224" s="80">
        <v>1</v>
      </c>
      <c r="CB224" s="163" t="str">
        <f t="shared" si="199"/>
        <v xml:space="preserve">  </v>
      </c>
      <c r="CC224" s="643" t="str">
        <f t="shared" si="200"/>
        <v xml:space="preserve">  </v>
      </c>
      <c r="CD224" s="6">
        <f t="shared" si="223"/>
        <v>0.99449909924980151</v>
      </c>
      <c r="CF224" s="174" t="str">
        <f t="shared" si="216"/>
        <v xml:space="preserve">  </v>
      </c>
      <c r="CG224" s="818" t="str">
        <f t="shared" si="188"/>
        <v xml:space="preserve">  </v>
      </c>
      <c r="CH224" s="829">
        <f t="shared" si="224"/>
        <v>0.63356734351973698</v>
      </c>
      <c r="CI224" s="122">
        <v>10.079842798409155</v>
      </c>
      <c r="CJ224" s="49"/>
      <c r="CK224" s="163" t="str">
        <f t="shared" si="201"/>
        <v xml:space="preserve">  </v>
      </c>
      <c r="CL224" s="643" t="str">
        <f t="shared" si="202"/>
        <v xml:space="preserve">  </v>
      </c>
      <c r="CM224" s="102">
        <f t="shared" si="225"/>
        <v>3.0531697751703097</v>
      </c>
      <c r="CN224" s="49"/>
      <c r="CO224" s="174" t="str">
        <f t="shared" si="168"/>
        <v xml:space="preserve">  </v>
      </c>
      <c r="CP224" s="818" t="str">
        <f t="shared" si="189"/>
        <v xml:space="preserve">  </v>
      </c>
      <c r="CQ224" s="106">
        <f t="shared" si="226"/>
        <v>4.3575032382899366</v>
      </c>
      <c r="CR224" s="61">
        <f t="shared" si="227"/>
        <v>4.1062977375962504</v>
      </c>
    </row>
    <row r="225" spans="1:97" x14ac:dyDescent="0.3">
      <c r="A225" s="906" t="s">
        <v>2291</v>
      </c>
      <c r="B225" s="425" t="s">
        <v>1397</v>
      </c>
      <c r="C225" s="219" t="s">
        <v>599</v>
      </c>
      <c r="D225" s="219">
        <v>9</v>
      </c>
      <c r="E225" s="471"/>
      <c r="F225" s="472">
        <v>1</v>
      </c>
      <c r="G225" s="419">
        <v>384115121402501</v>
      </c>
      <c r="H225" s="419">
        <v>201212231010</v>
      </c>
      <c r="I225" s="419"/>
      <c r="J225" s="305" t="s">
        <v>778</v>
      </c>
      <c r="K225" s="911" t="s">
        <v>2617</v>
      </c>
      <c r="L225" s="415" t="s">
        <v>1716</v>
      </c>
      <c r="M225" s="219" t="s">
        <v>753</v>
      </c>
      <c r="N225" s="219"/>
      <c r="O225" s="219"/>
      <c r="P225" s="332">
        <v>41266</v>
      </c>
      <c r="Q225" s="326">
        <v>0.4236111111111111</v>
      </c>
      <c r="R225" s="305" t="s">
        <v>777</v>
      </c>
      <c r="S225" s="548" t="s">
        <v>777</v>
      </c>
      <c r="T225" s="488">
        <v>134.19999999999999</v>
      </c>
      <c r="U225" s="528">
        <v>144.5</v>
      </c>
      <c r="V225" s="138">
        <f t="shared" si="190"/>
        <v>10.300000000000011</v>
      </c>
      <c r="W225" s="528">
        <v>97</v>
      </c>
      <c r="X225" s="138">
        <f t="shared" si="191"/>
        <v>106.1855670103094</v>
      </c>
      <c r="Y225" s="643" t="str">
        <f t="shared" si="178"/>
        <v xml:space="preserve">  </v>
      </c>
      <c r="Z225" s="548" t="s">
        <v>777</v>
      </c>
      <c r="AA225" s="488">
        <v>132.6</v>
      </c>
      <c r="AB225" s="528">
        <v>144.1</v>
      </c>
      <c r="AC225" s="138">
        <f t="shared" si="192"/>
        <v>11.5</v>
      </c>
      <c r="AD225" s="528">
        <v>105</v>
      </c>
      <c r="AE225" s="138">
        <f t="shared" si="193"/>
        <v>109.52380952380953</v>
      </c>
      <c r="AF225" s="643" t="str">
        <f t="shared" si="179"/>
        <v xml:space="preserve">  </v>
      </c>
      <c r="AG225" s="548" t="s">
        <v>777</v>
      </c>
      <c r="AH225" s="488">
        <v>131.9</v>
      </c>
      <c r="AI225" s="528">
        <v>145.19999999999999</v>
      </c>
      <c r="AJ225" s="138">
        <f t="shared" si="194"/>
        <v>13.299999999999983</v>
      </c>
      <c r="AK225" s="528">
        <v>119</v>
      </c>
      <c r="AL225" s="138">
        <f t="shared" si="217"/>
        <v>111.7647058823528</v>
      </c>
      <c r="AM225" s="643" t="str">
        <f t="shared" si="177"/>
        <v xml:space="preserve">  </v>
      </c>
      <c r="AN225" s="192">
        <f t="shared" si="218"/>
        <v>109.15802747215724</v>
      </c>
      <c r="AO225" s="192">
        <f t="shared" si="219"/>
        <v>2.8074980000651197</v>
      </c>
      <c r="AP225" s="192">
        <f t="shared" si="220"/>
        <v>2.5719574318812453</v>
      </c>
      <c r="AQ225" s="42">
        <f t="shared" si="221"/>
        <v>3</v>
      </c>
      <c r="AR225" s="643" t="str">
        <f t="shared" si="180"/>
        <v xml:space="preserve">  </v>
      </c>
      <c r="AS225" s="42"/>
      <c r="AT225" s="23" t="s">
        <v>191</v>
      </c>
      <c r="AU225" s="23" t="s">
        <v>191</v>
      </c>
      <c r="AV225" s="23" t="s">
        <v>191</v>
      </c>
      <c r="AW225" s="162" t="str">
        <f t="shared" si="213"/>
        <v xml:space="preserve">  </v>
      </c>
      <c r="AX225" s="643" t="str">
        <f t="shared" si="181"/>
        <v xml:space="preserve">  </v>
      </c>
      <c r="AY225" s="23" t="s">
        <v>191</v>
      </c>
      <c r="AZ225" s="23" t="s">
        <v>191</v>
      </c>
      <c r="BA225" s="23" t="s">
        <v>191</v>
      </c>
      <c r="BB225" s="162" t="str">
        <f t="shared" si="214"/>
        <v xml:space="preserve">  </v>
      </c>
      <c r="BC225" s="643" t="str">
        <f t="shared" si="182"/>
        <v xml:space="preserve">  </v>
      </c>
      <c r="BD225" s="794" t="s">
        <v>191</v>
      </c>
      <c r="BE225" s="588"/>
      <c r="BF225" s="24">
        <v>5.8284395241681874</v>
      </c>
      <c r="BH225" s="162" t="str">
        <f t="shared" si="195"/>
        <v xml:space="preserve">  </v>
      </c>
      <c r="BI225" s="643" t="str">
        <f t="shared" si="184"/>
        <v xml:space="preserve">  </v>
      </c>
      <c r="BK225" s="110">
        <v>0.40025536650923393</v>
      </c>
      <c r="BL225" s="22"/>
      <c r="BM225" s="162" t="str">
        <f t="shared" si="196"/>
        <v xml:space="preserve">  </v>
      </c>
      <c r="BN225" s="818" t="str">
        <f t="shared" si="185"/>
        <v xml:space="preserve">  </v>
      </c>
      <c r="BO225" s="942" t="str">
        <f t="shared" si="186"/>
        <v xml:space="preserve">  </v>
      </c>
      <c r="BP225" s="839">
        <f t="shared" si="222"/>
        <v>6.8672817972895901</v>
      </c>
      <c r="BQ225" s="43">
        <v>330.38542604138019</v>
      </c>
      <c r="BR225" s="121"/>
      <c r="BS225" s="163" t="str">
        <f t="shared" si="197"/>
        <v xml:space="preserve">  </v>
      </c>
      <c r="BT225" s="818" t="str">
        <f t="shared" si="198"/>
        <v xml:space="preserve">  </v>
      </c>
      <c r="BU225" s="43">
        <v>35.082163796146588</v>
      </c>
      <c r="BV225" s="53"/>
      <c r="BW225" s="163" t="str">
        <f t="shared" si="215"/>
        <v xml:space="preserve">  </v>
      </c>
      <c r="BX225" s="643" t="str">
        <f t="shared" si="187"/>
        <v xml:space="preserve">  </v>
      </c>
      <c r="BY225" s="2">
        <v>7.2912664876274658</v>
      </c>
      <c r="CA225" s="80">
        <v>1</v>
      </c>
      <c r="CB225" s="163" t="str">
        <f t="shared" si="199"/>
        <v xml:space="preserve">  </v>
      </c>
      <c r="CC225" s="643" t="str">
        <f t="shared" si="200"/>
        <v xml:space="preserve">  </v>
      </c>
      <c r="CD225" s="6">
        <f t="shared" si="223"/>
        <v>0.79856728197824633</v>
      </c>
      <c r="CF225" s="174" t="str">
        <f t="shared" si="216"/>
        <v xml:space="preserve">  </v>
      </c>
      <c r="CG225" s="818" t="str">
        <f t="shared" si="188"/>
        <v xml:space="preserve">  </v>
      </c>
      <c r="CH225" s="829">
        <f t="shared" si="224"/>
        <v>2.2068971307209679</v>
      </c>
      <c r="CI225" s="122">
        <v>6.6347644511361725</v>
      </c>
      <c r="CJ225" s="49"/>
      <c r="CK225" s="163" t="str">
        <f t="shared" si="201"/>
        <v xml:space="preserve">  </v>
      </c>
      <c r="CL225" s="643" t="str">
        <f t="shared" si="202"/>
        <v xml:space="preserve">  </v>
      </c>
      <c r="CM225" s="102">
        <f t="shared" si="225"/>
        <v>0.74153249747992422</v>
      </c>
      <c r="CN225" s="49"/>
      <c r="CO225" s="174" t="str">
        <f t="shared" si="168"/>
        <v xml:space="preserve">  </v>
      </c>
      <c r="CP225" s="818" t="str">
        <f t="shared" si="189"/>
        <v xml:space="preserve">  </v>
      </c>
      <c r="CQ225" s="106">
        <f t="shared" si="226"/>
        <v>2.0081892021184919</v>
      </c>
      <c r="CR225" s="61">
        <f t="shared" si="227"/>
        <v>2.1137022841258548</v>
      </c>
    </row>
    <row r="226" spans="1:97" x14ac:dyDescent="0.3">
      <c r="A226" s="906" t="s">
        <v>2292</v>
      </c>
      <c r="B226" s="425" t="s">
        <v>1398</v>
      </c>
      <c r="C226" s="305" t="s">
        <v>599</v>
      </c>
      <c r="D226" s="219">
        <v>9</v>
      </c>
      <c r="E226" s="471"/>
      <c r="F226" s="472">
        <v>1</v>
      </c>
      <c r="G226" s="419">
        <v>11452800</v>
      </c>
      <c r="H226" s="419">
        <v>201212231100</v>
      </c>
      <c r="I226" s="419"/>
      <c r="J226" s="305" t="s">
        <v>780</v>
      </c>
      <c r="K226" s="911" t="s">
        <v>2615</v>
      </c>
      <c r="L226" s="415" t="s">
        <v>1696</v>
      </c>
      <c r="M226" s="219" t="s">
        <v>756</v>
      </c>
      <c r="N226" s="219"/>
      <c r="O226" s="219"/>
      <c r="P226" s="332">
        <v>41266</v>
      </c>
      <c r="Q226" s="326">
        <v>0.45833333333333331</v>
      </c>
      <c r="R226" s="305" t="s">
        <v>779</v>
      </c>
      <c r="S226" s="548" t="s">
        <v>779</v>
      </c>
      <c r="T226" s="488">
        <v>133.80000000000001</v>
      </c>
      <c r="U226" s="528">
        <v>155.6</v>
      </c>
      <c r="V226" s="138">
        <f t="shared" si="190"/>
        <v>21.799999999999983</v>
      </c>
      <c r="W226" s="528">
        <v>46</v>
      </c>
      <c r="X226" s="138">
        <f t="shared" si="191"/>
        <v>473.91304347826053</v>
      </c>
      <c r="Y226" s="643" t="str">
        <f t="shared" si="178"/>
        <v xml:space="preserve">  </v>
      </c>
      <c r="Z226" s="548" t="s">
        <v>779</v>
      </c>
      <c r="AA226" s="488">
        <v>132.80000000000001</v>
      </c>
      <c r="AB226" s="528">
        <v>154.9</v>
      </c>
      <c r="AC226" s="138">
        <f t="shared" si="192"/>
        <v>22.099999999999994</v>
      </c>
      <c r="AD226" s="528">
        <v>52</v>
      </c>
      <c r="AE226" s="138">
        <f t="shared" si="193"/>
        <v>424.99999999999989</v>
      </c>
      <c r="AF226" s="643" t="str">
        <f t="shared" si="179"/>
        <v xml:space="preserve">  </v>
      </c>
      <c r="AG226" s="548" t="s">
        <v>779</v>
      </c>
      <c r="AH226" s="488">
        <v>134</v>
      </c>
      <c r="AI226" s="528">
        <v>157.1</v>
      </c>
      <c r="AJ226" s="138">
        <f t="shared" si="194"/>
        <v>23.099999999999994</v>
      </c>
      <c r="AK226" s="528">
        <v>60</v>
      </c>
      <c r="AL226" s="138">
        <f t="shared" si="217"/>
        <v>384.99999999999994</v>
      </c>
      <c r="AM226" s="643" t="str">
        <f t="shared" si="177"/>
        <v xml:space="preserve">  </v>
      </c>
      <c r="AN226" s="192">
        <f t="shared" si="218"/>
        <v>427.97101449275345</v>
      </c>
      <c r="AO226" s="192">
        <f t="shared" si="219"/>
        <v>44.530916456759321</v>
      </c>
      <c r="AP226" s="192">
        <f t="shared" si="220"/>
        <v>10.405124400665066</v>
      </c>
      <c r="AQ226" s="42">
        <f t="shared" si="221"/>
        <v>3</v>
      </c>
      <c r="AR226" s="643" t="str">
        <f t="shared" si="180"/>
        <v xml:space="preserve">  </v>
      </c>
      <c r="AS226" s="42"/>
      <c r="AT226" s="23" t="s">
        <v>191</v>
      </c>
      <c r="AU226" s="23" t="s">
        <v>191</v>
      </c>
      <c r="AV226" s="23" t="s">
        <v>191</v>
      </c>
      <c r="AW226" s="162" t="str">
        <f t="shared" si="213"/>
        <v xml:space="preserve">  </v>
      </c>
      <c r="AX226" s="643" t="str">
        <f t="shared" si="181"/>
        <v xml:space="preserve">  </v>
      </c>
      <c r="AY226" s="23" t="s">
        <v>191</v>
      </c>
      <c r="AZ226" s="23" t="s">
        <v>191</v>
      </c>
      <c r="BA226" s="23" t="s">
        <v>191</v>
      </c>
      <c r="BB226" s="162" t="str">
        <f t="shared" si="214"/>
        <v xml:space="preserve">  </v>
      </c>
      <c r="BC226" s="643" t="str">
        <f t="shared" si="182"/>
        <v xml:space="preserve">  </v>
      </c>
      <c r="BD226" s="794" t="s">
        <v>191</v>
      </c>
      <c r="BE226" s="588"/>
      <c r="BF226" s="24">
        <v>9.7205094790100475</v>
      </c>
      <c r="BH226" s="162" t="str">
        <f t="shared" si="195"/>
        <v xml:space="preserve">  </v>
      </c>
      <c r="BI226" s="643" t="str">
        <f t="shared" si="184"/>
        <v xml:space="preserve">  </v>
      </c>
      <c r="BK226" s="110">
        <v>9.6588349444763855E-2</v>
      </c>
      <c r="BL226" s="110">
        <v>1.6097865170814143E-3</v>
      </c>
      <c r="BM226" s="162" t="str">
        <f t="shared" si="196"/>
        <v xml:space="preserve">  </v>
      </c>
      <c r="BN226" s="818" t="str">
        <f t="shared" si="185"/>
        <v xml:space="preserve">  </v>
      </c>
      <c r="BO226" s="942" t="str">
        <f t="shared" si="186"/>
        <v xml:space="preserve">  </v>
      </c>
      <c r="BP226" s="839">
        <f t="shared" si="222"/>
        <v>0.99365521584369232</v>
      </c>
      <c r="BQ226" s="43">
        <v>194.15381910860839</v>
      </c>
      <c r="BR226" s="121"/>
      <c r="BS226" s="163" t="str">
        <f t="shared" si="197"/>
        <v xml:space="preserve">  </v>
      </c>
      <c r="BT226" s="818" t="str">
        <f t="shared" si="198"/>
        <v xml:space="preserve">  </v>
      </c>
      <c r="BU226" s="43">
        <v>92.012027316688261</v>
      </c>
      <c r="BV226" s="53"/>
      <c r="BW226" s="163" t="str">
        <f t="shared" si="215"/>
        <v xml:space="preserve">  </v>
      </c>
      <c r="BX226" s="643" t="str">
        <f t="shared" si="187"/>
        <v xml:space="preserve">  </v>
      </c>
      <c r="BY226" s="2">
        <v>1.2458974890616177</v>
      </c>
      <c r="CA226" s="80">
        <v>1</v>
      </c>
      <c r="CB226" s="163" t="str">
        <f t="shared" si="199"/>
        <v xml:space="preserve">  </v>
      </c>
      <c r="CC226" s="643" t="str">
        <f t="shared" si="200"/>
        <v xml:space="preserve">  </v>
      </c>
      <c r="CD226" s="6">
        <f t="shared" si="223"/>
        <v>0.52950643285118737</v>
      </c>
      <c r="CF226" s="174" t="str">
        <f t="shared" si="216"/>
        <v xml:space="preserve">  </v>
      </c>
      <c r="CG226" s="818" t="str">
        <f t="shared" si="188"/>
        <v xml:space="preserve">  </v>
      </c>
      <c r="CH226" s="829">
        <f t="shared" si="224"/>
        <v>0.64170640308891924</v>
      </c>
      <c r="CI226" s="122">
        <v>4.6459652790511248</v>
      </c>
      <c r="CJ226" s="49"/>
      <c r="CK226" s="163" t="str">
        <f t="shared" si="201"/>
        <v xml:space="preserve">  </v>
      </c>
      <c r="CL226" s="643" t="str">
        <f t="shared" si="202"/>
        <v xml:space="preserve">  </v>
      </c>
      <c r="CM226" s="102">
        <f t="shared" si="225"/>
        <v>1.7886966324346829</v>
      </c>
      <c r="CN226" s="49"/>
      <c r="CO226" s="174" t="str">
        <f t="shared" ref="CO226:CO276" si="228">IF(CM226&lt;CO$7,"E, &lt;PRL",IF(CM226&gt;CO$7,"  ",))</f>
        <v xml:space="preserve">  </v>
      </c>
      <c r="CP226" s="818" t="str">
        <f t="shared" si="189"/>
        <v xml:space="preserve">  </v>
      </c>
      <c r="CQ226" s="106">
        <f t="shared" si="226"/>
        <v>2.3929301521759929</v>
      </c>
      <c r="CR226" s="61">
        <f t="shared" si="227"/>
        <v>1.9439813300475624</v>
      </c>
    </row>
    <row r="227" spans="1:97" ht="31.8" x14ac:dyDescent="0.3">
      <c r="A227" s="906" t="s">
        <v>2293</v>
      </c>
      <c r="B227" s="425" t="s">
        <v>1399</v>
      </c>
      <c r="C227" s="219" t="s">
        <v>599</v>
      </c>
      <c r="D227" s="219">
        <v>9</v>
      </c>
      <c r="E227" s="471"/>
      <c r="F227" s="472">
        <v>1</v>
      </c>
      <c r="G227" s="419">
        <v>11452900</v>
      </c>
      <c r="H227" s="419">
        <v>201212231130</v>
      </c>
      <c r="I227" s="419"/>
      <c r="J227" s="305" t="s">
        <v>782</v>
      </c>
      <c r="K227" s="926" t="s">
        <v>2616</v>
      </c>
      <c r="L227" s="415" t="s">
        <v>746</v>
      </c>
      <c r="M227" s="219" t="s">
        <v>746</v>
      </c>
      <c r="N227" s="219"/>
      <c r="O227" s="219"/>
      <c r="P227" s="332">
        <v>41266</v>
      </c>
      <c r="Q227" s="326">
        <v>0.47916666666666669</v>
      </c>
      <c r="R227" s="305" t="s">
        <v>781</v>
      </c>
      <c r="S227" s="548" t="s">
        <v>781</v>
      </c>
      <c r="T227" s="488">
        <v>132.69999999999999</v>
      </c>
      <c r="U227" s="528">
        <v>153.4</v>
      </c>
      <c r="V227" s="138">
        <f t="shared" si="190"/>
        <v>20.700000000000017</v>
      </c>
      <c r="W227" s="528">
        <v>53</v>
      </c>
      <c r="X227" s="138">
        <f t="shared" si="191"/>
        <v>390.56603773584936</v>
      </c>
      <c r="Y227" s="643" t="str">
        <f t="shared" si="178"/>
        <v xml:space="preserve">  </v>
      </c>
      <c r="Z227" s="548" t="s">
        <v>781</v>
      </c>
      <c r="AA227" s="488">
        <v>133.69999999999999</v>
      </c>
      <c r="AB227" s="528">
        <v>157.1</v>
      </c>
      <c r="AC227" s="138">
        <f t="shared" si="192"/>
        <v>23.400000000000006</v>
      </c>
      <c r="AD227" s="528">
        <v>59</v>
      </c>
      <c r="AE227" s="138">
        <f t="shared" si="193"/>
        <v>396.61016949152554</v>
      </c>
      <c r="AF227" s="643" t="str">
        <f t="shared" si="179"/>
        <v xml:space="preserve">  </v>
      </c>
      <c r="AG227" s="548" t="s">
        <v>781</v>
      </c>
      <c r="AH227" s="488">
        <v>134.30000000000001</v>
      </c>
      <c r="AI227" s="528">
        <v>148.9</v>
      </c>
      <c r="AJ227" s="138">
        <f t="shared" si="194"/>
        <v>14.599999999999994</v>
      </c>
      <c r="AK227" s="528">
        <v>39</v>
      </c>
      <c r="AL227" s="138">
        <f t="shared" si="217"/>
        <v>374.35897435897419</v>
      </c>
      <c r="AM227" s="643" t="str">
        <f t="shared" si="177"/>
        <v xml:space="preserve">  </v>
      </c>
      <c r="AN227" s="192">
        <f t="shared" si="218"/>
        <v>387.17839386211637</v>
      </c>
      <c r="AO227" s="192">
        <f t="shared" si="219"/>
        <v>11.505912370088245</v>
      </c>
      <c r="AP227" s="192">
        <f t="shared" si="220"/>
        <v>2.9717341030620061</v>
      </c>
      <c r="AQ227" s="42">
        <f t="shared" si="221"/>
        <v>3</v>
      </c>
      <c r="AR227" s="643" t="str">
        <f t="shared" si="180"/>
        <v xml:space="preserve">  </v>
      </c>
      <c r="AS227" s="42"/>
      <c r="AT227" s="23" t="s">
        <v>191</v>
      </c>
      <c r="AU227" s="23" t="s">
        <v>191</v>
      </c>
      <c r="AV227" s="23" t="s">
        <v>191</v>
      </c>
      <c r="AW227" s="162" t="str">
        <f t="shared" si="213"/>
        <v xml:space="preserve">  </v>
      </c>
      <c r="AX227" s="643" t="str">
        <f t="shared" si="181"/>
        <v xml:space="preserve">  </v>
      </c>
      <c r="AY227" s="23" t="s">
        <v>191</v>
      </c>
      <c r="AZ227" s="23" t="s">
        <v>191</v>
      </c>
      <c r="BA227" s="23" t="s">
        <v>191</v>
      </c>
      <c r="BB227" s="162" t="str">
        <f t="shared" si="214"/>
        <v xml:space="preserve">  </v>
      </c>
      <c r="BC227" s="643" t="str">
        <f t="shared" si="182"/>
        <v xml:space="preserve">  </v>
      </c>
      <c r="BD227" s="794" t="s">
        <v>191</v>
      </c>
      <c r="BE227" s="588"/>
      <c r="BF227" s="24">
        <v>11.408223307921665</v>
      </c>
      <c r="BH227" s="162" t="str">
        <f t="shared" si="195"/>
        <v xml:space="preserve">  </v>
      </c>
      <c r="BI227" s="643" t="str">
        <f t="shared" si="184"/>
        <v xml:space="preserve">  </v>
      </c>
      <c r="BK227" s="110">
        <v>7.7120818273926181E-2</v>
      </c>
      <c r="BL227" s="22"/>
      <c r="BM227" s="162" t="str">
        <f t="shared" si="196"/>
        <v xml:space="preserve">  </v>
      </c>
      <c r="BN227" s="818" t="str">
        <f t="shared" si="185"/>
        <v xml:space="preserve">  </v>
      </c>
      <c r="BO227" s="942" t="str">
        <f t="shared" si="186"/>
        <v xml:space="preserve">  </v>
      </c>
      <c r="BP227" s="839">
        <f t="shared" si="222"/>
        <v>0.67601077040957713</v>
      </c>
      <c r="BQ227" s="43">
        <v>187.52572873410489</v>
      </c>
      <c r="BR227" s="121"/>
      <c r="BS227" s="163" t="str">
        <f t="shared" si="197"/>
        <v xml:space="preserve">  </v>
      </c>
      <c r="BT227" s="818" t="str">
        <f t="shared" si="198"/>
        <v xml:space="preserve">  </v>
      </c>
      <c r="BU227" s="43">
        <v>73.241180845207069</v>
      </c>
      <c r="BV227" s="53"/>
      <c r="BW227" s="163" t="str">
        <f t="shared" si="215"/>
        <v xml:space="preserve">  </v>
      </c>
      <c r="BX227" s="643" t="str">
        <f t="shared" si="187"/>
        <v xml:space="preserve">  </v>
      </c>
      <c r="BY227" s="2">
        <v>1.3866346887802965</v>
      </c>
      <c r="CA227" s="80">
        <v>1</v>
      </c>
      <c r="CB227" s="163" t="str">
        <f t="shared" si="199"/>
        <v xml:space="preserve">  </v>
      </c>
      <c r="CC227" s="643" t="str">
        <f t="shared" si="200"/>
        <v xml:space="preserve">  </v>
      </c>
      <c r="CD227" s="6">
        <f t="shared" si="223"/>
        <v>0.54995341893998217</v>
      </c>
      <c r="CF227" s="174" t="str">
        <f t="shared" si="216"/>
        <v xml:space="preserve">  </v>
      </c>
      <c r="CG227" s="818" t="str">
        <f t="shared" si="188"/>
        <v xml:space="preserve">  </v>
      </c>
      <c r="CH227" s="829">
        <f t="shared" si="224"/>
        <v>0.73943703519554027</v>
      </c>
      <c r="CI227" s="122">
        <v>4.083782265832606</v>
      </c>
      <c r="CJ227" s="49"/>
      <c r="CK227" s="163" t="str">
        <f t="shared" si="201"/>
        <v xml:space="preserve">  </v>
      </c>
      <c r="CL227" s="643" t="str">
        <f t="shared" si="202"/>
        <v xml:space="preserve">  </v>
      </c>
      <c r="CM227" s="102">
        <f t="shared" si="225"/>
        <v>1.5288005405424621</v>
      </c>
      <c r="CN227" s="49"/>
      <c r="CO227" s="174" t="str">
        <f t="shared" si="228"/>
        <v xml:space="preserve">  </v>
      </c>
      <c r="CP227" s="818" t="str">
        <f t="shared" si="189"/>
        <v xml:space="preserve">  </v>
      </c>
      <c r="CQ227" s="106">
        <f t="shared" si="226"/>
        <v>2.177718382112277</v>
      </c>
      <c r="CR227" s="61">
        <f t="shared" si="227"/>
        <v>2.0873510269769326</v>
      </c>
    </row>
    <row r="228" spans="1:97" ht="21.6" x14ac:dyDescent="0.3">
      <c r="A228" s="906" t="s">
        <v>2294</v>
      </c>
      <c r="B228" s="425" t="s">
        <v>1400</v>
      </c>
      <c r="C228" s="219" t="s">
        <v>599</v>
      </c>
      <c r="D228" s="219">
        <v>9</v>
      </c>
      <c r="E228" s="471"/>
      <c r="F228" s="472">
        <v>1</v>
      </c>
      <c r="G228" s="419">
        <v>11452600</v>
      </c>
      <c r="H228" s="419">
        <v>201212241000</v>
      </c>
      <c r="I228" s="419"/>
      <c r="J228" s="305" t="s">
        <v>784</v>
      </c>
      <c r="K228" s="926" t="s">
        <v>2614</v>
      </c>
      <c r="L228" s="413" t="s">
        <v>1694</v>
      </c>
      <c r="M228" s="219" t="s">
        <v>550</v>
      </c>
      <c r="N228" s="219"/>
      <c r="O228" s="219"/>
      <c r="P228" s="332">
        <v>41267</v>
      </c>
      <c r="Q228" s="326">
        <v>0.41666666666666669</v>
      </c>
      <c r="R228" s="305" t="s">
        <v>783</v>
      </c>
      <c r="S228" s="548" t="s">
        <v>783</v>
      </c>
      <c r="T228" s="488">
        <v>133.6</v>
      </c>
      <c r="U228" s="528">
        <v>172.5</v>
      </c>
      <c r="V228" s="138">
        <f t="shared" si="190"/>
        <v>38.900000000000006</v>
      </c>
      <c r="W228" s="528">
        <v>20</v>
      </c>
      <c r="X228" s="138">
        <f t="shared" si="191"/>
        <v>1945.0000000000002</v>
      </c>
      <c r="Y228" s="643" t="str">
        <f t="shared" si="178"/>
        <v xml:space="preserve">  </v>
      </c>
      <c r="Z228" s="548" t="s">
        <v>783</v>
      </c>
      <c r="AA228" s="488">
        <v>133.4</v>
      </c>
      <c r="AB228" s="528">
        <v>192.20000000000002</v>
      </c>
      <c r="AC228" s="138">
        <f t="shared" si="192"/>
        <v>58.800000000000011</v>
      </c>
      <c r="AD228" s="528">
        <v>30</v>
      </c>
      <c r="AE228" s="138">
        <f t="shared" si="193"/>
        <v>1960.0000000000005</v>
      </c>
      <c r="AF228" s="643" t="str">
        <f t="shared" si="179"/>
        <v xml:space="preserve">  </v>
      </c>
      <c r="AG228" s="548" t="s">
        <v>783</v>
      </c>
      <c r="AH228" s="488">
        <v>133.30000000000001</v>
      </c>
      <c r="AI228" s="528">
        <v>172.7</v>
      </c>
      <c r="AJ228" s="138">
        <f t="shared" si="194"/>
        <v>39.399999999999977</v>
      </c>
      <c r="AK228" s="528">
        <v>20</v>
      </c>
      <c r="AL228" s="138">
        <f t="shared" si="217"/>
        <v>1969.9999999999989</v>
      </c>
      <c r="AM228" s="643" t="str">
        <f t="shared" si="177"/>
        <v xml:space="preserve">  </v>
      </c>
      <c r="AN228" s="192">
        <f t="shared" si="218"/>
        <v>1958.3333333333333</v>
      </c>
      <c r="AO228" s="192">
        <f t="shared" si="219"/>
        <v>12.583057392117299</v>
      </c>
      <c r="AP228" s="192">
        <f t="shared" si="220"/>
        <v>0.64253910087407484</v>
      </c>
      <c r="AQ228" s="42">
        <f t="shared" si="221"/>
        <v>3</v>
      </c>
      <c r="AR228" s="643" t="str">
        <f t="shared" si="180"/>
        <v xml:space="preserve">  </v>
      </c>
      <c r="AS228" s="42"/>
      <c r="AT228" s="23" t="s">
        <v>191</v>
      </c>
      <c r="AU228" s="23" t="s">
        <v>191</v>
      </c>
      <c r="AV228" s="23" t="s">
        <v>191</v>
      </c>
      <c r="AW228" s="162" t="str">
        <f t="shared" si="213"/>
        <v xml:space="preserve">  </v>
      </c>
      <c r="AX228" s="643" t="str">
        <f t="shared" si="181"/>
        <v xml:space="preserve">  </v>
      </c>
      <c r="AY228" s="23" t="s">
        <v>191</v>
      </c>
      <c r="AZ228" s="23" t="s">
        <v>191</v>
      </c>
      <c r="BA228" s="23" t="s">
        <v>191</v>
      </c>
      <c r="BB228" s="162" t="str">
        <f t="shared" si="214"/>
        <v xml:space="preserve">  </v>
      </c>
      <c r="BC228" s="643" t="str">
        <f t="shared" si="182"/>
        <v xml:space="preserve">  </v>
      </c>
      <c r="BD228" s="794" t="s">
        <v>191</v>
      </c>
      <c r="BE228" s="588"/>
      <c r="BF228" s="24">
        <v>14.230825792506709</v>
      </c>
      <c r="BG228" s="96">
        <v>0.18676455503218925</v>
      </c>
      <c r="BH228" s="162" t="str">
        <f t="shared" si="195"/>
        <v xml:space="preserve">  </v>
      </c>
      <c r="BI228" s="643" t="str">
        <f t="shared" si="184"/>
        <v xml:space="preserve">  </v>
      </c>
      <c r="BK228" s="110">
        <v>5.9999699828923989E-2</v>
      </c>
      <c r="BL228" s="22"/>
      <c r="BM228" s="162" t="str">
        <f t="shared" si="196"/>
        <v xml:space="preserve">  </v>
      </c>
      <c r="BN228" s="818" t="str">
        <f t="shared" si="185"/>
        <v xml:space="preserve">  </v>
      </c>
      <c r="BO228" s="942" t="str">
        <f t="shared" si="186"/>
        <v xml:space="preserve">  </v>
      </c>
      <c r="BP228" s="839">
        <f t="shared" si="222"/>
        <v>0.42161783654548729</v>
      </c>
      <c r="BQ228" s="43">
        <v>229.68130680101646</v>
      </c>
      <c r="BR228" s="121"/>
      <c r="BS228" s="163" t="str">
        <f t="shared" si="197"/>
        <v xml:space="preserve">  </v>
      </c>
      <c r="BT228" s="818" t="str">
        <f t="shared" si="198"/>
        <v xml:space="preserve">  </v>
      </c>
      <c r="BU228" s="43">
        <v>446.73014172797707</v>
      </c>
      <c r="BV228" s="53"/>
      <c r="BW228" s="163" t="str">
        <f t="shared" si="215"/>
        <v xml:space="preserve">  </v>
      </c>
      <c r="BX228" s="643" t="str">
        <f t="shared" si="187"/>
        <v xml:space="preserve">  </v>
      </c>
      <c r="BY228" s="2">
        <v>1.0107420545370873</v>
      </c>
      <c r="CA228" s="80">
        <v>1</v>
      </c>
      <c r="CB228" s="163" t="str">
        <f t="shared" si="199"/>
        <v xml:space="preserve">  </v>
      </c>
      <c r="CC228" s="643" t="str">
        <f t="shared" si="200"/>
        <v xml:space="preserve">  </v>
      </c>
      <c r="CD228" s="6">
        <f t="shared" si="223"/>
        <v>1.9810544268926915</v>
      </c>
      <c r="CF228" s="174" t="str">
        <f t="shared" si="216"/>
        <v xml:space="preserve">  </v>
      </c>
      <c r="CG228" s="818" t="str">
        <f t="shared" si="188"/>
        <v xml:space="preserve">  </v>
      </c>
      <c r="CH228" s="829">
        <f t="shared" si="224"/>
        <v>0.44006282819208264</v>
      </c>
      <c r="CI228" s="122">
        <v>4.7416097983322079</v>
      </c>
      <c r="CJ228" s="49"/>
      <c r="CK228" s="163" t="str">
        <f t="shared" si="201"/>
        <v xml:space="preserve">  </v>
      </c>
      <c r="CL228" s="643" t="str">
        <f t="shared" si="202"/>
        <v xml:space="preserve">  </v>
      </c>
      <c r="CM228" s="102">
        <f t="shared" si="225"/>
        <v>9.3409713027144434</v>
      </c>
      <c r="CN228" s="49"/>
      <c r="CO228" s="174" t="str">
        <f t="shared" si="228"/>
        <v xml:space="preserve">  </v>
      </c>
      <c r="CP228" s="818" t="str">
        <f t="shared" si="189"/>
        <v xml:space="preserve">  </v>
      </c>
      <c r="CQ228" s="106">
        <f t="shared" si="226"/>
        <v>2.0644299984064807</v>
      </c>
      <c r="CR228" s="61">
        <f t="shared" si="227"/>
        <v>2.0909650883602899</v>
      </c>
    </row>
    <row r="229" spans="1:97" x14ac:dyDescent="0.3">
      <c r="A229" s="906" t="s">
        <v>2295</v>
      </c>
      <c r="B229" s="425" t="s">
        <v>1401</v>
      </c>
      <c r="C229" s="219" t="s">
        <v>599</v>
      </c>
      <c r="D229" s="219">
        <v>9</v>
      </c>
      <c r="E229" s="471"/>
      <c r="F229" s="472">
        <v>1</v>
      </c>
      <c r="G229" s="419">
        <v>384115121402501</v>
      </c>
      <c r="H229" s="419">
        <v>201212241150</v>
      </c>
      <c r="I229" s="419"/>
      <c r="J229" s="305" t="s">
        <v>786</v>
      </c>
      <c r="K229" s="911" t="s">
        <v>2617</v>
      </c>
      <c r="L229" s="415" t="s">
        <v>1716</v>
      </c>
      <c r="M229" s="219" t="s">
        <v>753</v>
      </c>
      <c r="N229" s="219"/>
      <c r="O229" s="219"/>
      <c r="P229" s="332">
        <v>41267</v>
      </c>
      <c r="Q229" s="326">
        <v>0.49305555555555558</v>
      </c>
      <c r="R229" s="305" t="s">
        <v>785</v>
      </c>
      <c r="S229" s="548" t="s">
        <v>785</v>
      </c>
      <c r="T229" s="488">
        <v>134.5</v>
      </c>
      <c r="U229" s="528">
        <v>149.60000000000002</v>
      </c>
      <c r="V229" s="138">
        <f t="shared" si="190"/>
        <v>15.100000000000023</v>
      </c>
      <c r="W229" s="528">
        <v>50</v>
      </c>
      <c r="X229" s="138">
        <f t="shared" si="191"/>
        <v>302.00000000000045</v>
      </c>
      <c r="Y229" s="643" t="str">
        <f t="shared" si="178"/>
        <v xml:space="preserve">  </v>
      </c>
      <c r="Z229" s="548" t="s">
        <v>785</v>
      </c>
      <c r="AA229" s="488">
        <v>134.1</v>
      </c>
      <c r="AB229" s="528">
        <v>150</v>
      </c>
      <c r="AC229" s="138">
        <f t="shared" si="192"/>
        <v>15.900000000000006</v>
      </c>
      <c r="AD229" s="528">
        <v>50</v>
      </c>
      <c r="AE229" s="138">
        <f t="shared" si="193"/>
        <v>318.00000000000011</v>
      </c>
      <c r="AF229" s="643" t="str">
        <f t="shared" si="179"/>
        <v xml:space="preserve">  </v>
      </c>
      <c r="AG229" s="548" t="s">
        <v>785</v>
      </c>
      <c r="AH229" s="488">
        <v>126.8</v>
      </c>
      <c r="AI229" s="528">
        <v>135.1</v>
      </c>
      <c r="AJ229" s="138">
        <f t="shared" si="194"/>
        <v>8.2999999999999972</v>
      </c>
      <c r="AK229" s="528">
        <v>25</v>
      </c>
      <c r="AL229" s="138">
        <f t="shared" si="217"/>
        <v>331.99999999999989</v>
      </c>
      <c r="AM229" s="643" t="str">
        <f t="shared" si="177"/>
        <v xml:space="preserve">  </v>
      </c>
      <c r="AN229" s="192">
        <f t="shared" si="218"/>
        <v>317.33333333333348</v>
      </c>
      <c r="AO229" s="192">
        <f t="shared" si="219"/>
        <v>15.011106998929986</v>
      </c>
      <c r="AP229" s="192">
        <f t="shared" si="220"/>
        <v>4.7303908610073462</v>
      </c>
      <c r="AQ229" s="42">
        <f t="shared" si="221"/>
        <v>3</v>
      </c>
      <c r="AR229" s="643" t="str">
        <f t="shared" si="180"/>
        <v xml:space="preserve">  </v>
      </c>
      <c r="AS229" s="42"/>
      <c r="AT229" s="23" t="s">
        <v>191</v>
      </c>
      <c r="AU229" s="23" t="s">
        <v>191</v>
      </c>
      <c r="AV229" s="23" t="s">
        <v>191</v>
      </c>
      <c r="AW229" s="162" t="str">
        <f t="shared" si="213"/>
        <v xml:space="preserve">  </v>
      </c>
      <c r="AX229" s="643" t="str">
        <f t="shared" si="181"/>
        <v xml:space="preserve">  </v>
      </c>
      <c r="AY229" s="23" t="s">
        <v>191</v>
      </c>
      <c r="AZ229" s="23" t="s">
        <v>191</v>
      </c>
      <c r="BA229" s="23" t="s">
        <v>191</v>
      </c>
      <c r="BB229" s="162" t="str">
        <f t="shared" si="214"/>
        <v xml:space="preserve">  </v>
      </c>
      <c r="BC229" s="643" t="str">
        <f t="shared" si="182"/>
        <v xml:space="preserve">  </v>
      </c>
      <c r="BD229" s="794" t="s">
        <v>191</v>
      </c>
      <c r="BE229" s="588"/>
      <c r="BF229" s="24">
        <v>10.398933625782815</v>
      </c>
      <c r="BH229" s="162" t="str">
        <f t="shared" si="195"/>
        <v xml:space="preserve">  </v>
      </c>
      <c r="BI229" s="643" t="str">
        <f t="shared" si="184"/>
        <v xml:space="preserve">  </v>
      </c>
      <c r="BK229" s="110">
        <v>0.40228943315166266</v>
      </c>
      <c r="BL229" s="22"/>
      <c r="BM229" s="162" t="str">
        <f t="shared" si="196"/>
        <v xml:space="preserve">  </v>
      </c>
      <c r="BN229" s="818" t="str">
        <f t="shared" si="185"/>
        <v xml:space="preserve">  </v>
      </c>
      <c r="BO229" s="942" t="str">
        <f t="shared" si="186"/>
        <v xml:space="preserve">  </v>
      </c>
      <c r="BP229" s="839">
        <f t="shared" si="222"/>
        <v>3.8685642934986899</v>
      </c>
      <c r="BQ229" s="43">
        <v>393.14340094150685</v>
      </c>
      <c r="BR229" s="121"/>
      <c r="BS229" s="163" t="str">
        <f t="shared" si="197"/>
        <v xml:space="preserve">  </v>
      </c>
      <c r="BT229" s="818" t="str">
        <f t="shared" si="198"/>
        <v xml:space="preserve">  </v>
      </c>
      <c r="BU229" s="43">
        <v>118.72930708433525</v>
      </c>
      <c r="BV229" s="53"/>
      <c r="BW229" s="163" t="str">
        <f t="shared" si="215"/>
        <v xml:space="preserve">  </v>
      </c>
      <c r="BX229" s="643" t="str">
        <f t="shared" si="187"/>
        <v xml:space="preserve">  </v>
      </c>
      <c r="BY229" s="2">
        <v>7.1090414699872744</v>
      </c>
      <c r="CA229" s="80">
        <v>1</v>
      </c>
      <c r="CB229" s="163" t="str">
        <f t="shared" si="199"/>
        <v xml:space="preserve">  </v>
      </c>
      <c r="CC229" s="643" t="str">
        <f t="shared" si="200"/>
        <v xml:space="preserve">  </v>
      </c>
      <c r="CD229" s="6">
        <f t="shared" si="223"/>
        <v>2.2606751874559539</v>
      </c>
      <c r="CF229" s="174" t="str">
        <f t="shared" si="216"/>
        <v xml:space="preserve">  </v>
      </c>
      <c r="CG229" s="818" t="str">
        <f t="shared" si="188"/>
        <v xml:space="preserve">  </v>
      </c>
      <c r="CH229" s="829">
        <f t="shared" si="224"/>
        <v>1.808256593640492</v>
      </c>
      <c r="CI229" s="122">
        <v>8.9075655591124683</v>
      </c>
      <c r="CJ229" s="49"/>
      <c r="CK229" s="163" t="str">
        <f t="shared" si="201"/>
        <v xml:space="preserve">  </v>
      </c>
      <c r="CL229" s="643" t="str">
        <f t="shared" si="202"/>
        <v xml:space="preserve">  </v>
      </c>
      <c r="CM229" s="102">
        <f t="shared" si="225"/>
        <v>2.9573117656253385</v>
      </c>
      <c r="CN229" s="49"/>
      <c r="CO229" s="174" t="str">
        <f t="shared" si="228"/>
        <v xml:space="preserve">  </v>
      </c>
      <c r="CP229" s="818" t="str">
        <f t="shared" si="189"/>
        <v xml:space="preserve">  </v>
      </c>
      <c r="CQ229" s="106">
        <f t="shared" si="226"/>
        <v>2.2657293846928295</v>
      </c>
      <c r="CR229" s="61">
        <f t="shared" si="227"/>
        <v>2.4908018401258878</v>
      </c>
    </row>
    <row r="230" spans="1:97" x14ac:dyDescent="0.3">
      <c r="A230" s="906" t="s">
        <v>2296</v>
      </c>
      <c r="B230" s="425" t="s">
        <v>1402</v>
      </c>
      <c r="C230" s="305" t="s">
        <v>599</v>
      </c>
      <c r="D230" s="219">
        <v>9</v>
      </c>
      <c r="E230" s="471"/>
      <c r="F230" s="472">
        <v>1</v>
      </c>
      <c r="G230" s="419">
        <v>11452800</v>
      </c>
      <c r="H230" s="419">
        <v>201212241240</v>
      </c>
      <c r="I230" s="419"/>
      <c r="J230" s="305" t="s">
        <v>788</v>
      </c>
      <c r="K230" s="911" t="s">
        <v>2615</v>
      </c>
      <c r="L230" s="415" t="s">
        <v>1696</v>
      </c>
      <c r="M230" s="219" t="s">
        <v>756</v>
      </c>
      <c r="N230" s="219"/>
      <c r="O230" s="219"/>
      <c r="P230" s="332">
        <v>41267</v>
      </c>
      <c r="Q230" s="326">
        <v>0.52777777777777779</v>
      </c>
      <c r="R230" s="305" t="s">
        <v>787</v>
      </c>
      <c r="S230" s="548" t="s">
        <v>787</v>
      </c>
      <c r="T230" s="488">
        <v>133.4</v>
      </c>
      <c r="U230" s="528">
        <v>163.20000000000002</v>
      </c>
      <c r="V230" s="138">
        <f t="shared" si="190"/>
        <v>29.800000000000011</v>
      </c>
      <c r="W230" s="528">
        <v>20</v>
      </c>
      <c r="X230" s="138">
        <f t="shared" si="191"/>
        <v>1490.0000000000005</v>
      </c>
      <c r="Y230" s="643" t="str">
        <f t="shared" si="178"/>
        <v xml:space="preserve">  </v>
      </c>
      <c r="Z230" s="548" t="s">
        <v>787</v>
      </c>
      <c r="AA230" s="488">
        <v>132.80000000000001</v>
      </c>
      <c r="AB230" s="528">
        <v>164.6</v>
      </c>
      <c r="AC230" s="138">
        <f t="shared" si="192"/>
        <v>31.799999999999983</v>
      </c>
      <c r="AD230" s="528">
        <v>20</v>
      </c>
      <c r="AE230" s="138">
        <f t="shared" si="193"/>
        <v>1589.9999999999991</v>
      </c>
      <c r="AF230" s="643" t="str">
        <f t="shared" si="179"/>
        <v xml:space="preserve">  </v>
      </c>
      <c r="AG230" s="548" t="s">
        <v>787</v>
      </c>
      <c r="AH230" s="488">
        <v>127.5</v>
      </c>
      <c r="AI230" s="528">
        <v>159.20000000000002</v>
      </c>
      <c r="AJ230" s="138">
        <f t="shared" si="194"/>
        <v>31.700000000000017</v>
      </c>
      <c r="AK230" s="528">
        <v>20</v>
      </c>
      <c r="AL230" s="138">
        <f t="shared" si="217"/>
        <v>1585.0000000000009</v>
      </c>
      <c r="AM230" s="643" t="str">
        <f t="shared" si="177"/>
        <v xml:space="preserve">  </v>
      </c>
      <c r="AN230" s="192">
        <f t="shared" si="218"/>
        <v>1555</v>
      </c>
      <c r="AO230" s="192">
        <f t="shared" si="219"/>
        <v>56.347138347922922</v>
      </c>
      <c r="AP230" s="192">
        <f t="shared" si="220"/>
        <v>3.6236101831461682</v>
      </c>
      <c r="AQ230" s="42">
        <f t="shared" si="221"/>
        <v>3</v>
      </c>
      <c r="AR230" s="643" t="str">
        <f t="shared" si="180"/>
        <v xml:space="preserve">  </v>
      </c>
      <c r="AS230" s="42"/>
      <c r="AT230" s="23" t="s">
        <v>191</v>
      </c>
      <c r="AU230" s="23" t="s">
        <v>191</v>
      </c>
      <c r="AV230" s="23" t="s">
        <v>191</v>
      </c>
      <c r="AW230" s="162" t="str">
        <f t="shared" si="213"/>
        <v xml:space="preserve">  </v>
      </c>
      <c r="AX230" s="643" t="str">
        <f t="shared" si="181"/>
        <v xml:space="preserve">  </v>
      </c>
      <c r="AY230" s="23" t="s">
        <v>191</v>
      </c>
      <c r="AZ230" s="23" t="s">
        <v>191</v>
      </c>
      <c r="BA230" s="23" t="s">
        <v>191</v>
      </c>
      <c r="BB230" s="162" t="str">
        <f t="shared" si="214"/>
        <v xml:space="preserve">  </v>
      </c>
      <c r="BC230" s="643" t="str">
        <f t="shared" si="182"/>
        <v xml:space="preserve">  </v>
      </c>
      <c r="BD230" s="794" t="s">
        <v>191</v>
      </c>
      <c r="BE230" s="588"/>
      <c r="BF230" s="24">
        <v>11.848923085526593</v>
      </c>
      <c r="BH230" s="162" t="str">
        <f t="shared" si="195"/>
        <v xml:space="preserve">  </v>
      </c>
      <c r="BI230" s="643" t="str">
        <f t="shared" si="184"/>
        <v xml:space="preserve">  </v>
      </c>
      <c r="BK230" s="110">
        <v>6.8160055391272123E-2</v>
      </c>
      <c r="BL230" s="22"/>
      <c r="BM230" s="162" t="str">
        <f t="shared" si="196"/>
        <v xml:space="preserve">  </v>
      </c>
      <c r="BN230" s="818" t="str">
        <f t="shared" si="185"/>
        <v xml:space="preserve">  </v>
      </c>
      <c r="BO230" s="942" t="str">
        <f t="shared" si="186"/>
        <v xml:space="preserve">  </v>
      </c>
      <c r="BP230" s="839">
        <f t="shared" si="222"/>
        <v>0.57524261824713274</v>
      </c>
      <c r="BQ230" s="43">
        <v>167.92365178139451</v>
      </c>
      <c r="BR230" s="121"/>
      <c r="BS230" s="163" t="str">
        <f t="shared" si="197"/>
        <v xml:space="preserve">  </v>
      </c>
      <c r="BT230" s="818" t="str">
        <f t="shared" si="198"/>
        <v xml:space="preserve">  </v>
      </c>
      <c r="BU230" s="43">
        <v>250.2062411542779</v>
      </c>
      <c r="BV230" s="53"/>
      <c r="BW230" s="163" t="str">
        <f t="shared" si="215"/>
        <v xml:space="preserve">  </v>
      </c>
      <c r="BX230" s="643" t="str">
        <f t="shared" si="187"/>
        <v xml:space="preserve">  </v>
      </c>
      <c r="BY230" s="2">
        <v>0.98576556225091139</v>
      </c>
      <c r="CA230" s="80">
        <v>1</v>
      </c>
      <c r="CB230" s="163" t="str">
        <f t="shared" si="199"/>
        <v>E, &lt;PRL</v>
      </c>
      <c r="CC230" s="643" t="str">
        <f t="shared" si="200"/>
        <v xml:space="preserve">  </v>
      </c>
      <c r="CD230" s="6">
        <f t="shared" si="223"/>
        <v>1.5673672439789483</v>
      </c>
      <c r="CF230" s="174" t="str">
        <f t="shared" si="216"/>
        <v xml:space="preserve">  </v>
      </c>
      <c r="CG230" s="818" t="str">
        <f t="shared" si="188"/>
        <v xml:space="preserve">  </v>
      </c>
      <c r="CH230" s="829">
        <f t="shared" si="224"/>
        <v>0.5870319944769874</v>
      </c>
      <c r="CI230" s="122">
        <v>4.1880453924513397</v>
      </c>
      <c r="CJ230" s="49"/>
      <c r="CK230" s="163" t="str">
        <f t="shared" si="201"/>
        <v xml:space="preserve">  </v>
      </c>
      <c r="CL230" s="643" t="str">
        <f t="shared" si="202"/>
        <v xml:space="preserve">  </v>
      </c>
      <c r="CM230" s="102">
        <f t="shared" si="225"/>
        <v>6.6380519470353772</v>
      </c>
      <c r="CN230" s="49"/>
      <c r="CO230" s="174" t="str">
        <f t="shared" si="228"/>
        <v xml:space="preserve">  </v>
      </c>
      <c r="CP230" s="818" t="str">
        <f t="shared" si="189"/>
        <v xml:space="preserve">  </v>
      </c>
      <c r="CQ230" s="106">
        <f t="shared" si="226"/>
        <v>2.4940175776449878</v>
      </c>
      <c r="CR230" s="61">
        <f t="shared" si="227"/>
        <v>2.6530321211861119</v>
      </c>
    </row>
    <row r="231" spans="1:97" ht="21.6" x14ac:dyDescent="0.3">
      <c r="A231" s="906" t="s">
        <v>2297</v>
      </c>
      <c r="B231" s="425" t="s">
        <v>1403</v>
      </c>
      <c r="C231" s="219" t="s">
        <v>599</v>
      </c>
      <c r="D231" s="219">
        <v>9</v>
      </c>
      <c r="E231" s="471"/>
      <c r="F231" s="472">
        <v>1</v>
      </c>
      <c r="G231" s="419">
        <v>11452600</v>
      </c>
      <c r="H231" s="419">
        <v>201212271240</v>
      </c>
      <c r="I231" s="419"/>
      <c r="J231" s="305" t="s">
        <v>790</v>
      </c>
      <c r="K231" s="926" t="s">
        <v>2614</v>
      </c>
      <c r="L231" s="413" t="s">
        <v>1694</v>
      </c>
      <c r="M231" s="219" t="s">
        <v>550</v>
      </c>
      <c r="N231" s="219"/>
      <c r="O231" s="219"/>
      <c r="P231" s="332">
        <v>41270</v>
      </c>
      <c r="Q231" s="326">
        <v>0.52777777777777779</v>
      </c>
      <c r="R231" s="305" t="s">
        <v>789</v>
      </c>
      <c r="S231" s="548" t="s">
        <v>789</v>
      </c>
      <c r="T231" s="488">
        <v>125.3</v>
      </c>
      <c r="U231" s="528">
        <v>142.5</v>
      </c>
      <c r="V231" s="138">
        <f t="shared" si="190"/>
        <v>17.200000000000003</v>
      </c>
      <c r="W231" s="528">
        <v>125</v>
      </c>
      <c r="X231" s="138">
        <f t="shared" si="191"/>
        <v>137.60000000000002</v>
      </c>
      <c r="Y231" s="643" t="str">
        <f t="shared" si="178"/>
        <v xml:space="preserve">  </v>
      </c>
      <c r="Z231" s="548" t="s">
        <v>789</v>
      </c>
      <c r="AA231" s="488">
        <v>125.2</v>
      </c>
      <c r="AB231" s="528">
        <v>142</v>
      </c>
      <c r="AC231" s="138">
        <f t="shared" si="192"/>
        <v>16.799999999999997</v>
      </c>
      <c r="AD231" s="528">
        <v>125</v>
      </c>
      <c r="AE231" s="138">
        <f t="shared" si="193"/>
        <v>134.39999999999998</v>
      </c>
      <c r="AF231" s="643" t="str">
        <f t="shared" si="179"/>
        <v xml:space="preserve">  </v>
      </c>
      <c r="AG231" s="548" t="s">
        <v>789</v>
      </c>
      <c r="AH231" s="488">
        <v>124</v>
      </c>
      <c r="AI231" s="528">
        <v>141.30000000000001</v>
      </c>
      <c r="AJ231" s="138">
        <f t="shared" si="194"/>
        <v>17.300000000000011</v>
      </c>
      <c r="AK231" s="528">
        <v>125</v>
      </c>
      <c r="AL231" s="138">
        <f t="shared" si="217"/>
        <v>138.40000000000009</v>
      </c>
      <c r="AM231" s="643" t="str">
        <f t="shared" si="177"/>
        <v xml:space="preserve">  </v>
      </c>
      <c r="AN231" s="192">
        <f t="shared" si="218"/>
        <v>136.80000000000004</v>
      </c>
      <c r="AO231" s="192">
        <f t="shared" si="219"/>
        <v>2.1166010488517242</v>
      </c>
      <c r="AP231" s="192">
        <f t="shared" si="220"/>
        <v>1.5472229889266986</v>
      </c>
      <c r="AQ231" s="42">
        <f t="shared" si="221"/>
        <v>3</v>
      </c>
      <c r="AR231" s="643" t="str">
        <f t="shared" si="180"/>
        <v xml:space="preserve">  </v>
      </c>
      <c r="AS231" s="42"/>
      <c r="AT231" s="23" t="s">
        <v>191</v>
      </c>
      <c r="AU231" s="23" t="s">
        <v>191</v>
      </c>
      <c r="AV231" s="23" t="s">
        <v>191</v>
      </c>
      <c r="AW231" s="162" t="str">
        <f t="shared" si="213"/>
        <v xml:space="preserve">  </v>
      </c>
      <c r="AX231" s="643" t="str">
        <f t="shared" si="181"/>
        <v xml:space="preserve">  </v>
      </c>
      <c r="AY231" s="23" t="s">
        <v>191</v>
      </c>
      <c r="AZ231" s="23" t="s">
        <v>191</v>
      </c>
      <c r="BA231" s="23" t="s">
        <v>191</v>
      </c>
      <c r="BB231" s="162" t="str">
        <f t="shared" si="214"/>
        <v xml:space="preserve">  </v>
      </c>
      <c r="BC231" s="643" t="str">
        <f t="shared" si="182"/>
        <v xml:space="preserve">  </v>
      </c>
      <c r="BD231" s="794" t="s">
        <v>191</v>
      </c>
      <c r="BE231" s="588"/>
      <c r="BF231" s="24">
        <v>6.4689978731500304</v>
      </c>
      <c r="BH231" s="162" t="str">
        <f t="shared" si="195"/>
        <v xml:space="preserve">  </v>
      </c>
      <c r="BI231" s="643" t="str">
        <f t="shared" si="184"/>
        <v xml:space="preserve">  </v>
      </c>
      <c r="BK231" s="110">
        <v>6.5917687059454555E-2</v>
      </c>
      <c r="BL231" s="22"/>
      <c r="BM231" s="162" t="str">
        <f t="shared" si="196"/>
        <v xml:space="preserve">  </v>
      </c>
      <c r="BN231" s="818" t="str">
        <f t="shared" si="185"/>
        <v xml:space="preserve">  </v>
      </c>
      <c r="BO231" s="942" t="str">
        <f t="shared" si="186"/>
        <v xml:space="preserve">  </v>
      </c>
      <c r="BP231" s="839">
        <f t="shared" si="222"/>
        <v>1.0189783387168811</v>
      </c>
      <c r="BQ231" s="43">
        <v>194.83364274971356</v>
      </c>
      <c r="BR231" s="121"/>
      <c r="BS231" s="163" t="str">
        <f t="shared" si="197"/>
        <v xml:space="preserve">  </v>
      </c>
      <c r="BT231" s="818" t="str">
        <f t="shared" si="198"/>
        <v xml:space="preserve">  </v>
      </c>
      <c r="BU231" s="43">
        <v>26.809109242360591</v>
      </c>
      <c r="BV231" s="53"/>
      <c r="BW231" s="163" t="str">
        <f t="shared" si="215"/>
        <v xml:space="preserve">  </v>
      </c>
      <c r="BX231" s="643" t="str">
        <f t="shared" si="187"/>
        <v xml:space="preserve">  </v>
      </c>
      <c r="BY231" s="2">
        <v>1.5953013858933622</v>
      </c>
      <c r="CA231" s="80">
        <v>1</v>
      </c>
      <c r="CB231" s="163" t="str">
        <f t="shared" si="199"/>
        <v xml:space="preserve">  </v>
      </c>
      <c r="CC231" s="643" t="str">
        <f t="shared" si="200"/>
        <v xml:space="preserve">  </v>
      </c>
      <c r="CD231" s="6">
        <f t="shared" si="223"/>
        <v>0.21440850626406782</v>
      </c>
      <c r="CF231" s="174" t="str">
        <f t="shared" si="216"/>
        <v xml:space="preserve">  </v>
      </c>
      <c r="CG231" s="818" t="str">
        <f t="shared" si="188"/>
        <v xml:space="preserve">  </v>
      </c>
      <c r="CH231" s="829">
        <f t="shared" si="224"/>
        <v>0.81880180618637421</v>
      </c>
      <c r="CI231" s="122">
        <v>4.2735719156435525</v>
      </c>
      <c r="CJ231" s="49"/>
      <c r="CK231" s="163" t="str">
        <f t="shared" si="201"/>
        <v xml:space="preserve">  </v>
      </c>
      <c r="CL231" s="643" t="str">
        <f t="shared" si="202"/>
        <v xml:space="preserve">  </v>
      </c>
      <c r="CM231" s="102">
        <f t="shared" si="225"/>
        <v>0.59146235312506801</v>
      </c>
      <c r="CN231" s="49"/>
      <c r="CO231" s="174" t="str">
        <f t="shared" si="228"/>
        <v xml:space="preserve">  </v>
      </c>
      <c r="CP231" s="818" t="str">
        <f t="shared" si="189"/>
        <v xml:space="preserve">  </v>
      </c>
      <c r="CQ231" s="106">
        <f t="shared" si="226"/>
        <v>2.1934466015879259</v>
      </c>
      <c r="CR231" s="61">
        <f t="shared" si="227"/>
        <v>2.206199198108787</v>
      </c>
    </row>
    <row r="232" spans="1:97" x14ac:dyDescent="0.3">
      <c r="A232" s="906" t="s">
        <v>2298</v>
      </c>
      <c r="B232" s="425" t="s">
        <v>1404</v>
      </c>
      <c r="C232" s="219" t="s">
        <v>599</v>
      </c>
      <c r="D232" s="219">
        <v>9</v>
      </c>
      <c r="E232" s="471"/>
      <c r="F232" s="472">
        <v>1</v>
      </c>
      <c r="G232" s="419">
        <v>384115121402501</v>
      </c>
      <c r="H232" s="419">
        <v>201212271320</v>
      </c>
      <c r="I232" s="419"/>
      <c r="J232" s="305" t="s">
        <v>792</v>
      </c>
      <c r="K232" s="911" t="s">
        <v>2617</v>
      </c>
      <c r="L232" s="415" t="s">
        <v>1716</v>
      </c>
      <c r="M232" s="219" t="s">
        <v>753</v>
      </c>
      <c r="N232" s="219"/>
      <c r="O232" s="219"/>
      <c r="P232" s="332">
        <v>41270</v>
      </c>
      <c r="Q232" s="326">
        <v>0.55555555555555558</v>
      </c>
      <c r="R232" s="305" t="s">
        <v>791</v>
      </c>
      <c r="S232" s="548" t="s">
        <v>791</v>
      </c>
      <c r="T232" s="488">
        <v>125.2</v>
      </c>
      <c r="U232" s="528">
        <v>139.9</v>
      </c>
      <c r="V232" s="138">
        <f t="shared" si="190"/>
        <v>14.700000000000003</v>
      </c>
      <c r="W232" s="528">
        <v>50</v>
      </c>
      <c r="X232" s="138">
        <f t="shared" si="191"/>
        <v>294.00000000000006</v>
      </c>
      <c r="Y232" s="643" t="str">
        <f t="shared" si="178"/>
        <v xml:space="preserve">  </v>
      </c>
      <c r="Z232" s="548" t="s">
        <v>791</v>
      </c>
      <c r="AA232" s="488">
        <v>123.6</v>
      </c>
      <c r="AB232" s="528">
        <v>138.19999999999999</v>
      </c>
      <c r="AC232" s="138">
        <f t="shared" si="192"/>
        <v>14.599999999999994</v>
      </c>
      <c r="AD232" s="528">
        <v>50</v>
      </c>
      <c r="AE232" s="138">
        <f t="shared" si="193"/>
        <v>291.99999999999989</v>
      </c>
      <c r="AF232" s="643" t="str">
        <f t="shared" si="179"/>
        <v xml:space="preserve">  </v>
      </c>
      <c r="AG232" s="548" t="s">
        <v>791</v>
      </c>
      <c r="AH232" s="488">
        <v>125.3</v>
      </c>
      <c r="AI232" s="528">
        <v>140</v>
      </c>
      <c r="AJ232" s="138">
        <f t="shared" si="194"/>
        <v>14.700000000000003</v>
      </c>
      <c r="AK232" s="528">
        <v>50</v>
      </c>
      <c r="AL232" s="138">
        <f t="shared" si="217"/>
        <v>294.00000000000006</v>
      </c>
      <c r="AM232" s="643" t="str">
        <f t="shared" si="177"/>
        <v xml:space="preserve">  </v>
      </c>
      <c r="AN232" s="192">
        <f t="shared" si="218"/>
        <v>293.33333333333331</v>
      </c>
      <c r="AO232" s="192">
        <f t="shared" si="219"/>
        <v>1.15470053837935</v>
      </c>
      <c r="AP232" s="192">
        <f t="shared" si="220"/>
        <v>0.39364791081114203</v>
      </c>
      <c r="AQ232" s="42">
        <f t="shared" si="221"/>
        <v>3</v>
      </c>
      <c r="AR232" s="643" t="str">
        <f t="shared" si="180"/>
        <v xml:space="preserve">  </v>
      </c>
      <c r="AS232" s="42"/>
      <c r="AT232" s="23" t="s">
        <v>191</v>
      </c>
      <c r="AU232" s="23" t="s">
        <v>191</v>
      </c>
      <c r="AV232" s="23" t="s">
        <v>191</v>
      </c>
      <c r="AW232" s="162" t="str">
        <f t="shared" si="213"/>
        <v xml:space="preserve">  </v>
      </c>
      <c r="AX232" s="643" t="str">
        <f t="shared" si="181"/>
        <v xml:space="preserve">  </v>
      </c>
      <c r="AY232" s="23" t="s">
        <v>191</v>
      </c>
      <c r="AZ232" s="23" t="s">
        <v>191</v>
      </c>
      <c r="BA232" s="23" t="s">
        <v>191</v>
      </c>
      <c r="BB232" s="162" t="str">
        <f t="shared" si="214"/>
        <v xml:space="preserve">  </v>
      </c>
      <c r="BC232" s="643" t="str">
        <f t="shared" si="182"/>
        <v xml:space="preserve">  </v>
      </c>
      <c r="BD232" s="794" t="s">
        <v>191</v>
      </c>
      <c r="BE232" s="588"/>
      <c r="BF232" s="24">
        <v>10.583205632813266</v>
      </c>
      <c r="BH232" s="162" t="str">
        <f t="shared" si="195"/>
        <v xml:space="preserve">  </v>
      </c>
      <c r="BI232" s="643" t="str">
        <f t="shared" si="184"/>
        <v xml:space="preserve">  </v>
      </c>
      <c r="BK232" s="110">
        <v>0.18814443584924684</v>
      </c>
      <c r="BL232" s="22"/>
      <c r="BM232" s="162" t="str">
        <f t="shared" si="196"/>
        <v xml:space="preserve">  </v>
      </c>
      <c r="BN232" s="818" t="str">
        <f t="shared" si="185"/>
        <v xml:space="preserve">  </v>
      </c>
      <c r="BO232" s="942" t="str">
        <f t="shared" si="186"/>
        <v xml:space="preserve">  </v>
      </c>
      <c r="BP232" s="839">
        <f t="shared" si="222"/>
        <v>1.7777641517793472</v>
      </c>
      <c r="BQ232" s="43">
        <v>241.50925573981974</v>
      </c>
      <c r="BR232" s="121"/>
      <c r="BS232" s="163" t="str">
        <f t="shared" si="197"/>
        <v xml:space="preserve">  </v>
      </c>
      <c r="BT232" s="818" t="str">
        <f t="shared" si="198"/>
        <v xml:space="preserve">  </v>
      </c>
      <c r="BU232" s="43">
        <v>71.003721187507011</v>
      </c>
      <c r="BV232" s="53"/>
      <c r="BW232" s="163" t="str">
        <f t="shared" si="215"/>
        <v xml:space="preserve">  </v>
      </c>
      <c r="BX232" s="643" t="str">
        <f t="shared" si="187"/>
        <v xml:space="preserve">  </v>
      </c>
      <c r="BY232" s="2">
        <v>1.9512045959651414</v>
      </c>
      <c r="CA232" s="80">
        <v>1</v>
      </c>
      <c r="CB232" s="163" t="str">
        <f t="shared" si="199"/>
        <v xml:space="preserve">  </v>
      </c>
      <c r="CC232" s="643" t="str">
        <f t="shared" si="200"/>
        <v xml:space="preserve">  </v>
      </c>
      <c r="CD232" s="6">
        <f t="shared" si="223"/>
        <v>0.56975174202182099</v>
      </c>
      <c r="CF232" s="174" t="str">
        <f t="shared" si="216"/>
        <v xml:space="preserve">  </v>
      </c>
      <c r="CG232" s="818" t="str">
        <f t="shared" si="188"/>
        <v xml:space="preserve">  </v>
      </c>
      <c r="CH232" s="829">
        <f t="shared" si="224"/>
        <v>0.80792124922416764</v>
      </c>
      <c r="CI232" s="122">
        <v>4.5968016253045425</v>
      </c>
      <c r="CJ232" s="49"/>
      <c r="CK232" s="163" t="str">
        <f t="shared" si="201"/>
        <v xml:space="preserve">  </v>
      </c>
      <c r="CL232" s="643" t="str">
        <f t="shared" si="202"/>
        <v xml:space="preserve">  </v>
      </c>
      <c r="CM232" s="102">
        <f t="shared" si="225"/>
        <v>1.3514596778395356</v>
      </c>
      <c r="CN232" s="49"/>
      <c r="CO232" s="174" t="str">
        <f t="shared" si="228"/>
        <v xml:space="preserve">  </v>
      </c>
      <c r="CP232" s="818" t="str">
        <f t="shared" si="189"/>
        <v xml:space="preserve">  </v>
      </c>
      <c r="CQ232" s="106">
        <f t="shared" si="226"/>
        <v>1.9033645775699468</v>
      </c>
      <c r="CR232" s="61">
        <f t="shared" si="227"/>
        <v>1.9033645775699466</v>
      </c>
    </row>
    <row r="233" spans="1:97" x14ac:dyDescent="0.3">
      <c r="A233" s="906" t="s">
        <v>2299</v>
      </c>
      <c r="B233" s="425" t="s">
        <v>1405</v>
      </c>
      <c r="C233" s="305" t="s">
        <v>599</v>
      </c>
      <c r="D233" s="219">
        <v>9</v>
      </c>
      <c r="E233" s="471"/>
      <c r="F233" s="472">
        <v>1</v>
      </c>
      <c r="G233" s="419">
        <v>11452800</v>
      </c>
      <c r="H233" s="419">
        <v>201212271400</v>
      </c>
      <c r="I233" s="419"/>
      <c r="J233" s="305" t="s">
        <v>794</v>
      </c>
      <c r="K233" s="911" t="s">
        <v>2615</v>
      </c>
      <c r="L233" s="415" t="s">
        <v>1696</v>
      </c>
      <c r="M233" s="219" t="s">
        <v>756</v>
      </c>
      <c r="N233" s="219"/>
      <c r="O233" s="219"/>
      <c r="P233" s="332">
        <v>41270</v>
      </c>
      <c r="Q233" s="326">
        <v>0.58333333333333337</v>
      </c>
      <c r="R233" s="305" t="s">
        <v>793</v>
      </c>
      <c r="S233" s="548" t="s">
        <v>793</v>
      </c>
      <c r="T233" s="488">
        <v>123.3</v>
      </c>
      <c r="U233" s="528">
        <v>137.6</v>
      </c>
      <c r="V233" s="138">
        <f t="shared" si="190"/>
        <v>14.299999999999997</v>
      </c>
      <c r="W233" s="528">
        <v>100</v>
      </c>
      <c r="X233" s="138">
        <f t="shared" si="191"/>
        <v>142.99999999999997</v>
      </c>
      <c r="Y233" s="643" t="str">
        <f t="shared" si="178"/>
        <v xml:space="preserve">  </v>
      </c>
      <c r="Z233" s="548" t="s">
        <v>793</v>
      </c>
      <c r="AA233" s="488">
        <v>123.9</v>
      </c>
      <c r="AB233" s="528">
        <v>138.1</v>
      </c>
      <c r="AC233" s="138">
        <f t="shared" si="192"/>
        <v>14.199999999999989</v>
      </c>
      <c r="AD233" s="528">
        <v>100</v>
      </c>
      <c r="AE233" s="138">
        <f t="shared" si="193"/>
        <v>141.99999999999989</v>
      </c>
      <c r="AF233" s="643" t="str">
        <f t="shared" si="179"/>
        <v xml:space="preserve">  </v>
      </c>
      <c r="AG233" s="548" t="s">
        <v>793</v>
      </c>
      <c r="AH233" s="488">
        <v>126.1</v>
      </c>
      <c r="AI233" s="528">
        <v>140.30000000000001</v>
      </c>
      <c r="AJ233" s="138">
        <f t="shared" si="194"/>
        <v>14.200000000000017</v>
      </c>
      <c r="AK233" s="528">
        <v>100</v>
      </c>
      <c r="AL233" s="138">
        <f t="shared" si="217"/>
        <v>142.00000000000017</v>
      </c>
      <c r="AM233" s="643" t="str">
        <f t="shared" si="177"/>
        <v xml:space="preserve">  </v>
      </c>
      <c r="AN233" s="192">
        <f t="shared" si="218"/>
        <v>142.33333333333334</v>
      </c>
      <c r="AO233" s="192">
        <f t="shared" si="219"/>
        <v>0.57735026918959287</v>
      </c>
      <c r="AP233" s="192">
        <f t="shared" si="220"/>
        <v>0.40563250762734859</v>
      </c>
      <c r="AQ233" s="42">
        <f t="shared" si="221"/>
        <v>3</v>
      </c>
      <c r="AR233" s="643" t="str">
        <f t="shared" si="180"/>
        <v xml:space="preserve">  </v>
      </c>
      <c r="AS233" s="42"/>
      <c r="AT233" s="23" t="s">
        <v>191</v>
      </c>
      <c r="AU233" s="23" t="s">
        <v>191</v>
      </c>
      <c r="AV233" s="23" t="s">
        <v>191</v>
      </c>
      <c r="AW233" s="162" t="str">
        <f t="shared" si="213"/>
        <v xml:space="preserve">  </v>
      </c>
      <c r="AX233" s="643" t="str">
        <f t="shared" si="181"/>
        <v xml:space="preserve">  </v>
      </c>
      <c r="AY233" s="23" t="s">
        <v>191</v>
      </c>
      <c r="AZ233" s="23" t="s">
        <v>191</v>
      </c>
      <c r="BA233" s="23" t="s">
        <v>191</v>
      </c>
      <c r="BB233" s="162" t="str">
        <f t="shared" si="214"/>
        <v xml:space="preserve">  </v>
      </c>
      <c r="BC233" s="643" t="str">
        <f t="shared" si="182"/>
        <v xml:space="preserve">  </v>
      </c>
      <c r="BD233" s="794" t="s">
        <v>191</v>
      </c>
      <c r="BE233" s="588"/>
      <c r="BF233" s="24">
        <v>5.5527865473479867</v>
      </c>
      <c r="BH233" s="162" t="str">
        <f t="shared" si="195"/>
        <v xml:space="preserve">  </v>
      </c>
      <c r="BI233" s="643" t="str">
        <f t="shared" si="184"/>
        <v xml:space="preserve">  </v>
      </c>
      <c r="BK233" s="110">
        <v>7.5299866205864041E-2</v>
      </c>
      <c r="BL233" s="22"/>
      <c r="BM233" s="162" t="str">
        <f t="shared" si="196"/>
        <v xml:space="preserve">  </v>
      </c>
      <c r="BN233" s="818" t="str">
        <f t="shared" si="185"/>
        <v xml:space="preserve">  </v>
      </c>
      <c r="BO233" s="942" t="str">
        <f t="shared" si="186"/>
        <v xml:space="preserve">  </v>
      </c>
      <c r="BP233" s="839">
        <f t="shared" si="222"/>
        <v>1.3560734878567822</v>
      </c>
      <c r="BQ233" s="43">
        <v>147.20641480324602</v>
      </c>
      <c r="BR233" s="121"/>
      <c r="BS233" s="163" t="str">
        <f t="shared" si="197"/>
        <v xml:space="preserve">  </v>
      </c>
      <c r="BT233" s="818" t="str">
        <f t="shared" si="198"/>
        <v xml:space="preserve">  </v>
      </c>
      <c r="BU233" s="43">
        <v>21.050517316864177</v>
      </c>
      <c r="BV233" s="53"/>
      <c r="BW233" s="163" t="str">
        <f t="shared" si="215"/>
        <v xml:space="preserve">  </v>
      </c>
      <c r="BX233" s="643" t="str">
        <f t="shared" si="187"/>
        <v xml:space="preserve">  </v>
      </c>
      <c r="BY233" s="2">
        <v>1.5052715645164778</v>
      </c>
      <c r="CA233" s="80">
        <v>1</v>
      </c>
      <c r="CB233" s="163" t="str">
        <f t="shared" si="199"/>
        <v xml:space="preserve">  </v>
      </c>
      <c r="CC233" s="643" t="str">
        <f t="shared" si="200"/>
        <v xml:space="preserve">  </v>
      </c>
      <c r="CD233" s="6">
        <f t="shared" si="223"/>
        <v>0.21374856216133967</v>
      </c>
      <c r="CF233" s="174" t="str">
        <f t="shared" si="216"/>
        <v xml:space="preserve">  </v>
      </c>
      <c r="CG233" s="818" t="str">
        <f t="shared" si="188"/>
        <v xml:space="preserve">  </v>
      </c>
      <c r="CH233" s="829">
        <f t="shared" si="224"/>
        <v>1.0225584031296477</v>
      </c>
      <c r="CI233" s="122">
        <v>4.982597818049654</v>
      </c>
      <c r="CJ233" s="49"/>
      <c r="CK233" s="163" t="str">
        <f t="shared" si="201"/>
        <v xml:space="preserve">  </v>
      </c>
      <c r="CL233" s="643" t="str">
        <f t="shared" si="202"/>
        <v xml:space="preserve">  </v>
      </c>
      <c r="CM233" s="102">
        <f t="shared" si="225"/>
        <v>0.70752889016305176</v>
      </c>
      <c r="CN233" s="49"/>
      <c r="CO233" s="174" t="str">
        <f t="shared" si="228"/>
        <v xml:space="preserve">  </v>
      </c>
      <c r="CP233" s="818" t="str">
        <f t="shared" si="189"/>
        <v xml:space="preserve">  </v>
      </c>
      <c r="CQ233" s="106">
        <f t="shared" si="226"/>
        <v>3.3847694916755646</v>
      </c>
      <c r="CR233" s="61">
        <f t="shared" si="227"/>
        <v>3.3610997749505658</v>
      </c>
    </row>
    <row r="234" spans="1:97" ht="31.8" x14ac:dyDescent="0.3">
      <c r="A234" s="906" t="s">
        <v>2300</v>
      </c>
      <c r="B234" s="425" t="s">
        <v>1406</v>
      </c>
      <c r="C234" s="219" t="s">
        <v>599</v>
      </c>
      <c r="D234" s="219">
        <v>9</v>
      </c>
      <c r="E234" s="471"/>
      <c r="F234" s="472">
        <v>1</v>
      </c>
      <c r="G234" s="419">
        <v>11452900</v>
      </c>
      <c r="H234" s="419">
        <v>201212271440</v>
      </c>
      <c r="I234" s="419"/>
      <c r="J234" s="305" t="s">
        <v>796</v>
      </c>
      <c r="K234" s="926" t="s">
        <v>2616</v>
      </c>
      <c r="L234" s="415" t="s">
        <v>746</v>
      </c>
      <c r="M234" s="219" t="s">
        <v>746</v>
      </c>
      <c r="N234" s="219"/>
      <c r="O234" s="219"/>
      <c r="P234" s="332">
        <v>41270</v>
      </c>
      <c r="Q234" s="326">
        <v>0.61111111111111105</v>
      </c>
      <c r="R234" s="305" t="s">
        <v>795</v>
      </c>
      <c r="S234" s="548" t="s">
        <v>795</v>
      </c>
      <c r="T234" s="488">
        <v>123.7</v>
      </c>
      <c r="U234" s="528">
        <v>141.80000000000001</v>
      </c>
      <c r="V234" s="138">
        <f t="shared" si="190"/>
        <v>18.100000000000009</v>
      </c>
      <c r="W234" s="528">
        <v>125</v>
      </c>
      <c r="X234" s="138">
        <f t="shared" si="191"/>
        <v>144.80000000000007</v>
      </c>
      <c r="Y234" s="643" t="str">
        <f t="shared" si="178"/>
        <v xml:space="preserve">  </v>
      </c>
      <c r="Z234" s="548" t="s">
        <v>795</v>
      </c>
      <c r="AA234" s="488">
        <v>123</v>
      </c>
      <c r="AB234" s="528">
        <v>140.69999999999999</v>
      </c>
      <c r="AC234" s="138">
        <f t="shared" si="192"/>
        <v>17.699999999999989</v>
      </c>
      <c r="AD234" s="528">
        <v>125</v>
      </c>
      <c r="AE234" s="138">
        <f t="shared" si="193"/>
        <v>141.59999999999991</v>
      </c>
      <c r="AF234" s="643" t="str">
        <f t="shared" si="179"/>
        <v xml:space="preserve">  </v>
      </c>
      <c r="AG234" s="548" t="s">
        <v>795</v>
      </c>
      <c r="AH234" s="488">
        <v>124.4</v>
      </c>
      <c r="AI234" s="528">
        <v>142.6</v>
      </c>
      <c r="AJ234" s="138">
        <f t="shared" si="194"/>
        <v>18.199999999999989</v>
      </c>
      <c r="AK234" s="528">
        <v>125</v>
      </c>
      <c r="AL234" s="138">
        <f t="shared" si="217"/>
        <v>145.59999999999991</v>
      </c>
      <c r="AM234" s="643" t="str">
        <f t="shared" si="177"/>
        <v xml:space="preserve">  </v>
      </c>
      <c r="AN234" s="192">
        <f t="shared" si="218"/>
        <v>143.99999999999997</v>
      </c>
      <c r="AO234" s="192">
        <f t="shared" si="219"/>
        <v>2.1166010488517024</v>
      </c>
      <c r="AP234" s="192">
        <f t="shared" si="220"/>
        <v>1.4698618394803491</v>
      </c>
      <c r="AQ234" s="42">
        <f t="shared" si="221"/>
        <v>3</v>
      </c>
      <c r="AR234" s="643" t="str">
        <f t="shared" si="180"/>
        <v xml:space="preserve">  </v>
      </c>
      <c r="AS234" s="42"/>
      <c r="AT234" s="23" t="s">
        <v>191</v>
      </c>
      <c r="AU234" s="23" t="s">
        <v>191</v>
      </c>
      <c r="AV234" s="23" t="s">
        <v>191</v>
      </c>
      <c r="AW234" s="162" t="str">
        <f t="shared" si="213"/>
        <v xml:space="preserve">  </v>
      </c>
      <c r="AX234" s="643" t="str">
        <f t="shared" si="181"/>
        <v xml:space="preserve">  </v>
      </c>
      <c r="AY234" s="23" t="s">
        <v>191</v>
      </c>
      <c r="AZ234" s="23" t="s">
        <v>191</v>
      </c>
      <c r="BA234" s="23" t="s">
        <v>191</v>
      </c>
      <c r="BB234" s="162" t="str">
        <f t="shared" si="214"/>
        <v xml:space="preserve">  </v>
      </c>
      <c r="BC234" s="643" t="str">
        <f t="shared" si="182"/>
        <v xml:space="preserve">  </v>
      </c>
      <c r="BD234" s="794" t="s">
        <v>191</v>
      </c>
      <c r="BE234" s="588"/>
      <c r="BF234" s="24">
        <v>5.2120093347454644</v>
      </c>
      <c r="BH234" s="162" t="str">
        <f t="shared" si="195"/>
        <v xml:space="preserve">  </v>
      </c>
      <c r="BI234" s="643" t="str">
        <f t="shared" si="184"/>
        <v xml:space="preserve">  </v>
      </c>
      <c r="BK234" s="110">
        <v>7.4831774479568083E-2</v>
      </c>
      <c r="BL234" s="22"/>
      <c r="BM234" s="162" t="str">
        <f t="shared" si="196"/>
        <v xml:space="preserve">  </v>
      </c>
      <c r="BN234" s="818" t="str">
        <f t="shared" si="185"/>
        <v xml:space="preserve">  </v>
      </c>
      <c r="BO234" s="942" t="str">
        <f t="shared" si="186"/>
        <v xml:space="preserve">  </v>
      </c>
      <c r="BP234" s="839">
        <f t="shared" si="222"/>
        <v>1.4357567240086802</v>
      </c>
      <c r="BQ234" s="43">
        <v>134.43103973069944</v>
      </c>
      <c r="BR234" s="121"/>
      <c r="BS234" s="163" t="str">
        <f t="shared" si="197"/>
        <v xml:space="preserve">  </v>
      </c>
      <c r="BT234" s="818" t="str">
        <f t="shared" si="198"/>
        <v xml:space="preserve">  </v>
      </c>
      <c r="BU234" s="43">
        <v>19.465614553005288</v>
      </c>
      <c r="BV234" s="53"/>
      <c r="BW234" s="163" t="str">
        <f t="shared" si="215"/>
        <v xml:space="preserve">  </v>
      </c>
      <c r="BX234" s="643" t="str">
        <f t="shared" si="187"/>
        <v xml:space="preserve">  </v>
      </c>
      <c r="BY234" s="2">
        <v>1.3443305796310676</v>
      </c>
      <c r="CA234" s="80">
        <v>1</v>
      </c>
      <c r="CB234" s="163" t="str">
        <f t="shared" si="199"/>
        <v xml:space="preserve">  </v>
      </c>
      <c r="CC234" s="643" t="str">
        <f t="shared" si="200"/>
        <v xml:space="preserve">  </v>
      </c>
      <c r="CD234" s="6">
        <f t="shared" si="223"/>
        <v>0.19035721007575906</v>
      </c>
      <c r="CF234" s="174" t="str">
        <f t="shared" si="216"/>
        <v xml:space="preserve">  </v>
      </c>
      <c r="CG234" s="818" t="str">
        <f t="shared" si="188"/>
        <v xml:space="preserve">  </v>
      </c>
      <c r="CH234" s="829">
        <f t="shared" si="224"/>
        <v>1.0000150131428827</v>
      </c>
      <c r="CI234" s="122">
        <v>4.9358417451799532</v>
      </c>
      <c r="CJ234" s="49"/>
      <c r="CK234" s="163" t="str">
        <f t="shared" si="201"/>
        <v xml:space="preserve">  </v>
      </c>
      <c r="CL234" s="643" t="str">
        <f t="shared" si="202"/>
        <v xml:space="preserve">  </v>
      </c>
      <c r="CM234" s="102">
        <f t="shared" si="225"/>
        <v>0.71865855809820067</v>
      </c>
      <c r="CN234" s="49"/>
      <c r="CO234" s="174" t="str">
        <f t="shared" si="228"/>
        <v xml:space="preserve">  </v>
      </c>
      <c r="CP234" s="818" t="str">
        <f t="shared" si="189"/>
        <v xml:space="preserve">  </v>
      </c>
      <c r="CQ234" s="106">
        <f t="shared" si="226"/>
        <v>3.6716533287756579</v>
      </c>
      <c r="CR234" s="61">
        <f t="shared" si="227"/>
        <v>3.6919387062827012</v>
      </c>
    </row>
    <row r="235" spans="1:97" ht="21.6" x14ac:dyDescent="0.3">
      <c r="A235" s="906" t="s">
        <v>2301</v>
      </c>
      <c r="B235" s="425" t="s">
        <v>1407</v>
      </c>
      <c r="C235" s="219" t="s">
        <v>599</v>
      </c>
      <c r="D235" s="219">
        <v>9</v>
      </c>
      <c r="E235" s="471"/>
      <c r="F235" s="472">
        <v>1</v>
      </c>
      <c r="G235" s="419">
        <v>11452600</v>
      </c>
      <c r="H235" s="419">
        <v>201301161000</v>
      </c>
      <c r="I235" s="419"/>
      <c r="J235" s="305" t="s">
        <v>859</v>
      </c>
      <c r="K235" s="926" t="s">
        <v>2614</v>
      </c>
      <c r="L235" s="413" t="s">
        <v>1694</v>
      </c>
      <c r="M235" s="219" t="s">
        <v>547</v>
      </c>
      <c r="N235" s="219"/>
      <c r="O235" s="219"/>
      <c r="P235" s="304">
        <v>41290</v>
      </c>
      <c r="Q235" s="326">
        <v>0.41666666666666669</v>
      </c>
      <c r="R235" s="305" t="s">
        <v>908</v>
      </c>
      <c r="S235" s="582" t="s">
        <v>908</v>
      </c>
      <c r="T235" s="488">
        <v>130.6</v>
      </c>
      <c r="U235" s="492">
        <v>137.6</v>
      </c>
      <c r="V235" s="136">
        <f t="shared" si="190"/>
        <v>7</v>
      </c>
      <c r="W235" s="528">
        <v>500</v>
      </c>
      <c r="X235" s="136">
        <f t="shared" si="191"/>
        <v>14</v>
      </c>
      <c r="Y235" s="643" t="str">
        <f t="shared" si="178"/>
        <v xml:space="preserve">  </v>
      </c>
      <c r="Z235" s="582" t="s">
        <v>908</v>
      </c>
      <c r="AA235" s="489">
        <v>131.9</v>
      </c>
      <c r="AB235" s="492">
        <v>138.9</v>
      </c>
      <c r="AC235" s="138">
        <f t="shared" si="192"/>
        <v>7</v>
      </c>
      <c r="AD235" s="528">
        <v>500</v>
      </c>
      <c r="AE235" s="2">
        <v>14</v>
      </c>
      <c r="AF235" s="643" t="str">
        <f t="shared" si="179"/>
        <v xml:space="preserve">  </v>
      </c>
      <c r="AG235" s="582" t="s">
        <v>908</v>
      </c>
      <c r="AH235" s="489">
        <v>132.6</v>
      </c>
      <c r="AI235" s="492">
        <v>139.1</v>
      </c>
      <c r="AJ235" s="138">
        <f t="shared" si="194"/>
        <v>6.5</v>
      </c>
      <c r="AK235" s="528">
        <v>500</v>
      </c>
      <c r="AL235" s="136">
        <f t="shared" si="217"/>
        <v>13</v>
      </c>
      <c r="AM235" s="643" t="str">
        <f t="shared" si="177"/>
        <v xml:space="preserve">  </v>
      </c>
      <c r="AN235" s="192">
        <f t="shared" si="218"/>
        <v>13.666666666666666</v>
      </c>
      <c r="AO235" s="192">
        <f t="shared" si="219"/>
        <v>0.57735026918962573</v>
      </c>
      <c r="AP235" s="192">
        <f>AO235/AN235*100</f>
        <v>4.2245141648021391</v>
      </c>
      <c r="AQ235" s="42">
        <f t="shared" si="221"/>
        <v>3</v>
      </c>
      <c r="AR235" s="643" t="str">
        <f t="shared" si="180"/>
        <v xml:space="preserve">  </v>
      </c>
      <c r="AS235" s="42"/>
      <c r="AT235" s="23" t="s">
        <v>191</v>
      </c>
      <c r="AU235" s="23" t="s">
        <v>191</v>
      </c>
      <c r="AV235" s="23" t="s">
        <v>191</v>
      </c>
      <c r="AW235" s="162" t="str">
        <f t="shared" si="213"/>
        <v xml:space="preserve">  </v>
      </c>
      <c r="AX235" s="643" t="str">
        <f t="shared" si="181"/>
        <v xml:space="preserve">  </v>
      </c>
      <c r="AY235" s="23" t="s">
        <v>191</v>
      </c>
      <c r="AZ235" s="23" t="s">
        <v>191</v>
      </c>
      <c r="BA235" s="23" t="s">
        <v>191</v>
      </c>
      <c r="BB235" s="162" t="str">
        <f t="shared" si="214"/>
        <v xml:space="preserve">  </v>
      </c>
      <c r="BC235" s="643" t="str">
        <f t="shared" si="182"/>
        <v xml:space="preserve">  </v>
      </c>
      <c r="BD235" s="794" t="s">
        <v>191</v>
      </c>
      <c r="BE235" s="55"/>
      <c r="BF235" s="24">
        <v>1.7909874633038547</v>
      </c>
      <c r="BG235" s="24"/>
      <c r="BH235" s="162" t="str">
        <f t="shared" si="195"/>
        <v xml:space="preserve">  </v>
      </c>
      <c r="BI235" s="643" t="str">
        <f t="shared" si="184"/>
        <v xml:space="preserve">  </v>
      </c>
      <c r="BJ235" s="55"/>
      <c r="BK235" s="5">
        <v>5.7114815202400769E-2</v>
      </c>
      <c r="BL235" s="5"/>
      <c r="BM235" s="162" t="str">
        <f t="shared" si="196"/>
        <v xml:space="preserve">  </v>
      </c>
      <c r="BN235" s="818" t="str">
        <f t="shared" si="185"/>
        <v xml:space="preserve">  </v>
      </c>
      <c r="BO235" s="942" t="str">
        <f t="shared" si="186"/>
        <v xml:space="preserve">  </v>
      </c>
      <c r="BP235" s="826">
        <f t="shared" si="222"/>
        <v>3.1890125627702846</v>
      </c>
      <c r="BQ235" s="38">
        <v>250.88524995324968</v>
      </c>
      <c r="BR235" s="246"/>
      <c r="BS235" s="163" t="str">
        <f t="shared" si="197"/>
        <v xml:space="preserve">  </v>
      </c>
      <c r="BT235" s="818" t="str">
        <f t="shared" si="198"/>
        <v xml:space="preserve">  </v>
      </c>
      <c r="BU235" s="181">
        <f>BQ235*(X235/1000)</f>
        <v>3.5123934993454955</v>
      </c>
      <c r="BV235" s="246"/>
      <c r="BW235" s="163" t="str">
        <f t="shared" si="215"/>
        <v xml:space="preserve">  </v>
      </c>
      <c r="BX235" s="643" t="str">
        <f t="shared" si="187"/>
        <v xml:space="preserve">  </v>
      </c>
      <c r="BY235" s="2">
        <v>4.0493251534086854</v>
      </c>
      <c r="BZ235" s="10"/>
      <c r="CA235" s="80">
        <v>1</v>
      </c>
      <c r="CB235" s="163" t="str">
        <f t="shared" si="199"/>
        <v xml:space="preserve">  </v>
      </c>
      <c r="CC235" s="643" t="str">
        <f t="shared" si="200"/>
        <v xml:space="preserve">  </v>
      </c>
      <c r="CD235" s="6">
        <f t="shared" si="223"/>
        <v>5.6690552147721597E-2</v>
      </c>
      <c r="CF235" s="174" t="str">
        <f t="shared" si="216"/>
        <v>E, &lt;PRL</v>
      </c>
      <c r="CG235" s="818" t="str">
        <f t="shared" si="188"/>
        <v>&lt;MDL</v>
      </c>
      <c r="CH235" s="829">
        <f t="shared" si="224"/>
        <v>1.6140148351340873</v>
      </c>
      <c r="CI235" s="11">
        <v>11.952854323782683</v>
      </c>
      <c r="CK235" s="163" t="str">
        <f t="shared" si="201"/>
        <v xml:space="preserve">  </v>
      </c>
      <c r="CL235" s="643" t="str">
        <f t="shared" si="202"/>
        <v xml:space="preserve">  </v>
      </c>
      <c r="CM235" s="102">
        <f t="shared" si="225"/>
        <v>0.15538710620917487</v>
      </c>
      <c r="CO235" s="174" t="str">
        <f t="shared" si="228"/>
        <v>E, &lt;PRL</v>
      </c>
      <c r="CP235" s="818" t="str">
        <f t="shared" si="189"/>
        <v>E, &lt;RL</v>
      </c>
      <c r="CQ235" s="106">
        <f t="shared" si="226"/>
        <v>4.7642714452164867</v>
      </c>
      <c r="CR235" s="61">
        <f t="shared" si="227"/>
        <v>4.4239663419867368</v>
      </c>
    </row>
    <row r="236" spans="1:97" ht="31.8" x14ac:dyDescent="0.3">
      <c r="A236" s="906" t="s">
        <v>2302</v>
      </c>
      <c r="B236" s="425" t="s">
        <v>1408</v>
      </c>
      <c r="C236" s="219" t="s">
        <v>599</v>
      </c>
      <c r="D236" s="219">
        <v>9</v>
      </c>
      <c r="E236" s="471"/>
      <c r="F236" s="472">
        <v>1</v>
      </c>
      <c r="G236" s="419">
        <v>11452900</v>
      </c>
      <c r="H236" s="419">
        <v>201301161050</v>
      </c>
      <c r="I236" s="419"/>
      <c r="J236" s="305" t="s">
        <v>863</v>
      </c>
      <c r="K236" s="926" t="s">
        <v>2616</v>
      </c>
      <c r="L236" s="415" t="s">
        <v>746</v>
      </c>
      <c r="M236" s="219" t="s">
        <v>48</v>
      </c>
      <c r="N236" s="219"/>
      <c r="O236" s="219"/>
      <c r="P236" s="304">
        <v>41290</v>
      </c>
      <c r="Q236" s="326">
        <v>0.4513888888888889</v>
      </c>
      <c r="R236" s="305" t="s">
        <v>912</v>
      </c>
      <c r="S236" s="582" t="s">
        <v>912</v>
      </c>
      <c r="T236" s="508">
        <v>131.6</v>
      </c>
      <c r="U236" s="492">
        <v>142.19999999999999</v>
      </c>
      <c r="V236" s="136">
        <f t="shared" si="190"/>
        <v>10.599999999999994</v>
      </c>
      <c r="W236" s="528">
        <v>500</v>
      </c>
      <c r="X236" s="136">
        <f t="shared" si="191"/>
        <v>21.199999999999989</v>
      </c>
      <c r="Y236" s="643" t="str">
        <f t="shared" si="178"/>
        <v xml:space="preserve">  </v>
      </c>
      <c r="Z236" s="582" t="s">
        <v>912</v>
      </c>
      <c r="AA236" s="493">
        <v>123.8</v>
      </c>
      <c r="AB236" s="492">
        <v>134.4</v>
      </c>
      <c r="AC236" s="138">
        <f t="shared" si="192"/>
        <v>10.600000000000009</v>
      </c>
      <c r="AD236" s="528">
        <v>500</v>
      </c>
      <c r="AE236" s="2">
        <v>21.200000000000017</v>
      </c>
      <c r="AF236" s="643" t="str">
        <f t="shared" si="179"/>
        <v xml:space="preserve">  </v>
      </c>
      <c r="AG236" s="582" t="s">
        <v>912</v>
      </c>
      <c r="AH236" s="493">
        <v>132.69999999999999</v>
      </c>
      <c r="AI236" s="492">
        <v>142.19999999999999</v>
      </c>
      <c r="AJ236" s="138">
        <f t="shared" si="194"/>
        <v>9.5</v>
      </c>
      <c r="AK236" s="528">
        <v>500</v>
      </c>
      <c r="AL236" s="136">
        <f t="shared" si="217"/>
        <v>19</v>
      </c>
      <c r="AM236" s="643" t="str">
        <f t="shared" si="177"/>
        <v xml:space="preserve">  </v>
      </c>
      <c r="AN236" s="192">
        <f t="shared" si="218"/>
        <v>20.466666666666669</v>
      </c>
      <c r="AO236" s="192">
        <f t="shared" si="219"/>
        <v>1.2701705922171784</v>
      </c>
      <c r="AP236" s="192">
        <f t="shared" ref="AP236:AP275" si="229">AO236/AN236*100</f>
        <v>6.2060452388461478</v>
      </c>
      <c r="AQ236" s="42">
        <f t="shared" si="221"/>
        <v>3</v>
      </c>
      <c r="AR236" s="643" t="str">
        <f t="shared" si="180"/>
        <v xml:space="preserve">  </v>
      </c>
      <c r="AS236" s="42"/>
      <c r="AT236" s="23" t="s">
        <v>191</v>
      </c>
      <c r="AU236" s="23" t="s">
        <v>191</v>
      </c>
      <c r="AV236" s="23" t="s">
        <v>191</v>
      </c>
      <c r="AW236" s="162" t="str">
        <f t="shared" si="213"/>
        <v xml:space="preserve">  </v>
      </c>
      <c r="AX236" s="643" t="str">
        <f t="shared" si="181"/>
        <v xml:space="preserve">  </v>
      </c>
      <c r="AY236" s="23" t="s">
        <v>191</v>
      </c>
      <c r="AZ236" s="23" t="s">
        <v>191</v>
      </c>
      <c r="BA236" s="23" t="s">
        <v>191</v>
      </c>
      <c r="BB236" s="162" t="str">
        <f t="shared" si="214"/>
        <v xml:space="preserve">  </v>
      </c>
      <c r="BC236" s="643" t="str">
        <f t="shared" si="182"/>
        <v xml:space="preserve">  </v>
      </c>
      <c r="BD236" s="794" t="s">
        <v>191</v>
      </c>
      <c r="BE236" s="55"/>
      <c r="BF236" s="24">
        <v>2.2629760355923185</v>
      </c>
      <c r="BG236" s="24"/>
      <c r="BH236" s="162" t="str">
        <f t="shared" si="195"/>
        <v xml:space="preserve">  </v>
      </c>
      <c r="BI236" s="643" t="str">
        <f t="shared" si="184"/>
        <v xml:space="preserve">  </v>
      </c>
      <c r="BJ236" s="55"/>
      <c r="BK236" s="5">
        <v>0.16885571513727846</v>
      </c>
      <c r="BL236" s="5"/>
      <c r="BM236" s="162" t="str">
        <f t="shared" si="196"/>
        <v xml:space="preserve">  </v>
      </c>
      <c r="BN236" s="818" t="str">
        <f t="shared" si="185"/>
        <v xml:space="preserve">  </v>
      </c>
      <c r="BO236" s="942" t="str">
        <f t="shared" si="186"/>
        <v xml:space="preserve">  </v>
      </c>
      <c r="BP236" s="826">
        <f t="shared" si="222"/>
        <v>7.4616660751814639</v>
      </c>
      <c r="BQ236" s="38">
        <v>308.30631631785235</v>
      </c>
      <c r="BR236" s="246"/>
      <c r="BS236" s="163" t="str">
        <f t="shared" si="197"/>
        <v xml:space="preserve">  </v>
      </c>
      <c r="BT236" s="818" t="str">
        <f t="shared" si="198"/>
        <v xml:space="preserve">  </v>
      </c>
      <c r="BU236" s="181">
        <f>BQ236*(X236/1000)</f>
        <v>6.5360939059384666</v>
      </c>
      <c r="BV236" s="246"/>
      <c r="BW236" s="163" t="str">
        <f t="shared" si="215"/>
        <v xml:space="preserve">  </v>
      </c>
      <c r="BX236" s="643" t="str">
        <f t="shared" si="187"/>
        <v xml:space="preserve">  </v>
      </c>
      <c r="BY236" s="2">
        <v>14.683997701288325</v>
      </c>
      <c r="BZ236" s="10"/>
      <c r="CA236" s="80">
        <v>1</v>
      </c>
      <c r="CB236" s="163" t="str">
        <f t="shared" si="199"/>
        <v xml:space="preserve">  </v>
      </c>
      <c r="CC236" s="643" t="str">
        <f t="shared" si="200"/>
        <v xml:space="preserve">  </v>
      </c>
      <c r="CD236" s="6">
        <f t="shared" si="223"/>
        <v>0.31130075126731277</v>
      </c>
      <c r="CF236" s="174" t="str">
        <f t="shared" si="216"/>
        <v xml:space="preserve">  </v>
      </c>
      <c r="CG236" s="818" t="str">
        <f t="shared" si="188"/>
        <v xml:space="preserve">  </v>
      </c>
      <c r="CH236" s="829">
        <f t="shared" si="224"/>
        <v>4.762794962056395</v>
      </c>
      <c r="CI236" s="11">
        <v>9.3842807291012722</v>
      </c>
      <c r="CK236" s="163" t="str">
        <f t="shared" si="201"/>
        <v xml:space="preserve">  </v>
      </c>
      <c r="CL236" s="643" t="str">
        <f t="shared" si="202"/>
        <v xml:space="preserve">  </v>
      </c>
      <c r="CM236" s="102">
        <f t="shared" si="225"/>
        <v>0.17830133385292415</v>
      </c>
      <c r="CO236" s="174" t="str">
        <f t="shared" si="228"/>
        <v>E, &lt;PRL</v>
      </c>
      <c r="CP236" s="818" t="str">
        <f t="shared" si="189"/>
        <v>E, &lt;RL</v>
      </c>
      <c r="CQ236" s="106">
        <f t="shared" si="226"/>
        <v>3.0438172143792306</v>
      </c>
      <c r="CR236" s="61">
        <f t="shared" si="227"/>
        <v>2.7279493902455378</v>
      </c>
    </row>
    <row r="237" spans="1:97" ht="14.4" x14ac:dyDescent="0.3">
      <c r="A237" s="906" t="s">
        <v>2303</v>
      </c>
      <c r="B237" s="425" t="s">
        <v>1409</v>
      </c>
      <c r="C237" s="305" t="s">
        <v>601</v>
      </c>
      <c r="D237" s="305">
        <v>2</v>
      </c>
      <c r="E237" s="471"/>
      <c r="F237" s="472">
        <v>4</v>
      </c>
      <c r="G237" s="419">
        <v>88888823</v>
      </c>
      <c r="H237" s="419">
        <v>201301161300</v>
      </c>
      <c r="I237" s="419"/>
      <c r="J237" s="305" t="s">
        <v>842</v>
      </c>
      <c r="K237" s="910" t="s">
        <v>137</v>
      </c>
      <c r="L237" s="418"/>
      <c r="M237" s="219" t="s">
        <v>137</v>
      </c>
      <c r="N237" s="219"/>
      <c r="O237" s="31" t="s">
        <v>137</v>
      </c>
      <c r="P237" s="304">
        <v>41290</v>
      </c>
      <c r="Q237" s="326">
        <v>0.54166666666666663</v>
      </c>
      <c r="R237" s="305" t="s">
        <v>878</v>
      </c>
      <c r="S237" s="582" t="s">
        <v>878</v>
      </c>
      <c r="T237" s="508">
        <v>130.5</v>
      </c>
      <c r="U237" s="492">
        <v>130.30000000000001</v>
      </c>
      <c r="V237" s="136">
        <f t="shared" si="190"/>
        <v>-0.19999999999998863</v>
      </c>
      <c r="W237" s="528">
        <v>500</v>
      </c>
      <c r="X237" s="136">
        <f t="shared" si="191"/>
        <v>-0.39999999999997726</v>
      </c>
      <c r="Y237" s="643" t="str">
        <f t="shared" si="178"/>
        <v>&lt;MDL</v>
      </c>
      <c r="Z237" s="582" t="s">
        <v>878</v>
      </c>
      <c r="AA237" s="493">
        <v>132.19999999999999</v>
      </c>
      <c r="AB237" s="492">
        <v>132</v>
      </c>
      <c r="AC237" s="138">
        <f t="shared" si="192"/>
        <v>-0.19999999999998863</v>
      </c>
      <c r="AD237" s="528">
        <v>500</v>
      </c>
      <c r="AE237" s="138">
        <f>AC237/(AD237/1000)</f>
        <v>-0.39999999999997726</v>
      </c>
      <c r="AF237" s="643" t="str">
        <f t="shared" si="179"/>
        <v>&lt;MDL</v>
      </c>
      <c r="AG237" s="582" t="s">
        <v>878</v>
      </c>
      <c r="AH237" s="493">
        <v>132.4</v>
      </c>
      <c r="AI237" s="492">
        <v>132.20000000000002</v>
      </c>
      <c r="AJ237" s="138">
        <f t="shared" si="194"/>
        <v>-0.19999999999998863</v>
      </c>
      <c r="AK237" s="528">
        <v>500</v>
      </c>
      <c r="AL237" s="2" t="s">
        <v>88</v>
      </c>
      <c r="AM237" s="643" t="str">
        <f t="shared" si="177"/>
        <v>&lt;MDL</v>
      </c>
      <c r="AN237" s="2" t="s">
        <v>88</v>
      </c>
      <c r="AO237" s="2" t="s">
        <v>88</v>
      </c>
      <c r="AP237" s="2" t="s">
        <v>88</v>
      </c>
      <c r="AQ237" s="2" t="s">
        <v>88</v>
      </c>
      <c r="AR237" s="643" t="s">
        <v>88</v>
      </c>
      <c r="AS237" s="2"/>
      <c r="AT237" s="23" t="s">
        <v>191</v>
      </c>
      <c r="AU237" s="23" t="s">
        <v>191</v>
      </c>
      <c r="AV237" s="23" t="s">
        <v>191</v>
      </c>
      <c r="AW237" s="162" t="str">
        <f t="shared" si="213"/>
        <v xml:space="preserve">  </v>
      </c>
      <c r="AX237" s="643" t="str">
        <f t="shared" si="181"/>
        <v xml:space="preserve">  </v>
      </c>
      <c r="AY237" s="23" t="s">
        <v>191</v>
      </c>
      <c r="AZ237" s="23" t="s">
        <v>191</v>
      </c>
      <c r="BA237" s="23" t="s">
        <v>191</v>
      </c>
      <c r="BB237" s="162" t="str">
        <f t="shared" si="214"/>
        <v xml:space="preserve">  </v>
      </c>
      <c r="BC237" s="643" t="str">
        <f t="shared" si="182"/>
        <v xml:space="preserve">  </v>
      </c>
      <c r="BD237" s="794" t="s">
        <v>191</v>
      </c>
      <c r="BE237" s="55"/>
      <c r="BF237" s="41">
        <v>-1.0316836374959379E-2</v>
      </c>
      <c r="BG237" s="40" t="s">
        <v>88</v>
      </c>
      <c r="BH237" s="162" t="str">
        <f t="shared" si="195"/>
        <v>E, &lt;PRL</v>
      </c>
      <c r="BI237" s="643" t="str">
        <f t="shared" si="184"/>
        <v>&lt;MDL</v>
      </c>
      <c r="BJ237" s="55"/>
      <c r="BK237" s="5">
        <v>4.4632642668936805E-3</v>
      </c>
      <c r="BL237" s="5"/>
      <c r="BM237" s="162" t="str">
        <f t="shared" si="196"/>
        <v>E, &lt;PRL</v>
      </c>
      <c r="BN237" s="818" t="str">
        <f t="shared" si="185"/>
        <v>&lt;MDL</v>
      </c>
      <c r="BO237" s="942" t="str">
        <f t="shared" si="186"/>
        <v>&lt;MDL</v>
      </c>
      <c r="BP237" s="842" t="s">
        <v>88</v>
      </c>
      <c r="BQ237" s="185"/>
      <c r="BR237" s="12"/>
      <c r="BS237" s="163" t="str">
        <f t="shared" si="197"/>
        <v>E, &lt;PRL</v>
      </c>
      <c r="BT237" s="818"/>
      <c r="BU237" s="858">
        <v>4.5556315987109783E-2</v>
      </c>
      <c r="BV237" s="246"/>
      <c r="BW237" s="163" t="str">
        <f t="shared" si="215"/>
        <v>E, &lt;PRL</v>
      </c>
      <c r="BX237" s="643" t="str">
        <f t="shared" si="187"/>
        <v>&lt;MDL</v>
      </c>
      <c r="BY237" s="166" t="s">
        <v>88</v>
      </c>
      <c r="BZ237" s="2"/>
      <c r="CA237" s="80">
        <v>1</v>
      </c>
      <c r="CB237" s="163" t="str">
        <f t="shared" si="199"/>
        <v xml:space="preserve">  </v>
      </c>
      <c r="CC237" s="643" t="s">
        <v>88</v>
      </c>
      <c r="CD237" s="189">
        <v>1.5641890783980553E-2</v>
      </c>
      <c r="CE237" s="2"/>
      <c r="CF237" s="174" t="str">
        <f t="shared" si="216"/>
        <v>E, &lt;PRL</v>
      </c>
      <c r="CG237" s="818" t="str">
        <f t="shared" si="188"/>
        <v>&lt;MDL</v>
      </c>
      <c r="CH237" s="843" t="s">
        <v>88</v>
      </c>
      <c r="CI237" s="8" t="s">
        <v>603</v>
      </c>
      <c r="CJ237" s="9"/>
      <c r="CK237" s="163" t="str">
        <f t="shared" si="201"/>
        <v xml:space="preserve">  </v>
      </c>
      <c r="CL237" s="818" t="s">
        <v>88</v>
      </c>
      <c r="CM237" s="8" t="s">
        <v>603</v>
      </c>
      <c r="CN237" s="9"/>
      <c r="CO237" s="174" t="str">
        <f t="shared" si="228"/>
        <v xml:space="preserve">  </v>
      </c>
      <c r="CP237" s="818" t="str">
        <f t="shared" si="189"/>
        <v xml:space="preserve">  </v>
      </c>
      <c r="CQ237" s="8" t="s">
        <v>603</v>
      </c>
      <c r="CR237" s="61"/>
    </row>
    <row r="238" spans="1:97" ht="31.8" x14ac:dyDescent="0.3">
      <c r="A238" s="906" t="s">
        <v>2304</v>
      </c>
      <c r="B238" s="425" t="s">
        <v>1410</v>
      </c>
      <c r="C238" s="219" t="s">
        <v>599</v>
      </c>
      <c r="D238" s="219">
        <v>7</v>
      </c>
      <c r="E238" s="471"/>
      <c r="F238" s="472">
        <v>1</v>
      </c>
      <c r="G238" s="419">
        <v>11452900</v>
      </c>
      <c r="H238" s="419">
        <v>201302041050</v>
      </c>
      <c r="I238" s="419"/>
      <c r="J238" s="305" t="s">
        <v>864</v>
      </c>
      <c r="K238" s="926" t="s">
        <v>2616</v>
      </c>
      <c r="L238" s="415" t="s">
        <v>746</v>
      </c>
      <c r="M238" s="219" t="s">
        <v>48</v>
      </c>
      <c r="N238" s="219"/>
      <c r="O238" s="219"/>
      <c r="P238" s="304">
        <v>41309</v>
      </c>
      <c r="Q238" s="326">
        <v>0.4513888888888889</v>
      </c>
      <c r="R238" s="305" t="s">
        <v>913</v>
      </c>
      <c r="S238" s="582" t="s">
        <v>913</v>
      </c>
      <c r="T238" s="548">
        <v>131.4</v>
      </c>
      <c r="U238" s="492">
        <v>153.19999999999999</v>
      </c>
      <c r="V238" s="136">
        <f t="shared" si="190"/>
        <v>21.799999999999983</v>
      </c>
      <c r="W238" s="528">
        <v>185</v>
      </c>
      <c r="X238" s="136">
        <f t="shared" si="191"/>
        <v>117.83783783783775</v>
      </c>
      <c r="Y238" s="643" t="str">
        <f t="shared" si="178"/>
        <v xml:space="preserve">  </v>
      </c>
      <c r="Z238" s="582" t="s">
        <v>913</v>
      </c>
      <c r="AA238" s="549">
        <v>131.80000000000001</v>
      </c>
      <c r="AB238" s="492">
        <v>155.79999999999998</v>
      </c>
      <c r="AC238" s="138">
        <f t="shared" si="192"/>
        <v>23.999999999999972</v>
      </c>
      <c r="AD238" s="528">
        <v>250</v>
      </c>
      <c r="AE238" s="2">
        <v>95.999999999999886</v>
      </c>
      <c r="AF238" s="643" t="str">
        <f t="shared" si="179"/>
        <v xml:space="preserve">  </v>
      </c>
      <c r="AG238" s="582" t="s">
        <v>913</v>
      </c>
      <c r="AH238" s="549">
        <v>132.80000000000001</v>
      </c>
      <c r="AI238" s="492">
        <v>152.60000000000002</v>
      </c>
      <c r="AJ238" s="138">
        <f t="shared" si="194"/>
        <v>19.800000000000011</v>
      </c>
      <c r="AK238" s="528">
        <v>204</v>
      </c>
      <c r="AL238" s="136">
        <f t="shared" ref="AL238:AL256" si="230">AJ238/(AK238/1000)</f>
        <v>97.058823529411825</v>
      </c>
      <c r="AM238" s="643" t="str">
        <f t="shared" si="177"/>
        <v xml:space="preserve">  </v>
      </c>
      <c r="AN238" s="192">
        <f t="shared" ref="AN238:AN256" si="231">AVERAGE(X238,AE238,AL238)</f>
        <v>103.63222045574982</v>
      </c>
      <c r="AO238" s="192">
        <f t="shared" ref="AO238:AO256" si="232">STDEV(X238,AE238,AL238)</f>
        <v>12.313811380775579</v>
      </c>
      <c r="AP238" s="192">
        <f t="shared" si="229"/>
        <v>11.882222851756307</v>
      </c>
      <c r="AQ238" s="42">
        <f t="shared" ref="AQ238:AQ256" si="233">COUNT(X238,AE238,AL238)</f>
        <v>3</v>
      </c>
      <c r="AR238" s="643" t="str">
        <f t="shared" si="180"/>
        <v xml:space="preserve">  </v>
      </c>
      <c r="AS238" s="42"/>
      <c r="AT238" s="23" t="s">
        <v>191</v>
      </c>
      <c r="AU238" s="23" t="s">
        <v>191</v>
      </c>
      <c r="AV238" s="23" t="s">
        <v>191</v>
      </c>
      <c r="AW238" s="162" t="str">
        <f t="shared" si="213"/>
        <v xml:space="preserve">  </v>
      </c>
      <c r="AX238" s="643" t="str">
        <f t="shared" si="181"/>
        <v xml:space="preserve">  </v>
      </c>
      <c r="AY238" s="23" t="s">
        <v>191</v>
      </c>
      <c r="AZ238" s="23" t="s">
        <v>191</v>
      </c>
      <c r="BA238" s="23" t="s">
        <v>191</v>
      </c>
      <c r="BB238" s="162" t="str">
        <f t="shared" si="214"/>
        <v xml:space="preserve">  </v>
      </c>
      <c r="BC238" s="643" t="str">
        <f t="shared" si="182"/>
        <v xml:space="preserve">  </v>
      </c>
      <c r="BD238" s="794" t="s">
        <v>191</v>
      </c>
      <c r="BE238" s="55"/>
      <c r="BF238" s="24">
        <v>2.2160392119314318</v>
      </c>
      <c r="BG238" s="24"/>
      <c r="BH238" s="162" t="str">
        <f t="shared" si="195"/>
        <v xml:space="preserve">  </v>
      </c>
      <c r="BI238" s="643" t="str">
        <f t="shared" si="184"/>
        <v xml:space="preserve">  </v>
      </c>
      <c r="BJ238" s="55"/>
      <c r="BK238" s="5">
        <v>0.22667769568352264</v>
      </c>
      <c r="BL238" s="5"/>
      <c r="BM238" s="162" t="str">
        <f t="shared" si="196"/>
        <v xml:space="preserve">  </v>
      </c>
      <c r="BN238" s="818" t="str">
        <f t="shared" si="185"/>
        <v xml:space="preserve">  </v>
      </c>
      <c r="BO238" s="942" t="str">
        <f t="shared" si="186"/>
        <v xml:space="preserve">  </v>
      </c>
      <c r="BP238" s="826">
        <f t="shared" ref="BP238:BP256" si="234">BK238/BF238*100</f>
        <v>10.228956891333944</v>
      </c>
      <c r="BQ238" s="38">
        <v>790.57264695856418</v>
      </c>
      <c r="BR238" s="11">
        <v>18.483343751725897</v>
      </c>
      <c r="BS238" s="163" t="str">
        <f t="shared" si="197"/>
        <v xml:space="preserve">  </v>
      </c>
      <c r="BT238" s="818" t="str">
        <f t="shared" si="198"/>
        <v xml:space="preserve">  </v>
      </c>
      <c r="BU238" s="181">
        <v>93.735426914916957</v>
      </c>
      <c r="BV238" s="246">
        <v>0.57605554358352151</v>
      </c>
      <c r="BW238" s="163" t="str">
        <f t="shared" si="215"/>
        <v xml:space="preserve">  </v>
      </c>
      <c r="BX238" s="643" t="str">
        <f t="shared" si="187"/>
        <v xml:space="preserve">  </v>
      </c>
      <c r="BY238" s="2">
        <v>10.795240376082921</v>
      </c>
      <c r="BZ238" s="10">
        <v>6.404435051244306E-2</v>
      </c>
      <c r="CA238" s="80">
        <v>1</v>
      </c>
      <c r="CB238" s="163" t="str">
        <f t="shared" si="199"/>
        <v xml:space="preserve">  </v>
      </c>
      <c r="CC238" s="643" t="str">
        <f t="shared" si="200"/>
        <v xml:space="preserve">  </v>
      </c>
      <c r="CD238" s="6">
        <v>1.03634307610396</v>
      </c>
      <c r="CE238" s="246">
        <v>6.1482576491945773E-3</v>
      </c>
      <c r="CF238" s="174" t="str">
        <f t="shared" si="216"/>
        <v xml:space="preserve">  </v>
      </c>
      <c r="CG238" s="818" t="str">
        <f t="shared" si="188"/>
        <v xml:space="preserve">  </v>
      </c>
      <c r="CH238" s="829">
        <f t="shared" ref="CH238:CH256" si="235">BY238/BQ238*100</f>
        <v>1.3654963168297836</v>
      </c>
      <c r="CI238" s="11">
        <v>9.6380076815959388</v>
      </c>
      <c r="CK238" s="163" t="str">
        <f t="shared" si="201"/>
        <v xml:space="preserve">  </v>
      </c>
      <c r="CL238" s="643" t="str">
        <f t="shared" si="202"/>
        <v xml:space="preserve">  </v>
      </c>
      <c r="CM238" s="102">
        <f t="shared" ref="CM238:CM245" si="236">CI238*(AL238/1000)</f>
        <v>0.93545368674313578</v>
      </c>
      <c r="CO238" s="174" t="str">
        <f t="shared" si="228"/>
        <v xml:space="preserve">  </v>
      </c>
      <c r="CP238" s="818" t="str">
        <f t="shared" si="189"/>
        <v xml:space="preserve">  </v>
      </c>
      <c r="CQ238" s="106">
        <f t="shared" ref="CQ238:CQ245" si="237">CI238/BQ238*100</f>
        <v>1.2191172713443361</v>
      </c>
      <c r="CR238" s="61">
        <f t="shared" ref="CR238:CR245" si="238">100*CM238/BU238</f>
        <v>0.99797239691695339</v>
      </c>
    </row>
    <row r="239" spans="1:97" ht="31.8" x14ac:dyDescent="0.3">
      <c r="A239" s="906" t="s">
        <v>2305</v>
      </c>
      <c r="B239" s="421" t="s">
        <v>1411</v>
      </c>
      <c r="C239" s="310" t="s">
        <v>600</v>
      </c>
      <c r="D239" s="310">
        <v>7</v>
      </c>
      <c r="E239" s="471"/>
      <c r="F239" s="472">
        <v>4</v>
      </c>
      <c r="G239" s="309">
        <v>11452900</v>
      </c>
      <c r="H239" s="309">
        <v>201302041055</v>
      </c>
      <c r="I239" s="309"/>
      <c r="J239" s="310" t="s">
        <v>865</v>
      </c>
      <c r="K239" s="926" t="s">
        <v>2616</v>
      </c>
      <c r="L239" s="415" t="s">
        <v>746</v>
      </c>
      <c r="M239" s="310" t="s">
        <v>48</v>
      </c>
      <c r="N239" s="310"/>
      <c r="O239" s="310" t="s">
        <v>45</v>
      </c>
      <c r="P239" s="373">
        <v>41309</v>
      </c>
      <c r="Q239" s="327">
        <v>0.4548611111111111</v>
      </c>
      <c r="R239" s="310" t="s">
        <v>914</v>
      </c>
      <c r="S239" s="582" t="s">
        <v>914</v>
      </c>
      <c r="T239" s="550">
        <v>130.80000000000001</v>
      </c>
      <c r="U239" s="494">
        <v>148.69999999999999</v>
      </c>
      <c r="V239" s="311">
        <f t="shared" si="190"/>
        <v>17.899999999999977</v>
      </c>
      <c r="W239" s="529">
        <v>172</v>
      </c>
      <c r="X239" s="311">
        <f t="shared" si="191"/>
        <v>104.06976744186034</v>
      </c>
      <c r="Y239" s="643" t="str">
        <f t="shared" si="178"/>
        <v xml:space="preserve">  </v>
      </c>
      <c r="Z239" s="582" t="s">
        <v>914</v>
      </c>
      <c r="AA239" s="551">
        <v>131.1</v>
      </c>
      <c r="AB239" s="494">
        <v>148.9</v>
      </c>
      <c r="AC239" s="317">
        <f t="shared" si="192"/>
        <v>17.800000000000011</v>
      </c>
      <c r="AD239" s="529">
        <v>172</v>
      </c>
      <c r="AE239" s="354">
        <v>103.48837209302333</v>
      </c>
      <c r="AF239" s="643" t="str">
        <f t="shared" si="179"/>
        <v xml:space="preserve">  </v>
      </c>
      <c r="AG239" s="582" t="s">
        <v>914</v>
      </c>
      <c r="AH239" s="551">
        <v>131.5</v>
      </c>
      <c r="AI239" s="494">
        <v>152.69999999999999</v>
      </c>
      <c r="AJ239" s="317">
        <f t="shared" si="194"/>
        <v>21.199999999999989</v>
      </c>
      <c r="AK239" s="529">
        <v>206</v>
      </c>
      <c r="AL239" s="311">
        <f t="shared" si="230"/>
        <v>102.91262135922325</v>
      </c>
      <c r="AM239" s="643" t="str">
        <f t="shared" si="177"/>
        <v xml:space="preserve">  </v>
      </c>
      <c r="AN239" s="344">
        <f t="shared" si="231"/>
        <v>103.49025363136896</v>
      </c>
      <c r="AO239" s="344">
        <f t="shared" si="232"/>
        <v>0.57857533587294996</v>
      </c>
      <c r="AP239" s="344">
        <f t="shared" si="229"/>
        <v>0.55906263205598894</v>
      </c>
      <c r="AQ239" s="495">
        <f t="shared" si="233"/>
        <v>3</v>
      </c>
      <c r="AR239" s="643" t="str">
        <f t="shared" si="180"/>
        <v xml:space="preserve">  </v>
      </c>
      <c r="AS239" s="495"/>
      <c r="AT239" s="72" t="s">
        <v>191</v>
      </c>
      <c r="AU239" s="72" t="s">
        <v>191</v>
      </c>
      <c r="AV239" s="72" t="s">
        <v>191</v>
      </c>
      <c r="AW239" s="162" t="str">
        <f t="shared" si="213"/>
        <v xml:space="preserve">  </v>
      </c>
      <c r="AX239" s="643" t="str">
        <f t="shared" si="181"/>
        <v xml:space="preserve">  </v>
      </c>
      <c r="AY239" s="72" t="s">
        <v>191</v>
      </c>
      <c r="AZ239" s="72" t="s">
        <v>191</v>
      </c>
      <c r="BA239" s="72" t="s">
        <v>191</v>
      </c>
      <c r="BB239" s="162" t="str">
        <f t="shared" si="214"/>
        <v xml:space="preserve">  </v>
      </c>
      <c r="BC239" s="643" t="str">
        <f t="shared" si="182"/>
        <v xml:space="preserve">  </v>
      </c>
      <c r="BD239" s="795" t="s">
        <v>191</v>
      </c>
      <c r="BE239" s="251"/>
      <c r="BF239" s="345">
        <v>2.2750087702770565</v>
      </c>
      <c r="BG239" s="345"/>
      <c r="BH239" s="162" t="str">
        <f t="shared" si="195"/>
        <v xml:space="preserve">  </v>
      </c>
      <c r="BI239" s="643" t="str">
        <f t="shared" si="184"/>
        <v xml:space="preserve">  </v>
      </c>
      <c r="BJ239" s="251"/>
      <c r="BK239" s="348">
        <v>0.24475475332929403</v>
      </c>
      <c r="BL239" s="348"/>
      <c r="BM239" s="162" t="str">
        <f t="shared" si="196"/>
        <v xml:space="preserve">  </v>
      </c>
      <c r="BN239" s="818" t="str">
        <f t="shared" si="185"/>
        <v xml:space="preserve">  </v>
      </c>
      <c r="BO239" s="942" t="str">
        <f t="shared" si="186"/>
        <v xml:space="preserve">  </v>
      </c>
      <c r="BP239" s="827">
        <f t="shared" si="234"/>
        <v>10.758409221406524</v>
      </c>
      <c r="BQ239" s="38">
        <v>378.35439460728514</v>
      </c>
      <c r="BR239" s="274"/>
      <c r="BS239" s="163" t="str">
        <f t="shared" si="197"/>
        <v xml:space="preserve">  </v>
      </c>
      <c r="BT239" s="818" t="str">
        <f t="shared" si="198"/>
        <v xml:space="preserve">  </v>
      </c>
      <c r="BU239" s="181">
        <f t="shared" ref="BU239:BU256" si="239">BQ239*(X239/1000)</f>
        <v>39.375253857386021</v>
      </c>
      <c r="BV239" s="274"/>
      <c r="BW239" s="163" t="str">
        <f t="shared" si="215"/>
        <v xml:space="preserve">  </v>
      </c>
      <c r="BX239" s="643" t="str">
        <f t="shared" si="187"/>
        <v xml:space="preserve">  </v>
      </c>
      <c r="BY239" s="354">
        <v>12.041015166404458</v>
      </c>
      <c r="BZ239" s="350"/>
      <c r="CA239" s="254">
        <v>1</v>
      </c>
      <c r="CB239" s="163" t="str">
        <f t="shared" si="199"/>
        <v xml:space="preserve">  </v>
      </c>
      <c r="CC239" s="643" t="str">
        <f t="shared" si="200"/>
        <v xml:space="preserve">  </v>
      </c>
      <c r="CD239" s="316">
        <f>BY239*(AE239/1000)</f>
        <v>1.2461050579186019</v>
      </c>
      <c r="CE239" s="274"/>
      <c r="CF239" s="174" t="str">
        <f t="shared" si="216"/>
        <v xml:space="preserve">  </v>
      </c>
      <c r="CG239" s="818" t="str">
        <f t="shared" si="188"/>
        <v xml:space="preserve">  </v>
      </c>
      <c r="CH239" s="894">
        <f t="shared" si="235"/>
        <v>3.1824700170068039</v>
      </c>
      <c r="CI239" s="346">
        <v>11.703684962498729</v>
      </c>
      <c r="CJ239" s="274"/>
      <c r="CK239" s="163" t="str">
        <f t="shared" si="201"/>
        <v xml:space="preserve">  </v>
      </c>
      <c r="CL239" s="643" t="str">
        <f t="shared" si="202"/>
        <v xml:space="preserve">  </v>
      </c>
      <c r="CM239" s="345">
        <f t="shared" si="236"/>
        <v>1.2044568990532667</v>
      </c>
      <c r="CN239" s="274"/>
      <c r="CO239" s="174" t="str">
        <f t="shared" si="228"/>
        <v xml:space="preserve">  </v>
      </c>
      <c r="CP239" s="818" t="str">
        <f t="shared" si="189"/>
        <v xml:space="preserve">  </v>
      </c>
      <c r="CQ239" s="346">
        <f t="shared" si="237"/>
        <v>3.093312811827289</v>
      </c>
      <c r="CR239" s="347">
        <f t="shared" si="238"/>
        <v>3.0589184349533647</v>
      </c>
      <c r="CS239" s="274"/>
    </row>
    <row r="240" spans="1:97" ht="21.6" x14ac:dyDescent="0.3">
      <c r="A240" s="906" t="s">
        <v>2306</v>
      </c>
      <c r="B240" s="425" t="s">
        <v>1412</v>
      </c>
      <c r="C240" s="219" t="s">
        <v>599</v>
      </c>
      <c r="D240" s="219">
        <v>9</v>
      </c>
      <c r="E240" s="471"/>
      <c r="F240" s="472">
        <v>1</v>
      </c>
      <c r="G240" s="419">
        <v>11452600</v>
      </c>
      <c r="H240" s="419">
        <v>201302041230</v>
      </c>
      <c r="I240" s="419"/>
      <c r="J240" s="305" t="s">
        <v>860</v>
      </c>
      <c r="K240" s="926" t="s">
        <v>2614</v>
      </c>
      <c r="L240" s="413" t="s">
        <v>1694</v>
      </c>
      <c r="M240" s="219" t="s">
        <v>547</v>
      </c>
      <c r="N240" s="219"/>
      <c r="O240" s="219"/>
      <c r="P240" s="304">
        <v>41309</v>
      </c>
      <c r="Q240" s="326">
        <v>0.52083333333333337</v>
      </c>
      <c r="R240" s="305" t="s">
        <v>909</v>
      </c>
      <c r="S240" s="582" t="s">
        <v>909</v>
      </c>
      <c r="T240" s="548">
        <v>130.5</v>
      </c>
      <c r="U240" s="492">
        <v>134.5</v>
      </c>
      <c r="V240" s="136">
        <f t="shared" si="190"/>
        <v>4</v>
      </c>
      <c r="W240" s="528">
        <v>1102</v>
      </c>
      <c r="X240" s="136">
        <f t="shared" si="191"/>
        <v>3.629764065335753</v>
      </c>
      <c r="Y240" s="643" t="str">
        <f t="shared" si="178"/>
        <v xml:space="preserve">  </v>
      </c>
      <c r="Z240" s="582" t="s">
        <v>909</v>
      </c>
      <c r="AA240" s="549">
        <v>133.4</v>
      </c>
      <c r="AB240" s="492">
        <v>138</v>
      </c>
      <c r="AC240" s="138">
        <f t="shared" si="192"/>
        <v>4.5999999999999943</v>
      </c>
      <c r="AD240" s="528">
        <v>1332</v>
      </c>
      <c r="AE240" s="2">
        <v>3.4534534534534491</v>
      </c>
      <c r="AF240" s="643" t="str">
        <f t="shared" si="179"/>
        <v xml:space="preserve">  </v>
      </c>
      <c r="AG240" s="582" t="s">
        <v>909</v>
      </c>
      <c r="AH240" s="549">
        <v>134.19999999999999</v>
      </c>
      <c r="AI240" s="492">
        <v>138.30000000000001</v>
      </c>
      <c r="AJ240" s="138">
        <f t="shared" si="194"/>
        <v>4.1000000000000227</v>
      </c>
      <c r="AK240" s="528">
        <v>1425</v>
      </c>
      <c r="AL240" s="136">
        <f t="shared" si="230"/>
        <v>2.8771929824561564</v>
      </c>
      <c r="AM240" s="643" t="str">
        <f t="shared" si="177"/>
        <v xml:space="preserve">  </v>
      </c>
      <c r="AN240" s="192">
        <f t="shared" si="231"/>
        <v>3.3201368337484531</v>
      </c>
      <c r="AO240" s="192">
        <f t="shared" si="232"/>
        <v>0.39359979613030432</v>
      </c>
      <c r="AP240" s="192">
        <f t="shared" si="229"/>
        <v>11.854926945463507</v>
      </c>
      <c r="AQ240" s="42">
        <f t="shared" si="233"/>
        <v>3</v>
      </c>
      <c r="AR240" s="643" t="str">
        <f t="shared" si="180"/>
        <v xml:space="preserve">  </v>
      </c>
      <c r="AS240" s="42"/>
      <c r="AT240" s="23" t="s">
        <v>191</v>
      </c>
      <c r="AU240" s="23" t="s">
        <v>191</v>
      </c>
      <c r="AV240" s="23" t="s">
        <v>191</v>
      </c>
      <c r="AW240" s="162" t="str">
        <f t="shared" si="213"/>
        <v xml:space="preserve">  </v>
      </c>
      <c r="AX240" s="643" t="str">
        <f t="shared" si="181"/>
        <v xml:space="preserve">  </v>
      </c>
      <c r="AY240" s="23" t="s">
        <v>191</v>
      </c>
      <c r="AZ240" s="23" t="s">
        <v>191</v>
      </c>
      <c r="BA240" s="23" t="s">
        <v>191</v>
      </c>
      <c r="BB240" s="162" t="str">
        <f t="shared" si="214"/>
        <v xml:space="preserve">  </v>
      </c>
      <c r="BC240" s="643" t="str">
        <f t="shared" si="182"/>
        <v xml:space="preserve">  </v>
      </c>
      <c r="BD240" s="794" t="s">
        <v>191</v>
      </c>
      <c r="BE240" s="55"/>
      <c r="BF240" s="24">
        <v>1.2901334416792327</v>
      </c>
      <c r="BG240" s="24"/>
      <c r="BH240" s="162" t="str">
        <f t="shared" si="195"/>
        <v xml:space="preserve">  </v>
      </c>
      <c r="BI240" s="643" t="str">
        <f t="shared" si="184"/>
        <v xml:space="preserve">  </v>
      </c>
      <c r="BJ240" s="55"/>
      <c r="BK240" s="5">
        <v>2.9715221320238377E-2</v>
      </c>
      <c r="BL240" s="5">
        <v>7.304785598744902E-5</v>
      </c>
      <c r="BM240" s="162" t="str">
        <f t="shared" si="196"/>
        <v xml:space="preserve">  </v>
      </c>
      <c r="BN240" s="818" t="str">
        <f t="shared" si="185"/>
        <v xml:space="preserve">  </v>
      </c>
      <c r="BO240" s="942" t="str">
        <f t="shared" si="186"/>
        <v>E, &lt;RL</v>
      </c>
      <c r="BP240" s="826">
        <f t="shared" si="234"/>
        <v>2.3032672714507081</v>
      </c>
      <c r="BQ240" s="38">
        <v>365.45628156559945</v>
      </c>
      <c r="BR240" s="246"/>
      <c r="BS240" s="163" t="str">
        <f t="shared" si="197"/>
        <v xml:space="preserve">  </v>
      </c>
      <c r="BT240" s="818" t="str">
        <f t="shared" si="198"/>
        <v xml:space="preserve">  </v>
      </c>
      <c r="BU240" s="181">
        <f t="shared" si="239"/>
        <v>1.326520078278038</v>
      </c>
      <c r="BV240" s="246"/>
      <c r="BW240" s="163" t="str">
        <f t="shared" si="215"/>
        <v>E, &lt;PRL</v>
      </c>
      <c r="BX240" s="643" t="str">
        <f t="shared" si="187"/>
        <v>E, &lt;RL</v>
      </c>
      <c r="BY240" s="2">
        <v>9.7196720189474686</v>
      </c>
      <c r="BZ240" s="10"/>
      <c r="CA240" s="80">
        <v>1</v>
      </c>
      <c r="CB240" s="163" t="str">
        <f t="shared" si="199"/>
        <v xml:space="preserve">  </v>
      </c>
      <c r="CC240" s="643" t="str">
        <f t="shared" si="200"/>
        <v xml:space="preserve">  </v>
      </c>
      <c r="CD240" s="6">
        <f>BY240*(AE240/1000)</f>
        <v>3.3566434900268997E-2</v>
      </c>
      <c r="CF240" s="174" t="str">
        <f t="shared" si="216"/>
        <v>E, &lt;PRL</v>
      </c>
      <c r="CG240" s="818" t="str">
        <f t="shared" si="188"/>
        <v>&lt;MDL</v>
      </c>
      <c r="CH240" s="829">
        <f t="shared" si="235"/>
        <v>2.659599111912593</v>
      </c>
      <c r="CI240" s="11">
        <v>14.059415589343066</v>
      </c>
      <c r="CK240" s="163" t="str">
        <f t="shared" si="201"/>
        <v xml:space="preserve">  </v>
      </c>
      <c r="CL240" s="643" t="str">
        <f t="shared" si="202"/>
        <v xml:space="preserve">  </v>
      </c>
      <c r="CM240" s="102">
        <f t="shared" si="236"/>
        <v>4.0451651871092557E-2</v>
      </c>
      <c r="CO240" s="174" t="str">
        <f t="shared" si="228"/>
        <v>E, &lt;PRL</v>
      </c>
      <c r="CP240" s="818" t="str">
        <f t="shared" si="189"/>
        <v>&lt;MDL</v>
      </c>
      <c r="CQ240" s="106">
        <f t="shared" si="237"/>
        <v>3.8470854924460776</v>
      </c>
      <c r="CR240" s="61" t="s">
        <v>2618</v>
      </c>
    </row>
    <row r="241" spans="1:97" ht="21.6" x14ac:dyDescent="0.3">
      <c r="A241" s="906" t="s">
        <v>2307</v>
      </c>
      <c r="B241" s="425" t="s">
        <v>1413</v>
      </c>
      <c r="C241" s="219" t="s">
        <v>599</v>
      </c>
      <c r="D241" s="219">
        <v>9</v>
      </c>
      <c r="E241" s="471"/>
      <c r="F241" s="472">
        <v>1</v>
      </c>
      <c r="G241" s="419">
        <v>11452600</v>
      </c>
      <c r="H241" s="419">
        <v>201302211030</v>
      </c>
      <c r="I241" s="419"/>
      <c r="J241" s="305" t="s">
        <v>861</v>
      </c>
      <c r="K241" s="926" t="s">
        <v>2614</v>
      </c>
      <c r="L241" s="413" t="s">
        <v>1694</v>
      </c>
      <c r="M241" s="219" t="s">
        <v>547</v>
      </c>
      <c r="N241" s="219"/>
      <c r="O241" s="219"/>
      <c r="P241" s="304">
        <v>41326</v>
      </c>
      <c r="Q241" s="326">
        <v>0.4375</v>
      </c>
      <c r="R241" s="305" t="s">
        <v>910</v>
      </c>
      <c r="S241" s="582" t="s">
        <v>910</v>
      </c>
      <c r="T241" s="548">
        <v>130.4</v>
      </c>
      <c r="U241" s="492">
        <v>137.1</v>
      </c>
      <c r="V241" s="136">
        <f t="shared" si="190"/>
        <v>6.6999999999999886</v>
      </c>
      <c r="W241" s="528">
        <v>750</v>
      </c>
      <c r="X241" s="136">
        <f t="shared" si="191"/>
        <v>8.9333333333333176</v>
      </c>
      <c r="Y241" s="643" t="str">
        <f t="shared" si="178"/>
        <v xml:space="preserve">  </v>
      </c>
      <c r="Z241" s="582" t="s">
        <v>910</v>
      </c>
      <c r="AA241" s="549">
        <v>131.69999999999999</v>
      </c>
      <c r="AB241" s="492">
        <v>137.30000000000001</v>
      </c>
      <c r="AC241" s="138">
        <f t="shared" si="192"/>
        <v>5.6000000000000227</v>
      </c>
      <c r="AD241" s="528">
        <v>540</v>
      </c>
      <c r="AE241" s="2">
        <v>10.370370370370411</v>
      </c>
      <c r="AF241" s="643" t="str">
        <f t="shared" si="179"/>
        <v xml:space="preserve">  </v>
      </c>
      <c r="AG241" s="582" t="s">
        <v>910</v>
      </c>
      <c r="AH241" s="549">
        <v>122.2</v>
      </c>
      <c r="AI241" s="492">
        <v>126.7</v>
      </c>
      <c r="AJ241" s="138">
        <f t="shared" si="194"/>
        <v>4.5</v>
      </c>
      <c r="AK241" s="528">
        <v>500</v>
      </c>
      <c r="AL241" s="136">
        <f t="shared" si="230"/>
        <v>9</v>
      </c>
      <c r="AM241" s="643" t="str">
        <f t="shared" si="177"/>
        <v xml:space="preserve">  </v>
      </c>
      <c r="AN241" s="192">
        <f t="shared" si="231"/>
        <v>9.4345679012345762</v>
      </c>
      <c r="AO241" s="192">
        <f t="shared" si="232"/>
        <v>0.81111392975441843</v>
      </c>
      <c r="AP241" s="192">
        <f t="shared" si="229"/>
        <v>8.5972557328065733</v>
      </c>
      <c r="AQ241" s="42">
        <f t="shared" si="233"/>
        <v>3</v>
      </c>
      <c r="AR241" s="643" t="str">
        <f t="shared" si="180"/>
        <v xml:space="preserve">  </v>
      </c>
      <c r="AS241" s="42"/>
      <c r="AT241" s="23" t="s">
        <v>191</v>
      </c>
      <c r="AU241" s="23" t="s">
        <v>191</v>
      </c>
      <c r="AV241" s="23" t="s">
        <v>191</v>
      </c>
      <c r="AW241" s="162" t="str">
        <f t="shared" si="213"/>
        <v xml:space="preserve">  </v>
      </c>
      <c r="AX241" s="643" t="str">
        <f t="shared" si="181"/>
        <v xml:space="preserve">  </v>
      </c>
      <c r="AY241" s="23" t="s">
        <v>191</v>
      </c>
      <c r="AZ241" s="23" t="s">
        <v>191</v>
      </c>
      <c r="BA241" s="23" t="s">
        <v>191</v>
      </c>
      <c r="BB241" s="162" t="str">
        <f t="shared" si="214"/>
        <v xml:space="preserve">  </v>
      </c>
      <c r="BC241" s="643" t="str">
        <f t="shared" si="182"/>
        <v xml:space="preserve">  </v>
      </c>
      <c r="BD241" s="794" t="s">
        <v>191</v>
      </c>
      <c r="BE241" s="55"/>
      <c r="BF241" s="24">
        <v>1.7887093431995074</v>
      </c>
      <c r="BG241" s="24"/>
      <c r="BH241" s="162" t="str">
        <f t="shared" si="195"/>
        <v xml:space="preserve">  </v>
      </c>
      <c r="BI241" s="643" t="str">
        <f t="shared" si="184"/>
        <v xml:space="preserve">  </v>
      </c>
      <c r="BJ241" s="55"/>
      <c r="BK241" s="5">
        <v>3.3379360493538339E-2</v>
      </c>
      <c r="BL241" s="5"/>
      <c r="BM241" s="162" t="str">
        <f t="shared" si="196"/>
        <v xml:space="preserve">  </v>
      </c>
      <c r="BN241" s="818" t="str">
        <f t="shared" si="185"/>
        <v xml:space="preserve">  </v>
      </c>
      <c r="BO241" s="942" t="str">
        <f t="shared" si="186"/>
        <v xml:space="preserve">  </v>
      </c>
      <c r="BP241" s="826">
        <f t="shared" si="234"/>
        <v>1.8661142806931323</v>
      </c>
      <c r="BQ241" s="38">
        <v>311.21068850146798</v>
      </c>
      <c r="BR241" s="246"/>
      <c r="BS241" s="163" t="str">
        <f t="shared" si="197"/>
        <v xml:space="preserve">  </v>
      </c>
      <c r="BT241" s="818" t="str">
        <f t="shared" si="198"/>
        <v xml:space="preserve">  </v>
      </c>
      <c r="BU241" s="181">
        <f t="shared" si="239"/>
        <v>2.7801488172797759</v>
      </c>
      <c r="BV241" s="246"/>
      <c r="BW241" s="163" t="str">
        <f t="shared" si="215"/>
        <v>E, &lt;PRL</v>
      </c>
      <c r="BX241" s="643" t="str">
        <f t="shared" si="187"/>
        <v>E, &lt;RL</v>
      </c>
      <c r="BY241" s="2">
        <v>5.3199865950883289</v>
      </c>
      <c r="BZ241" s="10"/>
      <c r="CA241" s="80">
        <v>1</v>
      </c>
      <c r="CB241" s="163" t="str">
        <f t="shared" si="199"/>
        <v xml:space="preserve">  </v>
      </c>
      <c r="CC241" s="643" t="str">
        <f t="shared" si="200"/>
        <v xml:space="preserve">  </v>
      </c>
      <c r="CD241" s="6">
        <f>BY241*(AE241/1000)</f>
        <v>5.5170231356471776E-2</v>
      </c>
      <c r="CF241" s="174" t="str">
        <f t="shared" si="216"/>
        <v>E, &lt;PRL</v>
      </c>
      <c r="CG241" s="818" t="str">
        <f t="shared" si="188"/>
        <v>&lt;MDL</v>
      </c>
      <c r="CH241" s="829">
        <f t="shared" si="235"/>
        <v>1.7094485477683825</v>
      </c>
      <c r="CI241" s="11">
        <v>16.946980861522913</v>
      </c>
      <c r="CK241" s="163" t="str">
        <f t="shared" si="201"/>
        <v xml:space="preserve">  </v>
      </c>
      <c r="CL241" s="643" t="str">
        <f t="shared" si="202"/>
        <v xml:space="preserve">  </v>
      </c>
      <c r="CM241" s="102">
        <f t="shared" si="236"/>
        <v>0.15252282775370621</v>
      </c>
      <c r="CO241" s="174" t="str">
        <f t="shared" si="228"/>
        <v>E, &lt;PRL</v>
      </c>
      <c r="CP241" s="818" t="str">
        <f t="shared" si="189"/>
        <v>E, &lt;RL</v>
      </c>
      <c r="CQ241" s="106">
        <f t="shared" si="237"/>
        <v>5.4455009058736019</v>
      </c>
      <c r="CR241" s="61">
        <f t="shared" si="238"/>
        <v>5.486138972335354</v>
      </c>
    </row>
    <row r="242" spans="1:97" ht="31.8" x14ac:dyDescent="0.3">
      <c r="A242" s="906" t="s">
        <v>2308</v>
      </c>
      <c r="B242" s="425" t="s">
        <v>1414</v>
      </c>
      <c r="C242" s="219" t="s">
        <v>599</v>
      </c>
      <c r="D242" s="219">
        <v>9</v>
      </c>
      <c r="E242" s="471"/>
      <c r="F242" s="472">
        <v>1</v>
      </c>
      <c r="G242" s="419">
        <v>11452900</v>
      </c>
      <c r="H242" s="419">
        <v>201302211130</v>
      </c>
      <c r="I242" s="419"/>
      <c r="J242" s="305" t="s">
        <v>866</v>
      </c>
      <c r="K242" s="926" t="s">
        <v>2616</v>
      </c>
      <c r="L242" s="415" t="s">
        <v>746</v>
      </c>
      <c r="M242" s="219" t="s">
        <v>48</v>
      </c>
      <c r="N242" s="219"/>
      <c r="O242" s="219"/>
      <c r="P242" s="304">
        <v>41326</v>
      </c>
      <c r="Q242" s="326">
        <v>0.47916666666666669</v>
      </c>
      <c r="R242" s="305" t="s">
        <v>915</v>
      </c>
      <c r="S242" s="582" t="s">
        <v>915</v>
      </c>
      <c r="T242" s="548">
        <v>132.19999999999999</v>
      </c>
      <c r="U242" s="492">
        <v>147.10000000000002</v>
      </c>
      <c r="V242" s="136">
        <f t="shared" si="190"/>
        <v>14.900000000000034</v>
      </c>
      <c r="W242" s="528">
        <v>520</v>
      </c>
      <c r="X242" s="136">
        <f t="shared" si="191"/>
        <v>28.653846153846217</v>
      </c>
      <c r="Y242" s="643" t="str">
        <f t="shared" si="178"/>
        <v xml:space="preserve">  </v>
      </c>
      <c r="Z242" s="582" t="s">
        <v>915</v>
      </c>
      <c r="AA242" s="549">
        <v>131.80000000000001</v>
      </c>
      <c r="AB242" s="492">
        <v>145.19999999999999</v>
      </c>
      <c r="AC242" s="138">
        <f t="shared" si="192"/>
        <v>13.399999999999977</v>
      </c>
      <c r="AD242" s="528">
        <v>375</v>
      </c>
      <c r="AE242" s="2">
        <v>35.73333333333327</v>
      </c>
      <c r="AF242" s="643" t="str">
        <f t="shared" si="179"/>
        <v xml:space="preserve">  </v>
      </c>
      <c r="AG242" s="582" t="s">
        <v>915</v>
      </c>
      <c r="AH242" s="549">
        <v>133.30000000000001</v>
      </c>
      <c r="AI242" s="492">
        <v>145.4</v>
      </c>
      <c r="AJ242" s="138">
        <f t="shared" si="194"/>
        <v>12.099999999999994</v>
      </c>
      <c r="AK242" s="528">
        <v>401</v>
      </c>
      <c r="AL242" s="136">
        <f t="shared" si="230"/>
        <v>30.174563591022427</v>
      </c>
      <c r="AM242" s="643" t="str">
        <f t="shared" si="177"/>
        <v xml:space="preserve">  </v>
      </c>
      <c r="AN242" s="192">
        <f t="shared" si="231"/>
        <v>31.520581026067305</v>
      </c>
      <c r="AO242" s="192">
        <f t="shared" si="232"/>
        <v>3.7267421272089627</v>
      </c>
      <c r="AP242" s="192">
        <f t="shared" si="229"/>
        <v>11.82320251053422</v>
      </c>
      <c r="AQ242" s="42">
        <f t="shared" si="233"/>
        <v>3</v>
      </c>
      <c r="AR242" s="643" t="str">
        <f t="shared" si="180"/>
        <v xml:space="preserve">  </v>
      </c>
      <c r="AS242" s="42"/>
      <c r="AT242" s="23" t="s">
        <v>191</v>
      </c>
      <c r="AU242" s="23" t="s">
        <v>191</v>
      </c>
      <c r="AV242" s="23" t="s">
        <v>191</v>
      </c>
      <c r="AW242" s="162" t="str">
        <f t="shared" si="213"/>
        <v xml:space="preserve">  </v>
      </c>
      <c r="AX242" s="643" t="str">
        <f t="shared" si="181"/>
        <v xml:space="preserve">  </v>
      </c>
      <c r="AY242" s="23" t="s">
        <v>191</v>
      </c>
      <c r="AZ242" s="23" t="s">
        <v>191</v>
      </c>
      <c r="BA242" s="23" t="s">
        <v>191</v>
      </c>
      <c r="BB242" s="162" t="str">
        <f t="shared" si="214"/>
        <v xml:space="preserve">  </v>
      </c>
      <c r="BC242" s="643" t="str">
        <f t="shared" si="182"/>
        <v xml:space="preserve">  </v>
      </c>
      <c r="BD242" s="794" t="s">
        <v>191</v>
      </c>
      <c r="BE242" s="55"/>
      <c r="BF242" s="24">
        <v>1.5970030547611509</v>
      </c>
      <c r="BG242" s="24"/>
      <c r="BH242" s="162" t="str">
        <f t="shared" si="195"/>
        <v xml:space="preserve">  </v>
      </c>
      <c r="BI242" s="643" t="str">
        <f t="shared" si="184"/>
        <v xml:space="preserve">  </v>
      </c>
      <c r="BJ242" s="55"/>
      <c r="BK242" s="5">
        <v>0.13874346775965291</v>
      </c>
      <c r="BL242" s="5"/>
      <c r="BM242" s="162" t="str">
        <f t="shared" si="196"/>
        <v xml:space="preserve">  </v>
      </c>
      <c r="BN242" s="818" t="str">
        <f t="shared" si="185"/>
        <v xml:space="preserve">  </v>
      </c>
      <c r="BO242" s="942" t="str">
        <f t="shared" si="186"/>
        <v xml:space="preserve">  </v>
      </c>
      <c r="BP242" s="826">
        <f t="shared" si="234"/>
        <v>8.6877396599847767</v>
      </c>
      <c r="BQ242" s="38">
        <v>297.88328324991141</v>
      </c>
      <c r="BR242" s="246"/>
      <c r="BS242" s="163" t="str">
        <f t="shared" si="197"/>
        <v xml:space="preserve">  </v>
      </c>
      <c r="BT242" s="818" t="str">
        <f t="shared" si="198"/>
        <v xml:space="preserve">  </v>
      </c>
      <c r="BU242" s="181">
        <f t="shared" si="239"/>
        <v>8.535501770045558</v>
      </c>
      <c r="BV242" s="246"/>
      <c r="BW242" s="163" t="str">
        <f t="shared" si="215"/>
        <v xml:space="preserve">  </v>
      </c>
      <c r="BX242" s="643" t="str">
        <f t="shared" si="187"/>
        <v xml:space="preserve">  </v>
      </c>
      <c r="BY242" s="2">
        <v>10.779018431286751</v>
      </c>
      <c r="BZ242" s="10"/>
      <c r="CA242" s="80">
        <v>1</v>
      </c>
      <c r="CB242" s="163" t="str">
        <f t="shared" si="199"/>
        <v xml:space="preserve">  </v>
      </c>
      <c r="CC242" s="643" t="str">
        <f t="shared" si="200"/>
        <v xml:space="preserve">  </v>
      </c>
      <c r="CD242" s="6">
        <f>BY242*(AE242/1000)</f>
        <v>0.38517025861131254</v>
      </c>
      <c r="CF242" s="174" t="str">
        <f t="shared" si="216"/>
        <v xml:space="preserve">  </v>
      </c>
      <c r="CG242" s="818" t="str">
        <f t="shared" si="188"/>
        <v xml:space="preserve">  </v>
      </c>
      <c r="CH242" s="829">
        <f t="shared" si="235"/>
        <v>3.618537540504954</v>
      </c>
      <c r="CI242" s="11">
        <v>9.14320292086588</v>
      </c>
      <c r="CK242" s="163" t="str">
        <f t="shared" si="201"/>
        <v xml:space="preserve">  </v>
      </c>
      <c r="CL242" s="643" t="str">
        <f t="shared" si="202"/>
        <v xml:space="preserve">  </v>
      </c>
      <c r="CM242" s="102">
        <f t="shared" si="236"/>
        <v>0.27589215796128952</v>
      </c>
      <c r="CO242" s="174" t="str">
        <f t="shared" si="228"/>
        <v xml:space="preserve">  </v>
      </c>
      <c r="CP242" s="818" t="str">
        <f t="shared" si="189"/>
        <v xml:space="preserve">  </v>
      </c>
      <c r="CQ242" s="106">
        <f t="shared" si="237"/>
        <v>3.069391078651138</v>
      </c>
      <c r="CR242" s="61">
        <f t="shared" si="238"/>
        <v>3.2322898570474661</v>
      </c>
    </row>
    <row r="243" spans="1:97" ht="14.4" x14ac:dyDescent="0.3">
      <c r="A243" s="906" t="s">
        <v>2309</v>
      </c>
      <c r="B243" s="425" t="s">
        <v>1415</v>
      </c>
      <c r="C243" s="305" t="s">
        <v>599</v>
      </c>
      <c r="D243" s="219">
        <v>9</v>
      </c>
      <c r="E243" s="471"/>
      <c r="F243" s="472">
        <v>1</v>
      </c>
      <c r="G243" s="419">
        <v>384042121402101</v>
      </c>
      <c r="H243" s="419">
        <v>201303251320</v>
      </c>
      <c r="I243" s="419"/>
      <c r="J243" s="467" t="s">
        <v>868</v>
      </c>
      <c r="K243" s="911" t="s">
        <v>1683</v>
      </c>
      <c r="L243" s="414"/>
      <c r="M243" s="219" t="s">
        <v>918</v>
      </c>
      <c r="N243" s="419">
        <v>384042121402101</v>
      </c>
      <c r="O243" s="219"/>
      <c r="P243" s="304">
        <v>41358</v>
      </c>
      <c r="Q243" s="408">
        <v>0.55555555555555558</v>
      </c>
      <c r="R243" s="467" t="s">
        <v>917</v>
      </c>
      <c r="S243" s="582" t="s">
        <v>917</v>
      </c>
      <c r="T243" s="548">
        <v>129.6</v>
      </c>
      <c r="U243" s="492">
        <v>142.30000000000001</v>
      </c>
      <c r="V243" s="136">
        <f t="shared" si="190"/>
        <v>12.700000000000017</v>
      </c>
      <c r="W243" s="534">
        <v>1960</v>
      </c>
      <c r="X243" s="185">
        <f t="shared" si="191"/>
        <v>6.479591836734703</v>
      </c>
      <c r="Y243" s="643" t="str">
        <f t="shared" si="178"/>
        <v xml:space="preserve">  </v>
      </c>
      <c r="Z243" s="582" t="s">
        <v>917</v>
      </c>
      <c r="AA243" s="549">
        <v>130.19999999999999</v>
      </c>
      <c r="AB243" s="492">
        <v>141.1</v>
      </c>
      <c r="AC243" s="138">
        <f t="shared" si="192"/>
        <v>10.900000000000006</v>
      </c>
      <c r="AD243" s="528">
        <v>375</v>
      </c>
      <c r="AE243" s="2">
        <v>29.066666666666681</v>
      </c>
      <c r="AF243" s="643" t="str">
        <f t="shared" si="179"/>
        <v xml:space="preserve">  </v>
      </c>
      <c r="AG243" s="582" t="s">
        <v>917</v>
      </c>
      <c r="AH243" s="549">
        <v>130.5</v>
      </c>
      <c r="AI243" s="492">
        <v>141.6</v>
      </c>
      <c r="AJ243" s="138">
        <f t="shared" si="194"/>
        <v>11.099999999999994</v>
      </c>
      <c r="AK243" s="528">
        <v>470</v>
      </c>
      <c r="AL243" s="136">
        <f t="shared" si="230"/>
        <v>23.617021276595732</v>
      </c>
      <c r="AM243" s="643" t="str">
        <f t="shared" si="177"/>
        <v xml:space="preserve">  </v>
      </c>
      <c r="AN243" s="192">
        <f t="shared" si="231"/>
        <v>19.721093259999037</v>
      </c>
      <c r="AO243" s="192">
        <f t="shared" si="232"/>
        <v>11.786758616180869</v>
      </c>
      <c r="AP243" s="185">
        <f t="shared" si="229"/>
        <v>59.767267771550735</v>
      </c>
      <c r="AQ243" s="42">
        <f t="shared" si="233"/>
        <v>3</v>
      </c>
      <c r="AR243" s="643" t="str">
        <f t="shared" si="180"/>
        <v xml:space="preserve">  </v>
      </c>
      <c r="AS243" s="42"/>
      <c r="AT243" s="23" t="s">
        <v>191</v>
      </c>
      <c r="AU243" s="23" t="s">
        <v>191</v>
      </c>
      <c r="AV243" s="23" t="s">
        <v>191</v>
      </c>
      <c r="AW243" s="162" t="str">
        <f t="shared" si="213"/>
        <v xml:space="preserve">  </v>
      </c>
      <c r="AX243" s="643" t="str">
        <f t="shared" si="181"/>
        <v xml:space="preserve">  </v>
      </c>
      <c r="AY243" s="23" t="s">
        <v>191</v>
      </c>
      <c r="AZ243" s="23" t="s">
        <v>191</v>
      </c>
      <c r="BA243" s="23" t="s">
        <v>191</v>
      </c>
      <c r="BB243" s="162" t="str">
        <f t="shared" si="214"/>
        <v xml:space="preserve">  </v>
      </c>
      <c r="BC243" s="643" t="str">
        <f t="shared" si="182"/>
        <v xml:space="preserve">  </v>
      </c>
      <c r="BD243" s="794" t="s">
        <v>191</v>
      </c>
      <c r="BE243" s="55"/>
      <c r="BF243" s="24">
        <v>1.5461997427745076</v>
      </c>
      <c r="BG243" s="24"/>
      <c r="BH243" s="162" t="str">
        <f t="shared" si="195"/>
        <v xml:space="preserve">  </v>
      </c>
      <c r="BI243" s="643" t="str">
        <f t="shared" si="184"/>
        <v xml:space="preserve">  </v>
      </c>
      <c r="BJ243" s="55"/>
      <c r="BK243" s="5">
        <v>0.23144608494262209</v>
      </c>
      <c r="BL243" s="5"/>
      <c r="BM243" s="162" t="str">
        <f t="shared" si="196"/>
        <v xml:space="preserve">  </v>
      </c>
      <c r="BN243" s="818" t="str">
        <f t="shared" si="185"/>
        <v xml:space="preserve">  </v>
      </c>
      <c r="BO243" s="942" t="str">
        <f t="shared" si="186"/>
        <v xml:space="preserve">  </v>
      </c>
      <c r="BP243" s="826">
        <f t="shared" si="234"/>
        <v>14.968705435645347</v>
      </c>
      <c r="BQ243" s="38">
        <v>345.16493034357836</v>
      </c>
      <c r="BR243" s="246"/>
      <c r="BS243" s="163" t="str">
        <f t="shared" si="197"/>
        <v xml:space="preserve">  </v>
      </c>
      <c r="BT243" s="818" t="str">
        <f t="shared" si="198"/>
        <v xml:space="preserve">  </v>
      </c>
      <c r="BU243" s="181">
        <f t="shared" si="239"/>
        <v>2.2365278649813529</v>
      </c>
      <c r="BV243" s="246"/>
      <c r="BW243" s="163" t="str">
        <f t="shared" si="215"/>
        <v>E, &lt;PRL</v>
      </c>
      <c r="BX243" s="643" t="str">
        <f t="shared" si="187"/>
        <v>E, &lt;RL</v>
      </c>
      <c r="BY243" s="2">
        <v>21.886370490286165</v>
      </c>
      <c r="BZ243" s="10"/>
      <c r="CA243" s="80">
        <v>1</v>
      </c>
      <c r="CB243" s="163" t="str">
        <f t="shared" si="199"/>
        <v xml:space="preserve">  </v>
      </c>
      <c r="CC243" s="643" t="str">
        <f t="shared" si="200"/>
        <v xml:space="preserve">  </v>
      </c>
      <c r="CD243" s="6">
        <f>BY243*(AE243/1000)</f>
        <v>0.63616383558431822</v>
      </c>
      <c r="CF243" s="174" t="str">
        <f t="shared" si="216"/>
        <v xml:space="preserve">  </v>
      </c>
      <c r="CG243" s="818" t="str">
        <f t="shared" si="188"/>
        <v xml:space="preserve">  </v>
      </c>
      <c r="CH243" s="829">
        <f t="shared" si="235"/>
        <v>6.3408442069999387</v>
      </c>
      <c r="CI243" s="11">
        <v>8.5476778231891437</v>
      </c>
      <c r="CK243" s="163" t="str">
        <f t="shared" si="201"/>
        <v xml:space="preserve">  </v>
      </c>
      <c r="CL243" s="643" t="str">
        <f t="shared" si="202"/>
        <v xml:space="preserve">  </v>
      </c>
      <c r="CM243" s="133">
        <f t="shared" si="236"/>
        <v>0.20187068901574348</v>
      </c>
      <c r="CO243" s="174" t="str">
        <f t="shared" si="228"/>
        <v xml:space="preserve">  </v>
      </c>
      <c r="CP243" s="818" t="str">
        <f t="shared" si="189"/>
        <v xml:space="preserve">  </v>
      </c>
      <c r="CQ243" s="106">
        <f t="shared" si="237"/>
        <v>2.4764039077436855</v>
      </c>
      <c r="CR243" s="667">
        <f t="shared" si="238"/>
        <v>9.0260752918196516</v>
      </c>
      <c r="CS243" s="132" t="s">
        <v>967</v>
      </c>
    </row>
    <row r="244" spans="1:97" ht="14.4" x14ac:dyDescent="0.3">
      <c r="A244" s="906" t="s">
        <v>2310</v>
      </c>
      <c r="B244" s="425" t="s">
        <v>1416</v>
      </c>
      <c r="C244" s="305" t="s">
        <v>599</v>
      </c>
      <c r="D244" s="219">
        <v>9</v>
      </c>
      <c r="E244" s="471"/>
      <c r="F244" s="472">
        <v>1</v>
      </c>
      <c r="G244" s="419">
        <v>384043121402401</v>
      </c>
      <c r="H244" s="419">
        <v>201303251400</v>
      </c>
      <c r="I244" s="419"/>
      <c r="J244" s="305" t="s">
        <v>871</v>
      </c>
      <c r="K244" s="911" t="s">
        <v>1685</v>
      </c>
      <c r="L244" s="414"/>
      <c r="M244" s="219" t="s">
        <v>924</v>
      </c>
      <c r="N244" s="419">
        <v>384043121402401</v>
      </c>
      <c r="O244" s="219"/>
      <c r="P244" s="304">
        <v>41358</v>
      </c>
      <c r="Q244" s="326">
        <v>0.58333333333333337</v>
      </c>
      <c r="R244" s="305" t="s">
        <v>923</v>
      </c>
      <c r="S244" s="582" t="s">
        <v>923</v>
      </c>
      <c r="T244" s="548">
        <v>130.30000000000001</v>
      </c>
      <c r="U244" s="492">
        <v>141.80000000000001</v>
      </c>
      <c r="V244" s="136">
        <f t="shared" si="190"/>
        <v>11.5</v>
      </c>
      <c r="W244" s="528">
        <v>250</v>
      </c>
      <c r="X244" s="136">
        <f t="shared" si="191"/>
        <v>46</v>
      </c>
      <c r="Y244" s="643" t="str">
        <f t="shared" si="178"/>
        <v xml:space="preserve">  </v>
      </c>
      <c r="Z244" s="582" t="s">
        <v>923</v>
      </c>
      <c r="AA244" s="549">
        <v>130.1</v>
      </c>
      <c r="AB244" s="492">
        <v>147</v>
      </c>
      <c r="AC244" s="138">
        <f t="shared" si="192"/>
        <v>16.900000000000006</v>
      </c>
      <c r="AD244" s="528">
        <v>396</v>
      </c>
      <c r="AE244" s="2">
        <v>42.676767676767689</v>
      </c>
      <c r="AF244" s="643" t="str">
        <f t="shared" si="179"/>
        <v xml:space="preserve">  </v>
      </c>
      <c r="AG244" s="582" t="s">
        <v>923</v>
      </c>
      <c r="AH244" s="549">
        <v>130.4</v>
      </c>
      <c r="AI244" s="492">
        <v>141.4</v>
      </c>
      <c r="AJ244" s="138">
        <f t="shared" si="194"/>
        <v>11</v>
      </c>
      <c r="AK244" s="528">
        <v>250</v>
      </c>
      <c r="AL244" s="136">
        <f t="shared" si="230"/>
        <v>44</v>
      </c>
      <c r="AM244" s="643" t="str">
        <f t="shared" si="177"/>
        <v xml:space="preserve">  </v>
      </c>
      <c r="AN244" s="192">
        <f t="shared" si="231"/>
        <v>44.225589225589232</v>
      </c>
      <c r="AO244" s="192">
        <f t="shared" si="232"/>
        <v>1.673061906377187</v>
      </c>
      <c r="AP244" s="192">
        <f t="shared" si="229"/>
        <v>3.7830177860222651</v>
      </c>
      <c r="AQ244" s="42">
        <f t="shared" si="233"/>
        <v>3</v>
      </c>
      <c r="AR244" s="643" t="str">
        <f t="shared" si="180"/>
        <v xml:space="preserve">  </v>
      </c>
      <c r="AS244" s="42"/>
      <c r="AT244" s="23" t="s">
        <v>191</v>
      </c>
      <c r="AU244" s="23" t="s">
        <v>191</v>
      </c>
      <c r="AV244" s="23" t="s">
        <v>191</v>
      </c>
      <c r="AW244" s="162" t="str">
        <f t="shared" si="213"/>
        <v xml:space="preserve">  </v>
      </c>
      <c r="AX244" s="643" t="str">
        <f t="shared" si="181"/>
        <v xml:space="preserve">  </v>
      </c>
      <c r="AY244" s="23" t="s">
        <v>191</v>
      </c>
      <c r="AZ244" s="23" t="s">
        <v>191</v>
      </c>
      <c r="BA244" s="23" t="s">
        <v>191</v>
      </c>
      <c r="BB244" s="162" t="str">
        <f t="shared" si="214"/>
        <v xml:space="preserve">  </v>
      </c>
      <c r="BC244" s="643" t="str">
        <f t="shared" si="182"/>
        <v xml:space="preserve">  </v>
      </c>
      <c r="BD244" s="794" t="s">
        <v>191</v>
      </c>
      <c r="BE244" s="55"/>
      <c r="BF244" s="24">
        <v>1.4813958782741639</v>
      </c>
      <c r="BG244" s="24"/>
      <c r="BH244" s="162" t="str">
        <f t="shared" si="195"/>
        <v xml:space="preserve">  </v>
      </c>
      <c r="BI244" s="643" t="str">
        <f t="shared" si="184"/>
        <v xml:space="preserve">  </v>
      </c>
      <c r="BJ244" s="55"/>
      <c r="BK244" s="5">
        <v>0.25689424737735644</v>
      </c>
      <c r="BL244" s="5"/>
      <c r="BM244" s="162" t="str">
        <f t="shared" si="196"/>
        <v xml:space="preserve">  </v>
      </c>
      <c r="BN244" s="818" t="str">
        <f t="shared" si="185"/>
        <v xml:space="preserve">  </v>
      </c>
      <c r="BO244" s="942" t="str">
        <f t="shared" si="186"/>
        <v xml:space="preserve">  </v>
      </c>
      <c r="BP244" s="826">
        <f t="shared" si="234"/>
        <v>17.341363719510277</v>
      </c>
      <c r="BQ244" s="38">
        <v>366.14359328793887</v>
      </c>
      <c r="BR244" s="246"/>
      <c r="BS244" s="163" t="str">
        <f t="shared" si="197"/>
        <v xml:space="preserve">  </v>
      </c>
      <c r="BT244" s="818" t="str">
        <f t="shared" si="198"/>
        <v xml:space="preserve">  </v>
      </c>
      <c r="BU244" s="181">
        <f t="shared" si="239"/>
        <v>16.842605291245189</v>
      </c>
      <c r="BV244" s="246"/>
      <c r="BW244" s="163" t="str">
        <f t="shared" si="215"/>
        <v xml:space="preserve">  </v>
      </c>
      <c r="BX244" s="643" t="str">
        <f t="shared" si="187"/>
        <v xml:space="preserve">  </v>
      </c>
      <c r="BY244" s="2">
        <v>19.797796232896687</v>
      </c>
      <c r="BZ244" s="10">
        <v>0.30495186738957081</v>
      </c>
      <c r="CA244" s="80">
        <v>1</v>
      </c>
      <c r="CB244" s="163" t="str">
        <f t="shared" si="199"/>
        <v xml:space="preserve">  </v>
      </c>
      <c r="CC244" s="643" t="str">
        <f t="shared" si="200"/>
        <v xml:space="preserve">  </v>
      </c>
      <c r="CD244" s="6">
        <v>0.84490595034331795</v>
      </c>
      <c r="CE244" s="246">
        <v>1.3014359997181146E-2</v>
      </c>
      <c r="CF244" s="174" t="str">
        <f t="shared" si="216"/>
        <v xml:space="preserve">  </v>
      </c>
      <c r="CG244" s="818" t="str">
        <f t="shared" si="188"/>
        <v xml:space="preserve">  </v>
      </c>
      <c r="CH244" s="829">
        <f t="shared" si="235"/>
        <v>5.4071125634383304</v>
      </c>
      <c r="CI244" s="11">
        <v>8.364995034720998</v>
      </c>
      <c r="CK244" s="163" t="str">
        <f t="shared" si="201"/>
        <v xml:space="preserve">  </v>
      </c>
      <c r="CL244" s="643" t="str">
        <f t="shared" si="202"/>
        <v xml:space="preserve">  </v>
      </c>
      <c r="CM244" s="102">
        <f t="shared" si="236"/>
        <v>0.36805978152772389</v>
      </c>
      <c r="CO244" s="174" t="str">
        <f t="shared" si="228"/>
        <v xml:space="preserve">  </v>
      </c>
      <c r="CP244" s="818" t="str">
        <f t="shared" si="189"/>
        <v xml:space="preserve">  </v>
      </c>
      <c r="CQ244" s="106">
        <f t="shared" si="237"/>
        <v>2.2846214403491381</v>
      </c>
      <c r="CR244" s="61">
        <f t="shared" si="238"/>
        <v>2.1852900733774359</v>
      </c>
    </row>
    <row r="245" spans="1:97" ht="14.4" x14ac:dyDescent="0.3">
      <c r="A245" s="906" t="s">
        <v>2311</v>
      </c>
      <c r="B245" s="425" t="s">
        <v>1417</v>
      </c>
      <c r="C245" s="305" t="s">
        <v>599</v>
      </c>
      <c r="D245" s="219">
        <v>9</v>
      </c>
      <c r="E245" s="471"/>
      <c r="F245" s="472">
        <v>1</v>
      </c>
      <c r="G245" s="419">
        <v>384042121404601</v>
      </c>
      <c r="H245" s="419">
        <v>201303251420</v>
      </c>
      <c r="I245" s="419"/>
      <c r="J245" s="305" t="s">
        <v>870</v>
      </c>
      <c r="K245" s="911" t="s">
        <v>1682</v>
      </c>
      <c r="L245" s="414"/>
      <c r="M245" s="219" t="s">
        <v>922</v>
      </c>
      <c r="N245" s="219"/>
      <c r="O245" s="219"/>
      <c r="P245" s="304">
        <v>41358</v>
      </c>
      <c r="Q245" s="326">
        <v>0.59722222222222221</v>
      </c>
      <c r="R245" s="305" t="s">
        <v>921</v>
      </c>
      <c r="S245" s="582" t="s">
        <v>921</v>
      </c>
      <c r="T245" s="548">
        <v>130.1</v>
      </c>
      <c r="U245" s="492">
        <v>143.30000000000001</v>
      </c>
      <c r="V245" s="136">
        <f t="shared" si="190"/>
        <v>13.200000000000017</v>
      </c>
      <c r="W245" s="528">
        <v>375</v>
      </c>
      <c r="X245" s="136">
        <f t="shared" si="191"/>
        <v>35.200000000000045</v>
      </c>
      <c r="Y245" s="643" t="str">
        <f t="shared" si="178"/>
        <v xml:space="preserve">  </v>
      </c>
      <c r="Z245" s="582" t="s">
        <v>921</v>
      </c>
      <c r="AA245" s="549">
        <v>131.6</v>
      </c>
      <c r="AB245" s="492">
        <v>145.9</v>
      </c>
      <c r="AC245" s="138">
        <f t="shared" si="192"/>
        <v>14.300000000000011</v>
      </c>
      <c r="AD245" s="528">
        <v>375</v>
      </c>
      <c r="AE245" s="2">
        <v>38.133333333333361</v>
      </c>
      <c r="AF245" s="643" t="str">
        <f t="shared" si="179"/>
        <v xml:space="preserve">  </v>
      </c>
      <c r="AG245" s="582" t="s">
        <v>921</v>
      </c>
      <c r="AH245" s="549">
        <v>130.19999999999999</v>
      </c>
      <c r="AI245" s="492">
        <v>139.69999999999999</v>
      </c>
      <c r="AJ245" s="138">
        <f t="shared" si="194"/>
        <v>9.5</v>
      </c>
      <c r="AK245" s="528">
        <v>250</v>
      </c>
      <c r="AL245" s="136">
        <f t="shared" si="230"/>
        <v>38</v>
      </c>
      <c r="AM245" s="643" t="str">
        <f t="shared" si="177"/>
        <v xml:space="preserve">  </v>
      </c>
      <c r="AN245" s="192">
        <f t="shared" si="231"/>
        <v>37.111111111111136</v>
      </c>
      <c r="AO245" s="192">
        <f t="shared" si="232"/>
        <v>1.6564129025408023</v>
      </c>
      <c r="AP245" s="192">
        <f t="shared" si="229"/>
        <v>4.4633880607386853</v>
      </c>
      <c r="AQ245" s="42">
        <f t="shared" si="233"/>
        <v>3</v>
      </c>
      <c r="AR245" s="643" t="str">
        <f t="shared" si="180"/>
        <v xml:space="preserve">  </v>
      </c>
      <c r="AS245" s="42"/>
      <c r="AT245" s="23" t="s">
        <v>191</v>
      </c>
      <c r="AU245" s="23" t="s">
        <v>191</v>
      </c>
      <c r="AV245" s="23" t="s">
        <v>191</v>
      </c>
      <c r="AW245" s="162" t="str">
        <f t="shared" si="213"/>
        <v xml:space="preserve">  </v>
      </c>
      <c r="AX245" s="643" t="str">
        <f t="shared" si="181"/>
        <v xml:space="preserve">  </v>
      </c>
      <c r="AY245" s="23" t="s">
        <v>191</v>
      </c>
      <c r="AZ245" s="23" t="s">
        <v>191</v>
      </c>
      <c r="BA245" s="23" t="s">
        <v>191</v>
      </c>
      <c r="BB245" s="162" t="str">
        <f t="shared" si="214"/>
        <v xml:space="preserve">  </v>
      </c>
      <c r="BC245" s="643" t="str">
        <f t="shared" si="182"/>
        <v xml:space="preserve">  </v>
      </c>
      <c r="BD245" s="794" t="s">
        <v>191</v>
      </c>
      <c r="BE245" s="55"/>
      <c r="BF245" s="24">
        <v>1.2999895851674812</v>
      </c>
      <c r="BG245" s="24">
        <v>7.3048350188347211E-3</v>
      </c>
      <c r="BH245" s="162" t="str">
        <f t="shared" si="195"/>
        <v xml:space="preserve">  </v>
      </c>
      <c r="BI245" s="643" t="str">
        <f t="shared" si="184"/>
        <v xml:space="preserve">  </v>
      </c>
      <c r="BJ245" s="55"/>
      <c r="BK245" s="5">
        <v>0.22782516399800429</v>
      </c>
      <c r="BL245" s="5"/>
      <c r="BM245" s="162" t="str">
        <f t="shared" si="196"/>
        <v xml:space="preserve">  </v>
      </c>
      <c r="BN245" s="818" t="str">
        <f t="shared" si="185"/>
        <v xml:space="preserve">  </v>
      </c>
      <c r="BO245" s="942" t="str">
        <f t="shared" si="186"/>
        <v xml:space="preserve">  </v>
      </c>
      <c r="BP245" s="826">
        <f t="shared" si="234"/>
        <v>17.525153016410737</v>
      </c>
      <c r="BQ245" s="38">
        <v>345.14601593152605</v>
      </c>
      <c r="BR245" s="246"/>
      <c r="BS245" s="163" t="str">
        <f t="shared" si="197"/>
        <v xml:space="preserve">  </v>
      </c>
      <c r="BT245" s="818" t="str">
        <f t="shared" si="198"/>
        <v xml:space="preserve">  </v>
      </c>
      <c r="BU245" s="181">
        <f t="shared" si="239"/>
        <v>12.149139760789732</v>
      </c>
      <c r="BV245" s="246"/>
      <c r="BW245" s="163" t="str">
        <f t="shared" si="215"/>
        <v xml:space="preserve">  </v>
      </c>
      <c r="BX245" s="643" t="str">
        <f t="shared" si="187"/>
        <v xml:space="preserve">  </v>
      </c>
      <c r="BY245" s="2">
        <v>21.974773200098788</v>
      </c>
      <c r="BZ245" s="10"/>
      <c r="CA245" s="80">
        <v>1</v>
      </c>
      <c r="CB245" s="163" t="str">
        <f t="shared" si="199"/>
        <v xml:space="preserve">  </v>
      </c>
      <c r="CC245" s="643" t="str">
        <f t="shared" si="200"/>
        <v xml:space="preserve">  </v>
      </c>
      <c r="CD245" s="6">
        <f t="shared" ref="CD245:CD256" si="240">BY245*(AE245/1000)</f>
        <v>0.83797135136376766</v>
      </c>
      <c r="CF245" s="174" t="str">
        <f t="shared" si="216"/>
        <v xml:space="preserve">  </v>
      </c>
      <c r="CG245" s="818" t="str">
        <f t="shared" si="188"/>
        <v xml:space="preserve">  </v>
      </c>
      <c r="CH245" s="829">
        <f t="shared" si="235"/>
        <v>6.3668048262965877</v>
      </c>
      <c r="CI245" s="11">
        <v>8.3290202455075537</v>
      </c>
      <c r="CK245" s="163" t="str">
        <f t="shared" si="201"/>
        <v xml:space="preserve">  </v>
      </c>
      <c r="CL245" s="643" t="str">
        <f t="shared" si="202"/>
        <v xml:space="preserve">  </v>
      </c>
      <c r="CM245" s="102">
        <f t="shared" si="236"/>
        <v>0.31650276932928706</v>
      </c>
      <c r="CO245" s="174" t="str">
        <f t="shared" si="228"/>
        <v xml:space="preserve">  </v>
      </c>
      <c r="CP245" s="818" t="str">
        <f t="shared" si="189"/>
        <v xml:space="preserve">  </v>
      </c>
      <c r="CQ245" s="106">
        <f t="shared" si="237"/>
        <v>2.4131874224386118</v>
      </c>
      <c r="CR245" s="61">
        <f t="shared" si="238"/>
        <v>2.605145512859862</v>
      </c>
    </row>
    <row r="246" spans="1:97" ht="14.4" x14ac:dyDescent="0.3">
      <c r="A246" s="906" t="s">
        <v>2312</v>
      </c>
      <c r="B246" s="425" t="s">
        <v>1418</v>
      </c>
      <c r="C246" s="305" t="s">
        <v>599</v>
      </c>
      <c r="D246" s="219">
        <v>9</v>
      </c>
      <c r="E246" s="471"/>
      <c r="F246" s="472">
        <v>1</v>
      </c>
      <c r="G246" s="419">
        <v>384043121410901</v>
      </c>
      <c r="H246" s="419">
        <v>201303251450</v>
      </c>
      <c r="I246" s="419"/>
      <c r="J246" s="305" t="s">
        <v>869</v>
      </c>
      <c r="K246" s="911" t="s">
        <v>1684</v>
      </c>
      <c r="L246" s="414"/>
      <c r="M246" s="219" t="s">
        <v>920</v>
      </c>
      <c r="N246" s="219"/>
      <c r="O246" s="219"/>
      <c r="P246" s="304">
        <v>41358</v>
      </c>
      <c r="Q246" s="326">
        <v>0.61805555555555558</v>
      </c>
      <c r="R246" s="305" t="s">
        <v>919</v>
      </c>
      <c r="S246" s="582" t="s">
        <v>919</v>
      </c>
      <c r="T246" s="548">
        <v>131.4</v>
      </c>
      <c r="U246" s="492">
        <v>142.80000000000001</v>
      </c>
      <c r="V246" s="136">
        <f t="shared" si="190"/>
        <v>11.400000000000006</v>
      </c>
      <c r="W246" s="528">
        <v>250</v>
      </c>
      <c r="X246" s="136">
        <f t="shared" si="191"/>
        <v>45.600000000000023</v>
      </c>
      <c r="Y246" s="643" t="str">
        <f t="shared" si="178"/>
        <v xml:space="preserve">  </v>
      </c>
      <c r="Z246" s="582" t="s">
        <v>919</v>
      </c>
      <c r="AA246" s="549">
        <v>130.19999999999999</v>
      </c>
      <c r="AB246" s="492">
        <v>148.29999999999998</v>
      </c>
      <c r="AC246" s="138">
        <f t="shared" si="192"/>
        <v>18.099999999999994</v>
      </c>
      <c r="AD246" s="528">
        <v>375</v>
      </c>
      <c r="AE246" s="2">
        <v>48.266666666666652</v>
      </c>
      <c r="AF246" s="643" t="str">
        <f t="shared" si="179"/>
        <v xml:space="preserve">  </v>
      </c>
      <c r="AG246" s="582" t="s">
        <v>919</v>
      </c>
      <c r="AH246" s="549">
        <v>128.80000000000001</v>
      </c>
      <c r="AI246" s="492">
        <v>141.69999999999999</v>
      </c>
      <c r="AJ246" s="138">
        <f t="shared" si="194"/>
        <v>12.899999999999977</v>
      </c>
      <c r="AK246" s="528">
        <v>306</v>
      </c>
      <c r="AL246" s="136">
        <f t="shared" si="230"/>
        <v>42.156862745097968</v>
      </c>
      <c r="AM246" s="643" t="str">
        <f t="shared" si="177"/>
        <v xml:space="preserve">  </v>
      </c>
      <c r="AN246" s="192">
        <f t="shared" si="231"/>
        <v>45.341176470588209</v>
      </c>
      <c r="AO246" s="192">
        <f t="shared" si="232"/>
        <v>3.063114135081634</v>
      </c>
      <c r="AP246" s="192">
        <f t="shared" si="229"/>
        <v>6.7557006092874685</v>
      </c>
      <c r="AQ246" s="42">
        <f t="shared" si="233"/>
        <v>3</v>
      </c>
      <c r="AR246" s="643" t="str">
        <f t="shared" si="180"/>
        <v xml:space="preserve">  </v>
      </c>
      <c r="AS246" s="42"/>
      <c r="AT246" s="23" t="s">
        <v>191</v>
      </c>
      <c r="AU246" s="23" t="s">
        <v>191</v>
      </c>
      <c r="AV246" s="23" t="s">
        <v>191</v>
      </c>
      <c r="AW246" s="162" t="str">
        <f t="shared" si="213"/>
        <v xml:space="preserve">  </v>
      </c>
      <c r="AX246" s="643" t="str">
        <f t="shared" si="181"/>
        <v xml:space="preserve">  </v>
      </c>
      <c r="AY246" s="23" t="s">
        <v>191</v>
      </c>
      <c r="AZ246" s="23" t="s">
        <v>191</v>
      </c>
      <c r="BA246" s="23" t="s">
        <v>191</v>
      </c>
      <c r="BB246" s="162" t="str">
        <f t="shared" si="214"/>
        <v xml:space="preserve">  </v>
      </c>
      <c r="BC246" s="643" t="str">
        <f t="shared" si="182"/>
        <v xml:space="preserve">  </v>
      </c>
      <c r="BD246" s="794" t="s">
        <v>191</v>
      </c>
      <c r="BE246" s="55"/>
      <c r="BF246" s="24">
        <v>1.4131078920099087</v>
      </c>
      <c r="BG246" s="24"/>
      <c r="BH246" s="162" t="str">
        <f t="shared" si="195"/>
        <v xml:space="preserve">  </v>
      </c>
      <c r="BI246" s="643" t="str">
        <f t="shared" si="184"/>
        <v xml:space="preserve">  </v>
      </c>
      <c r="BJ246" s="55"/>
      <c r="BK246" s="5">
        <v>0.22186971711344264</v>
      </c>
      <c r="BL246" s="5"/>
      <c r="BM246" s="162" t="str">
        <f t="shared" si="196"/>
        <v xml:space="preserve">  </v>
      </c>
      <c r="BN246" s="818" t="str">
        <f t="shared" si="185"/>
        <v xml:space="preserve">  </v>
      </c>
      <c r="BO246" s="942" t="str">
        <f t="shared" si="186"/>
        <v xml:space="preserve">  </v>
      </c>
      <c r="BP246" s="826">
        <f t="shared" si="234"/>
        <v>15.700833486809717</v>
      </c>
      <c r="BQ246" s="38">
        <v>280.12739369696607</v>
      </c>
      <c r="BR246" s="246"/>
      <c r="BS246" s="163" t="str">
        <f t="shared" si="197"/>
        <v xml:space="preserve">  </v>
      </c>
      <c r="BT246" s="818" t="str">
        <f t="shared" si="198"/>
        <v xml:space="preserve">  </v>
      </c>
      <c r="BU246" s="181">
        <f t="shared" si="239"/>
        <v>12.773809152581659</v>
      </c>
      <c r="BV246" s="246"/>
      <c r="BW246" s="163" t="str">
        <f t="shared" si="215"/>
        <v xml:space="preserve">  </v>
      </c>
      <c r="BX246" s="643" t="str">
        <f t="shared" si="187"/>
        <v xml:space="preserve">  </v>
      </c>
      <c r="BY246" s="2">
        <v>18.939810592233975</v>
      </c>
      <c r="BZ246" s="10"/>
      <c r="CA246" s="80">
        <v>1</v>
      </c>
      <c r="CB246" s="163" t="str">
        <f t="shared" si="199"/>
        <v xml:space="preserve">  </v>
      </c>
      <c r="CC246" s="643" t="str">
        <f t="shared" si="200"/>
        <v xml:space="preserve">  </v>
      </c>
      <c r="CD246" s="6">
        <f t="shared" si="240"/>
        <v>0.91416152458515965</v>
      </c>
      <c r="CF246" s="174" t="str">
        <f t="shared" si="216"/>
        <v xml:space="preserve">  </v>
      </c>
      <c r="CG246" s="818" t="str">
        <f t="shared" si="188"/>
        <v xml:space="preserve">  </v>
      </c>
      <c r="CH246" s="829">
        <f t="shared" si="235"/>
        <v>6.7611419012888572</v>
      </c>
      <c r="CI246" s="8"/>
      <c r="CJ246" s="9"/>
      <c r="CK246" s="163"/>
      <c r="CL246" s="643"/>
      <c r="CM246" s="8" t="s">
        <v>817</v>
      </c>
      <c r="CN246" s="9"/>
      <c r="CO246" s="174" t="str">
        <f t="shared" si="228"/>
        <v xml:space="preserve">  </v>
      </c>
      <c r="CP246" s="818" t="str">
        <f t="shared" si="189"/>
        <v xml:space="preserve">  </v>
      </c>
      <c r="CQ246" s="8" t="s">
        <v>817</v>
      </c>
      <c r="CR246" s="61"/>
    </row>
    <row r="247" spans="1:97" ht="14.4" x14ac:dyDescent="0.3">
      <c r="A247" s="906" t="s">
        <v>2313</v>
      </c>
      <c r="B247" s="425" t="s">
        <v>1419</v>
      </c>
      <c r="C247" s="305" t="s">
        <v>599</v>
      </c>
      <c r="D247" s="219">
        <v>9</v>
      </c>
      <c r="E247" s="471"/>
      <c r="F247" s="472">
        <v>1</v>
      </c>
      <c r="G247" s="419">
        <v>384043121423501</v>
      </c>
      <c r="H247" s="419">
        <v>201303271330</v>
      </c>
      <c r="I247" s="419"/>
      <c r="J247" s="305" t="s">
        <v>858</v>
      </c>
      <c r="K247" s="911" t="s">
        <v>907</v>
      </c>
      <c r="L247" s="414"/>
      <c r="M247" s="219" t="s">
        <v>907</v>
      </c>
      <c r="N247" s="219"/>
      <c r="O247" s="219"/>
      <c r="P247" s="304">
        <v>41360</v>
      </c>
      <c r="Q247" s="326">
        <v>0.5625</v>
      </c>
      <c r="R247" s="305" t="s">
        <v>906</v>
      </c>
      <c r="S247" s="582" t="s">
        <v>906</v>
      </c>
      <c r="T247" s="548">
        <v>129.69999999999999</v>
      </c>
      <c r="U247" s="492">
        <v>140.80000000000001</v>
      </c>
      <c r="V247" s="136">
        <f t="shared" si="190"/>
        <v>11.100000000000023</v>
      </c>
      <c r="W247" s="528">
        <v>250</v>
      </c>
      <c r="X247" s="136">
        <f t="shared" si="191"/>
        <v>44.400000000000091</v>
      </c>
      <c r="Y247" s="643" t="str">
        <f t="shared" si="178"/>
        <v xml:space="preserve">  </v>
      </c>
      <c r="Z247" s="582" t="s">
        <v>906</v>
      </c>
      <c r="AA247" s="549">
        <v>130.80000000000001</v>
      </c>
      <c r="AB247" s="492">
        <v>142.1</v>
      </c>
      <c r="AC247" s="138">
        <f t="shared" si="192"/>
        <v>11.299999999999983</v>
      </c>
      <c r="AD247" s="528">
        <v>250</v>
      </c>
      <c r="AE247" s="2">
        <v>45.199999999999932</v>
      </c>
      <c r="AF247" s="643" t="str">
        <f t="shared" si="179"/>
        <v xml:space="preserve">  </v>
      </c>
      <c r="AG247" s="582" t="s">
        <v>906</v>
      </c>
      <c r="AH247" s="549">
        <v>130.19999999999999</v>
      </c>
      <c r="AI247" s="492">
        <v>140.80000000000001</v>
      </c>
      <c r="AJ247" s="138">
        <f t="shared" si="194"/>
        <v>10.600000000000023</v>
      </c>
      <c r="AK247" s="528">
        <v>250</v>
      </c>
      <c r="AL247" s="136">
        <f t="shared" si="230"/>
        <v>42.400000000000091</v>
      </c>
      <c r="AM247" s="643" t="str">
        <f t="shared" si="177"/>
        <v xml:space="preserve">  </v>
      </c>
      <c r="AN247" s="192">
        <f t="shared" si="231"/>
        <v>44.000000000000036</v>
      </c>
      <c r="AO247" s="192">
        <f t="shared" si="232"/>
        <v>1.4422205101855294</v>
      </c>
      <c r="AP247" s="192">
        <f t="shared" si="229"/>
        <v>3.2777738867852917</v>
      </c>
      <c r="AQ247" s="42">
        <f t="shared" si="233"/>
        <v>3</v>
      </c>
      <c r="AR247" s="643" t="str">
        <f t="shared" si="180"/>
        <v xml:space="preserve">  </v>
      </c>
      <c r="AS247" s="42"/>
      <c r="AT247" s="23" t="s">
        <v>191</v>
      </c>
      <c r="AU247" s="23" t="s">
        <v>191</v>
      </c>
      <c r="AV247" s="23" t="s">
        <v>191</v>
      </c>
      <c r="AW247" s="162" t="str">
        <f t="shared" si="213"/>
        <v xml:space="preserve">  </v>
      </c>
      <c r="AX247" s="643" t="str">
        <f t="shared" si="181"/>
        <v xml:space="preserve">  </v>
      </c>
      <c r="AY247" s="23" t="s">
        <v>191</v>
      </c>
      <c r="AZ247" s="23" t="s">
        <v>191</v>
      </c>
      <c r="BA247" s="23" t="s">
        <v>191</v>
      </c>
      <c r="BB247" s="162" t="str">
        <f t="shared" si="214"/>
        <v xml:space="preserve">  </v>
      </c>
      <c r="BC247" s="643" t="str">
        <f t="shared" si="182"/>
        <v xml:space="preserve">  </v>
      </c>
      <c r="BD247" s="794" t="s">
        <v>191</v>
      </c>
      <c r="BE247" s="55"/>
      <c r="BF247" s="24">
        <v>1.3790358012975661</v>
      </c>
      <c r="BG247" s="24"/>
      <c r="BH247" s="162" t="str">
        <f t="shared" si="195"/>
        <v xml:space="preserve">  </v>
      </c>
      <c r="BI247" s="643" t="str">
        <f t="shared" si="184"/>
        <v xml:space="preserve">  </v>
      </c>
      <c r="BJ247" s="55"/>
      <c r="BK247" s="5">
        <v>7.2377588188631242E-2</v>
      </c>
      <c r="BL247" s="5"/>
      <c r="BM247" s="162" t="str">
        <f t="shared" si="196"/>
        <v xml:space="preserve">  </v>
      </c>
      <c r="BN247" s="818" t="str">
        <f t="shared" si="185"/>
        <v xml:space="preserve">  </v>
      </c>
      <c r="BO247" s="942" t="str">
        <f t="shared" si="186"/>
        <v xml:space="preserve">  </v>
      </c>
      <c r="BP247" s="826">
        <f t="shared" si="234"/>
        <v>5.2484198104595636</v>
      </c>
      <c r="BQ247" s="38">
        <v>322.28338051509468</v>
      </c>
      <c r="BR247" s="246"/>
      <c r="BS247" s="163" t="str">
        <f t="shared" si="197"/>
        <v xml:space="preserve">  </v>
      </c>
      <c r="BT247" s="818" t="str">
        <f t="shared" si="198"/>
        <v xml:space="preserve">  </v>
      </c>
      <c r="BU247" s="181">
        <f t="shared" si="239"/>
        <v>14.309382094870234</v>
      </c>
      <c r="BV247" s="246"/>
      <c r="BW247" s="163" t="str">
        <f t="shared" si="215"/>
        <v xml:space="preserve">  </v>
      </c>
      <c r="BX247" s="643" t="str">
        <f t="shared" si="187"/>
        <v xml:space="preserve">  </v>
      </c>
      <c r="BY247" s="2">
        <v>41.707174643970845</v>
      </c>
      <c r="BZ247" s="10"/>
      <c r="CA247" s="80">
        <v>1</v>
      </c>
      <c r="CB247" s="163" t="str">
        <f t="shared" si="199"/>
        <v xml:space="preserve">  </v>
      </c>
      <c r="CC247" s="643" t="str">
        <f t="shared" si="200"/>
        <v xml:space="preserve">  </v>
      </c>
      <c r="CD247" s="6">
        <f t="shared" si="240"/>
        <v>1.8851642939074795</v>
      </c>
      <c r="CF247" s="174" t="str">
        <f t="shared" si="216"/>
        <v xml:space="preserve">  </v>
      </c>
      <c r="CG247" s="818" t="str">
        <f t="shared" si="188"/>
        <v xml:space="preserve">  </v>
      </c>
      <c r="CH247" s="829">
        <f t="shared" si="235"/>
        <v>12.941149673095669</v>
      </c>
      <c r="CI247" s="11">
        <v>8.1402253274521961</v>
      </c>
      <c r="CK247" s="163" t="str">
        <f t="shared" ref="CK247:CK263" si="241">IF(CI247&lt;CK$7,"E, &lt;PRL",IF(CI247&gt;CK$7,"  ",))</f>
        <v xml:space="preserve">  </v>
      </c>
      <c r="CL247" s="643" t="str">
        <f t="shared" si="202"/>
        <v xml:space="preserve">  </v>
      </c>
      <c r="CM247" s="102">
        <f t="shared" ref="CM247:CM256" si="242">CI247*(AL247/1000)</f>
        <v>0.34514555388397383</v>
      </c>
      <c r="CO247" s="174" t="str">
        <f t="shared" si="228"/>
        <v xml:space="preserve">  </v>
      </c>
      <c r="CP247" s="818" t="str">
        <f t="shared" si="189"/>
        <v xml:space="preserve">  </v>
      </c>
      <c r="CQ247" s="106">
        <f t="shared" ref="CQ247:CQ256" si="243">CI247/BQ247*100</f>
        <v>2.5257974253720277</v>
      </c>
      <c r="CR247" s="61">
        <f t="shared" ref="CR247:CR256" si="244">100*CM247/BU247</f>
        <v>2.4120227665714857</v>
      </c>
    </row>
    <row r="248" spans="1:97" ht="14.4" x14ac:dyDescent="0.3">
      <c r="A248" s="906" t="s">
        <v>2314</v>
      </c>
      <c r="B248" s="425" t="s">
        <v>1420</v>
      </c>
      <c r="C248" s="305" t="s">
        <v>599</v>
      </c>
      <c r="D248" s="219">
        <v>9</v>
      </c>
      <c r="E248" s="471"/>
      <c r="F248" s="472">
        <v>1</v>
      </c>
      <c r="G248" s="419">
        <v>384042121421801</v>
      </c>
      <c r="H248" s="419">
        <v>201303271400</v>
      </c>
      <c r="I248" s="419"/>
      <c r="J248" s="305" t="s">
        <v>845</v>
      </c>
      <c r="K248" s="911" t="s">
        <v>883</v>
      </c>
      <c r="L248" s="414"/>
      <c r="M248" s="219" t="s">
        <v>883</v>
      </c>
      <c r="N248" s="219"/>
      <c r="O248" s="219"/>
      <c r="P248" s="304">
        <v>41360</v>
      </c>
      <c r="Q248" s="326">
        <v>0.58333333333333337</v>
      </c>
      <c r="R248" s="305" t="s">
        <v>882</v>
      </c>
      <c r="S248" s="582" t="s">
        <v>882</v>
      </c>
      <c r="T248" s="548">
        <v>131.1</v>
      </c>
      <c r="U248" s="492">
        <v>147.29999999999998</v>
      </c>
      <c r="V248" s="136">
        <f t="shared" si="190"/>
        <v>16.199999999999989</v>
      </c>
      <c r="W248" s="528">
        <v>125</v>
      </c>
      <c r="X248" s="136">
        <f t="shared" si="191"/>
        <v>129.59999999999991</v>
      </c>
      <c r="Y248" s="643" t="str">
        <f t="shared" si="178"/>
        <v xml:space="preserve">  </v>
      </c>
      <c r="Z248" s="582" t="s">
        <v>882</v>
      </c>
      <c r="AA248" s="549">
        <v>130.4</v>
      </c>
      <c r="AB248" s="492">
        <v>147.10000000000002</v>
      </c>
      <c r="AC248" s="138">
        <f t="shared" si="192"/>
        <v>16.700000000000017</v>
      </c>
      <c r="AD248" s="528">
        <v>125</v>
      </c>
      <c r="AE248" s="2">
        <v>133.60000000000014</v>
      </c>
      <c r="AF248" s="643" t="str">
        <f t="shared" si="179"/>
        <v xml:space="preserve">  </v>
      </c>
      <c r="AG248" s="582" t="s">
        <v>882</v>
      </c>
      <c r="AH248" s="549">
        <v>129.19999999999999</v>
      </c>
      <c r="AI248" s="492">
        <v>145.80000000000001</v>
      </c>
      <c r="AJ248" s="138">
        <f t="shared" si="194"/>
        <v>16.600000000000023</v>
      </c>
      <c r="AK248" s="528">
        <v>125</v>
      </c>
      <c r="AL248" s="136">
        <f t="shared" si="230"/>
        <v>132.80000000000018</v>
      </c>
      <c r="AM248" s="643" t="str">
        <f t="shared" si="177"/>
        <v xml:space="preserve">  </v>
      </c>
      <c r="AN248" s="192">
        <f t="shared" si="231"/>
        <v>132.00000000000009</v>
      </c>
      <c r="AO248" s="192">
        <f t="shared" si="232"/>
        <v>2.1166010488518099</v>
      </c>
      <c r="AP248" s="192">
        <f t="shared" si="229"/>
        <v>1.6034856430695517</v>
      </c>
      <c r="AQ248" s="42">
        <f t="shared" si="233"/>
        <v>3</v>
      </c>
      <c r="AR248" s="643" t="str">
        <f t="shared" si="180"/>
        <v xml:space="preserve">  </v>
      </c>
      <c r="AS248" s="42"/>
      <c r="AT248" s="23" t="s">
        <v>191</v>
      </c>
      <c r="AU248" s="23" t="s">
        <v>191</v>
      </c>
      <c r="AV248" s="23" t="s">
        <v>191</v>
      </c>
      <c r="AW248" s="162" t="str">
        <f t="shared" si="213"/>
        <v xml:space="preserve">  </v>
      </c>
      <c r="AX248" s="643" t="str">
        <f t="shared" si="181"/>
        <v xml:space="preserve">  </v>
      </c>
      <c r="AY248" s="23" t="s">
        <v>191</v>
      </c>
      <c r="AZ248" s="23" t="s">
        <v>191</v>
      </c>
      <c r="BA248" s="23" t="s">
        <v>191</v>
      </c>
      <c r="BB248" s="162" t="str">
        <f t="shared" si="214"/>
        <v xml:space="preserve">  </v>
      </c>
      <c r="BC248" s="643" t="str">
        <f t="shared" si="182"/>
        <v xml:space="preserve">  </v>
      </c>
      <c r="BD248" s="794" t="s">
        <v>191</v>
      </c>
      <c r="BE248" s="55"/>
      <c r="BF248" s="24">
        <v>2.404351869315799</v>
      </c>
      <c r="BG248" s="24"/>
      <c r="BH248" s="162" t="str">
        <f t="shared" si="195"/>
        <v xml:space="preserve">  </v>
      </c>
      <c r="BI248" s="643" t="str">
        <f t="shared" si="184"/>
        <v xml:space="preserve">  </v>
      </c>
      <c r="BJ248" s="55"/>
      <c r="BK248" s="5">
        <v>0.31167332670448772</v>
      </c>
      <c r="BL248" s="5"/>
      <c r="BM248" s="162" t="str">
        <f t="shared" si="196"/>
        <v xml:space="preserve">  </v>
      </c>
      <c r="BN248" s="818" t="str">
        <f t="shared" si="185"/>
        <v xml:space="preserve">  </v>
      </c>
      <c r="BO248" s="942" t="str">
        <f t="shared" si="186"/>
        <v xml:space="preserve">  </v>
      </c>
      <c r="BP248" s="826">
        <f t="shared" si="234"/>
        <v>12.962883290172494</v>
      </c>
      <c r="BQ248" s="38">
        <v>283.87910141700002</v>
      </c>
      <c r="BR248" s="246"/>
      <c r="BS248" s="163" t="str">
        <f t="shared" si="197"/>
        <v xml:space="preserve">  </v>
      </c>
      <c r="BT248" s="818" t="str">
        <f t="shared" si="198"/>
        <v xml:space="preserve">  </v>
      </c>
      <c r="BU248" s="181">
        <f t="shared" si="239"/>
        <v>36.790731543643176</v>
      </c>
      <c r="BV248" s="246"/>
      <c r="BW248" s="163" t="str">
        <f t="shared" si="215"/>
        <v xml:space="preserve">  </v>
      </c>
      <c r="BX248" s="643" t="str">
        <f t="shared" si="187"/>
        <v xml:space="preserve">  </v>
      </c>
      <c r="BY248" s="2">
        <v>30.933488973823316</v>
      </c>
      <c r="BZ248" s="10"/>
      <c r="CA248" s="80">
        <v>1</v>
      </c>
      <c r="CB248" s="163" t="str">
        <f t="shared" si="199"/>
        <v xml:space="preserve">  </v>
      </c>
      <c r="CC248" s="643" t="str">
        <f t="shared" si="200"/>
        <v xml:space="preserve">  </v>
      </c>
      <c r="CD248" s="6">
        <f t="shared" si="240"/>
        <v>4.1327141269027994</v>
      </c>
      <c r="CF248" s="174" t="str">
        <f t="shared" si="216"/>
        <v xml:space="preserve">  </v>
      </c>
      <c r="CG248" s="818" t="str">
        <f t="shared" si="188"/>
        <v xml:space="preserve">  </v>
      </c>
      <c r="CH248" s="829">
        <f t="shared" si="235"/>
        <v>10.896712304434143</v>
      </c>
      <c r="CI248" s="11">
        <v>6.7508972632657382</v>
      </c>
      <c r="CK248" s="163" t="str">
        <f t="shared" si="241"/>
        <v xml:space="preserve">  </v>
      </c>
      <c r="CL248" s="643" t="str">
        <f t="shared" si="202"/>
        <v xml:space="preserve">  </v>
      </c>
      <c r="CM248" s="102">
        <f t="shared" si="242"/>
        <v>0.89651915656169134</v>
      </c>
      <c r="CO248" s="174" t="str">
        <f t="shared" si="228"/>
        <v xml:space="preserve">  </v>
      </c>
      <c r="CP248" s="818" t="str">
        <f t="shared" si="189"/>
        <v xml:space="preserve">  </v>
      </c>
      <c r="CQ248" s="106">
        <f t="shared" si="243"/>
        <v>2.37808885175704</v>
      </c>
      <c r="CR248" s="61">
        <f t="shared" si="244"/>
        <v>2.4368070950103053</v>
      </c>
    </row>
    <row r="249" spans="1:97" ht="14.4" x14ac:dyDescent="0.3">
      <c r="A249" s="906" t="s">
        <v>2315</v>
      </c>
      <c r="B249" s="425" t="s">
        <v>1421</v>
      </c>
      <c r="C249" s="219" t="s">
        <v>599</v>
      </c>
      <c r="D249" s="219">
        <v>9</v>
      </c>
      <c r="E249" s="471"/>
      <c r="F249" s="472">
        <v>1</v>
      </c>
      <c r="G249" s="419">
        <v>384057121402901</v>
      </c>
      <c r="H249" s="419">
        <v>201303271430</v>
      </c>
      <c r="I249" s="419"/>
      <c r="J249" s="305" t="s">
        <v>846</v>
      </c>
      <c r="K249" s="911" t="s">
        <v>885</v>
      </c>
      <c r="L249" s="414"/>
      <c r="M249" s="219" t="s">
        <v>885</v>
      </c>
      <c r="N249" s="219"/>
      <c r="O249" s="219"/>
      <c r="P249" s="304">
        <v>41360</v>
      </c>
      <c r="Q249" s="326">
        <v>0.60416666666666663</v>
      </c>
      <c r="R249" s="305" t="s">
        <v>884</v>
      </c>
      <c r="S249" s="582" t="s">
        <v>884</v>
      </c>
      <c r="T249" s="548">
        <v>125.1</v>
      </c>
      <c r="U249" s="492">
        <v>133.1</v>
      </c>
      <c r="V249" s="136">
        <f t="shared" si="190"/>
        <v>8</v>
      </c>
      <c r="W249" s="528">
        <v>125</v>
      </c>
      <c r="X249" s="136">
        <f t="shared" si="191"/>
        <v>64</v>
      </c>
      <c r="Y249" s="643" t="str">
        <f t="shared" si="178"/>
        <v xml:space="preserve">  </v>
      </c>
      <c r="Z249" s="582" t="s">
        <v>884</v>
      </c>
      <c r="AA249" s="549">
        <v>129.9</v>
      </c>
      <c r="AB249" s="492">
        <v>144.19999999999999</v>
      </c>
      <c r="AC249" s="138">
        <f t="shared" si="192"/>
        <v>14.299999999999983</v>
      </c>
      <c r="AD249" s="528">
        <v>250</v>
      </c>
      <c r="AE249" s="2">
        <v>57.199999999999932</v>
      </c>
      <c r="AF249" s="643" t="str">
        <f t="shared" si="179"/>
        <v xml:space="preserve">  </v>
      </c>
      <c r="AG249" s="582" t="s">
        <v>884</v>
      </c>
      <c r="AH249" s="549">
        <v>128.9</v>
      </c>
      <c r="AI249" s="240">
        <v>136</v>
      </c>
      <c r="AJ249" s="138">
        <f t="shared" si="194"/>
        <v>7.0999999999999943</v>
      </c>
      <c r="AK249" s="528">
        <v>125</v>
      </c>
      <c r="AL249" s="136">
        <f t="shared" si="230"/>
        <v>56.799999999999955</v>
      </c>
      <c r="AM249" s="643" t="str">
        <f t="shared" si="177"/>
        <v xml:space="preserve">  </v>
      </c>
      <c r="AN249" s="192">
        <f t="shared" si="231"/>
        <v>59.333333333333293</v>
      </c>
      <c r="AO249" s="192">
        <f t="shared" si="232"/>
        <v>4.0463975747983039</v>
      </c>
      <c r="AP249" s="192">
        <f t="shared" si="229"/>
        <v>6.8197711934802925</v>
      </c>
      <c r="AQ249" s="42">
        <f t="shared" si="233"/>
        <v>3</v>
      </c>
      <c r="AR249" s="643" t="str">
        <f t="shared" si="180"/>
        <v xml:space="preserve">  </v>
      </c>
      <c r="AS249" s="42"/>
      <c r="AT249" s="23" t="s">
        <v>191</v>
      </c>
      <c r="AU249" s="23" t="s">
        <v>191</v>
      </c>
      <c r="AV249" s="23" t="s">
        <v>191</v>
      </c>
      <c r="AW249" s="162" t="str">
        <f t="shared" si="213"/>
        <v xml:space="preserve">  </v>
      </c>
      <c r="AX249" s="643" t="str">
        <f t="shared" si="181"/>
        <v xml:space="preserve">  </v>
      </c>
      <c r="AY249" s="23" t="s">
        <v>191</v>
      </c>
      <c r="AZ249" s="23" t="s">
        <v>191</v>
      </c>
      <c r="BA249" s="23" t="s">
        <v>191</v>
      </c>
      <c r="BB249" s="162" t="str">
        <f t="shared" si="214"/>
        <v xml:space="preserve">  </v>
      </c>
      <c r="BC249" s="643" t="str">
        <f t="shared" si="182"/>
        <v xml:space="preserve">  </v>
      </c>
      <c r="BD249" s="794" t="s">
        <v>191</v>
      </c>
      <c r="BE249" s="55"/>
      <c r="BF249" s="24">
        <v>2.9396372493037148</v>
      </c>
      <c r="BG249" s="24">
        <v>2.9997393911931347E-3</v>
      </c>
      <c r="BH249" s="162" t="str">
        <f t="shared" si="195"/>
        <v xml:space="preserve">  </v>
      </c>
      <c r="BI249" s="643" t="str">
        <f t="shared" si="184"/>
        <v xml:space="preserve">  </v>
      </c>
      <c r="BJ249" s="55"/>
      <c r="BK249" s="5">
        <v>0.33255449255707004</v>
      </c>
      <c r="BL249" s="5"/>
      <c r="BM249" s="162" t="str">
        <f t="shared" si="196"/>
        <v xml:space="preserve">  </v>
      </c>
      <c r="BN249" s="818" t="str">
        <f t="shared" si="185"/>
        <v xml:space="preserve">  </v>
      </c>
      <c r="BO249" s="942" t="str">
        <f t="shared" si="186"/>
        <v xml:space="preserve">  </v>
      </c>
      <c r="BP249" s="826">
        <f t="shared" si="234"/>
        <v>11.312773119739152</v>
      </c>
      <c r="BQ249" s="38">
        <v>365.8915777093456</v>
      </c>
      <c r="BR249" s="246"/>
      <c r="BS249" s="163" t="str">
        <f t="shared" si="197"/>
        <v xml:space="preserve">  </v>
      </c>
      <c r="BT249" s="818" t="str">
        <f t="shared" si="198"/>
        <v xml:space="preserve">  </v>
      </c>
      <c r="BU249" s="181">
        <f t="shared" si="239"/>
        <v>23.417060973398119</v>
      </c>
      <c r="BV249" s="246"/>
      <c r="BW249" s="163" t="str">
        <f t="shared" si="215"/>
        <v xml:space="preserve">  </v>
      </c>
      <c r="BX249" s="643" t="str">
        <f t="shared" si="187"/>
        <v xml:space="preserve">  </v>
      </c>
      <c r="BY249" s="2">
        <v>41.044235427547576</v>
      </c>
      <c r="BZ249" s="10"/>
      <c r="CA249" s="80">
        <v>1</v>
      </c>
      <c r="CB249" s="163" t="str">
        <f t="shared" si="199"/>
        <v xml:space="preserve">  </v>
      </c>
      <c r="CC249" s="643" t="str">
        <f t="shared" si="200"/>
        <v xml:space="preserve">  </v>
      </c>
      <c r="CD249" s="6">
        <f t="shared" si="240"/>
        <v>2.3477302664557187</v>
      </c>
      <c r="CF249" s="174" t="str">
        <f t="shared" si="216"/>
        <v xml:space="preserve">  </v>
      </c>
      <c r="CG249" s="818" t="str">
        <f t="shared" si="188"/>
        <v xml:space="preserve">  </v>
      </c>
      <c r="CH249" s="829">
        <f t="shared" si="235"/>
        <v>11.217595027604602</v>
      </c>
      <c r="CI249" s="11">
        <v>11.14446370877773</v>
      </c>
      <c r="CK249" s="163" t="str">
        <f t="shared" si="241"/>
        <v xml:space="preserve">  </v>
      </c>
      <c r="CL249" s="643" t="str">
        <f t="shared" si="202"/>
        <v xml:space="preserve">  </v>
      </c>
      <c r="CM249" s="102">
        <f t="shared" si="242"/>
        <v>0.63300553865857456</v>
      </c>
      <c r="CO249" s="174" t="str">
        <f t="shared" si="228"/>
        <v xml:space="preserve">  </v>
      </c>
      <c r="CP249" s="818" t="str">
        <f t="shared" si="189"/>
        <v xml:space="preserve">  </v>
      </c>
      <c r="CQ249" s="106">
        <f t="shared" si="243"/>
        <v>3.0458377256310043</v>
      </c>
      <c r="CR249" s="61">
        <f t="shared" si="244"/>
        <v>2.7031809814975141</v>
      </c>
    </row>
    <row r="250" spans="1:97" ht="14.4" x14ac:dyDescent="0.3">
      <c r="A250" s="906" t="s">
        <v>2316</v>
      </c>
      <c r="B250" s="425" t="s">
        <v>1422</v>
      </c>
      <c r="C250" s="219" t="s">
        <v>599</v>
      </c>
      <c r="D250" s="219">
        <v>9</v>
      </c>
      <c r="E250" s="471"/>
      <c r="F250" s="472">
        <v>1</v>
      </c>
      <c r="G250" s="419">
        <v>384132121414301</v>
      </c>
      <c r="H250" s="419">
        <v>201303271510</v>
      </c>
      <c r="I250" s="419"/>
      <c r="J250" s="305" t="s">
        <v>850</v>
      </c>
      <c r="K250" s="911" t="s">
        <v>893</v>
      </c>
      <c r="L250" s="414" t="s">
        <v>893</v>
      </c>
      <c r="M250" s="219" t="s">
        <v>893</v>
      </c>
      <c r="N250" s="219"/>
      <c r="O250" s="219"/>
      <c r="P250" s="304">
        <v>41360</v>
      </c>
      <c r="Q250" s="326">
        <v>0.63194444444444442</v>
      </c>
      <c r="R250" s="305" t="s">
        <v>892</v>
      </c>
      <c r="S250" s="582" t="s">
        <v>892</v>
      </c>
      <c r="T250" s="548">
        <v>128.5</v>
      </c>
      <c r="U250" s="492">
        <v>136.4</v>
      </c>
      <c r="V250" s="136">
        <f t="shared" si="190"/>
        <v>7.9000000000000057</v>
      </c>
      <c r="W250" s="528">
        <v>375</v>
      </c>
      <c r="X250" s="136">
        <f t="shared" si="191"/>
        <v>21.066666666666681</v>
      </c>
      <c r="Y250" s="643" t="str">
        <f t="shared" si="178"/>
        <v xml:space="preserve">  </v>
      </c>
      <c r="Z250" s="582" t="s">
        <v>892</v>
      </c>
      <c r="AA250" s="549">
        <v>129.69999999999999</v>
      </c>
      <c r="AB250" s="492">
        <v>137.4</v>
      </c>
      <c r="AC250" s="138">
        <f t="shared" si="192"/>
        <v>7.7000000000000171</v>
      </c>
      <c r="AD250" s="528">
        <v>375</v>
      </c>
      <c r="AE250" s="2">
        <v>20.533333333333378</v>
      </c>
      <c r="AF250" s="643" t="str">
        <f t="shared" si="179"/>
        <v xml:space="preserve">  </v>
      </c>
      <c r="AG250" s="582" t="s">
        <v>892</v>
      </c>
      <c r="AH250" s="549">
        <v>129.6</v>
      </c>
      <c r="AI250" s="492">
        <v>137.80000000000001</v>
      </c>
      <c r="AJ250" s="138">
        <f t="shared" si="194"/>
        <v>8.2000000000000171</v>
      </c>
      <c r="AK250" s="528">
        <v>375</v>
      </c>
      <c r="AL250" s="136">
        <f t="shared" si="230"/>
        <v>21.866666666666713</v>
      </c>
      <c r="AM250" s="643" t="str">
        <f t="shared" si="177"/>
        <v xml:space="preserve">  </v>
      </c>
      <c r="AN250" s="192">
        <f t="shared" si="231"/>
        <v>21.155555555555591</v>
      </c>
      <c r="AO250" s="192">
        <f t="shared" si="232"/>
        <v>0.67109639424629208</v>
      </c>
      <c r="AP250" s="192">
        <f t="shared" si="229"/>
        <v>3.1721993425507451</v>
      </c>
      <c r="AQ250" s="42">
        <f t="shared" si="233"/>
        <v>3</v>
      </c>
      <c r="AR250" s="643" t="str">
        <f t="shared" si="180"/>
        <v xml:space="preserve">  </v>
      </c>
      <c r="AS250" s="42"/>
      <c r="AT250" s="23" t="s">
        <v>191</v>
      </c>
      <c r="AU250" s="23" t="s">
        <v>191</v>
      </c>
      <c r="AV250" s="23" t="s">
        <v>191</v>
      </c>
      <c r="AW250" s="162" t="str">
        <f t="shared" si="213"/>
        <v xml:space="preserve">  </v>
      </c>
      <c r="AX250" s="643" t="str">
        <f t="shared" si="181"/>
        <v xml:space="preserve">  </v>
      </c>
      <c r="AY250" s="23" t="s">
        <v>191</v>
      </c>
      <c r="AZ250" s="23" t="s">
        <v>191</v>
      </c>
      <c r="BA250" s="23" t="s">
        <v>191</v>
      </c>
      <c r="BB250" s="162" t="str">
        <f t="shared" si="214"/>
        <v xml:space="preserve">  </v>
      </c>
      <c r="BC250" s="643" t="str">
        <f t="shared" si="182"/>
        <v xml:space="preserve">  </v>
      </c>
      <c r="BD250" s="794" t="s">
        <v>191</v>
      </c>
      <c r="BE250" s="55"/>
      <c r="BF250" s="24">
        <v>3.4749268128490103</v>
      </c>
      <c r="BG250" s="24"/>
      <c r="BH250" s="162" t="str">
        <f t="shared" si="195"/>
        <v xml:space="preserve">  </v>
      </c>
      <c r="BI250" s="643" t="str">
        <f t="shared" si="184"/>
        <v xml:space="preserve">  </v>
      </c>
      <c r="BJ250" s="55"/>
      <c r="BK250" s="5">
        <v>0.82758219775820496</v>
      </c>
      <c r="BL250" s="5"/>
      <c r="BM250" s="162" t="str">
        <f t="shared" si="196"/>
        <v xml:space="preserve">  </v>
      </c>
      <c r="BN250" s="818" t="str">
        <f t="shared" si="185"/>
        <v xml:space="preserve">  </v>
      </c>
      <c r="BO250" s="942" t="str">
        <f t="shared" si="186"/>
        <v xml:space="preserve">  </v>
      </c>
      <c r="BP250" s="826">
        <f t="shared" si="234"/>
        <v>23.815816629521759</v>
      </c>
      <c r="BQ250" s="38">
        <v>427.05678233340933</v>
      </c>
      <c r="BR250" s="246"/>
      <c r="BS250" s="163" t="str">
        <f t="shared" si="197"/>
        <v xml:space="preserve">  </v>
      </c>
      <c r="BT250" s="818" t="str">
        <f t="shared" si="198"/>
        <v xml:space="preserve">  </v>
      </c>
      <c r="BU250" s="181">
        <f t="shared" si="239"/>
        <v>8.9966628811571621</v>
      </c>
      <c r="BV250" s="246"/>
      <c r="BW250" s="163" t="str">
        <f t="shared" si="215"/>
        <v xml:space="preserve">  </v>
      </c>
      <c r="BX250" s="643" t="str">
        <f t="shared" si="187"/>
        <v xml:space="preserve">  </v>
      </c>
      <c r="BY250" s="2">
        <v>49.252992187828482</v>
      </c>
      <c r="BZ250" s="10"/>
      <c r="CA250" s="80">
        <v>1</v>
      </c>
      <c r="CB250" s="163" t="str">
        <f t="shared" si="199"/>
        <v xml:space="preserve">  </v>
      </c>
      <c r="CC250" s="643" t="str">
        <f t="shared" si="200"/>
        <v xml:space="preserve">  </v>
      </c>
      <c r="CD250" s="6">
        <f t="shared" si="240"/>
        <v>1.0113281062567472</v>
      </c>
      <c r="CF250" s="174" t="str">
        <f t="shared" si="216"/>
        <v xml:space="preserve">  </v>
      </c>
      <c r="CG250" s="818" t="str">
        <f t="shared" si="188"/>
        <v xml:space="preserve">  </v>
      </c>
      <c r="CH250" s="829">
        <f t="shared" si="235"/>
        <v>11.53312492046455</v>
      </c>
      <c r="CI250" s="11">
        <v>14.539706184010114</v>
      </c>
      <c r="CK250" s="163" t="str">
        <f t="shared" si="241"/>
        <v xml:space="preserve">  </v>
      </c>
      <c r="CL250" s="643" t="str">
        <f t="shared" si="202"/>
        <v xml:space="preserve">  </v>
      </c>
      <c r="CM250" s="102">
        <f t="shared" si="242"/>
        <v>0.31793490855702189</v>
      </c>
      <c r="CO250" s="174" t="str">
        <f t="shared" si="228"/>
        <v xml:space="preserve">  </v>
      </c>
      <c r="CP250" s="818" t="str">
        <f t="shared" si="189"/>
        <v xml:space="preserve">  </v>
      </c>
      <c r="CQ250" s="106">
        <f t="shared" si="243"/>
        <v>3.4046306686820764</v>
      </c>
      <c r="CR250" s="61">
        <f t="shared" si="244"/>
        <v>3.5339204409105158</v>
      </c>
    </row>
    <row r="251" spans="1:97" ht="14.4" x14ac:dyDescent="0.3">
      <c r="A251" s="906" t="s">
        <v>2317</v>
      </c>
      <c r="B251" s="425" t="s">
        <v>1423</v>
      </c>
      <c r="C251" s="219" t="s">
        <v>599</v>
      </c>
      <c r="D251" s="219">
        <v>7</v>
      </c>
      <c r="E251" s="471"/>
      <c r="F251" s="472">
        <v>1</v>
      </c>
      <c r="G251" s="419">
        <v>384131121422001</v>
      </c>
      <c r="H251" s="419">
        <v>201303271600</v>
      </c>
      <c r="I251" s="419"/>
      <c r="J251" s="305" t="s">
        <v>851</v>
      </c>
      <c r="K251" s="911" t="s">
        <v>895</v>
      </c>
      <c r="L251" s="414" t="s">
        <v>895</v>
      </c>
      <c r="M251" s="219" t="s">
        <v>895</v>
      </c>
      <c r="N251" s="219"/>
      <c r="O251" s="219"/>
      <c r="P251" s="304">
        <v>41360</v>
      </c>
      <c r="Q251" s="326">
        <v>0.66666666666666663</v>
      </c>
      <c r="R251" s="305" t="s">
        <v>894</v>
      </c>
      <c r="S251" s="582" t="s">
        <v>894</v>
      </c>
      <c r="T251" s="548">
        <v>130.69999999999999</v>
      </c>
      <c r="U251" s="492">
        <v>137.9</v>
      </c>
      <c r="V251" s="136">
        <f t="shared" si="190"/>
        <v>7.2000000000000171</v>
      </c>
      <c r="W251" s="528">
        <v>250</v>
      </c>
      <c r="X251" s="136">
        <f t="shared" si="191"/>
        <v>28.800000000000068</v>
      </c>
      <c r="Y251" s="643" t="str">
        <f t="shared" si="178"/>
        <v xml:space="preserve">  </v>
      </c>
      <c r="Z251" s="582" t="s">
        <v>894</v>
      </c>
      <c r="AA251" s="549">
        <v>129.69999999999999</v>
      </c>
      <c r="AB251" s="492">
        <v>136.1</v>
      </c>
      <c r="AC251" s="138">
        <f t="shared" si="192"/>
        <v>6.4000000000000057</v>
      </c>
      <c r="AD251" s="528">
        <v>250</v>
      </c>
      <c r="AE251" s="2">
        <v>25.600000000000023</v>
      </c>
      <c r="AF251" s="643" t="str">
        <f t="shared" si="179"/>
        <v xml:space="preserve">  </v>
      </c>
      <c r="AG251" s="582" t="s">
        <v>894</v>
      </c>
      <c r="AH251" s="549">
        <v>128.80000000000001</v>
      </c>
      <c r="AI251" s="492">
        <v>134.9</v>
      </c>
      <c r="AJ251" s="138">
        <f t="shared" si="194"/>
        <v>6.0999999999999943</v>
      </c>
      <c r="AK251" s="528">
        <v>250</v>
      </c>
      <c r="AL251" s="136">
        <f t="shared" si="230"/>
        <v>24.399999999999977</v>
      </c>
      <c r="AM251" s="643" t="str">
        <f t="shared" si="177"/>
        <v xml:space="preserve">  </v>
      </c>
      <c r="AN251" s="192">
        <f t="shared" si="231"/>
        <v>26.266666666666691</v>
      </c>
      <c r="AO251" s="192">
        <f t="shared" si="232"/>
        <v>2.2744962812309746</v>
      </c>
      <c r="AP251" s="192">
        <f t="shared" si="229"/>
        <v>8.6592498016407582</v>
      </c>
      <c r="AQ251" s="42">
        <f t="shared" si="233"/>
        <v>3</v>
      </c>
      <c r="AR251" s="643" t="str">
        <f t="shared" si="180"/>
        <v xml:space="preserve">  </v>
      </c>
      <c r="AS251" s="42"/>
      <c r="AT251" s="23" t="s">
        <v>191</v>
      </c>
      <c r="AU251" s="23" t="s">
        <v>191</v>
      </c>
      <c r="AV251" s="23" t="s">
        <v>191</v>
      </c>
      <c r="AW251" s="162" t="str">
        <f t="shared" si="213"/>
        <v xml:space="preserve">  </v>
      </c>
      <c r="AX251" s="643" t="str">
        <f t="shared" si="181"/>
        <v xml:space="preserve">  </v>
      </c>
      <c r="AY251" s="23" t="s">
        <v>191</v>
      </c>
      <c r="AZ251" s="23" t="s">
        <v>191</v>
      </c>
      <c r="BA251" s="23" t="s">
        <v>191</v>
      </c>
      <c r="BB251" s="162" t="str">
        <f t="shared" si="214"/>
        <v xml:space="preserve">  </v>
      </c>
      <c r="BC251" s="643" t="str">
        <f t="shared" si="182"/>
        <v xml:space="preserve">  </v>
      </c>
      <c r="BD251" s="794" t="s">
        <v>191</v>
      </c>
      <c r="BE251" s="55"/>
      <c r="BF251" s="24">
        <v>5.5145026709194127</v>
      </c>
      <c r="BG251" s="24"/>
      <c r="BH251" s="162" t="str">
        <f t="shared" si="195"/>
        <v xml:space="preserve">  </v>
      </c>
      <c r="BI251" s="643" t="str">
        <f t="shared" si="184"/>
        <v xml:space="preserve">  </v>
      </c>
      <c r="BJ251" s="55"/>
      <c r="BK251" s="5">
        <v>1.3215153827541544</v>
      </c>
      <c r="BL251" s="5"/>
      <c r="BM251" s="162" t="str">
        <f t="shared" si="196"/>
        <v xml:space="preserve">  </v>
      </c>
      <c r="BN251" s="818" t="str">
        <f t="shared" si="185"/>
        <v xml:space="preserve">  </v>
      </c>
      <c r="BO251" s="942" t="str">
        <f t="shared" si="186"/>
        <v xml:space="preserve">  </v>
      </c>
      <c r="BP251" s="826">
        <f t="shared" si="234"/>
        <v>23.964362003542615</v>
      </c>
      <c r="BQ251" s="38">
        <v>312.85689541181074</v>
      </c>
      <c r="BR251" s="246"/>
      <c r="BS251" s="163" t="str">
        <f t="shared" si="197"/>
        <v xml:space="preserve">  </v>
      </c>
      <c r="BT251" s="818" t="str">
        <f t="shared" si="198"/>
        <v xml:space="preserve">  </v>
      </c>
      <c r="BU251" s="181">
        <f t="shared" si="239"/>
        <v>9.0102785878601708</v>
      </c>
      <c r="BV251" s="246"/>
      <c r="BW251" s="163" t="str">
        <f t="shared" si="215"/>
        <v xml:space="preserve">  </v>
      </c>
      <c r="BX251" s="643" t="str">
        <f t="shared" si="187"/>
        <v xml:space="preserve">  </v>
      </c>
      <c r="BY251" s="2">
        <v>80.151975580666047</v>
      </c>
      <c r="BZ251" s="10"/>
      <c r="CA251" s="80">
        <v>1</v>
      </c>
      <c r="CB251" s="163" t="str">
        <f t="shared" si="199"/>
        <v xml:space="preserve">  </v>
      </c>
      <c r="CC251" s="643" t="str">
        <f t="shared" si="200"/>
        <v xml:space="preserve">  </v>
      </c>
      <c r="CD251" s="6">
        <f t="shared" si="240"/>
        <v>2.0518905748650527</v>
      </c>
      <c r="CF251" s="174" t="str">
        <f t="shared" ref="CF251:CF276" si="245">IF(CD251&lt;CF$7,"E, &lt;PRL",IF(CD251&gt;CF$7,"  ",))</f>
        <v xml:space="preserve">  </v>
      </c>
      <c r="CG251" s="818" t="str">
        <f t="shared" si="188"/>
        <v xml:space="preserve">  </v>
      </c>
      <c r="CH251" s="829">
        <f t="shared" si="235"/>
        <v>25.619373188231226</v>
      </c>
      <c r="CI251" s="11">
        <v>12.032317282194194</v>
      </c>
      <c r="CK251" s="163" t="str">
        <f t="shared" si="241"/>
        <v xml:space="preserve">  </v>
      </c>
      <c r="CL251" s="643" t="str">
        <f t="shared" si="202"/>
        <v xml:space="preserve">  </v>
      </c>
      <c r="CM251" s="102">
        <f t="shared" si="242"/>
        <v>0.29358854168553805</v>
      </c>
      <c r="CO251" s="174" t="str">
        <f t="shared" si="228"/>
        <v xml:space="preserve">  </v>
      </c>
      <c r="CP251" s="818" t="str">
        <f t="shared" si="189"/>
        <v xml:space="preserve">  </v>
      </c>
      <c r="CQ251" s="106">
        <f t="shared" si="243"/>
        <v>3.8459492051009971</v>
      </c>
      <c r="CR251" s="61">
        <f t="shared" si="244"/>
        <v>3.2583736320994454</v>
      </c>
    </row>
    <row r="252" spans="1:97" ht="14.4" x14ac:dyDescent="0.3">
      <c r="A252" s="906" t="s">
        <v>2318</v>
      </c>
      <c r="B252" s="421" t="s">
        <v>1424</v>
      </c>
      <c r="C252" s="310" t="s">
        <v>600</v>
      </c>
      <c r="D252" s="310">
        <v>7</v>
      </c>
      <c r="E252" s="471"/>
      <c r="F252" s="472">
        <v>4</v>
      </c>
      <c r="G252" s="309">
        <v>384131121422001</v>
      </c>
      <c r="H252" s="309">
        <v>201303271605</v>
      </c>
      <c r="I252" s="309"/>
      <c r="J252" s="341" t="s">
        <v>852</v>
      </c>
      <c r="K252" s="919" t="s">
        <v>895</v>
      </c>
      <c r="L252" s="432" t="s">
        <v>895</v>
      </c>
      <c r="M252" s="310" t="s">
        <v>895</v>
      </c>
      <c r="N252" s="310"/>
      <c r="O252" s="310" t="s">
        <v>45</v>
      </c>
      <c r="P252" s="373">
        <v>41360</v>
      </c>
      <c r="Q252" s="327">
        <v>0.67013888888888884</v>
      </c>
      <c r="R252" s="341" t="s">
        <v>896</v>
      </c>
      <c r="S252" s="582" t="s">
        <v>896</v>
      </c>
      <c r="T252" s="550">
        <v>129.5</v>
      </c>
      <c r="U252" s="494">
        <v>136.19999999999999</v>
      </c>
      <c r="V252" s="311">
        <f t="shared" si="190"/>
        <v>6.6999999999999886</v>
      </c>
      <c r="W252" s="529">
        <v>250</v>
      </c>
      <c r="X252" s="311">
        <f t="shared" si="191"/>
        <v>26.799999999999955</v>
      </c>
      <c r="Y252" s="643" t="str">
        <f t="shared" si="178"/>
        <v xml:space="preserve">  </v>
      </c>
      <c r="Z252" s="582" t="s">
        <v>896</v>
      </c>
      <c r="AA252" s="551">
        <v>130.4</v>
      </c>
      <c r="AB252" s="494">
        <v>136.4</v>
      </c>
      <c r="AC252" s="317">
        <f t="shared" si="192"/>
        <v>6</v>
      </c>
      <c r="AD252" s="529">
        <v>250</v>
      </c>
      <c r="AE252" s="354">
        <v>24</v>
      </c>
      <c r="AF252" s="643" t="str">
        <f t="shared" si="179"/>
        <v xml:space="preserve">  </v>
      </c>
      <c r="AG252" s="582" t="s">
        <v>896</v>
      </c>
      <c r="AH252" s="551">
        <v>129.19999999999999</v>
      </c>
      <c r="AI252" s="494">
        <v>135.4</v>
      </c>
      <c r="AJ252" s="317">
        <f t="shared" si="194"/>
        <v>6.2000000000000171</v>
      </c>
      <c r="AK252" s="529">
        <v>250</v>
      </c>
      <c r="AL252" s="311">
        <f t="shared" si="230"/>
        <v>24.800000000000068</v>
      </c>
      <c r="AM252" s="643" t="str">
        <f t="shared" si="177"/>
        <v xml:space="preserve">  </v>
      </c>
      <c r="AN252" s="344">
        <f t="shared" si="231"/>
        <v>25.200000000000006</v>
      </c>
      <c r="AO252" s="344">
        <f t="shared" si="232"/>
        <v>1.442220510185561</v>
      </c>
      <c r="AP252" s="344">
        <f t="shared" si="229"/>
        <v>5.7230972626411134</v>
      </c>
      <c r="AQ252" s="495">
        <f t="shared" si="233"/>
        <v>3</v>
      </c>
      <c r="AR252" s="643" t="str">
        <f t="shared" si="180"/>
        <v xml:space="preserve">  </v>
      </c>
      <c r="AS252" s="495"/>
      <c r="AT252" s="72" t="s">
        <v>191</v>
      </c>
      <c r="AU252" s="72" t="s">
        <v>191</v>
      </c>
      <c r="AV252" s="72" t="s">
        <v>191</v>
      </c>
      <c r="AW252" s="162" t="str">
        <f t="shared" si="213"/>
        <v xml:space="preserve">  </v>
      </c>
      <c r="AX252" s="643" t="str">
        <f t="shared" si="181"/>
        <v xml:space="preserve">  </v>
      </c>
      <c r="AY252" s="72" t="s">
        <v>191</v>
      </c>
      <c r="AZ252" s="72" t="s">
        <v>191</v>
      </c>
      <c r="BA252" s="72" t="s">
        <v>191</v>
      </c>
      <c r="BB252" s="162" t="str">
        <f t="shared" si="214"/>
        <v xml:space="preserve">  </v>
      </c>
      <c r="BC252" s="643" t="str">
        <f t="shared" si="182"/>
        <v xml:space="preserve">  </v>
      </c>
      <c r="BD252" s="795" t="s">
        <v>191</v>
      </c>
      <c r="BE252" s="251"/>
      <c r="BF252" s="345">
        <v>5.3573502795100545</v>
      </c>
      <c r="BG252" s="345"/>
      <c r="BH252" s="162" t="str">
        <f t="shared" si="195"/>
        <v xml:space="preserve">  </v>
      </c>
      <c r="BI252" s="643" t="str">
        <f t="shared" si="184"/>
        <v xml:space="preserve">  </v>
      </c>
      <c r="BJ252" s="251"/>
      <c r="BK252" s="348">
        <v>1.171764905277106</v>
      </c>
      <c r="BL252" s="348"/>
      <c r="BM252" s="162" t="str">
        <f t="shared" si="196"/>
        <v xml:space="preserve">  </v>
      </c>
      <c r="BN252" s="818" t="str">
        <f t="shared" si="185"/>
        <v xml:space="preserve">  </v>
      </c>
      <c r="BO252" s="942" t="str">
        <f t="shared" si="186"/>
        <v xml:space="preserve">  </v>
      </c>
      <c r="BP252" s="827">
        <f t="shared" si="234"/>
        <v>21.872098036200597</v>
      </c>
      <c r="BQ252" s="38">
        <v>335.86057369255462</v>
      </c>
      <c r="BR252" s="274"/>
      <c r="BS252" s="163" t="str">
        <f t="shared" si="197"/>
        <v xml:space="preserve">  </v>
      </c>
      <c r="BT252" s="818" t="str">
        <f t="shared" si="198"/>
        <v xml:space="preserve">  </v>
      </c>
      <c r="BU252" s="181">
        <f t="shared" si="239"/>
        <v>9.0010633749604487</v>
      </c>
      <c r="BV252" s="274"/>
      <c r="BW252" s="163" t="str">
        <f t="shared" si="215"/>
        <v xml:space="preserve">  </v>
      </c>
      <c r="BX252" s="643" t="str">
        <f t="shared" si="187"/>
        <v xml:space="preserve">  </v>
      </c>
      <c r="BY252" s="354">
        <v>40.091763420790386</v>
      </c>
      <c r="BZ252" s="350"/>
      <c r="CA252" s="254">
        <v>1</v>
      </c>
      <c r="CB252" s="163" t="str">
        <f t="shared" si="199"/>
        <v xml:space="preserve">  </v>
      </c>
      <c r="CC252" s="643" t="str">
        <f t="shared" si="200"/>
        <v xml:space="preserve">  </v>
      </c>
      <c r="CD252" s="316">
        <f t="shared" si="240"/>
        <v>0.96220232209896928</v>
      </c>
      <c r="CE252" s="274"/>
      <c r="CF252" s="174" t="str">
        <f t="shared" si="245"/>
        <v xml:space="preserve">  </v>
      </c>
      <c r="CG252" s="818" t="str">
        <f t="shared" si="188"/>
        <v xml:space="preserve">  </v>
      </c>
      <c r="CH252" s="894">
        <f t="shared" si="235"/>
        <v>11.937025825928059</v>
      </c>
      <c r="CI252" s="346">
        <v>12.531218242675381</v>
      </c>
      <c r="CJ252" s="274"/>
      <c r="CK252" s="163" t="str">
        <f t="shared" si="241"/>
        <v xml:space="preserve">  </v>
      </c>
      <c r="CL252" s="643" t="str">
        <f t="shared" si="202"/>
        <v xml:space="preserve">  </v>
      </c>
      <c r="CM252" s="345">
        <f t="shared" si="242"/>
        <v>0.31077421241835029</v>
      </c>
      <c r="CN252" s="274"/>
      <c r="CO252" s="174" t="str">
        <f t="shared" si="228"/>
        <v xml:space="preserve">  </v>
      </c>
      <c r="CP252" s="818" t="str">
        <f t="shared" si="189"/>
        <v xml:space="preserve">  </v>
      </c>
      <c r="CQ252" s="346">
        <f t="shared" si="243"/>
        <v>3.7310774839997762</v>
      </c>
      <c r="CR252" s="347">
        <f t="shared" si="244"/>
        <v>3.4526388657908527</v>
      </c>
      <c r="CS252" s="274"/>
    </row>
    <row r="253" spans="1:97" ht="14.4" x14ac:dyDescent="0.3">
      <c r="A253" s="906" t="s">
        <v>2319</v>
      </c>
      <c r="B253" s="425" t="s">
        <v>1425</v>
      </c>
      <c r="C253" s="219" t="s">
        <v>599</v>
      </c>
      <c r="D253" s="219">
        <v>9</v>
      </c>
      <c r="E253" s="471"/>
      <c r="F253" s="472">
        <v>1</v>
      </c>
      <c r="G253" s="419">
        <v>384100121411401</v>
      </c>
      <c r="H253" s="419">
        <v>201303281050</v>
      </c>
      <c r="I253" s="419"/>
      <c r="J253" s="305" t="s">
        <v>857</v>
      </c>
      <c r="K253" s="911" t="s">
        <v>905</v>
      </c>
      <c r="L253" s="414"/>
      <c r="M253" s="219" t="s">
        <v>905</v>
      </c>
      <c r="N253" s="219"/>
      <c r="O253" s="219"/>
      <c r="P253" s="304">
        <v>41361</v>
      </c>
      <c r="Q253" s="326">
        <v>0.4513888888888889</v>
      </c>
      <c r="R253" s="305" t="s">
        <v>904</v>
      </c>
      <c r="S253" s="582" t="s">
        <v>904</v>
      </c>
      <c r="T253" s="548">
        <v>130.69999999999999</v>
      </c>
      <c r="U253" s="492">
        <v>138.69999999999999</v>
      </c>
      <c r="V253" s="136">
        <f t="shared" si="190"/>
        <v>8</v>
      </c>
      <c r="W253" s="528">
        <v>375</v>
      </c>
      <c r="X253" s="136">
        <f t="shared" si="191"/>
        <v>21.333333333333332</v>
      </c>
      <c r="Y253" s="643" t="str">
        <f t="shared" si="178"/>
        <v xml:space="preserve">  </v>
      </c>
      <c r="Z253" s="582" t="s">
        <v>904</v>
      </c>
      <c r="AA253" s="549">
        <v>128.30000000000001</v>
      </c>
      <c r="AB253" s="492">
        <v>136.1</v>
      </c>
      <c r="AC253" s="138">
        <f t="shared" si="192"/>
        <v>7.7999999999999829</v>
      </c>
      <c r="AD253" s="528">
        <v>375</v>
      </c>
      <c r="AE253" s="2">
        <v>20.799999999999955</v>
      </c>
      <c r="AF253" s="643" t="str">
        <f t="shared" si="179"/>
        <v xml:space="preserve">  </v>
      </c>
      <c r="AG253" s="582" t="s">
        <v>904</v>
      </c>
      <c r="AH253" s="549">
        <v>129.9</v>
      </c>
      <c r="AI253" s="492">
        <v>136.80000000000001</v>
      </c>
      <c r="AJ253" s="138">
        <f t="shared" si="194"/>
        <v>6.9000000000000057</v>
      </c>
      <c r="AK253" s="528">
        <v>375</v>
      </c>
      <c r="AL253" s="136">
        <f t="shared" si="230"/>
        <v>18.400000000000016</v>
      </c>
      <c r="AM253" s="643" t="str">
        <f t="shared" si="177"/>
        <v xml:space="preserve">  </v>
      </c>
      <c r="AN253" s="192">
        <f t="shared" si="231"/>
        <v>20.177777777777766</v>
      </c>
      <c r="AO253" s="192">
        <f t="shared" si="232"/>
        <v>1.5625240738885986</v>
      </c>
      <c r="AP253" s="192">
        <f t="shared" si="229"/>
        <v>7.7437867098003279</v>
      </c>
      <c r="AQ253" s="42">
        <f t="shared" si="233"/>
        <v>3</v>
      </c>
      <c r="AR253" s="643" t="str">
        <f t="shared" si="180"/>
        <v xml:space="preserve">  </v>
      </c>
      <c r="AS253" s="42"/>
      <c r="AT253" s="23" t="s">
        <v>191</v>
      </c>
      <c r="AU253" s="23" t="s">
        <v>191</v>
      </c>
      <c r="AV253" s="23" t="s">
        <v>191</v>
      </c>
      <c r="AW253" s="162" t="str">
        <f t="shared" si="213"/>
        <v xml:space="preserve">  </v>
      </c>
      <c r="AX253" s="643" t="str">
        <f t="shared" si="181"/>
        <v xml:space="preserve">  </v>
      </c>
      <c r="AY253" s="23" t="s">
        <v>191</v>
      </c>
      <c r="AZ253" s="23" t="s">
        <v>191</v>
      </c>
      <c r="BA253" s="23" t="s">
        <v>191</v>
      </c>
      <c r="BB253" s="162" t="str">
        <f t="shared" si="214"/>
        <v xml:space="preserve">  </v>
      </c>
      <c r="BC253" s="643" t="str">
        <f t="shared" si="182"/>
        <v xml:space="preserve">  </v>
      </c>
      <c r="BD253" s="794" t="s">
        <v>191</v>
      </c>
      <c r="BE253" s="55"/>
      <c r="BF253" s="24">
        <v>1.1491018461545832</v>
      </c>
      <c r="BG253" s="24">
        <v>3.6179652117207528E-4</v>
      </c>
      <c r="BH253" s="162" t="str">
        <f t="shared" si="195"/>
        <v xml:space="preserve">  </v>
      </c>
      <c r="BI253" s="643" t="str">
        <f t="shared" si="184"/>
        <v xml:space="preserve">  </v>
      </c>
      <c r="BJ253" s="55"/>
      <c r="BK253" s="5">
        <v>0.25224576466527054</v>
      </c>
      <c r="BL253" s="5"/>
      <c r="BM253" s="162" t="str">
        <f t="shared" si="196"/>
        <v xml:space="preserve">  </v>
      </c>
      <c r="BN253" s="818" t="str">
        <f t="shared" si="185"/>
        <v xml:space="preserve">  </v>
      </c>
      <c r="BO253" s="942" t="str">
        <f t="shared" si="186"/>
        <v xml:space="preserve">  </v>
      </c>
      <c r="BP253" s="826">
        <f t="shared" si="234"/>
        <v>21.951558559356549</v>
      </c>
      <c r="BQ253" s="38">
        <v>359.3674918253547</v>
      </c>
      <c r="BR253" s="246"/>
      <c r="BS253" s="163" t="str">
        <f t="shared" si="197"/>
        <v xml:space="preserve">  </v>
      </c>
      <c r="BT253" s="818" t="str">
        <f t="shared" si="198"/>
        <v xml:space="preserve">  </v>
      </c>
      <c r="BU253" s="181">
        <f t="shared" si="239"/>
        <v>7.6665064922742339</v>
      </c>
      <c r="BV253" s="246"/>
      <c r="BW253" s="163" t="str">
        <f t="shared" si="215"/>
        <v xml:space="preserve">  </v>
      </c>
      <c r="BX253" s="643" t="str">
        <f t="shared" si="187"/>
        <v xml:space="preserve">  </v>
      </c>
      <c r="BY253" s="2">
        <v>33.424775511789001</v>
      </c>
      <c r="BZ253" s="10"/>
      <c r="CA253" s="80">
        <v>1</v>
      </c>
      <c r="CB253" s="163" t="str">
        <f t="shared" si="199"/>
        <v xml:space="preserve">  </v>
      </c>
      <c r="CC253" s="643" t="str">
        <f t="shared" si="200"/>
        <v xml:space="preserve">  </v>
      </c>
      <c r="CD253" s="6">
        <f t="shared" si="240"/>
        <v>0.6952353306452097</v>
      </c>
      <c r="CF253" s="174" t="str">
        <f t="shared" si="245"/>
        <v xml:space="preserve">  </v>
      </c>
      <c r="CG253" s="818" t="str">
        <f t="shared" si="188"/>
        <v xml:space="preserve">  </v>
      </c>
      <c r="CH253" s="829">
        <f t="shared" si="235"/>
        <v>9.3010014183566625</v>
      </c>
      <c r="CI253" s="11">
        <v>9.3919275441997989</v>
      </c>
      <c r="CK253" s="163" t="str">
        <f t="shared" si="241"/>
        <v xml:space="preserve">  </v>
      </c>
      <c r="CL253" s="643" t="str">
        <f t="shared" si="202"/>
        <v xml:space="preserve">  </v>
      </c>
      <c r="CM253" s="102">
        <f t="shared" si="242"/>
        <v>0.17281146681327647</v>
      </c>
      <c r="CO253" s="174" t="str">
        <f t="shared" si="228"/>
        <v>E, &lt;PRL</v>
      </c>
      <c r="CP253" s="818" t="str">
        <f t="shared" si="189"/>
        <v>E, &lt;RL</v>
      </c>
      <c r="CQ253" s="106">
        <f t="shared" si="243"/>
        <v>2.6134605265754214</v>
      </c>
      <c r="CR253" s="61">
        <f t="shared" si="244"/>
        <v>2.2541097041713032</v>
      </c>
    </row>
    <row r="254" spans="1:97" ht="14.4" x14ac:dyDescent="0.3">
      <c r="A254" s="906" t="s">
        <v>2320</v>
      </c>
      <c r="B254" s="425" t="s">
        <v>1426</v>
      </c>
      <c r="C254" s="219" t="s">
        <v>599</v>
      </c>
      <c r="D254" s="219">
        <v>9</v>
      </c>
      <c r="E254" s="471"/>
      <c r="F254" s="472">
        <v>1</v>
      </c>
      <c r="G254" s="419">
        <v>384106121414001</v>
      </c>
      <c r="H254" s="419">
        <v>201303281530</v>
      </c>
      <c r="I254" s="419"/>
      <c r="J254" s="305" t="s">
        <v>854</v>
      </c>
      <c r="K254" s="911" t="s">
        <v>900</v>
      </c>
      <c r="L254" s="414"/>
      <c r="M254" s="219" t="s">
        <v>900</v>
      </c>
      <c r="N254" s="219"/>
      <c r="O254" s="219"/>
      <c r="P254" s="304">
        <v>41361</v>
      </c>
      <c r="Q254" s="326">
        <v>0.64583333333333337</v>
      </c>
      <c r="R254" s="305" t="s">
        <v>899</v>
      </c>
      <c r="S254" s="582" t="s">
        <v>899</v>
      </c>
      <c r="T254" s="548">
        <v>129.9</v>
      </c>
      <c r="U254" s="492">
        <v>143.4</v>
      </c>
      <c r="V254" s="136">
        <f t="shared" si="190"/>
        <v>13.5</v>
      </c>
      <c r="W254" s="528">
        <v>375</v>
      </c>
      <c r="X254" s="136">
        <f t="shared" si="191"/>
        <v>36</v>
      </c>
      <c r="Y254" s="643" t="str">
        <f t="shared" si="178"/>
        <v xml:space="preserve">  </v>
      </c>
      <c r="Z254" s="582" t="s">
        <v>899</v>
      </c>
      <c r="AA254" s="549">
        <v>131.6</v>
      </c>
      <c r="AB254" s="492">
        <v>144.80000000000001</v>
      </c>
      <c r="AC254" s="138">
        <f t="shared" si="192"/>
        <v>13.200000000000017</v>
      </c>
      <c r="AD254" s="528">
        <v>375</v>
      </c>
      <c r="AE254" s="2">
        <v>35.200000000000045</v>
      </c>
      <c r="AF254" s="643" t="str">
        <f t="shared" si="179"/>
        <v xml:space="preserve">  </v>
      </c>
      <c r="AG254" s="582" t="s">
        <v>899</v>
      </c>
      <c r="AH254" s="549">
        <v>129</v>
      </c>
      <c r="AI254" s="492">
        <v>142.5</v>
      </c>
      <c r="AJ254" s="138">
        <f t="shared" si="194"/>
        <v>13.5</v>
      </c>
      <c r="AK254" s="528">
        <v>375</v>
      </c>
      <c r="AL254" s="136">
        <f t="shared" si="230"/>
        <v>36</v>
      </c>
      <c r="AM254" s="643" t="str">
        <f t="shared" si="177"/>
        <v xml:space="preserve">  </v>
      </c>
      <c r="AN254" s="192">
        <f t="shared" si="231"/>
        <v>35.733333333333348</v>
      </c>
      <c r="AO254" s="192">
        <f t="shared" si="232"/>
        <v>0.46188021535167434</v>
      </c>
      <c r="AP254" s="192">
        <f t="shared" si="229"/>
        <v>1.2925752295289388</v>
      </c>
      <c r="AQ254" s="42">
        <f t="shared" si="233"/>
        <v>3</v>
      </c>
      <c r="AR254" s="643" t="str">
        <f t="shared" si="180"/>
        <v xml:space="preserve">  </v>
      </c>
      <c r="AS254" s="42"/>
      <c r="AT254" s="23" t="s">
        <v>191</v>
      </c>
      <c r="AU254" s="23" t="s">
        <v>191</v>
      </c>
      <c r="AV254" s="23" t="s">
        <v>191</v>
      </c>
      <c r="AW254" s="162" t="str">
        <f t="shared" si="213"/>
        <v xml:space="preserve">  </v>
      </c>
      <c r="AX254" s="643" t="str">
        <f t="shared" si="181"/>
        <v xml:space="preserve">  </v>
      </c>
      <c r="AY254" s="23" t="s">
        <v>191</v>
      </c>
      <c r="AZ254" s="23" t="s">
        <v>191</v>
      </c>
      <c r="BA254" s="23" t="s">
        <v>191</v>
      </c>
      <c r="BB254" s="162" t="str">
        <f t="shared" si="214"/>
        <v xml:space="preserve">  </v>
      </c>
      <c r="BC254" s="643" t="str">
        <f t="shared" si="182"/>
        <v xml:space="preserve">  </v>
      </c>
      <c r="BD254" s="794" t="s">
        <v>191</v>
      </c>
      <c r="BE254" s="55"/>
      <c r="BF254" s="24">
        <v>1.1042255557743899</v>
      </c>
      <c r="BG254" s="24"/>
      <c r="BH254" s="162" t="str">
        <f t="shared" si="195"/>
        <v xml:space="preserve">  </v>
      </c>
      <c r="BI254" s="643" t="str">
        <f t="shared" si="184"/>
        <v xml:space="preserve">  </v>
      </c>
      <c r="BJ254" s="55"/>
      <c r="BK254" s="5">
        <v>0.1704017185237402</v>
      </c>
      <c r="BL254" s="5">
        <v>3.4003901104823903E-3</v>
      </c>
      <c r="BM254" s="162" t="str">
        <f t="shared" si="196"/>
        <v xml:space="preserve">  </v>
      </c>
      <c r="BN254" s="818" t="str">
        <f t="shared" si="185"/>
        <v xml:space="preserve">  </v>
      </c>
      <c r="BO254" s="942" t="str">
        <f t="shared" si="186"/>
        <v xml:space="preserve">  </v>
      </c>
      <c r="BP254" s="826">
        <f t="shared" si="234"/>
        <v>15.431785438459448</v>
      </c>
      <c r="BQ254" s="38">
        <v>338.33259720581134</v>
      </c>
      <c r="BR254" s="246"/>
      <c r="BS254" s="163" t="str">
        <f t="shared" si="197"/>
        <v xml:space="preserve">  </v>
      </c>
      <c r="BT254" s="818" t="str">
        <f t="shared" si="198"/>
        <v xml:space="preserve">  </v>
      </c>
      <c r="BU254" s="181">
        <f t="shared" si="239"/>
        <v>12.179973499409208</v>
      </c>
      <c r="BV254" s="246"/>
      <c r="BW254" s="163" t="str">
        <f t="shared" si="215"/>
        <v xml:space="preserve">  </v>
      </c>
      <c r="BX254" s="643" t="str">
        <f t="shared" si="187"/>
        <v xml:space="preserve">  </v>
      </c>
      <c r="BY254" s="2">
        <v>21.511367142709261</v>
      </c>
      <c r="BZ254" s="10"/>
      <c r="CA254" s="80">
        <v>1</v>
      </c>
      <c r="CB254" s="163" t="str">
        <f t="shared" si="199"/>
        <v xml:space="preserve">  </v>
      </c>
      <c r="CC254" s="643" t="str">
        <f t="shared" si="200"/>
        <v xml:space="preserve">  </v>
      </c>
      <c r="CD254" s="6">
        <f t="shared" si="240"/>
        <v>0.75720012342336696</v>
      </c>
      <c r="CF254" s="174" t="str">
        <f t="shared" si="245"/>
        <v xml:space="preserve">  </v>
      </c>
      <c r="CG254" s="818" t="str">
        <f t="shared" si="188"/>
        <v xml:space="preserve">  </v>
      </c>
      <c r="CH254" s="829">
        <f t="shared" si="235"/>
        <v>6.3580533830808115</v>
      </c>
      <c r="CI254" s="11">
        <v>7.2402594291013536</v>
      </c>
      <c r="CK254" s="163" t="str">
        <f t="shared" si="241"/>
        <v xml:space="preserve">  </v>
      </c>
      <c r="CL254" s="643" t="str">
        <f t="shared" si="202"/>
        <v xml:space="preserve">  </v>
      </c>
      <c r="CM254" s="102">
        <f t="shared" si="242"/>
        <v>0.26064933944764873</v>
      </c>
      <c r="CO254" s="174" t="str">
        <f t="shared" si="228"/>
        <v xml:space="preserve">  </v>
      </c>
      <c r="CP254" s="818" t="str">
        <f t="shared" si="189"/>
        <v xml:space="preserve">  </v>
      </c>
      <c r="CQ254" s="106">
        <f t="shared" si="243"/>
        <v>2.1399828124444733</v>
      </c>
      <c r="CR254" s="61">
        <f t="shared" si="244"/>
        <v>2.1399828124444737</v>
      </c>
    </row>
    <row r="255" spans="1:97" ht="14.4" x14ac:dyDescent="0.3">
      <c r="A255" s="906" t="s">
        <v>2321</v>
      </c>
      <c r="B255" s="425" t="s">
        <v>1427</v>
      </c>
      <c r="C255" s="219" t="s">
        <v>599</v>
      </c>
      <c r="D255" s="219">
        <v>9</v>
      </c>
      <c r="E255" s="471"/>
      <c r="F255" s="472">
        <v>1</v>
      </c>
      <c r="G255" s="419">
        <v>384120121422101</v>
      </c>
      <c r="H255" s="419">
        <v>201303281610</v>
      </c>
      <c r="I255" s="419"/>
      <c r="J255" s="305" t="s">
        <v>853</v>
      </c>
      <c r="K255" s="911" t="s">
        <v>898</v>
      </c>
      <c r="L255" s="414" t="s">
        <v>898</v>
      </c>
      <c r="M255" s="219" t="s">
        <v>898</v>
      </c>
      <c r="N255" s="219"/>
      <c r="O255" s="219"/>
      <c r="P255" s="304">
        <v>41361</v>
      </c>
      <c r="Q255" s="326">
        <v>0.67361111111111116</v>
      </c>
      <c r="R255" s="305" t="s">
        <v>897</v>
      </c>
      <c r="S255" s="582" t="s">
        <v>897</v>
      </c>
      <c r="T255" s="548">
        <v>130.6</v>
      </c>
      <c r="U255" s="492">
        <v>136.9</v>
      </c>
      <c r="V255" s="136">
        <f t="shared" si="190"/>
        <v>6.3000000000000114</v>
      </c>
      <c r="W255" s="528">
        <v>250</v>
      </c>
      <c r="X255" s="136">
        <f t="shared" si="191"/>
        <v>25.200000000000045</v>
      </c>
      <c r="Y255" s="643" t="str">
        <f t="shared" si="178"/>
        <v xml:space="preserve">  </v>
      </c>
      <c r="Z255" s="582" t="s">
        <v>897</v>
      </c>
      <c r="AA255" s="549">
        <v>131.30000000000001</v>
      </c>
      <c r="AB255" s="492">
        <v>139.9</v>
      </c>
      <c r="AC255" s="138">
        <f t="shared" si="192"/>
        <v>8.5999999999999943</v>
      </c>
      <c r="AD255" s="528">
        <v>375</v>
      </c>
      <c r="AE255" s="2">
        <v>22.933333333333319</v>
      </c>
      <c r="AF255" s="643" t="str">
        <f t="shared" si="179"/>
        <v xml:space="preserve">  </v>
      </c>
      <c r="AG255" s="582" t="s">
        <v>897</v>
      </c>
      <c r="AH255" s="549">
        <v>131.69999999999999</v>
      </c>
      <c r="AI255" s="240">
        <v>138</v>
      </c>
      <c r="AJ255" s="138">
        <f t="shared" si="194"/>
        <v>6.3000000000000114</v>
      </c>
      <c r="AK255" s="528">
        <v>250</v>
      </c>
      <c r="AL255" s="136">
        <f t="shared" si="230"/>
        <v>25.200000000000045</v>
      </c>
      <c r="AM255" s="643" t="str">
        <f t="shared" si="177"/>
        <v xml:space="preserve">  </v>
      </c>
      <c r="AN255" s="192">
        <f t="shared" si="231"/>
        <v>24.444444444444471</v>
      </c>
      <c r="AO255" s="192">
        <f t="shared" si="232"/>
        <v>1.3086606101631861</v>
      </c>
      <c r="AP255" s="192">
        <f t="shared" si="229"/>
        <v>5.3536115870312102</v>
      </c>
      <c r="AQ255" s="42">
        <f t="shared" si="233"/>
        <v>3</v>
      </c>
      <c r="AR255" s="643" t="str">
        <f t="shared" si="180"/>
        <v xml:space="preserve">  </v>
      </c>
      <c r="AS255" s="42"/>
      <c r="AT255" s="23" t="s">
        <v>191</v>
      </c>
      <c r="AU255" s="23" t="s">
        <v>191</v>
      </c>
      <c r="AV255" s="23" t="s">
        <v>191</v>
      </c>
      <c r="AW255" s="162" t="str">
        <f t="shared" si="213"/>
        <v xml:space="preserve">  </v>
      </c>
      <c r="AX255" s="643" t="str">
        <f t="shared" si="181"/>
        <v xml:space="preserve">  </v>
      </c>
      <c r="AY255" s="23" t="s">
        <v>191</v>
      </c>
      <c r="AZ255" s="23" t="s">
        <v>191</v>
      </c>
      <c r="BA255" s="23" t="s">
        <v>191</v>
      </c>
      <c r="BB255" s="162" t="str">
        <f t="shared" si="214"/>
        <v xml:space="preserve">  </v>
      </c>
      <c r="BC255" s="643" t="str">
        <f t="shared" si="182"/>
        <v xml:space="preserve">  </v>
      </c>
      <c r="BD255" s="794" t="s">
        <v>191</v>
      </c>
      <c r="BE255" s="55"/>
      <c r="BF255" s="24">
        <v>1.1844273874873963</v>
      </c>
      <c r="BG255" s="24"/>
      <c r="BH255" s="162" t="str">
        <f t="shared" si="195"/>
        <v xml:space="preserve">  </v>
      </c>
      <c r="BI255" s="643" t="str">
        <f t="shared" si="184"/>
        <v xml:space="preserve">  </v>
      </c>
      <c r="BJ255" s="55"/>
      <c r="BK255" s="5">
        <v>0.17903384993044896</v>
      </c>
      <c r="BL255" s="5"/>
      <c r="BM255" s="162" t="str">
        <f t="shared" si="196"/>
        <v xml:space="preserve">  </v>
      </c>
      <c r="BN255" s="818" t="str">
        <f t="shared" si="185"/>
        <v xml:space="preserve">  </v>
      </c>
      <c r="BO255" s="942" t="str">
        <f t="shared" si="186"/>
        <v xml:space="preserve">  </v>
      </c>
      <c r="BP255" s="826">
        <f t="shared" si="234"/>
        <v>15.115645908040445</v>
      </c>
      <c r="BQ255" s="38">
        <v>355.22573970151421</v>
      </c>
      <c r="BR255" s="246"/>
      <c r="BS255" s="163" t="str">
        <f t="shared" si="197"/>
        <v xml:space="preserve">  </v>
      </c>
      <c r="BT255" s="818" t="str">
        <f t="shared" si="198"/>
        <v xml:space="preserve">  </v>
      </c>
      <c r="BU255" s="181">
        <f t="shared" si="239"/>
        <v>8.9516886404781744</v>
      </c>
      <c r="BV255" s="246"/>
      <c r="BW255" s="163" t="str">
        <f t="shared" si="215"/>
        <v xml:space="preserve">  </v>
      </c>
      <c r="BX255" s="643" t="str">
        <f t="shared" si="187"/>
        <v xml:space="preserve">  </v>
      </c>
      <c r="BY255" s="2">
        <v>32.765124766954834</v>
      </c>
      <c r="BZ255" s="10"/>
      <c r="CA255" s="80">
        <v>1</v>
      </c>
      <c r="CB255" s="163" t="str">
        <f t="shared" si="199"/>
        <v xml:space="preserve">  </v>
      </c>
      <c r="CC255" s="643" t="str">
        <f t="shared" si="200"/>
        <v xml:space="preserve">  </v>
      </c>
      <c r="CD255" s="6">
        <f t="shared" si="240"/>
        <v>0.75141352798883043</v>
      </c>
      <c r="CF255" s="174" t="str">
        <f t="shared" si="245"/>
        <v xml:space="preserve">  </v>
      </c>
      <c r="CG255" s="818" t="str">
        <f t="shared" si="188"/>
        <v xml:space="preserve">  </v>
      </c>
      <c r="CH255" s="829">
        <f t="shared" si="235"/>
        <v>9.2237473541434269</v>
      </c>
      <c r="CI255" s="11">
        <v>8.2303187861113294</v>
      </c>
      <c r="CK255" s="163" t="str">
        <f t="shared" si="241"/>
        <v xml:space="preserve">  </v>
      </c>
      <c r="CL255" s="643" t="str">
        <f t="shared" si="202"/>
        <v xml:space="preserve">  </v>
      </c>
      <c r="CM255" s="102">
        <f t="shared" si="242"/>
        <v>0.20740403341000588</v>
      </c>
      <c r="CO255" s="174" t="str">
        <f t="shared" si="228"/>
        <v xml:space="preserve">  </v>
      </c>
      <c r="CP255" s="818" t="str">
        <f t="shared" si="189"/>
        <v xml:space="preserve">  </v>
      </c>
      <c r="CQ255" s="106">
        <f t="shared" si="243"/>
        <v>2.3169263559073805</v>
      </c>
      <c r="CR255" s="61">
        <f t="shared" si="244"/>
        <v>2.3169263559073801</v>
      </c>
    </row>
    <row r="256" spans="1:97" ht="14.4" x14ac:dyDescent="0.3">
      <c r="A256" s="906" t="s">
        <v>2322</v>
      </c>
      <c r="B256" s="425" t="s">
        <v>1428</v>
      </c>
      <c r="C256" s="219" t="s">
        <v>599</v>
      </c>
      <c r="D256" s="219">
        <v>9</v>
      </c>
      <c r="E256" s="471"/>
      <c r="F256" s="472">
        <v>1</v>
      </c>
      <c r="G256" s="419">
        <v>384127121402901</v>
      </c>
      <c r="H256" s="419">
        <v>201303281710</v>
      </c>
      <c r="I256" s="419"/>
      <c r="J256" s="305" t="s">
        <v>848</v>
      </c>
      <c r="K256" s="911" t="s">
        <v>889</v>
      </c>
      <c r="L256" s="414" t="s">
        <v>889</v>
      </c>
      <c r="M256" s="219" t="s">
        <v>889</v>
      </c>
      <c r="N256" s="219"/>
      <c r="O256" s="219"/>
      <c r="P256" s="304">
        <v>41361</v>
      </c>
      <c r="Q256" s="326">
        <v>0.71527777777777779</v>
      </c>
      <c r="R256" s="305" t="s">
        <v>888</v>
      </c>
      <c r="S256" s="582" t="s">
        <v>888</v>
      </c>
      <c r="T256" s="548">
        <v>132.19999999999999</v>
      </c>
      <c r="U256" s="492">
        <v>148.79999999999998</v>
      </c>
      <c r="V256" s="136">
        <f t="shared" si="190"/>
        <v>16.599999999999994</v>
      </c>
      <c r="W256" s="528">
        <v>250</v>
      </c>
      <c r="X256" s="136">
        <f t="shared" si="191"/>
        <v>66.399999999999977</v>
      </c>
      <c r="Y256" s="643" t="str">
        <f t="shared" si="178"/>
        <v xml:space="preserve">  </v>
      </c>
      <c r="Z256" s="582" t="s">
        <v>888</v>
      </c>
      <c r="AA256" s="549">
        <v>132.1</v>
      </c>
      <c r="AB256" s="492">
        <v>149</v>
      </c>
      <c r="AC256" s="138">
        <f t="shared" si="192"/>
        <v>16.900000000000006</v>
      </c>
      <c r="AD256" s="528">
        <v>250</v>
      </c>
      <c r="AE256" s="2">
        <v>67.600000000000023</v>
      </c>
      <c r="AF256" s="643" t="str">
        <f t="shared" si="179"/>
        <v xml:space="preserve">  </v>
      </c>
      <c r="AG256" s="582" t="s">
        <v>888</v>
      </c>
      <c r="AH256" s="549">
        <v>131.4</v>
      </c>
      <c r="AI256" s="492">
        <v>148.29999999999998</v>
      </c>
      <c r="AJ256" s="138">
        <f t="shared" si="194"/>
        <v>16.899999999999977</v>
      </c>
      <c r="AK256" s="528">
        <v>250</v>
      </c>
      <c r="AL256" s="136">
        <f t="shared" si="230"/>
        <v>67.599999999999909</v>
      </c>
      <c r="AM256" s="643" t="str">
        <f t="shared" si="177"/>
        <v xml:space="preserve">  </v>
      </c>
      <c r="AN256" s="192">
        <f t="shared" si="231"/>
        <v>67.199999999999974</v>
      </c>
      <c r="AO256" s="192">
        <f t="shared" si="232"/>
        <v>0.69282032302754437</v>
      </c>
      <c r="AP256" s="192">
        <f t="shared" si="229"/>
        <v>1.0309826235528938</v>
      </c>
      <c r="AQ256" s="42">
        <f t="shared" si="233"/>
        <v>3</v>
      </c>
      <c r="AR256" s="643" t="str">
        <f t="shared" si="180"/>
        <v xml:space="preserve">  </v>
      </c>
      <c r="AS256" s="42"/>
      <c r="AT256" s="23" t="s">
        <v>191</v>
      </c>
      <c r="AU256" s="23" t="s">
        <v>191</v>
      </c>
      <c r="AV256" s="23" t="s">
        <v>191</v>
      </c>
      <c r="AW256" s="162" t="str">
        <f t="shared" si="213"/>
        <v xml:space="preserve">  </v>
      </c>
      <c r="AX256" s="643" t="str">
        <f t="shared" si="181"/>
        <v xml:space="preserve">  </v>
      </c>
      <c r="AY256" s="23" t="s">
        <v>191</v>
      </c>
      <c r="AZ256" s="23" t="s">
        <v>191</v>
      </c>
      <c r="BA256" s="23" t="s">
        <v>191</v>
      </c>
      <c r="BB256" s="162" t="str">
        <f t="shared" si="214"/>
        <v xml:space="preserve">  </v>
      </c>
      <c r="BC256" s="643" t="str">
        <f t="shared" si="182"/>
        <v xml:space="preserve">  </v>
      </c>
      <c r="BD256" s="794" t="s">
        <v>191</v>
      </c>
      <c r="BE256" s="55"/>
      <c r="BF256" s="24">
        <v>1.8495011641251344</v>
      </c>
      <c r="BG256" s="24"/>
      <c r="BH256" s="162" t="str">
        <f t="shared" si="195"/>
        <v xml:space="preserve">  </v>
      </c>
      <c r="BI256" s="643" t="str">
        <f t="shared" si="184"/>
        <v xml:space="preserve">  </v>
      </c>
      <c r="BJ256" s="55"/>
      <c r="BK256" s="5">
        <v>0.14447023798193512</v>
      </c>
      <c r="BL256" s="5"/>
      <c r="BM256" s="162" t="str">
        <f t="shared" si="196"/>
        <v xml:space="preserve">  </v>
      </c>
      <c r="BN256" s="818" t="str">
        <f t="shared" si="185"/>
        <v xml:space="preserve">  </v>
      </c>
      <c r="BO256" s="942" t="str">
        <f t="shared" si="186"/>
        <v xml:space="preserve">  </v>
      </c>
      <c r="BP256" s="826">
        <f t="shared" si="234"/>
        <v>7.8113083021644689</v>
      </c>
      <c r="BQ256" s="38">
        <v>424.32822747103859</v>
      </c>
      <c r="BR256" s="246"/>
      <c r="BS256" s="163" t="str">
        <f t="shared" si="197"/>
        <v xml:space="preserve">  </v>
      </c>
      <c r="BT256" s="818" t="str">
        <f t="shared" si="198"/>
        <v xml:space="preserve">  </v>
      </c>
      <c r="BU256" s="181">
        <f t="shared" si="239"/>
        <v>28.175394304076949</v>
      </c>
      <c r="BV256" s="246"/>
      <c r="BW256" s="163" t="str">
        <f t="shared" si="215"/>
        <v xml:space="preserve">  </v>
      </c>
      <c r="BX256" s="643" t="str">
        <f t="shared" si="187"/>
        <v xml:space="preserve">  </v>
      </c>
      <c r="BY256" s="2">
        <v>12.509279341146398</v>
      </c>
      <c r="BZ256" s="10"/>
      <c r="CA256" s="80">
        <v>1</v>
      </c>
      <c r="CB256" s="163" t="str">
        <f t="shared" si="199"/>
        <v xml:space="preserve">  </v>
      </c>
      <c r="CC256" s="643" t="str">
        <f t="shared" si="200"/>
        <v xml:space="preserve">  </v>
      </c>
      <c r="CD256" s="6">
        <f t="shared" si="240"/>
        <v>0.84562728346149674</v>
      </c>
      <c r="CF256" s="174" t="str">
        <f t="shared" si="245"/>
        <v xml:space="preserve">  </v>
      </c>
      <c r="CG256" s="818" t="str">
        <f t="shared" si="188"/>
        <v xml:space="preserve">  </v>
      </c>
      <c r="CH256" s="829">
        <f t="shared" si="235"/>
        <v>2.9480196063553619</v>
      </c>
      <c r="CI256" s="11">
        <v>9.080773076308823</v>
      </c>
      <c r="CK256" s="163" t="str">
        <f t="shared" si="241"/>
        <v xml:space="preserve">  </v>
      </c>
      <c r="CL256" s="643" t="str">
        <f t="shared" si="202"/>
        <v xml:space="preserve">  </v>
      </c>
      <c r="CM256" s="102">
        <f t="shared" si="242"/>
        <v>0.6138602599584756</v>
      </c>
      <c r="CO256" s="174" t="str">
        <f t="shared" si="228"/>
        <v xml:space="preserve">  </v>
      </c>
      <c r="CP256" s="818" t="str">
        <f t="shared" si="189"/>
        <v xml:space="preserve">  </v>
      </c>
      <c r="CQ256" s="106">
        <f t="shared" si="243"/>
        <v>2.1400351163130216</v>
      </c>
      <c r="CR256" s="61">
        <f t="shared" si="244"/>
        <v>2.1787104497403633</v>
      </c>
    </row>
    <row r="257" spans="1:97" ht="14.4" x14ac:dyDescent="0.3">
      <c r="A257" s="906" t="s">
        <v>2323</v>
      </c>
      <c r="B257" s="425" t="s">
        <v>1429</v>
      </c>
      <c r="C257" s="305" t="s">
        <v>601</v>
      </c>
      <c r="D257" s="305">
        <v>2</v>
      </c>
      <c r="E257" s="471"/>
      <c r="F257" s="472">
        <v>4</v>
      </c>
      <c r="G257" s="419">
        <v>88888823</v>
      </c>
      <c r="H257" s="419">
        <v>201303291400</v>
      </c>
      <c r="I257" s="419"/>
      <c r="J257" s="219" t="s">
        <v>843</v>
      </c>
      <c r="K257" s="911"/>
      <c r="L257" s="414"/>
      <c r="M257" s="219" t="s">
        <v>137</v>
      </c>
      <c r="N257" s="219"/>
      <c r="O257" s="31" t="s">
        <v>137</v>
      </c>
      <c r="P257" s="304">
        <v>41362</v>
      </c>
      <c r="Q257" s="326">
        <v>0.58333333333333337</v>
      </c>
      <c r="R257" s="31" t="s">
        <v>879</v>
      </c>
      <c r="S257" s="582" t="s">
        <v>879</v>
      </c>
      <c r="T257" s="548">
        <v>131.9</v>
      </c>
      <c r="U257" s="492">
        <v>131.5</v>
      </c>
      <c r="V257" s="136">
        <f t="shared" si="190"/>
        <v>-0.40000000000000568</v>
      </c>
      <c r="W257" s="528">
        <v>250</v>
      </c>
      <c r="X257" s="136">
        <f t="shared" si="191"/>
        <v>-1.6000000000000227</v>
      </c>
      <c r="Y257" s="643" t="str">
        <f t="shared" si="178"/>
        <v>&lt;MDL</v>
      </c>
      <c r="Z257" s="582" t="s">
        <v>879</v>
      </c>
      <c r="AA257" s="549">
        <v>131.80000000000001</v>
      </c>
      <c r="AB257" s="492">
        <v>131.39999999999998</v>
      </c>
      <c r="AC257" s="138">
        <f t="shared" si="192"/>
        <v>-0.40000000000003411</v>
      </c>
      <c r="AD257" s="528">
        <v>250</v>
      </c>
      <c r="AE257" s="138">
        <f>AC257/(AD257/1000)</f>
        <v>-1.6000000000001364</v>
      </c>
      <c r="AF257" s="643" t="str">
        <f t="shared" si="179"/>
        <v>&lt;MDL</v>
      </c>
      <c r="AG257" s="582" t="s">
        <v>879</v>
      </c>
      <c r="AH257" s="549">
        <v>132.1</v>
      </c>
      <c r="AI257" s="492">
        <v>131.89999999999998</v>
      </c>
      <c r="AJ257" s="138">
        <f t="shared" si="194"/>
        <v>-0.20000000000001705</v>
      </c>
      <c r="AK257" s="528">
        <v>250</v>
      </c>
      <c r="AL257" s="2" t="s">
        <v>88</v>
      </c>
      <c r="AM257" s="643" t="str">
        <f t="shared" si="177"/>
        <v>&lt;MDL</v>
      </c>
      <c r="AN257" s="2" t="s">
        <v>88</v>
      </c>
      <c r="AO257" s="2" t="s">
        <v>88</v>
      </c>
      <c r="AP257" s="2" t="s">
        <v>88</v>
      </c>
      <c r="AQ257" s="2" t="s">
        <v>88</v>
      </c>
      <c r="AR257" s="643" t="s">
        <v>88</v>
      </c>
      <c r="AS257" s="2"/>
      <c r="AT257" s="23" t="s">
        <v>191</v>
      </c>
      <c r="AU257" s="23" t="s">
        <v>191</v>
      </c>
      <c r="AV257" s="23" t="s">
        <v>191</v>
      </c>
      <c r="AW257" s="162" t="str">
        <f t="shared" si="213"/>
        <v xml:space="preserve">  </v>
      </c>
      <c r="AX257" s="643" t="str">
        <f t="shared" si="181"/>
        <v xml:space="preserve">  </v>
      </c>
      <c r="AY257" s="23" t="s">
        <v>191</v>
      </c>
      <c r="AZ257" s="23" t="s">
        <v>191</v>
      </c>
      <c r="BA257" s="23" t="s">
        <v>191</v>
      </c>
      <c r="BB257" s="162" t="str">
        <f t="shared" si="214"/>
        <v xml:space="preserve">  </v>
      </c>
      <c r="BC257" s="643" t="str">
        <f t="shared" si="182"/>
        <v xml:space="preserve">  </v>
      </c>
      <c r="BD257" s="794" t="s">
        <v>191</v>
      </c>
      <c r="BE257" s="55"/>
      <c r="BF257" s="41">
        <v>-1.0316836374959379E-2</v>
      </c>
      <c r="BG257" s="40" t="s">
        <v>88</v>
      </c>
      <c r="BH257" s="162" t="str">
        <f t="shared" si="195"/>
        <v>E, &lt;PRL</v>
      </c>
      <c r="BI257" s="643" t="str">
        <f t="shared" si="184"/>
        <v>&lt;MDL</v>
      </c>
      <c r="BJ257" s="55"/>
      <c r="BK257" s="4">
        <v>0</v>
      </c>
      <c r="BL257" s="5"/>
      <c r="BM257" s="162" t="str">
        <f t="shared" si="196"/>
        <v>E, &lt;PRL</v>
      </c>
      <c r="BN257" s="818" t="str">
        <f t="shared" si="185"/>
        <v>&lt;MDL</v>
      </c>
      <c r="BO257" s="942" t="str">
        <f t="shared" si="186"/>
        <v>&lt;MDL</v>
      </c>
      <c r="BP257" s="843" t="s">
        <v>88</v>
      </c>
      <c r="BQ257" s="185"/>
      <c r="BR257" s="246"/>
      <c r="BS257" s="163" t="str">
        <f t="shared" si="197"/>
        <v>E, &lt;PRL</v>
      </c>
      <c r="BT257" s="818"/>
      <c r="BU257" s="858">
        <v>0.27159693009493746</v>
      </c>
      <c r="BV257" s="246"/>
      <c r="BW257" s="163" t="str">
        <f t="shared" si="215"/>
        <v>E, &lt;PRL</v>
      </c>
      <c r="BX257" s="643" t="str">
        <f t="shared" si="187"/>
        <v>&lt;MDL</v>
      </c>
      <c r="BY257" s="142" t="s">
        <v>88</v>
      </c>
      <c r="BZ257" s="10"/>
      <c r="CA257" s="80">
        <v>1</v>
      </c>
      <c r="CB257" s="163" t="str">
        <f t="shared" si="199"/>
        <v xml:space="preserve">  </v>
      </c>
      <c r="CC257" s="643" t="s">
        <v>88</v>
      </c>
      <c r="CD257" s="189">
        <v>2.2517727744775614E-2</v>
      </c>
      <c r="CF257" s="174" t="str">
        <f t="shared" si="245"/>
        <v>E, &lt;PRL</v>
      </c>
      <c r="CG257" s="818" t="str">
        <f t="shared" si="188"/>
        <v>&lt;MDL</v>
      </c>
      <c r="CH257" s="896" t="s">
        <v>88</v>
      </c>
      <c r="CI257" s="8" t="s">
        <v>603</v>
      </c>
      <c r="CK257" s="163" t="str">
        <f t="shared" si="241"/>
        <v xml:space="preserve">  </v>
      </c>
      <c r="CL257" s="818" t="s">
        <v>88</v>
      </c>
      <c r="CM257" s="8" t="s">
        <v>603</v>
      </c>
      <c r="CO257" s="174" t="str">
        <f t="shared" si="228"/>
        <v xml:space="preserve">  </v>
      </c>
      <c r="CP257" s="818" t="s">
        <v>88</v>
      </c>
      <c r="CQ257" s="8" t="s">
        <v>603</v>
      </c>
      <c r="CR257" s="61"/>
    </row>
    <row r="258" spans="1:97" ht="14.4" x14ac:dyDescent="0.3">
      <c r="A258" s="906" t="s">
        <v>2324</v>
      </c>
      <c r="B258" s="425" t="s">
        <v>1430</v>
      </c>
      <c r="C258" s="219" t="s">
        <v>599</v>
      </c>
      <c r="D258" s="219">
        <v>9</v>
      </c>
      <c r="E258" s="471"/>
      <c r="F258" s="472">
        <v>1</v>
      </c>
      <c r="G258" s="419">
        <v>384121121402901</v>
      </c>
      <c r="H258" s="419">
        <v>201303281750</v>
      </c>
      <c r="I258" s="419"/>
      <c r="J258" s="305" t="s">
        <v>847</v>
      </c>
      <c r="K258" s="911" t="s">
        <v>887</v>
      </c>
      <c r="L258" s="414" t="s">
        <v>887</v>
      </c>
      <c r="M258" s="219" t="s">
        <v>887</v>
      </c>
      <c r="N258" s="219"/>
      <c r="O258" s="219"/>
      <c r="P258" s="304">
        <v>41361</v>
      </c>
      <c r="Q258" s="326">
        <v>0.74305555555555547</v>
      </c>
      <c r="R258" s="305" t="s">
        <v>886</v>
      </c>
      <c r="S258" s="582" t="s">
        <v>886</v>
      </c>
      <c r="T258" s="548">
        <v>129.5</v>
      </c>
      <c r="U258" s="492">
        <v>138.69999999999999</v>
      </c>
      <c r="V258" s="136">
        <f t="shared" si="190"/>
        <v>9.1999999999999886</v>
      </c>
      <c r="W258" s="528">
        <v>125</v>
      </c>
      <c r="X258" s="136">
        <f t="shared" si="191"/>
        <v>73.599999999999909</v>
      </c>
      <c r="Y258" s="643" t="str">
        <f t="shared" si="178"/>
        <v xml:space="preserve">  </v>
      </c>
      <c r="Z258" s="582" t="s">
        <v>886</v>
      </c>
      <c r="AA258" s="549">
        <v>132.5</v>
      </c>
      <c r="AB258" s="492">
        <v>141.19999999999999</v>
      </c>
      <c r="AC258" s="138">
        <f t="shared" si="192"/>
        <v>8.6999999999999886</v>
      </c>
      <c r="AD258" s="528">
        <v>125</v>
      </c>
      <c r="AE258" s="2">
        <v>69.599999999999909</v>
      </c>
      <c r="AF258" s="643" t="str">
        <f t="shared" si="179"/>
        <v xml:space="preserve">  </v>
      </c>
      <c r="AG258" s="582" t="s">
        <v>886</v>
      </c>
      <c r="AH258" s="549">
        <v>131.80000000000001</v>
      </c>
      <c r="AI258" s="492">
        <v>140.69999999999999</v>
      </c>
      <c r="AJ258" s="138">
        <f t="shared" si="194"/>
        <v>8.8999999999999773</v>
      </c>
      <c r="AK258" s="528">
        <v>125</v>
      </c>
      <c r="AL258" s="136">
        <f t="shared" ref="AL258:AL275" si="246">AJ258/(AK258/1000)</f>
        <v>71.199999999999818</v>
      </c>
      <c r="AM258" s="643" t="str">
        <f t="shared" si="177"/>
        <v xml:space="preserve">  </v>
      </c>
      <c r="AN258" s="192">
        <f t="shared" ref="AN258:AN275" si="247">AVERAGE(X258,AE258,AL258)</f>
        <v>71.466666666666541</v>
      </c>
      <c r="AO258" s="192">
        <f t="shared" ref="AO258:AO275" si="248">STDEV(X258,AE258,AL258)</f>
        <v>2.0132891827388728</v>
      </c>
      <c r="AP258" s="192">
        <f t="shared" si="229"/>
        <v>2.8171024012204429</v>
      </c>
      <c r="AQ258" s="42">
        <f t="shared" ref="AQ258:AQ275" si="249">COUNT(X258,AE258,AL258)</f>
        <v>3</v>
      </c>
      <c r="AR258" s="643" t="str">
        <f t="shared" si="180"/>
        <v xml:space="preserve">  </v>
      </c>
      <c r="AS258" s="42"/>
      <c r="AT258" s="23" t="s">
        <v>191</v>
      </c>
      <c r="AU258" s="23" t="s">
        <v>191</v>
      </c>
      <c r="AV258" s="23" t="s">
        <v>191</v>
      </c>
      <c r="AW258" s="162" t="str">
        <f t="shared" si="213"/>
        <v xml:space="preserve">  </v>
      </c>
      <c r="AX258" s="643" t="str">
        <f t="shared" si="181"/>
        <v xml:space="preserve">  </v>
      </c>
      <c r="AY258" s="23" t="s">
        <v>191</v>
      </c>
      <c r="AZ258" s="23" t="s">
        <v>191</v>
      </c>
      <c r="BA258" s="23" t="s">
        <v>191</v>
      </c>
      <c r="BB258" s="162" t="str">
        <f t="shared" si="214"/>
        <v xml:space="preserve">  </v>
      </c>
      <c r="BC258" s="643" t="str">
        <f t="shared" si="182"/>
        <v xml:space="preserve">  </v>
      </c>
      <c r="BD258" s="794" t="s">
        <v>191</v>
      </c>
      <c r="BE258" s="55"/>
      <c r="BF258" s="24">
        <v>2.4793343309825202</v>
      </c>
      <c r="BG258" s="24"/>
      <c r="BH258" s="162" t="str">
        <f t="shared" si="195"/>
        <v xml:space="preserve">  </v>
      </c>
      <c r="BI258" s="643" t="str">
        <f t="shared" si="184"/>
        <v xml:space="preserve">  </v>
      </c>
      <c r="BJ258" s="55"/>
      <c r="BK258" s="5">
        <v>0.20884790483497229</v>
      </c>
      <c r="BL258" s="5"/>
      <c r="BM258" s="162" t="str">
        <f t="shared" si="196"/>
        <v xml:space="preserve">  </v>
      </c>
      <c r="BN258" s="818" t="str">
        <f t="shared" si="185"/>
        <v xml:space="preserve">  </v>
      </c>
      <c r="BO258" s="942" t="str">
        <f t="shared" si="186"/>
        <v xml:space="preserve">  </v>
      </c>
      <c r="BP258" s="826">
        <f t="shared" ref="BP258:BP275" si="250">BK258/BF258*100</f>
        <v>8.4235474911610329</v>
      </c>
      <c r="BQ258" s="38">
        <v>381.1097184858624</v>
      </c>
      <c r="BR258" s="246"/>
      <c r="BS258" s="163" t="str">
        <f t="shared" si="197"/>
        <v xml:space="preserve">  </v>
      </c>
      <c r="BT258" s="818" t="str">
        <f t="shared" si="198"/>
        <v xml:space="preserve">  </v>
      </c>
      <c r="BU258" s="181">
        <f t="shared" ref="BU258:BU275" si="251">BQ258*(X258/1000)</f>
        <v>28.049675280559441</v>
      </c>
      <c r="BV258" s="246"/>
      <c r="BW258" s="163" t="str">
        <f t="shared" si="215"/>
        <v xml:space="preserve">  </v>
      </c>
      <c r="BX258" s="643" t="str">
        <f t="shared" si="187"/>
        <v xml:space="preserve">  </v>
      </c>
      <c r="BY258" s="2">
        <v>16.893273201982439</v>
      </c>
      <c r="BZ258" s="10"/>
      <c r="CA258" s="80">
        <v>1</v>
      </c>
      <c r="CB258" s="163" t="str">
        <f t="shared" si="199"/>
        <v xml:space="preserve">  </v>
      </c>
      <c r="CC258" s="643" t="str">
        <f t="shared" si="200"/>
        <v xml:space="preserve">  </v>
      </c>
      <c r="CD258" s="6">
        <f>BY258*(AE258/1000)</f>
        <v>1.1757718148579763</v>
      </c>
      <c r="CF258" s="174" t="str">
        <f t="shared" si="245"/>
        <v xml:space="preserve">  </v>
      </c>
      <c r="CG258" s="818" t="str">
        <f t="shared" si="188"/>
        <v xml:space="preserve">  </v>
      </c>
      <c r="CH258" s="829">
        <f t="shared" ref="CH258:CH275" si="252">BY258/BQ258*100</f>
        <v>4.4326534807611075</v>
      </c>
      <c r="CI258" s="11">
        <v>12.394819129585269</v>
      </c>
      <c r="CK258" s="163" t="str">
        <f t="shared" si="241"/>
        <v xml:space="preserve">  </v>
      </c>
      <c r="CL258" s="643" t="str">
        <f t="shared" si="202"/>
        <v xml:space="preserve">  </v>
      </c>
      <c r="CM258" s="102">
        <f t="shared" ref="CM258:CM263" si="253">CI258*(AL258/1000)</f>
        <v>0.88251112202646886</v>
      </c>
      <c r="CO258" s="174" t="str">
        <f t="shared" si="228"/>
        <v xml:space="preserve">  </v>
      </c>
      <c r="CP258" s="818" t="str">
        <f t="shared" si="189"/>
        <v xml:space="preserve">  </v>
      </c>
      <c r="CQ258" s="106">
        <f t="shared" ref="CQ258:CQ263" si="254">CI258/BQ258*100</f>
        <v>3.2522967870852302</v>
      </c>
      <c r="CR258" s="61">
        <f t="shared" ref="CR258:CR263" si="255">100*CM258/BU258</f>
        <v>3.1462436309846202</v>
      </c>
    </row>
    <row r="259" spans="1:97" ht="31.8" x14ac:dyDescent="0.3">
      <c r="A259" s="906" t="s">
        <v>2325</v>
      </c>
      <c r="B259" s="425" t="s">
        <v>1431</v>
      </c>
      <c r="C259" s="219" t="s">
        <v>599</v>
      </c>
      <c r="D259" s="219">
        <v>9</v>
      </c>
      <c r="E259" s="471"/>
      <c r="F259" s="472">
        <v>1</v>
      </c>
      <c r="G259" s="419">
        <v>11452900</v>
      </c>
      <c r="H259" s="419">
        <v>201304011410</v>
      </c>
      <c r="I259" s="419"/>
      <c r="J259" s="305" t="s">
        <v>867</v>
      </c>
      <c r="K259" s="926" t="s">
        <v>2616</v>
      </c>
      <c r="L259" s="415" t="s">
        <v>746</v>
      </c>
      <c r="M259" s="219" t="s">
        <v>48</v>
      </c>
      <c r="N259" s="219"/>
      <c r="O259" s="219"/>
      <c r="P259" s="304">
        <v>41365</v>
      </c>
      <c r="Q259" s="326">
        <v>0.59027777777777779</v>
      </c>
      <c r="R259" s="305" t="s">
        <v>916</v>
      </c>
      <c r="S259" s="582" t="s">
        <v>916</v>
      </c>
      <c r="T259" s="548">
        <v>132.80000000000001</v>
      </c>
      <c r="U259" s="492">
        <v>144.6</v>
      </c>
      <c r="V259" s="136">
        <f t="shared" si="190"/>
        <v>11.799999999999983</v>
      </c>
      <c r="W259" s="528">
        <v>450</v>
      </c>
      <c r="X259" s="136">
        <f t="shared" si="191"/>
        <v>26.222222222222182</v>
      </c>
      <c r="Y259" s="643" t="str">
        <f t="shared" si="178"/>
        <v xml:space="preserve">  </v>
      </c>
      <c r="Z259" s="582" t="s">
        <v>916</v>
      </c>
      <c r="AA259" s="549">
        <v>131.69999999999999</v>
      </c>
      <c r="AB259" s="492">
        <v>141.80000000000001</v>
      </c>
      <c r="AC259" s="138">
        <f t="shared" si="192"/>
        <v>10.100000000000023</v>
      </c>
      <c r="AD259" s="528">
        <v>450</v>
      </c>
      <c r="AE259" s="2">
        <v>22.444444444444496</v>
      </c>
      <c r="AF259" s="643" t="str">
        <f t="shared" si="179"/>
        <v xml:space="preserve">  </v>
      </c>
      <c r="AG259" s="582" t="s">
        <v>916</v>
      </c>
      <c r="AH259" s="549">
        <v>131.5</v>
      </c>
      <c r="AI259" s="492">
        <v>143.4</v>
      </c>
      <c r="AJ259" s="138">
        <f t="shared" si="194"/>
        <v>11.900000000000006</v>
      </c>
      <c r="AK259" s="528">
        <v>450</v>
      </c>
      <c r="AL259" s="136">
        <f t="shared" si="246"/>
        <v>26.444444444444457</v>
      </c>
      <c r="AM259" s="643" t="str">
        <f t="shared" si="177"/>
        <v xml:space="preserve">  </v>
      </c>
      <c r="AN259" s="192">
        <f t="shared" si="247"/>
        <v>25.037037037037049</v>
      </c>
      <c r="AO259" s="192">
        <f t="shared" si="248"/>
        <v>2.2479986526656703</v>
      </c>
      <c r="AP259" s="192">
        <f t="shared" si="229"/>
        <v>8.9786928434871403</v>
      </c>
      <c r="AQ259" s="42">
        <f t="shared" si="249"/>
        <v>3</v>
      </c>
      <c r="AR259" s="643" t="str">
        <f t="shared" si="180"/>
        <v xml:space="preserve">  </v>
      </c>
      <c r="AS259" s="42"/>
      <c r="AT259" s="23" t="s">
        <v>191</v>
      </c>
      <c r="AU259" s="23" t="s">
        <v>191</v>
      </c>
      <c r="AV259" s="23" t="s">
        <v>191</v>
      </c>
      <c r="AW259" s="162" t="str">
        <f t="shared" si="213"/>
        <v xml:space="preserve">  </v>
      </c>
      <c r="AX259" s="643" t="str">
        <f t="shared" si="181"/>
        <v xml:space="preserve">  </v>
      </c>
      <c r="AY259" s="23" t="s">
        <v>191</v>
      </c>
      <c r="AZ259" s="23" t="s">
        <v>191</v>
      </c>
      <c r="BA259" s="23" t="s">
        <v>191</v>
      </c>
      <c r="BB259" s="162" t="str">
        <f t="shared" si="214"/>
        <v xml:space="preserve">  </v>
      </c>
      <c r="BC259" s="643" t="str">
        <f t="shared" si="182"/>
        <v xml:space="preserve">  </v>
      </c>
      <c r="BD259" s="794" t="s">
        <v>191</v>
      </c>
      <c r="BE259" s="55"/>
      <c r="BF259" s="24">
        <v>2.6704613925482432</v>
      </c>
      <c r="BG259" s="24"/>
      <c r="BH259" s="162" t="str">
        <f t="shared" si="195"/>
        <v xml:space="preserve">  </v>
      </c>
      <c r="BI259" s="643" t="str">
        <f t="shared" si="184"/>
        <v xml:space="preserve">  </v>
      </c>
      <c r="BJ259" s="55"/>
      <c r="BK259" s="5">
        <v>0.48062819697382164</v>
      </c>
      <c r="BL259" s="5"/>
      <c r="BM259" s="162" t="str">
        <f t="shared" si="196"/>
        <v xml:space="preserve">  </v>
      </c>
      <c r="BN259" s="818" t="str">
        <f t="shared" si="185"/>
        <v xml:space="preserve">  </v>
      </c>
      <c r="BO259" s="942" t="str">
        <f t="shared" si="186"/>
        <v xml:space="preserve">  </v>
      </c>
      <c r="BP259" s="826">
        <f t="shared" si="250"/>
        <v>17.997945909833589</v>
      </c>
      <c r="BQ259" s="38">
        <v>358.20016254061659</v>
      </c>
      <c r="BR259" s="246"/>
      <c r="BS259" s="163" t="str">
        <f t="shared" si="197"/>
        <v xml:space="preserve">  </v>
      </c>
      <c r="BT259" s="818" t="str">
        <f t="shared" si="198"/>
        <v xml:space="preserve">  </v>
      </c>
      <c r="BU259" s="181">
        <f t="shared" si="251"/>
        <v>9.3928042621761545</v>
      </c>
      <c r="BV259" s="246"/>
      <c r="BW259" s="163" t="str">
        <f t="shared" si="215"/>
        <v xml:space="preserve">  </v>
      </c>
      <c r="BX259" s="643" t="str">
        <f t="shared" si="187"/>
        <v xml:space="preserve">  </v>
      </c>
      <c r="BY259" s="2">
        <v>28.408694599558796</v>
      </c>
      <c r="BZ259" s="10"/>
      <c r="CA259" s="80">
        <v>1</v>
      </c>
      <c r="CB259" s="163" t="str">
        <f t="shared" si="199"/>
        <v xml:space="preserve">  </v>
      </c>
      <c r="CC259" s="643" t="str">
        <f t="shared" si="200"/>
        <v xml:space="preserve">  </v>
      </c>
      <c r="CD259" s="6">
        <f>BY259*(AE259/1000)</f>
        <v>0.6376173676789878</v>
      </c>
      <c r="CF259" s="174" t="str">
        <f t="shared" si="245"/>
        <v xml:space="preserve">  </v>
      </c>
      <c r="CG259" s="818" t="str">
        <f t="shared" si="188"/>
        <v xml:space="preserve">  </v>
      </c>
      <c r="CH259" s="829">
        <f t="shared" si="252"/>
        <v>7.9309552508473562</v>
      </c>
      <c r="CI259" s="11">
        <v>11.843470973302781</v>
      </c>
      <c r="CK259" s="163" t="str">
        <f t="shared" si="241"/>
        <v xml:space="preserve">  </v>
      </c>
      <c r="CL259" s="643" t="str">
        <f t="shared" si="202"/>
        <v xml:space="preserve">  </v>
      </c>
      <c r="CM259" s="102">
        <f t="shared" si="253"/>
        <v>0.31319401018289589</v>
      </c>
      <c r="CO259" s="174" t="str">
        <f t="shared" si="228"/>
        <v xml:space="preserve">  </v>
      </c>
      <c r="CP259" s="818" t="str">
        <f t="shared" si="189"/>
        <v xml:space="preserve">  </v>
      </c>
      <c r="CQ259" s="106">
        <f t="shared" si="254"/>
        <v>3.3063834726651864</v>
      </c>
      <c r="CR259" s="61">
        <f t="shared" si="255"/>
        <v>3.3344036715860841</v>
      </c>
    </row>
    <row r="260" spans="1:97" ht="21.6" x14ac:dyDescent="0.3">
      <c r="A260" s="906" t="s">
        <v>2326</v>
      </c>
      <c r="B260" s="425" t="s">
        <v>1432</v>
      </c>
      <c r="C260" s="219" t="s">
        <v>599</v>
      </c>
      <c r="D260" s="219">
        <v>9</v>
      </c>
      <c r="E260" s="471"/>
      <c r="F260" s="472">
        <v>1</v>
      </c>
      <c r="G260" s="419">
        <v>11452600</v>
      </c>
      <c r="H260" s="419">
        <v>201304011540</v>
      </c>
      <c r="I260" s="419"/>
      <c r="J260" s="305" t="s">
        <v>862</v>
      </c>
      <c r="K260" s="926" t="s">
        <v>2614</v>
      </c>
      <c r="L260" s="413" t="s">
        <v>1694</v>
      </c>
      <c r="M260" s="219" t="s">
        <v>547</v>
      </c>
      <c r="N260" s="219"/>
      <c r="O260" s="219"/>
      <c r="P260" s="304">
        <v>41365</v>
      </c>
      <c r="Q260" s="326">
        <v>0.65277777777777779</v>
      </c>
      <c r="R260" s="305" t="s">
        <v>911</v>
      </c>
      <c r="S260" s="582" t="s">
        <v>911</v>
      </c>
      <c r="T260" s="549">
        <v>131</v>
      </c>
      <c r="U260" s="492">
        <v>135.4</v>
      </c>
      <c r="V260" s="136">
        <f t="shared" si="190"/>
        <v>4.4000000000000057</v>
      </c>
      <c r="W260" s="528">
        <v>450</v>
      </c>
      <c r="X260" s="136">
        <f t="shared" si="191"/>
        <v>9.777777777777791</v>
      </c>
      <c r="Y260" s="643" t="str">
        <f t="shared" si="178"/>
        <v xml:space="preserve">  </v>
      </c>
      <c r="Z260" s="582" t="s">
        <v>911</v>
      </c>
      <c r="AA260" s="549">
        <v>130.5</v>
      </c>
      <c r="AB260" s="492">
        <v>134.80000000000001</v>
      </c>
      <c r="AC260" s="138">
        <f t="shared" si="192"/>
        <v>4.3000000000000114</v>
      </c>
      <c r="AD260" s="528">
        <v>450</v>
      </c>
      <c r="AE260" s="2">
        <v>9.5555555555555802</v>
      </c>
      <c r="AF260" s="643" t="str">
        <f t="shared" si="179"/>
        <v xml:space="preserve">  </v>
      </c>
      <c r="AG260" s="582" t="s">
        <v>911</v>
      </c>
      <c r="AH260" s="549">
        <v>132.1</v>
      </c>
      <c r="AI260" s="492">
        <v>136.4</v>
      </c>
      <c r="AJ260" s="138">
        <f t="shared" si="194"/>
        <v>4.3000000000000114</v>
      </c>
      <c r="AK260" s="528">
        <v>450</v>
      </c>
      <c r="AL260" s="136">
        <f t="shared" si="246"/>
        <v>9.5555555555555802</v>
      </c>
      <c r="AM260" s="643" t="str">
        <f t="shared" si="177"/>
        <v xml:space="preserve">  </v>
      </c>
      <c r="AN260" s="192">
        <f t="shared" si="247"/>
        <v>9.6296296296296493</v>
      </c>
      <c r="AO260" s="192">
        <f t="shared" si="248"/>
        <v>0.12830005981991022</v>
      </c>
      <c r="AP260" s="192">
        <f t="shared" si="229"/>
        <v>1.3323467750529112</v>
      </c>
      <c r="AQ260" s="42">
        <f t="shared" si="249"/>
        <v>3</v>
      </c>
      <c r="AR260" s="643" t="str">
        <f t="shared" si="180"/>
        <v xml:space="preserve">  </v>
      </c>
      <c r="AS260" s="42"/>
      <c r="AT260" s="23" t="s">
        <v>191</v>
      </c>
      <c r="AU260" s="23" t="s">
        <v>191</v>
      </c>
      <c r="AV260" s="23" t="s">
        <v>191</v>
      </c>
      <c r="AW260" s="162" t="str">
        <f t="shared" si="213"/>
        <v xml:space="preserve">  </v>
      </c>
      <c r="AX260" s="643" t="str">
        <f t="shared" si="181"/>
        <v xml:space="preserve">  </v>
      </c>
      <c r="AY260" s="23" t="s">
        <v>191</v>
      </c>
      <c r="AZ260" s="23" t="s">
        <v>191</v>
      </c>
      <c r="BA260" s="23" t="s">
        <v>191</v>
      </c>
      <c r="BB260" s="162" t="str">
        <f t="shared" si="214"/>
        <v xml:space="preserve">  </v>
      </c>
      <c r="BC260" s="643" t="str">
        <f t="shared" si="182"/>
        <v xml:space="preserve">  </v>
      </c>
      <c r="BD260" s="794" t="s">
        <v>191</v>
      </c>
      <c r="BE260" s="55"/>
      <c r="BF260" s="24">
        <v>1.0932297243896161</v>
      </c>
      <c r="BG260" s="24"/>
      <c r="BH260" s="162" t="str">
        <f t="shared" si="195"/>
        <v xml:space="preserve">  </v>
      </c>
      <c r="BI260" s="643" t="str">
        <f t="shared" si="184"/>
        <v xml:space="preserve">  </v>
      </c>
      <c r="BJ260" s="55"/>
      <c r="BK260" s="5">
        <v>5.7623979382178156E-2</v>
      </c>
      <c r="BL260" s="5"/>
      <c r="BM260" s="162" t="str">
        <f t="shared" si="196"/>
        <v xml:space="preserve">  </v>
      </c>
      <c r="BN260" s="818" t="str">
        <f t="shared" si="185"/>
        <v xml:space="preserve">  </v>
      </c>
      <c r="BO260" s="942" t="str">
        <f t="shared" si="186"/>
        <v xml:space="preserve">  </v>
      </c>
      <c r="BP260" s="826">
        <f t="shared" si="250"/>
        <v>5.2709854202282509</v>
      </c>
      <c r="BQ260" s="38">
        <v>222.23850939057007</v>
      </c>
      <c r="BR260" s="246"/>
      <c r="BS260" s="163" t="str">
        <f t="shared" si="197"/>
        <v xml:space="preserve">  </v>
      </c>
      <c r="BT260" s="818" t="str">
        <f t="shared" si="198"/>
        <v xml:space="preserve">  </v>
      </c>
      <c r="BU260" s="181">
        <f t="shared" si="251"/>
        <v>2.1729987584855772</v>
      </c>
      <c r="BV260" s="246"/>
      <c r="BW260" s="163" t="str">
        <f t="shared" si="215"/>
        <v>E, &lt;PRL</v>
      </c>
      <c r="BX260" s="643" t="str">
        <f t="shared" si="187"/>
        <v>E, &lt;RL</v>
      </c>
      <c r="BY260" s="2">
        <v>24.229719567947292</v>
      </c>
      <c r="BZ260" s="10">
        <v>0.3826805251795502</v>
      </c>
      <c r="CA260" s="80">
        <v>1</v>
      </c>
      <c r="CB260" s="163" t="str">
        <f t="shared" si="199"/>
        <v xml:space="preserve">  </v>
      </c>
      <c r="CC260" s="643" t="str">
        <f t="shared" si="200"/>
        <v xml:space="preserve">  </v>
      </c>
      <c r="CD260" s="6">
        <v>0.23152843142705182</v>
      </c>
      <c r="CE260" s="246">
        <v>3.6567250183823785E-3</v>
      </c>
      <c r="CF260" s="174" t="str">
        <f t="shared" si="245"/>
        <v xml:space="preserve">  </v>
      </c>
      <c r="CG260" s="818" t="str">
        <f t="shared" si="188"/>
        <v xml:space="preserve">  </v>
      </c>
      <c r="CH260" s="829">
        <f t="shared" si="252"/>
        <v>10.902574731260954</v>
      </c>
      <c r="CI260" s="11">
        <v>6.8789382081514567</v>
      </c>
      <c r="CK260" s="163" t="str">
        <f t="shared" si="241"/>
        <v xml:space="preserve">  </v>
      </c>
      <c r="CL260" s="643" t="str">
        <f t="shared" si="202"/>
        <v xml:space="preserve">  </v>
      </c>
      <c r="CM260" s="102">
        <f t="shared" si="253"/>
        <v>6.5732076211225204E-2</v>
      </c>
      <c r="CO260" s="174" t="str">
        <f t="shared" si="228"/>
        <v>E, &lt;PRL</v>
      </c>
      <c r="CP260" s="818" t="str">
        <f t="shared" si="189"/>
        <v>&lt;MDL</v>
      </c>
      <c r="CQ260" s="106">
        <f t="shared" si="254"/>
        <v>3.095295332485406</v>
      </c>
      <c r="CR260" s="61" t="s">
        <v>2618</v>
      </c>
    </row>
    <row r="261" spans="1:97" ht="14.4" x14ac:dyDescent="0.3">
      <c r="A261" s="906" t="s">
        <v>2327</v>
      </c>
      <c r="B261" s="425" t="s">
        <v>1433</v>
      </c>
      <c r="C261" s="219" t="s">
        <v>599</v>
      </c>
      <c r="D261" s="219">
        <v>9</v>
      </c>
      <c r="E261" s="471"/>
      <c r="F261" s="472">
        <v>1</v>
      </c>
      <c r="G261" s="419">
        <v>384339121433901</v>
      </c>
      <c r="H261" s="419">
        <v>201304011630</v>
      </c>
      <c r="I261" s="419"/>
      <c r="J261" s="305" t="s">
        <v>844</v>
      </c>
      <c r="K261" s="911" t="s">
        <v>881</v>
      </c>
      <c r="L261" s="414" t="s">
        <v>881</v>
      </c>
      <c r="M261" s="219" t="s">
        <v>881</v>
      </c>
      <c r="N261" s="219" t="s">
        <v>1725</v>
      </c>
      <c r="O261" s="219"/>
      <c r="P261" s="304">
        <v>41365</v>
      </c>
      <c r="Q261" s="326">
        <v>0.6875</v>
      </c>
      <c r="R261" s="305" t="s">
        <v>880</v>
      </c>
      <c r="S261" s="582" t="s">
        <v>880</v>
      </c>
      <c r="T261" s="548">
        <v>131.80000000000001</v>
      </c>
      <c r="U261" s="492">
        <v>140.4</v>
      </c>
      <c r="V261" s="136">
        <f t="shared" si="190"/>
        <v>8.5999999999999943</v>
      </c>
      <c r="W261" s="528">
        <v>300</v>
      </c>
      <c r="X261" s="136">
        <f t="shared" si="191"/>
        <v>28.66666666666665</v>
      </c>
      <c r="Y261" s="643" t="str">
        <f t="shared" si="178"/>
        <v xml:space="preserve">  </v>
      </c>
      <c r="Z261" s="582" t="s">
        <v>880</v>
      </c>
      <c r="AA261" s="549">
        <v>132</v>
      </c>
      <c r="AB261" s="492">
        <v>141.6</v>
      </c>
      <c r="AC261" s="138">
        <f t="shared" si="192"/>
        <v>9.5999999999999943</v>
      </c>
      <c r="AD261" s="528">
        <v>300</v>
      </c>
      <c r="AE261" s="2">
        <v>31.999999999999982</v>
      </c>
      <c r="AF261" s="643" t="str">
        <f t="shared" si="179"/>
        <v xml:space="preserve">  </v>
      </c>
      <c r="AG261" s="582" t="s">
        <v>880</v>
      </c>
      <c r="AH261" s="549">
        <v>129.9</v>
      </c>
      <c r="AI261" s="492">
        <v>136.5</v>
      </c>
      <c r="AJ261" s="138">
        <f t="shared" si="194"/>
        <v>6.5999999999999943</v>
      </c>
      <c r="AK261" s="528">
        <v>300</v>
      </c>
      <c r="AL261" s="136">
        <f t="shared" si="246"/>
        <v>21.999999999999982</v>
      </c>
      <c r="AM261" s="643" t="str">
        <f t="shared" si="177"/>
        <v xml:space="preserve">  </v>
      </c>
      <c r="AN261" s="192">
        <f t="shared" si="247"/>
        <v>27.555555555555539</v>
      </c>
      <c r="AO261" s="192">
        <f t="shared" si="248"/>
        <v>5.0917507721731496</v>
      </c>
      <c r="AP261" s="192">
        <f t="shared" si="229"/>
        <v>18.478127802241278</v>
      </c>
      <c r="AQ261" s="42">
        <f t="shared" si="249"/>
        <v>3</v>
      </c>
      <c r="AR261" s="643" t="str">
        <f t="shared" si="180"/>
        <v xml:space="preserve">  </v>
      </c>
      <c r="AS261" s="42"/>
      <c r="AT261" s="23" t="s">
        <v>191</v>
      </c>
      <c r="AU261" s="23" t="s">
        <v>191</v>
      </c>
      <c r="AV261" s="23" t="s">
        <v>191</v>
      </c>
      <c r="AW261" s="162" t="str">
        <f t="shared" si="213"/>
        <v xml:space="preserve">  </v>
      </c>
      <c r="AX261" s="643" t="str">
        <f t="shared" si="181"/>
        <v xml:space="preserve">  </v>
      </c>
      <c r="AY261" s="23" t="s">
        <v>191</v>
      </c>
      <c r="AZ261" s="23" t="s">
        <v>191</v>
      </c>
      <c r="BA261" s="23" t="s">
        <v>191</v>
      </c>
      <c r="BB261" s="162" t="str">
        <f t="shared" si="214"/>
        <v xml:space="preserve">  </v>
      </c>
      <c r="BC261" s="643" t="str">
        <f t="shared" si="182"/>
        <v xml:space="preserve">  </v>
      </c>
      <c r="BD261" s="794" t="s">
        <v>191</v>
      </c>
      <c r="BE261" s="55"/>
      <c r="BF261" s="24">
        <v>1.1662382261109443</v>
      </c>
      <c r="BG261" s="24"/>
      <c r="BH261" s="162" t="str">
        <f t="shared" si="195"/>
        <v xml:space="preserve">  </v>
      </c>
      <c r="BI261" s="643" t="str">
        <f t="shared" si="184"/>
        <v xml:space="preserve">  </v>
      </c>
      <c r="BJ261" s="55"/>
      <c r="BK261" s="5">
        <v>0.20528630820242566</v>
      </c>
      <c r="BL261" s="5"/>
      <c r="BM261" s="162" t="str">
        <f t="shared" si="196"/>
        <v xml:space="preserve">  </v>
      </c>
      <c r="BN261" s="818" t="str">
        <f t="shared" si="185"/>
        <v xml:space="preserve">  </v>
      </c>
      <c r="BO261" s="942" t="str">
        <f t="shared" si="186"/>
        <v xml:space="preserve">  </v>
      </c>
      <c r="BP261" s="826">
        <f t="shared" si="250"/>
        <v>17.60243349997145</v>
      </c>
      <c r="BQ261" s="38">
        <v>150.56390414009959</v>
      </c>
      <c r="BR261" s="246"/>
      <c r="BS261" s="163" t="str">
        <f t="shared" si="197"/>
        <v xml:space="preserve">  </v>
      </c>
      <c r="BT261" s="818" t="str">
        <f t="shared" si="198"/>
        <v xml:space="preserve">  </v>
      </c>
      <c r="BU261" s="181">
        <f t="shared" si="251"/>
        <v>4.3161652520161855</v>
      </c>
      <c r="BV261" s="246"/>
      <c r="BW261" s="163" t="str">
        <f t="shared" si="215"/>
        <v xml:space="preserve">  </v>
      </c>
      <c r="BX261" s="643" t="str">
        <f t="shared" si="187"/>
        <v xml:space="preserve">  </v>
      </c>
      <c r="BY261" s="2">
        <v>29.825163431181167</v>
      </c>
      <c r="BZ261" s="10"/>
      <c r="CA261" s="80">
        <v>1</v>
      </c>
      <c r="CB261" s="163" t="str">
        <f t="shared" si="199"/>
        <v xml:space="preserve">  </v>
      </c>
      <c r="CC261" s="643" t="str">
        <f t="shared" si="200"/>
        <v xml:space="preserve">  </v>
      </c>
      <c r="CD261" s="6">
        <f t="shared" ref="CD261:CD267" si="256">BY261*(AE261/1000)</f>
        <v>0.95440522979779674</v>
      </c>
      <c r="CF261" s="174" t="str">
        <f t="shared" si="245"/>
        <v xml:space="preserve">  </v>
      </c>
      <c r="CG261" s="818" t="str">
        <f t="shared" si="188"/>
        <v xml:space="preserve">  </v>
      </c>
      <c r="CH261" s="829">
        <f t="shared" si="252"/>
        <v>19.808973207435479</v>
      </c>
      <c r="CI261" s="11">
        <v>6.3798779852071394</v>
      </c>
      <c r="CK261" s="163" t="str">
        <f t="shared" si="241"/>
        <v xml:space="preserve">  </v>
      </c>
      <c r="CL261" s="643" t="str">
        <f t="shared" si="202"/>
        <v xml:space="preserve">  </v>
      </c>
      <c r="CM261" s="102">
        <f t="shared" si="253"/>
        <v>0.14035731567455695</v>
      </c>
      <c r="CO261" s="174" t="str">
        <f t="shared" si="228"/>
        <v>E, &lt;PRL</v>
      </c>
      <c r="CP261" s="818" t="str">
        <f t="shared" si="189"/>
        <v>E, &lt;RL</v>
      </c>
      <c r="CQ261" s="106">
        <f t="shared" si="254"/>
        <v>4.2373223659707095</v>
      </c>
      <c r="CR261" s="61">
        <f t="shared" si="255"/>
        <v>3.2518985599310093</v>
      </c>
    </row>
    <row r="262" spans="1:97" ht="14.4" x14ac:dyDescent="0.3">
      <c r="A262" s="906" t="s">
        <v>2328</v>
      </c>
      <c r="B262" s="425" t="s">
        <v>1434</v>
      </c>
      <c r="C262" s="219" t="s">
        <v>599</v>
      </c>
      <c r="D262" s="219">
        <v>9</v>
      </c>
      <c r="E262" s="471"/>
      <c r="F262" s="472">
        <v>1</v>
      </c>
      <c r="G262" s="419">
        <v>384332121430301</v>
      </c>
      <c r="H262" s="419">
        <v>201304011700</v>
      </c>
      <c r="I262" s="419"/>
      <c r="J262" s="305" t="s">
        <v>849</v>
      </c>
      <c r="K262" s="911" t="s">
        <v>891</v>
      </c>
      <c r="L262" s="414" t="s">
        <v>891</v>
      </c>
      <c r="M262" s="219" t="s">
        <v>1726</v>
      </c>
      <c r="N262" s="219" t="s">
        <v>891</v>
      </c>
      <c r="O262" s="219"/>
      <c r="P262" s="304">
        <v>41365</v>
      </c>
      <c r="Q262" s="326">
        <v>0.70833333333333337</v>
      </c>
      <c r="R262" s="305" t="s">
        <v>890</v>
      </c>
      <c r="S262" s="582" t="s">
        <v>890</v>
      </c>
      <c r="T262" s="548">
        <v>131.19999999999999</v>
      </c>
      <c r="U262" s="492">
        <v>140.69999999999999</v>
      </c>
      <c r="V262" s="136">
        <f t="shared" si="190"/>
        <v>9.5</v>
      </c>
      <c r="W262" s="528">
        <v>450</v>
      </c>
      <c r="X262" s="136">
        <f t="shared" si="191"/>
        <v>21.111111111111111</v>
      </c>
      <c r="Y262" s="643" t="str">
        <f t="shared" si="178"/>
        <v xml:space="preserve">  </v>
      </c>
      <c r="Z262" s="582" t="s">
        <v>890</v>
      </c>
      <c r="AA262" s="549">
        <v>130.6</v>
      </c>
      <c r="AB262" s="492">
        <v>141.4</v>
      </c>
      <c r="AC262" s="138">
        <f t="shared" si="192"/>
        <v>10.800000000000011</v>
      </c>
      <c r="AD262" s="528">
        <v>450</v>
      </c>
      <c r="AE262" s="2">
        <v>24.000000000000025</v>
      </c>
      <c r="AF262" s="643" t="str">
        <f t="shared" si="179"/>
        <v xml:space="preserve">  </v>
      </c>
      <c r="AG262" s="582" t="s">
        <v>890</v>
      </c>
      <c r="AH262" s="549">
        <v>131.19999999999999</v>
      </c>
      <c r="AI262" s="492">
        <v>139.1</v>
      </c>
      <c r="AJ262" s="138">
        <f t="shared" si="194"/>
        <v>7.9000000000000057</v>
      </c>
      <c r="AK262" s="528">
        <v>450</v>
      </c>
      <c r="AL262" s="136">
        <f t="shared" si="246"/>
        <v>17.555555555555568</v>
      </c>
      <c r="AM262" s="643" t="str">
        <f t="shared" si="177"/>
        <v xml:space="preserve">  </v>
      </c>
      <c r="AN262" s="192">
        <f t="shared" si="247"/>
        <v>20.8888888888889</v>
      </c>
      <c r="AO262" s="192">
        <f t="shared" si="248"/>
        <v>3.2279642325186546</v>
      </c>
      <c r="AP262" s="192">
        <f t="shared" si="229"/>
        <v>15.453020262057382</v>
      </c>
      <c r="AQ262" s="42">
        <f t="shared" si="249"/>
        <v>3</v>
      </c>
      <c r="AR262" s="643" t="str">
        <f t="shared" si="180"/>
        <v xml:space="preserve">  </v>
      </c>
      <c r="AS262" s="42"/>
      <c r="AT262" s="23" t="s">
        <v>191</v>
      </c>
      <c r="AU262" s="23" t="s">
        <v>191</v>
      </c>
      <c r="AV262" s="23" t="s">
        <v>191</v>
      </c>
      <c r="AW262" s="162" t="str">
        <f t="shared" si="213"/>
        <v xml:space="preserve">  </v>
      </c>
      <c r="AX262" s="643" t="str">
        <f t="shared" si="181"/>
        <v xml:space="preserve">  </v>
      </c>
      <c r="AY262" s="23" t="s">
        <v>191</v>
      </c>
      <c r="AZ262" s="23" t="s">
        <v>191</v>
      </c>
      <c r="BA262" s="23" t="s">
        <v>191</v>
      </c>
      <c r="BB262" s="162" t="str">
        <f t="shared" si="214"/>
        <v xml:space="preserve">  </v>
      </c>
      <c r="BC262" s="643" t="str">
        <f t="shared" si="182"/>
        <v xml:space="preserve">  </v>
      </c>
      <c r="BD262" s="794" t="s">
        <v>191</v>
      </c>
      <c r="BE262" s="55"/>
      <c r="BF262" s="24">
        <v>1.5836855205502072</v>
      </c>
      <c r="BG262" s="24"/>
      <c r="BH262" s="162" t="str">
        <f t="shared" si="195"/>
        <v xml:space="preserve">  </v>
      </c>
      <c r="BI262" s="643" t="str">
        <f t="shared" si="184"/>
        <v xml:space="preserve">  </v>
      </c>
      <c r="BJ262" s="55"/>
      <c r="BK262" s="5">
        <v>8.4351429286506602E-2</v>
      </c>
      <c r="BL262" s="5"/>
      <c r="BM262" s="162" t="str">
        <f t="shared" si="196"/>
        <v xml:space="preserve">  </v>
      </c>
      <c r="BN262" s="818" t="str">
        <f t="shared" si="185"/>
        <v xml:space="preserve">  </v>
      </c>
      <c r="BO262" s="942" t="str">
        <f t="shared" si="186"/>
        <v xml:space="preserve">  </v>
      </c>
      <c r="BP262" s="826">
        <f t="shared" si="250"/>
        <v>5.3262739471913001</v>
      </c>
      <c r="BQ262" s="38">
        <v>189.33689276131526</v>
      </c>
      <c r="BR262" s="246"/>
      <c r="BS262" s="163" t="str">
        <f t="shared" si="197"/>
        <v xml:space="preserve">  </v>
      </c>
      <c r="BT262" s="818" t="str">
        <f t="shared" si="198"/>
        <v xml:space="preserve">  </v>
      </c>
      <c r="BU262" s="181">
        <f t="shared" si="251"/>
        <v>3.9971121805166554</v>
      </c>
      <c r="BV262" s="246"/>
      <c r="BW262" s="163" t="str">
        <f t="shared" si="215"/>
        <v xml:space="preserve">  </v>
      </c>
      <c r="BX262" s="643" t="str">
        <f t="shared" si="187"/>
        <v xml:space="preserve">  </v>
      </c>
      <c r="BY262" s="2">
        <v>16.447243448908392</v>
      </c>
      <c r="BZ262" s="10"/>
      <c r="CA262" s="80">
        <v>1</v>
      </c>
      <c r="CB262" s="163" t="str">
        <f t="shared" si="199"/>
        <v xml:space="preserve">  </v>
      </c>
      <c r="CC262" s="643" t="str">
        <f t="shared" si="200"/>
        <v xml:space="preserve">  </v>
      </c>
      <c r="CD262" s="6">
        <f t="shared" si="256"/>
        <v>0.3947338427738018</v>
      </c>
      <c r="CF262" s="174" t="str">
        <f t="shared" si="245"/>
        <v xml:space="preserve">  </v>
      </c>
      <c r="CG262" s="818" t="str">
        <f t="shared" si="188"/>
        <v xml:space="preserve">  </v>
      </c>
      <c r="CH262" s="829">
        <f t="shared" si="252"/>
        <v>8.6867610474850068</v>
      </c>
      <c r="CI262" s="11">
        <v>4.9776263221754045</v>
      </c>
      <c r="CK262" s="163" t="str">
        <f t="shared" si="241"/>
        <v xml:space="preserve">  </v>
      </c>
      <c r="CL262" s="643" t="str">
        <f t="shared" si="202"/>
        <v xml:space="preserve">  </v>
      </c>
      <c r="CM262" s="102">
        <f t="shared" si="253"/>
        <v>8.7384995433746046E-2</v>
      </c>
      <c r="CO262" s="174" t="str">
        <f t="shared" si="228"/>
        <v>E, &lt;PRL</v>
      </c>
      <c r="CP262" s="818" t="str">
        <f t="shared" si="189"/>
        <v>&lt;MDL</v>
      </c>
      <c r="CQ262" s="106">
        <f t="shared" si="254"/>
        <v>2.6289785628046487</v>
      </c>
      <c r="CR262" s="61">
        <f t="shared" si="255"/>
        <v>2.1862032259112354</v>
      </c>
    </row>
    <row r="263" spans="1:97" ht="14.4" x14ac:dyDescent="0.3">
      <c r="A263" s="906" t="s">
        <v>2329</v>
      </c>
      <c r="B263" s="425" t="s">
        <v>1435</v>
      </c>
      <c r="C263" s="219" t="s">
        <v>599</v>
      </c>
      <c r="D263" s="219">
        <v>7</v>
      </c>
      <c r="E263" s="471"/>
      <c r="F263" s="472">
        <v>1</v>
      </c>
      <c r="G263" s="419">
        <v>384305121425801</v>
      </c>
      <c r="H263" s="419">
        <v>201304011730</v>
      </c>
      <c r="I263" s="419"/>
      <c r="J263" s="305" t="s">
        <v>855</v>
      </c>
      <c r="K263" s="911" t="s">
        <v>902</v>
      </c>
      <c r="L263" s="414" t="s">
        <v>902</v>
      </c>
      <c r="M263" s="219" t="s">
        <v>1727</v>
      </c>
      <c r="N263" s="219" t="s">
        <v>902</v>
      </c>
      <c r="O263" s="219"/>
      <c r="P263" s="304">
        <v>41365</v>
      </c>
      <c r="Q263" s="326">
        <v>0.72916666666666663</v>
      </c>
      <c r="R263" s="305" t="s">
        <v>901</v>
      </c>
      <c r="S263" s="582" t="s">
        <v>901</v>
      </c>
      <c r="T263" s="548">
        <v>122.2</v>
      </c>
      <c r="U263" s="492">
        <v>131.30000000000001</v>
      </c>
      <c r="V263" s="136">
        <f t="shared" si="190"/>
        <v>9.1000000000000085</v>
      </c>
      <c r="W263" s="528">
        <v>300</v>
      </c>
      <c r="X263" s="136">
        <f t="shared" si="191"/>
        <v>30.333333333333364</v>
      </c>
      <c r="Y263" s="643" t="str">
        <f t="shared" si="178"/>
        <v xml:space="preserve">  </v>
      </c>
      <c r="Z263" s="582" t="s">
        <v>901</v>
      </c>
      <c r="AA263" s="549">
        <v>123.8</v>
      </c>
      <c r="AB263" s="492">
        <v>140.19999999999999</v>
      </c>
      <c r="AC263" s="138">
        <f t="shared" si="192"/>
        <v>16.399999999999991</v>
      </c>
      <c r="AD263" s="528">
        <v>450</v>
      </c>
      <c r="AE263" s="2">
        <v>36.444444444444422</v>
      </c>
      <c r="AF263" s="643" t="str">
        <f t="shared" si="179"/>
        <v xml:space="preserve">  </v>
      </c>
      <c r="AG263" s="582" t="s">
        <v>901</v>
      </c>
      <c r="AH263" s="549">
        <v>124.6</v>
      </c>
      <c r="AI263" s="492">
        <v>136.6</v>
      </c>
      <c r="AJ263" s="138">
        <f t="shared" si="194"/>
        <v>12</v>
      </c>
      <c r="AK263" s="528">
        <v>300</v>
      </c>
      <c r="AL263" s="136">
        <f t="shared" si="246"/>
        <v>40</v>
      </c>
      <c r="AM263" s="643" t="str">
        <f t="shared" si="177"/>
        <v xml:space="preserve">  </v>
      </c>
      <c r="AN263" s="192">
        <f t="shared" si="247"/>
        <v>35.592592592592595</v>
      </c>
      <c r="AO263" s="192">
        <f t="shared" si="248"/>
        <v>4.889309746195126</v>
      </c>
      <c r="AP263" s="192">
        <f t="shared" si="229"/>
        <v>13.736874416989428</v>
      </c>
      <c r="AQ263" s="42">
        <f t="shared" si="249"/>
        <v>3</v>
      </c>
      <c r="AR263" s="643" t="str">
        <f t="shared" si="180"/>
        <v xml:space="preserve">  </v>
      </c>
      <c r="AS263" s="42"/>
      <c r="AT263" s="23" t="s">
        <v>191</v>
      </c>
      <c r="AU263" s="23" t="s">
        <v>191</v>
      </c>
      <c r="AV263" s="23" t="s">
        <v>191</v>
      </c>
      <c r="AW263" s="162" t="str">
        <f t="shared" si="213"/>
        <v xml:space="preserve">  </v>
      </c>
      <c r="AX263" s="643" t="str">
        <f t="shared" si="181"/>
        <v xml:space="preserve">  </v>
      </c>
      <c r="AY263" s="23" t="s">
        <v>191</v>
      </c>
      <c r="AZ263" s="23" t="s">
        <v>191</v>
      </c>
      <c r="BA263" s="23" t="s">
        <v>191</v>
      </c>
      <c r="BB263" s="162" t="str">
        <f t="shared" si="214"/>
        <v xml:space="preserve">  </v>
      </c>
      <c r="BC263" s="643" t="str">
        <f t="shared" si="182"/>
        <v xml:space="preserve">  </v>
      </c>
      <c r="BD263" s="794" t="s">
        <v>191</v>
      </c>
      <c r="BE263" s="55"/>
      <c r="BF263" s="24">
        <v>1.2131780104890968</v>
      </c>
      <c r="BG263" s="24"/>
      <c r="BH263" s="162" t="str">
        <f t="shared" si="195"/>
        <v xml:space="preserve">  </v>
      </c>
      <c r="BI263" s="643" t="str">
        <f t="shared" si="184"/>
        <v xml:space="preserve">  </v>
      </c>
      <c r="BJ263" s="55"/>
      <c r="BK263" s="5">
        <v>7.5112372154631915E-2</v>
      </c>
      <c r="BL263" s="5"/>
      <c r="BM263" s="162" t="str">
        <f t="shared" si="196"/>
        <v xml:space="preserve">  </v>
      </c>
      <c r="BN263" s="818" t="str">
        <f t="shared" si="185"/>
        <v xml:space="preserve">  </v>
      </c>
      <c r="BO263" s="942" t="str">
        <f t="shared" si="186"/>
        <v xml:space="preserve">  </v>
      </c>
      <c r="BP263" s="826">
        <f t="shared" si="250"/>
        <v>6.1913727008907875</v>
      </c>
      <c r="BQ263" s="21">
        <v>197.58391561526142</v>
      </c>
      <c r="BR263" s="246"/>
      <c r="BS263" s="163" t="str">
        <f t="shared" si="197"/>
        <v xml:space="preserve">  </v>
      </c>
      <c r="BT263" s="818" t="str">
        <f t="shared" si="198"/>
        <v xml:space="preserve">  </v>
      </c>
      <c r="BU263" s="10">
        <f t="shared" si="251"/>
        <v>5.9933787736629363</v>
      </c>
      <c r="BV263" s="246"/>
      <c r="BW263" s="163" t="str">
        <f t="shared" si="215"/>
        <v xml:space="preserve">  </v>
      </c>
      <c r="BX263" s="643" t="str">
        <f t="shared" si="187"/>
        <v xml:space="preserve">  </v>
      </c>
      <c r="BY263" s="2">
        <v>11.126841547430164</v>
      </c>
      <c r="BZ263" s="10"/>
      <c r="CA263" s="80">
        <v>1</v>
      </c>
      <c r="CB263" s="163" t="str">
        <f t="shared" si="199"/>
        <v xml:space="preserve">  </v>
      </c>
      <c r="CC263" s="643" t="str">
        <f t="shared" si="200"/>
        <v xml:space="preserve">  </v>
      </c>
      <c r="CD263" s="6">
        <f t="shared" si="256"/>
        <v>0.40551155861745458</v>
      </c>
      <c r="CF263" s="174" t="str">
        <f t="shared" si="245"/>
        <v xml:space="preserve">  </v>
      </c>
      <c r="CG263" s="818" t="str">
        <f t="shared" si="188"/>
        <v xml:space="preserve">  </v>
      </c>
      <c r="CH263" s="829">
        <f t="shared" si="252"/>
        <v>5.6314510787894951</v>
      </c>
      <c r="CI263" s="11">
        <v>3.7409284549623614</v>
      </c>
      <c r="CK263" s="163" t="str">
        <f t="shared" si="241"/>
        <v xml:space="preserve">  </v>
      </c>
      <c r="CL263" s="643" t="str">
        <f t="shared" si="202"/>
        <v xml:space="preserve">  </v>
      </c>
      <c r="CM263" s="102">
        <f t="shared" si="253"/>
        <v>0.14963713819849445</v>
      </c>
      <c r="CO263" s="174" t="str">
        <f t="shared" si="228"/>
        <v>E, &lt;PRL</v>
      </c>
      <c r="CP263" s="818" t="str">
        <f t="shared" si="189"/>
        <v>E, &lt;RL</v>
      </c>
      <c r="CQ263" s="106">
        <f t="shared" si="254"/>
        <v>1.8933365316267734</v>
      </c>
      <c r="CR263" s="61">
        <f t="shared" si="255"/>
        <v>2.4967075142331052</v>
      </c>
    </row>
    <row r="264" spans="1:97" ht="14.4" x14ac:dyDescent="0.3">
      <c r="A264" s="906" t="s">
        <v>2330</v>
      </c>
      <c r="B264" s="421" t="s">
        <v>1436</v>
      </c>
      <c r="C264" s="310" t="s">
        <v>600</v>
      </c>
      <c r="D264" s="310">
        <v>7</v>
      </c>
      <c r="E264" s="471"/>
      <c r="F264" s="472">
        <v>4</v>
      </c>
      <c r="G264" s="309">
        <v>384305121425801</v>
      </c>
      <c r="H264" s="309">
        <v>201304011735</v>
      </c>
      <c r="I264" s="309"/>
      <c r="J264" s="341" t="s">
        <v>856</v>
      </c>
      <c r="K264" s="919" t="s">
        <v>902</v>
      </c>
      <c r="L264" s="432" t="s">
        <v>902</v>
      </c>
      <c r="M264" s="310" t="s">
        <v>1727</v>
      </c>
      <c r="N264" s="310" t="s">
        <v>902</v>
      </c>
      <c r="O264" s="310" t="s">
        <v>45</v>
      </c>
      <c r="P264" s="373">
        <v>41365</v>
      </c>
      <c r="Q264" s="327">
        <v>0.73263888888888884</v>
      </c>
      <c r="R264" s="310" t="s">
        <v>903</v>
      </c>
      <c r="S264" s="582" t="s">
        <v>903</v>
      </c>
      <c r="T264" s="550">
        <v>124.8</v>
      </c>
      <c r="U264" s="494">
        <v>136.6</v>
      </c>
      <c r="V264" s="311">
        <f t="shared" si="190"/>
        <v>11.799999999999997</v>
      </c>
      <c r="W264" s="529">
        <v>300</v>
      </c>
      <c r="X264" s="311">
        <f t="shared" si="191"/>
        <v>39.333333333333329</v>
      </c>
      <c r="Y264" s="643" t="str">
        <f t="shared" si="178"/>
        <v xml:space="preserve">  </v>
      </c>
      <c r="Z264" s="582" t="s">
        <v>903</v>
      </c>
      <c r="AA264" s="551">
        <v>125.7</v>
      </c>
      <c r="AB264" s="494">
        <v>137.9</v>
      </c>
      <c r="AC264" s="317">
        <f t="shared" si="192"/>
        <v>12.200000000000003</v>
      </c>
      <c r="AD264" s="529">
        <v>300</v>
      </c>
      <c r="AE264" s="354">
        <v>40.666666666666679</v>
      </c>
      <c r="AF264" s="643" t="str">
        <f t="shared" si="179"/>
        <v xml:space="preserve">  </v>
      </c>
      <c r="AG264" s="582" t="s">
        <v>903</v>
      </c>
      <c r="AH264" s="551">
        <v>133.30000000000001</v>
      </c>
      <c r="AI264" s="494">
        <v>145.30000000000001</v>
      </c>
      <c r="AJ264" s="317">
        <f t="shared" si="194"/>
        <v>12</v>
      </c>
      <c r="AK264" s="529">
        <v>300</v>
      </c>
      <c r="AL264" s="311">
        <f t="shared" si="246"/>
        <v>40</v>
      </c>
      <c r="AM264" s="643" t="str">
        <f t="shared" si="177"/>
        <v xml:space="preserve">  </v>
      </c>
      <c r="AN264" s="344">
        <f t="shared" si="247"/>
        <v>40</v>
      </c>
      <c r="AO264" s="344">
        <f t="shared" si="248"/>
        <v>0.66666666666667496</v>
      </c>
      <c r="AP264" s="344">
        <f t="shared" si="229"/>
        <v>1.6666666666666874</v>
      </c>
      <c r="AQ264" s="495">
        <f t="shared" si="249"/>
        <v>3</v>
      </c>
      <c r="AR264" s="643" t="str">
        <f t="shared" si="180"/>
        <v xml:space="preserve">  </v>
      </c>
      <c r="AS264" s="495"/>
      <c r="AT264" s="72" t="s">
        <v>191</v>
      </c>
      <c r="AU264" s="72" t="s">
        <v>191</v>
      </c>
      <c r="AV264" s="72" t="s">
        <v>191</v>
      </c>
      <c r="AW264" s="162" t="str">
        <f t="shared" si="213"/>
        <v xml:space="preserve">  </v>
      </c>
      <c r="AX264" s="643" t="str">
        <f t="shared" si="181"/>
        <v xml:space="preserve">  </v>
      </c>
      <c r="AY264" s="72" t="s">
        <v>191</v>
      </c>
      <c r="AZ264" s="72" t="s">
        <v>191</v>
      </c>
      <c r="BA264" s="72" t="s">
        <v>191</v>
      </c>
      <c r="BB264" s="162" t="str">
        <f t="shared" si="214"/>
        <v xml:space="preserve">  </v>
      </c>
      <c r="BC264" s="643" t="str">
        <f t="shared" si="182"/>
        <v xml:space="preserve">  </v>
      </c>
      <c r="BD264" s="795" t="s">
        <v>191</v>
      </c>
      <c r="BE264" s="251"/>
      <c r="BF264" s="345">
        <v>1.1287909701436909</v>
      </c>
      <c r="BG264" s="345"/>
      <c r="BH264" s="162" t="str">
        <f t="shared" si="195"/>
        <v xml:space="preserve">  </v>
      </c>
      <c r="BI264" s="643" t="str">
        <f t="shared" si="184"/>
        <v xml:space="preserve">  </v>
      </c>
      <c r="BJ264" s="251"/>
      <c r="BK264" s="348">
        <v>9.0895930413355669E-2</v>
      </c>
      <c r="BL264" s="348"/>
      <c r="BM264" s="162" t="str">
        <f t="shared" si="196"/>
        <v xml:space="preserve">  </v>
      </c>
      <c r="BN264" s="818" t="str">
        <f t="shared" si="185"/>
        <v xml:space="preserve">  </v>
      </c>
      <c r="BO264" s="942" t="str">
        <f t="shared" si="186"/>
        <v xml:space="preserve">  </v>
      </c>
      <c r="BP264" s="827">
        <f t="shared" si="250"/>
        <v>8.0525033259067396</v>
      </c>
      <c r="BQ264" s="342">
        <v>163.03455650076481</v>
      </c>
      <c r="BR264" s="274"/>
      <c r="BS264" s="163" t="str">
        <f t="shared" si="197"/>
        <v xml:space="preserve">  </v>
      </c>
      <c r="BT264" s="818" t="str">
        <f t="shared" si="198"/>
        <v xml:space="preserve">  </v>
      </c>
      <c r="BU264" s="350">
        <f t="shared" si="251"/>
        <v>6.4126925556967489</v>
      </c>
      <c r="BV264" s="274"/>
      <c r="BW264" s="163" t="str">
        <f t="shared" si="215"/>
        <v xml:space="preserve">  </v>
      </c>
      <c r="BX264" s="643" t="str">
        <f t="shared" si="187"/>
        <v xml:space="preserve">  </v>
      </c>
      <c r="BY264" s="354">
        <v>10.690951445029034</v>
      </c>
      <c r="BZ264" s="350"/>
      <c r="CA264" s="254">
        <v>1</v>
      </c>
      <c r="CB264" s="163" t="str">
        <f t="shared" si="199"/>
        <v xml:space="preserve">  </v>
      </c>
      <c r="CC264" s="643" t="str">
        <f t="shared" si="200"/>
        <v xml:space="preserve">  </v>
      </c>
      <c r="CD264" s="316">
        <f t="shared" si="256"/>
        <v>0.43476535876451416</v>
      </c>
      <c r="CE264" s="274"/>
      <c r="CF264" s="174" t="str">
        <f t="shared" si="245"/>
        <v xml:space="preserve">  </v>
      </c>
      <c r="CG264" s="818" t="str">
        <f t="shared" si="188"/>
        <v xml:space="preserve">  </v>
      </c>
      <c r="CH264" s="894">
        <f t="shared" si="252"/>
        <v>6.5574757121990164</v>
      </c>
      <c r="CI264" s="315"/>
      <c r="CJ264" s="352"/>
      <c r="CK264" s="163"/>
      <c r="CL264" s="643"/>
      <c r="CM264" s="315" t="s">
        <v>817</v>
      </c>
      <c r="CN264" s="352"/>
      <c r="CO264" s="174" t="str">
        <f t="shared" si="228"/>
        <v xml:space="preserve">  </v>
      </c>
      <c r="CP264" s="818" t="str">
        <f t="shared" si="189"/>
        <v xml:space="preserve">  </v>
      </c>
      <c r="CQ264" s="315" t="s">
        <v>817</v>
      </c>
      <c r="CR264" s="347"/>
      <c r="CS264" s="274"/>
    </row>
    <row r="265" spans="1:97" ht="14.4" x14ac:dyDescent="0.3">
      <c r="A265" s="906" t="s">
        <v>2331</v>
      </c>
      <c r="B265" s="425" t="s">
        <v>1437</v>
      </c>
      <c r="C265" s="219" t="s">
        <v>599</v>
      </c>
      <c r="D265" s="219">
        <v>9</v>
      </c>
      <c r="E265" s="471"/>
      <c r="F265" s="472">
        <v>1</v>
      </c>
      <c r="G265" s="419">
        <v>384201121424401</v>
      </c>
      <c r="H265" s="419">
        <v>201304021200</v>
      </c>
      <c r="I265" s="419"/>
      <c r="J265" s="305" t="s">
        <v>873</v>
      </c>
      <c r="K265" s="911" t="s">
        <v>928</v>
      </c>
      <c r="L265" s="414" t="s">
        <v>928</v>
      </c>
      <c r="M265" s="219" t="s">
        <v>928</v>
      </c>
      <c r="N265" s="219"/>
      <c r="O265" s="219"/>
      <c r="P265" s="304">
        <v>41366</v>
      </c>
      <c r="Q265" s="326">
        <v>0.5</v>
      </c>
      <c r="R265" s="305" t="s">
        <v>927</v>
      </c>
      <c r="S265" s="582" t="s">
        <v>927</v>
      </c>
      <c r="T265" s="548">
        <v>125.1</v>
      </c>
      <c r="U265" s="492">
        <v>129.39999999999998</v>
      </c>
      <c r="V265" s="136">
        <f t="shared" si="190"/>
        <v>4.2999999999999829</v>
      </c>
      <c r="W265" s="528">
        <v>375</v>
      </c>
      <c r="X265" s="136">
        <f t="shared" si="191"/>
        <v>11.466666666666621</v>
      </c>
      <c r="Y265" s="643" t="str">
        <f t="shared" si="178"/>
        <v xml:space="preserve">  </v>
      </c>
      <c r="Z265" s="582" t="s">
        <v>927</v>
      </c>
      <c r="AA265" s="549">
        <v>126.8</v>
      </c>
      <c r="AB265" s="492">
        <v>130.70000000000002</v>
      </c>
      <c r="AC265" s="138">
        <f t="shared" si="192"/>
        <v>3.9000000000000199</v>
      </c>
      <c r="AD265" s="528">
        <v>375</v>
      </c>
      <c r="AE265" s="2">
        <v>10.400000000000054</v>
      </c>
      <c r="AF265" s="643" t="str">
        <f t="shared" si="179"/>
        <v xml:space="preserve">  </v>
      </c>
      <c r="AG265" s="582" t="s">
        <v>927</v>
      </c>
      <c r="AH265" s="549">
        <v>125.8</v>
      </c>
      <c r="AI265" s="492">
        <v>130.30000000000001</v>
      </c>
      <c r="AJ265" s="138">
        <f t="shared" si="194"/>
        <v>4.5000000000000142</v>
      </c>
      <c r="AK265" s="528">
        <v>375</v>
      </c>
      <c r="AL265" s="136">
        <f t="shared" si="246"/>
        <v>12.000000000000037</v>
      </c>
      <c r="AM265" s="643" t="str">
        <f t="shared" ref="AM265:AM328" si="257">IF(AJ265&lt;AM$5,"&lt;MDL",IF(AJ265&lt;AM$6,"E, &lt;RL",IF(AJ265&gt;AM$6,"  ",)))</f>
        <v xml:space="preserve">  </v>
      </c>
      <c r="AN265" s="192">
        <f t="shared" si="247"/>
        <v>11.288888888888904</v>
      </c>
      <c r="AO265" s="192">
        <f t="shared" si="248"/>
        <v>0.81468012354768693</v>
      </c>
      <c r="AP265" s="192">
        <f t="shared" si="229"/>
        <v>7.216654637725564</v>
      </c>
      <c r="AQ265" s="42">
        <f t="shared" si="249"/>
        <v>3</v>
      </c>
      <c r="AR265" s="643" t="str">
        <f t="shared" si="180"/>
        <v xml:space="preserve">  </v>
      </c>
      <c r="AS265" s="42"/>
      <c r="AT265" s="23" t="s">
        <v>191</v>
      </c>
      <c r="AU265" s="23" t="s">
        <v>191</v>
      </c>
      <c r="AV265" s="23" t="s">
        <v>191</v>
      </c>
      <c r="AW265" s="162" t="str">
        <f t="shared" si="213"/>
        <v xml:space="preserve">  </v>
      </c>
      <c r="AX265" s="643" t="str">
        <f t="shared" si="181"/>
        <v xml:space="preserve">  </v>
      </c>
      <c r="AY265" s="23" t="s">
        <v>191</v>
      </c>
      <c r="AZ265" s="23" t="s">
        <v>191</v>
      </c>
      <c r="BA265" s="23" t="s">
        <v>191</v>
      </c>
      <c r="BB265" s="162" t="str">
        <f t="shared" si="214"/>
        <v xml:space="preserve">  </v>
      </c>
      <c r="BC265" s="643" t="str">
        <f t="shared" si="182"/>
        <v xml:space="preserve">  </v>
      </c>
      <c r="BD265" s="794" t="s">
        <v>191</v>
      </c>
      <c r="BE265" s="55"/>
      <c r="BF265" s="24">
        <v>1.9821225449151108</v>
      </c>
      <c r="BG265" s="24"/>
      <c r="BH265" s="162" t="str">
        <f t="shared" si="195"/>
        <v xml:space="preserve">  </v>
      </c>
      <c r="BI265" s="643" t="str">
        <f t="shared" si="184"/>
        <v xml:space="preserve">  </v>
      </c>
      <c r="BJ265" s="55"/>
      <c r="BK265" s="5">
        <v>0.16666832665644343</v>
      </c>
      <c r="BL265" s="5"/>
      <c r="BM265" s="162" t="str">
        <f t="shared" si="196"/>
        <v xml:space="preserve">  </v>
      </c>
      <c r="BN265" s="818" t="str">
        <f t="shared" si="185"/>
        <v xml:space="preserve">  </v>
      </c>
      <c r="BO265" s="942" t="str">
        <f t="shared" si="186"/>
        <v xml:space="preserve">  </v>
      </c>
      <c r="BP265" s="826">
        <f t="shared" si="250"/>
        <v>8.4085783234750195</v>
      </c>
      <c r="BQ265" s="21">
        <v>292.28793720480098</v>
      </c>
      <c r="BR265" s="246"/>
      <c r="BS265" s="163" t="str">
        <f t="shared" si="197"/>
        <v xml:space="preserve">  </v>
      </c>
      <c r="BT265" s="818" t="str">
        <f t="shared" si="198"/>
        <v xml:space="preserve">  </v>
      </c>
      <c r="BU265" s="10">
        <f t="shared" si="251"/>
        <v>3.3515683466150374</v>
      </c>
      <c r="BV265" s="246"/>
      <c r="BW265" s="163" t="str">
        <f t="shared" si="215"/>
        <v xml:space="preserve">  </v>
      </c>
      <c r="BX265" s="643" t="str">
        <f t="shared" si="187"/>
        <v xml:space="preserve">  </v>
      </c>
      <c r="BY265" s="2">
        <v>18.809186784837156</v>
      </c>
      <c r="BZ265" s="10"/>
      <c r="CA265" s="80">
        <v>1</v>
      </c>
      <c r="CB265" s="163" t="str">
        <f t="shared" si="199"/>
        <v xml:space="preserve">  </v>
      </c>
      <c r="CC265" s="643" t="str">
        <f t="shared" si="200"/>
        <v xml:space="preserve">  </v>
      </c>
      <c r="CD265" s="6">
        <f t="shared" si="256"/>
        <v>0.19561554256230743</v>
      </c>
      <c r="CF265" s="174" t="str">
        <f t="shared" si="245"/>
        <v xml:space="preserve">  </v>
      </c>
      <c r="CG265" s="818" t="str">
        <f t="shared" si="188"/>
        <v xml:space="preserve">  </v>
      </c>
      <c r="CH265" s="829">
        <f t="shared" si="252"/>
        <v>6.4351567035959789</v>
      </c>
      <c r="CI265" s="11">
        <v>11.522446300555902</v>
      </c>
      <c r="CK265" s="163" t="str">
        <f t="shared" ref="CK265:CK276" si="258">IF(CI265&lt;CK$7,"E, &lt;PRL",IF(CI265&gt;CK$7,"  ",))</f>
        <v xml:space="preserve">  </v>
      </c>
      <c r="CL265" s="643" t="str">
        <f t="shared" si="202"/>
        <v xml:space="preserve">  </v>
      </c>
      <c r="CM265" s="102">
        <f t="shared" ref="CM265:CM275" si="259">CI265*(AL265/1000)</f>
        <v>0.13826935560667125</v>
      </c>
      <c r="CO265" s="174" t="str">
        <f t="shared" si="228"/>
        <v>E, &lt;PRL</v>
      </c>
      <c r="CP265" s="818" t="str">
        <f t="shared" si="189"/>
        <v>E, &lt;RL</v>
      </c>
      <c r="CQ265" s="106">
        <f t="shared" ref="CQ265:CQ275" si="260">CI265/BQ265*100</f>
        <v>3.9421559475724544</v>
      </c>
      <c r="CR265" s="61">
        <f t="shared" ref="CR265:CR275" si="261">100*CM265/BU265</f>
        <v>4.1255120381572494</v>
      </c>
    </row>
    <row r="266" spans="1:97" ht="14.4" x14ac:dyDescent="0.3">
      <c r="A266" s="906" t="s">
        <v>2332</v>
      </c>
      <c r="B266" s="425" t="s">
        <v>1438</v>
      </c>
      <c r="C266" s="219" t="s">
        <v>599</v>
      </c>
      <c r="D266" s="219">
        <v>9</v>
      </c>
      <c r="E266" s="471"/>
      <c r="F266" s="472">
        <v>1</v>
      </c>
      <c r="G266" s="419">
        <v>384213121424701</v>
      </c>
      <c r="H266" s="419">
        <v>201304021240</v>
      </c>
      <c r="I266" s="419"/>
      <c r="J266" s="467" t="s">
        <v>872</v>
      </c>
      <c r="K266" s="911"/>
      <c r="L266" s="414"/>
      <c r="M266" s="219" t="s">
        <v>926</v>
      </c>
      <c r="N266" s="219"/>
      <c r="O266" s="219"/>
      <c r="P266" s="332">
        <v>41366</v>
      </c>
      <c r="Q266" s="326">
        <v>0.52777777777777779</v>
      </c>
      <c r="R266" s="467" t="s">
        <v>925</v>
      </c>
      <c r="S266" s="582" t="s">
        <v>925</v>
      </c>
      <c r="T266" s="548">
        <v>122.8</v>
      </c>
      <c r="U266" s="492">
        <v>123.89999999999999</v>
      </c>
      <c r="V266" s="136">
        <f t="shared" si="190"/>
        <v>1.0999999999999943</v>
      </c>
      <c r="W266" s="528">
        <v>375</v>
      </c>
      <c r="X266" s="185">
        <f t="shared" si="191"/>
        <v>2.933333333333318</v>
      </c>
      <c r="Y266" s="643" t="str">
        <f t="shared" ref="Y266:Y329" si="262">IF(V266&lt;Y$5,"&lt;MDL",IF(V266&lt;Y$6,"E, &lt;RL",IF(V266&gt;Y$6,"  ",)))</f>
        <v>E, &lt;RL</v>
      </c>
      <c r="Z266" s="582" t="s">
        <v>925</v>
      </c>
      <c r="AA266" s="549">
        <v>125.1</v>
      </c>
      <c r="AB266" s="492">
        <v>127.8</v>
      </c>
      <c r="AC266" s="138">
        <f t="shared" si="192"/>
        <v>2.7000000000000028</v>
      </c>
      <c r="AD266" s="528">
        <v>375</v>
      </c>
      <c r="AE266" s="2">
        <v>7.2000000000000073</v>
      </c>
      <c r="AF266" s="643" t="str">
        <f t="shared" ref="AF266:AF329" si="263">IF(AC266&lt;AF$5,"&lt;MDL",IF(AC266&lt;AF$6,"E, &lt;RL",IF(AC266&gt;AF$6,"  ",)))</f>
        <v xml:space="preserve">  </v>
      </c>
      <c r="AG266" s="582" t="s">
        <v>925</v>
      </c>
      <c r="AH266" s="549">
        <v>124</v>
      </c>
      <c r="AI266" s="492">
        <v>127.6</v>
      </c>
      <c r="AJ266" s="138">
        <f t="shared" si="194"/>
        <v>3.5999999999999943</v>
      </c>
      <c r="AK266" s="528">
        <v>375</v>
      </c>
      <c r="AL266" s="136">
        <f t="shared" si="246"/>
        <v>9.5999999999999854</v>
      </c>
      <c r="AM266" s="643" t="str">
        <f t="shared" si="257"/>
        <v xml:space="preserve">  </v>
      </c>
      <c r="AN266" s="192">
        <f t="shared" si="247"/>
        <v>6.5777777777777713</v>
      </c>
      <c r="AO266" s="192">
        <f t="shared" si="248"/>
        <v>3.3766079845729053</v>
      </c>
      <c r="AP266" s="185">
        <f t="shared" si="229"/>
        <v>51.333567333034082</v>
      </c>
      <c r="AQ266" s="42">
        <f t="shared" si="249"/>
        <v>3</v>
      </c>
      <c r="AR266" s="643" t="str">
        <f t="shared" ref="AR266:AR329" si="264">IF(AN266&lt;AR$5,"&lt;MDL",IF(AN266&lt;AR$6,"E, &lt;RL",IF(AN266&gt;AR$6,"  ",)))</f>
        <v xml:space="preserve">  </v>
      </c>
      <c r="AS266" s="42"/>
      <c r="AT266" s="23" t="s">
        <v>191</v>
      </c>
      <c r="AU266" s="23" t="s">
        <v>191</v>
      </c>
      <c r="AV266" s="23" t="s">
        <v>191</v>
      </c>
      <c r="AW266" s="162" t="str">
        <f t="shared" si="213"/>
        <v xml:space="preserve">  </v>
      </c>
      <c r="AX266" s="643" t="str">
        <f t="shared" ref="AX266:AX329" si="265">IF(AU266&lt;AX$5,"&lt;MDL",IF(AU266&lt;AX$6,"E, &lt;RL",IF(AU266&gt;AX$6,"  ",)))</f>
        <v xml:space="preserve">  </v>
      </c>
      <c r="AY266" s="23" t="s">
        <v>191</v>
      </c>
      <c r="AZ266" s="23" t="s">
        <v>191</v>
      </c>
      <c r="BA266" s="23" t="s">
        <v>191</v>
      </c>
      <c r="BB266" s="162" t="str">
        <f t="shared" si="214"/>
        <v xml:space="preserve">  </v>
      </c>
      <c r="BC266" s="643" t="str">
        <f t="shared" ref="BC266:BC329" si="266">IF(AZ266&lt;BC$5,"&lt;MDL",IF(AZ266&lt;BC$6,"E, &lt;RL",IF(AZ266&gt;BC$6,"  ",)))</f>
        <v xml:space="preserve">  </v>
      </c>
      <c r="BD266" s="794" t="s">
        <v>191</v>
      </c>
      <c r="BE266" s="55"/>
      <c r="BF266" s="24">
        <v>1.86805761388562</v>
      </c>
      <c r="BG266" s="24"/>
      <c r="BH266" s="162" t="str">
        <f t="shared" si="195"/>
        <v xml:space="preserve">  </v>
      </c>
      <c r="BI266" s="643" t="str">
        <f t="shared" ref="BI266:BI329" si="267">IF(BF266&lt;BI$5,"&lt;MDL",IF(BF266&lt;BI$6,"E, &lt;RL",IF(BF266&gt;BI$6,"  ",)))</f>
        <v xml:space="preserve">  </v>
      </c>
      <c r="BJ266" s="55"/>
      <c r="BK266" s="5">
        <v>0.15903486208371617</v>
      </c>
      <c r="BL266" s="5"/>
      <c r="BM266" s="162" t="str">
        <f t="shared" si="196"/>
        <v xml:space="preserve">  </v>
      </c>
      <c r="BN266" s="818" t="str">
        <f t="shared" ref="BN266:BN329" si="268">IF(BK266&lt;BN$5,"&lt;MDL",IF(BK266&lt;BN$6,"E, &lt;RL",IF(BK266&gt;BN$6,"  ",)))</f>
        <v xml:space="preserve">  </v>
      </c>
      <c r="BO266" s="942" t="str">
        <f t="shared" ref="BO266:BO329" si="269">IF(BK266&lt;BO$5,"&lt;MDL",IF(BK266&lt;BO$6,"E, &lt;RL",IF(BK266&gt;BO$6,"  ",)))</f>
        <v xml:space="preserve">  </v>
      </c>
      <c r="BP266" s="826">
        <f t="shared" si="250"/>
        <v>8.5133810061092561</v>
      </c>
      <c r="BQ266" s="595">
        <v>796.94328388942654</v>
      </c>
      <c r="BR266" s="246"/>
      <c r="BS266" s="163" t="str">
        <f t="shared" si="197"/>
        <v xml:space="preserve">  </v>
      </c>
      <c r="BT266" s="818" t="str">
        <f t="shared" ref="BT266:BT329" si="270">IF(BQ266&lt;BT$5,"&lt;MDL",IF(BQ266&lt;BT$6,"E, &lt;RL",IF(BQ266&gt;BT$6,"  ",)))</f>
        <v xml:space="preserve">  </v>
      </c>
      <c r="BU266" s="10">
        <f t="shared" si="251"/>
        <v>2.3377002994089726</v>
      </c>
      <c r="BV266" s="246"/>
      <c r="BW266" s="163" t="str">
        <f t="shared" si="215"/>
        <v>E, &lt;PRL</v>
      </c>
      <c r="BX266" s="643" t="str">
        <f t="shared" ref="BX266:BX329" si="271">IF(BU266&lt;BX$5,"&lt;MDL",IF(BU266&lt;BX$6,"E, &lt;RL",IF(BU266&gt;BX$6,"  ",)))</f>
        <v>E, &lt;RL</v>
      </c>
      <c r="BY266" s="2">
        <v>29.831177781540259</v>
      </c>
      <c r="BZ266" s="10"/>
      <c r="CA266" s="80">
        <v>1</v>
      </c>
      <c r="CB266" s="163" t="str">
        <f t="shared" si="199"/>
        <v xml:space="preserve">  </v>
      </c>
      <c r="CC266" s="643" t="str">
        <f t="shared" ref="CC266:CC329" si="272">IF(BY266&lt;CC$5,"&lt;MDL",IF(BY266&lt;CC$6,"E, &lt;RL",IF(BY266&gt;CC$6,"  ",)))</f>
        <v xml:space="preserve">  </v>
      </c>
      <c r="CD266" s="6">
        <f t="shared" si="256"/>
        <v>0.21478448002709008</v>
      </c>
      <c r="CF266" s="174" t="str">
        <f t="shared" si="245"/>
        <v xml:space="preserve">  </v>
      </c>
      <c r="CG266" s="818" t="str">
        <f t="shared" ref="CG266:CG329" si="273">IF(CD266&lt;CG$5,"&lt;MDL",IF(CD266&lt;CG$6,"E, &lt;RL",IF(CD266&gt;CG$6,"  ",)))</f>
        <v xml:space="preserve">  </v>
      </c>
      <c r="CH266" s="829">
        <f t="shared" si="252"/>
        <v>3.7431995958296125</v>
      </c>
      <c r="CI266" s="134">
        <v>8.9898280700646165</v>
      </c>
      <c r="CK266" s="163" t="str">
        <f t="shared" si="258"/>
        <v xml:space="preserve">  </v>
      </c>
      <c r="CL266" s="643" t="str">
        <f t="shared" ref="CL266:CL329" si="274">IF(CI266&lt;CL$5,"&lt;MDL",IF(CI266&lt;CL$6,"E, &lt;RL",IF(CI266&gt;CL$6,"  ",)))</f>
        <v xml:space="preserve">  </v>
      </c>
      <c r="CM266" s="102">
        <f t="shared" si="259"/>
        <v>8.630234947262018E-2</v>
      </c>
      <c r="CO266" s="174" t="str">
        <f t="shared" si="228"/>
        <v>E, &lt;PRL</v>
      </c>
      <c r="CP266" s="818" t="str">
        <f t="shared" ref="CP266:CP329" si="275">IF(CM266&lt;CP$5,"&lt;MDL",IF(CM266&lt;CP$6,"E, &lt;RL",IF(CM266&gt;CP$6,"  ",)))</f>
        <v>&lt;MDL</v>
      </c>
      <c r="CQ266" s="509">
        <f t="shared" si="260"/>
        <v>1.128038626060111</v>
      </c>
      <c r="CR266" s="667">
        <f t="shared" si="261"/>
        <v>3.6917627761967395</v>
      </c>
      <c r="CS266" s="232" t="s">
        <v>970</v>
      </c>
    </row>
    <row r="267" spans="1:97" ht="14.4" x14ac:dyDescent="0.3">
      <c r="A267" s="906" t="s">
        <v>2333</v>
      </c>
      <c r="B267" s="425" t="s">
        <v>1439</v>
      </c>
      <c r="C267" s="219" t="s">
        <v>599</v>
      </c>
      <c r="D267" s="219">
        <v>9</v>
      </c>
      <c r="E267" s="471"/>
      <c r="F267" s="472">
        <v>1</v>
      </c>
      <c r="G267" s="419">
        <v>384146121430301</v>
      </c>
      <c r="H267" s="419">
        <v>201304021310</v>
      </c>
      <c r="I267" s="419"/>
      <c r="J267" s="305" t="s">
        <v>876</v>
      </c>
      <c r="K267" s="911" t="s">
        <v>933</v>
      </c>
      <c r="L267" s="414" t="s">
        <v>933</v>
      </c>
      <c r="M267" s="219" t="s">
        <v>933</v>
      </c>
      <c r="N267" s="219"/>
      <c r="O267" s="219"/>
      <c r="P267" s="332">
        <v>41366</v>
      </c>
      <c r="Q267" s="326">
        <v>0.54861111111111105</v>
      </c>
      <c r="R267" s="305" t="s">
        <v>932</v>
      </c>
      <c r="S267" s="582" t="s">
        <v>932</v>
      </c>
      <c r="T267" s="548">
        <v>124.2</v>
      </c>
      <c r="U267" s="492">
        <v>130.80000000000001</v>
      </c>
      <c r="V267" s="136">
        <f t="shared" si="190"/>
        <v>6.6000000000000085</v>
      </c>
      <c r="W267" s="528">
        <v>450</v>
      </c>
      <c r="X267" s="136">
        <f t="shared" si="191"/>
        <v>14.666666666666686</v>
      </c>
      <c r="Y267" s="643" t="str">
        <f t="shared" si="262"/>
        <v xml:space="preserve">  </v>
      </c>
      <c r="Z267" s="582" t="s">
        <v>932</v>
      </c>
      <c r="AA267" s="549">
        <v>124.6</v>
      </c>
      <c r="AB267" s="492">
        <v>131.30000000000001</v>
      </c>
      <c r="AC267" s="138">
        <f t="shared" si="192"/>
        <v>6.7000000000000171</v>
      </c>
      <c r="AD267" s="528">
        <v>450</v>
      </c>
      <c r="AE267" s="2">
        <v>14.888888888888927</v>
      </c>
      <c r="AF267" s="643" t="str">
        <f t="shared" si="263"/>
        <v xml:space="preserve">  </v>
      </c>
      <c r="AG267" s="582" t="s">
        <v>932</v>
      </c>
      <c r="AH267" s="549">
        <v>124.7</v>
      </c>
      <c r="AI267" s="492">
        <v>131.39999999999998</v>
      </c>
      <c r="AJ267" s="138">
        <f t="shared" si="194"/>
        <v>6.6999999999999744</v>
      </c>
      <c r="AK267" s="528">
        <v>450</v>
      </c>
      <c r="AL267" s="136">
        <f t="shared" si="246"/>
        <v>14.888888888888832</v>
      </c>
      <c r="AM267" s="643" t="str">
        <f t="shared" si="257"/>
        <v xml:space="preserve">  </v>
      </c>
      <c r="AN267" s="192">
        <f t="shared" si="247"/>
        <v>14.814814814814815</v>
      </c>
      <c r="AO267" s="192">
        <f t="shared" si="248"/>
        <v>0.12830005981990047</v>
      </c>
      <c r="AP267" s="192">
        <f t="shared" si="229"/>
        <v>0.86602540378432813</v>
      </c>
      <c r="AQ267" s="42">
        <f t="shared" si="249"/>
        <v>3</v>
      </c>
      <c r="AR267" s="643" t="str">
        <f t="shared" si="264"/>
        <v xml:space="preserve">  </v>
      </c>
      <c r="AS267" s="42"/>
      <c r="AT267" s="23" t="s">
        <v>191</v>
      </c>
      <c r="AU267" s="23" t="s">
        <v>191</v>
      </c>
      <c r="AV267" s="23" t="s">
        <v>191</v>
      </c>
      <c r="AW267" s="162" t="str">
        <f t="shared" si="213"/>
        <v xml:space="preserve">  </v>
      </c>
      <c r="AX267" s="643" t="str">
        <f t="shared" si="265"/>
        <v xml:space="preserve">  </v>
      </c>
      <c r="AY267" s="23" t="s">
        <v>191</v>
      </c>
      <c r="AZ267" s="23" t="s">
        <v>191</v>
      </c>
      <c r="BA267" s="23" t="s">
        <v>191</v>
      </c>
      <c r="BB267" s="162" t="str">
        <f t="shared" si="214"/>
        <v xml:space="preserve">  </v>
      </c>
      <c r="BC267" s="643" t="str">
        <f t="shared" si="266"/>
        <v xml:space="preserve">  </v>
      </c>
      <c r="BD267" s="794" t="s">
        <v>191</v>
      </c>
      <c r="BE267" s="55"/>
      <c r="BF267" s="24">
        <v>1.2745327736126415</v>
      </c>
      <c r="BG267" s="24"/>
      <c r="BH267" s="162" t="str">
        <f t="shared" si="195"/>
        <v xml:space="preserve">  </v>
      </c>
      <c r="BI267" s="643" t="str">
        <f t="shared" si="267"/>
        <v xml:space="preserve">  </v>
      </c>
      <c r="BJ267" s="55"/>
      <c r="BK267" s="5">
        <v>6.2482635309961378E-2</v>
      </c>
      <c r="BL267" s="5"/>
      <c r="BM267" s="162" t="str">
        <f t="shared" si="196"/>
        <v xml:space="preserve">  </v>
      </c>
      <c r="BN267" s="818" t="str">
        <f t="shared" si="268"/>
        <v xml:space="preserve">  </v>
      </c>
      <c r="BO267" s="942" t="str">
        <f t="shared" si="269"/>
        <v xml:space="preserve">  </v>
      </c>
      <c r="BP267" s="826">
        <f t="shared" si="250"/>
        <v>4.9023953407534124</v>
      </c>
      <c r="BQ267" s="21">
        <v>300.60535229172331</v>
      </c>
      <c r="BR267" s="246"/>
      <c r="BS267" s="163" t="str">
        <f t="shared" si="197"/>
        <v xml:space="preserve">  </v>
      </c>
      <c r="BT267" s="818" t="str">
        <f t="shared" si="270"/>
        <v xml:space="preserve">  </v>
      </c>
      <c r="BU267" s="10">
        <f t="shared" si="251"/>
        <v>4.4088785002786137</v>
      </c>
      <c r="BV267" s="246"/>
      <c r="BW267" s="163" t="str">
        <f t="shared" si="215"/>
        <v xml:space="preserve">  </v>
      </c>
      <c r="BX267" s="643" t="str">
        <f t="shared" si="271"/>
        <v xml:space="preserve">  </v>
      </c>
      <c r="BY267" s="2">
        <v>15.951134349628621</v>
      </c>
      <c r="BZ267" s="10"/>
      <c r="CA267" s="80">
        <v>1</v>
      </c>
      <c r="CB267" s="163" t="str">
        <f t="shared" si="199"/>
        <v xml:space="preserve">  </v>
      </c>
      <c r="CC267" s="643" t="str">
        <f t="shared" si="272"/>
        <v xml:space="preserve">  </v>
      </c>
      <c r="CD267" s="6">
        <f t="shared" si="256"/>
        <v>0.23749466698336008</v>
      </c>
      <c r="CF267" s="174" t="str">
        <f t="shared" si="245"/>
        <v xml:space="preserve">  </v>
      </c>
      <c r="CG267" s="818" t="str">
        <f t="shared" si="273"/>
        <v xml:space="preserve">  </v>
      </c>
      <c r="CH267" s="829">
        <f t="shared" si="252"/>
        <v>5.3063374381134762</v>
      </c>
      <c r="CI267" s="11">
        <v>10.855314780800223</v>
      </c>
      <c r="CK267" s="163" t="str">
        <f t="shared" si="258"/>
        <v xml:space="preserve">  </v>
      </c>
      <c r="CL267" s="643" t="str">
        <f t="shared" si="274"/>
        <v xml:space="preserve">  </v>
      </c>
      <c r="CM267" s="102">
        <f t="shared" si="259"/>
        <v>0.16162357562524715</v>
      </c>
      <c r="CO267" s="174" t="str">
        <f t="shared" si="228"/>
        <v>E, &lt;PRL</v>
      </c>
      <c r="CP267" s="818" t="str">
        <f t="shared" si="275"/>
        <v>E, &lt;RL</v>
      </c>
      <c r="CQ267" s="106">
        <f t="shared" si="260"/>
        <v>3.6111515307504081</v>
      </c>
      <c r="CR267" s="61">
        <f t="shared" si="261"/>
        <v>3.6658659478829718</v>
      </c>
    </row>
    <row r="268" spans="1:97" ht="14.4" x14ac:dyDescent="0.3">
      <c r="A268" s="906" t="s">
        <v>2334</v>
      </c>
      <c r="B268" s="425" t="s">
        <v>1440</v>
      </c>
      <c r="C268" s="219" t="s">
        <v>599</v>
      </c>
      <c r="D268" s="219">
        <v>9</v>
      </c>
      <c r="E268" s="471"/>
      <c r="F268" s="472">
        <v>1</v>
      </c>
      <c r="G268" s="419">
        <v>384216121430201</v>
      </c>
      <c r="H268" s="419">
        <v>201304021340</v>
      </c>
      <c r="I268" s="419"/>
      <c r="J268" s="305" t="s">
        <v>877</v>
      </c>
      <c r="K268" s="911"/>
      <c r="L268" s="414"/>
      <c r="M268" s="219" t="s">
        <v>935</v>
      </c>
      <c r="N268" s="219"/>
      <c r="O268" s="219"/>
      <c r="P268" s="332">
        <v>41366</v>
      </c>
      <c r="Q268" s="326">
        <v>0.56944444444444442</v>
      </c>
      <c r="R268" s="305" t="s">
        <v>934</v>
      </c>
      <c r="S268" s="582" t="s">
        <v>934</v>
      </c>
      <c r="T268" s="548">
        <v>134.19999999999999</v>
      </c>
      <c r="U268" s="492">
        <v>137.9</v>
      </c>
      <c r="V268" s="136">
        <f t="shared" si="190"/>
        <v>3.7000000000000171</v>
      </c>
      <c r="W268" s="528">
        <v>300</v>
      </c>
      <c r="X268" s="136">
        <f t="shared" si="191"/>
        <v>12.333333333333391</v>
      </c>
      <c r="Y268" s="643" t="str">
        <f t="shared" si="262"/>
        <v xml:space="preserve">  </v>
      </c>
      <c r="Z268" s="582" t="s">
        <v>934</v>
      </c>
      <c r="AA268" s="549">
        <v>133.6</v>
      </c>
      <c r="AB268" s="492">
        <v>137.19999999999999</v>
      </c>
      <c r="AC268" s="138">
        <f t="shared" si="192"/>
        <v>3.5999999999999943</v>
      </c>
      <c r="AD268" s="528">
        <v>300</v>
      </c>
      <c r="AE268" s="2">
        <v>11.999999999999982</v>
      </c>
      <c r="AF268" s="643" t="str">
        <f t="shared" si="263"/>
        <v xml:space="preserve">  </v>
      </c>
      <c r="AG268" s="582" t="s">
        <v>934</v>
      </c>
      <c r="AH268" s="549">
        <v>133</v>
      </c>
      <c r="AI268" s="492">
        <v>136.9</v>
      </c>
      <c r="AJ268" s="138">
        <f t="shared" si="194"/>
        <v>3.9000000000000057</v>
      </c>
      <c r="AK268" s="528">
        <v>300</v>
      </c>
      <c r="AL268" s="136">
        <f t="shared" si="246"/>
        <v>13.00000000000002</v>
      </c>
      <c r="AM268" s="643" t="str">
        <f t="shared" si="257"/>
        <v xml:space="preserve">  </v>
      </c>
      <c r="AN268" s="192">
        <f t="shared" si="247"/>
        <v>12.444444444444464</v>
      </c>
      <c r="AO268" s="192">
        <f t="shared" si="248"/>
        <v>0.50917507721732769</v>
      </c>
      <c r="AP268" s="192">
        <f t="shared" si="229"/>
        <v>4.0915854419249484</v>
      </c>
      <c r="AQ268" s="42">
        <f t="shared" si="249"/>
        <v>3</v>
      </c>
      <c r="AR268" s="643" t="str">
        <f t="shared" si="264"/>
        <v xml:space="preserve">  </v>
      </c>
      <c r="AS268" s="42"/>
      <c r="AT268" s="23" t="s">
        <v>191</v>
      </c>
      <c r="AU268" s="23" t="s">
        <v>191</v>
      </c>
      <c r="AV268" s="23" t="s">
        <v>191</v>
      </c>
      <c r="AW268" s="162" t="str">
        <f t="shared" si="213"/>
        <v xml:space="preserve">  </v>
      </c>
      <c r="AX268" s="643" t="str">
        <f t="shared" si="265"/>
        <v xml:space="preserve">  </v>
      </c>
      <c r="AY268" s="23" t="s">
        <v>191</v>
      </c>
      <c r="AZ268" s="23" t="s">
        <v>191</v>
      </c>
      <c r="BA268" s="23" t="s">
        <v>191</v>
      </c>
      <c r="BB268" s="162" t="str">
        <f t="shared" si="214"/>
        <v xml:space="preserve">  </v>
      </c>
      <c r="BC268" s="643" t="str">
        <f t="shared" si="266"/>
        <v xml:space="preserve">  </v>
      </c>
      <c r="BD268" s="794" t="s">
        <v>191</v>
      </c>
      <c r="BE268" s="55"/>
      <c r="BF268" s="24">
        <v>1.003540722663379</v>
      </c>
      <c r="BG268" s="24">
        <v>2.2781735497986344E-2</v>
      </c>
      <c r="BH268" s="162" t="str">
        <f t="shared" si="195"/>
        <v xml:space="preserve">  </v>
      </c>
      <c r="BI268" s="643" t="str">
        <f t="shared" si="267"/>
        <v xml:space="preserve">  </v>
      </c>
      <c r="BJ268" s="55"/>
      <c r="BK268" s="5">
        <v>5.2280077807569367E-2</v>
      </c>
      <c r="BL268" s="5"/>
      <c r="BM268" s="162" t="str">
        <f t="shared" si="196"/>
        <v xml:space="preserve">  </v>
      </c>
      <c r="BN268" s="818" t="str">
        <f t="shared" si="268"/>
        <v xml:space="preserve">  </v>
      </c>
      <c r="BO268" s="942" t="str">
        <f t="shared" si="269"/>
        <v xml:space="preserve">  </v>
      </c>
      <c r="BP268" s="826">
        <f t="shared" si="250"/>
        <v>5.2095621659297473</v>
      </c>
      <c r="BQ268" s="21">
        <v>188.10559317175665</v>
      </c>
      <c r="BR268" s="246"/>
      <c r="BS268" s="163" t="str">
        <f t="shared" si="197"/>
        <v xml:space="preserve">  </v>
      </c>
      <c r="BT268" s="818" t="str">
        <f t="shared" si="270"/>
        <v xml:space="preserve">  </v>
      </c>
      <c r="BU268" s="10">
        <f t="shared" si="251"/>
        <v>2.3199689824516763</v>
      </c>
      <c r="BV268" s="246"/>
      <c r="BW268" s="163" t="str">
        <f t="shared" si="215"/>
        <v>E, &lt;PRL</v>
      </c>
      <c r="BX268" s="643" t="str">
        <f t="shared" si="271"/>
        <v>E, &lt;RL</v>
      </c>
      <c r="BY268" s="2">
        <v>18.752744419928021</v>
      </c>
      <c r="BZ268" s="10">
        <v>0.49317672945288749</v>
      </c>
      <c r="CA268" s="80">
        <v>1</v>
      </c>
      <c r="CB268" s="163" t="str">
        <f t="shared" si="199"/>
        <v xml:space="preserve">  </v>
      </c>
      <c r="CC268" s="643" t="str">
        <f t="shared" si="272"/>
        <v xml:space="preserve">  </v>
      </c>
      <c r="CD268" s="6">
        <v>0.22503293303913574</v>
      </c>
      <c r="CE268" s="246">
        <v>5.9181207534346331E-3</v>
      </c>
      <c r="CF268" s="174" t="str">
        <f t="shared" si="245"/>
        <v xml:space="preserve">  </v>
      </c>
      <c r="CG268" s="818" t="str">
        <f t="shared" si="273"/>
        <v xml:space="preserve">  </v>
      </c>
      <c r="CH268" s="829">
        <f t="shared" si="252"/>
        <v>9.9692646580716744</v>
      </c>
      <c r="CI268" s="11">
        <v>7.2275540811437686</v>
      </c>
      <c r="CK268" s="163" t="str">
        <f t="shared" si="258"/>
        <v xml:space="preserve">  </v>
      </c>
      <c r="CL268" s="643" t="str">
        <f t="shared" si="274"/>
        <v xml:space="preserve">  </v>
      </c>
      <c r="CM268" s="102">
        <f t="shared" si="259"/>
        <v>9.3958203054869141E-2</v>
      </c>
      <c r="CO268" s="174" t="str">
        <f t="shared" si="228"/>
        <v>E, &lt;PRL</v>
      </c>
      <c r="CP268" s="818" t="str">
        <f t="shared" si="275"/>
        <v>&lt;MDL</v>
      </c>
      <c r="CQ268" s="106">
        <f t="shared" si="260"/>
        <v>3.8422855797511493</v>
      </c>
      <c r="CR268" s="61">
        <f t="shared" si="261"/>
        <v>4.0499766921701177</v>
      </c>
    </row>
    <row r="269" spans="1:97" ht="14.4" x14ac:dyDescent="0.3">
      <c r="A269" s="906" t="s">
        <v>2335</v>
      </c>
      <c r="B269" s="425" t="s">
        <v>1441</v>
      </c>
      <c r="C269" s="219" t="s">
        <v>599</v>
      </c>
      <c r="D269" s="219">
        <v>7</v>
      </c>
      <c r="E269" s="471"/>
      <c r="F269" s="472">
        <v>1</v>
      </c>
      <c r="G269" s="419">
        <v>384246121430101</v>
      </c>
      <c r="H269" s="419">
        <v>201304021400</v>
      </c>
      <c r="I269" s="419"/>
      <c r="J269" s="305" t="s">
        <v>874</v>
      </c>
      <c r="K269" s="911"/>
      <c r="L269" s="414"/>
      <c r="M269" s="219" t="s">
        <v>930</v>
      </c>
      <c r="N269" s="219"/>
      <c r="O269" s="219"/>
      <c r="P269" s="332">
        <v>41366</v>
      </c>
      <c r="Q269" s="326">
        <v>0.58333333333333337</v>
      </c>
      <c r="R269" s="305" t="s">
        <v>929</v>
      </c>
      <c r="S269" s="582" t="s">
        <v>929</v>
      </c>
      <c r="T269" s="548">
        <v>130.4</v>
      </c>
      <c r="U269" s="492">
        <v>143.1</v>
      </c>
      <c r="V269" s="136">
        <f t="shared" si="190"/>
        <v>12.699999999999989</v>
      </c>
      <c r="W269" s="528">
        <v>150</v>
      </c>
      <c r="X269" s="136">
        <f t="shared" si="191"/>
        <v>84.6666666666666</v>
      </c>
      <c r="Y269" s="643" t="str">
        <f t="shared" si="262"/>
        <v xml:space="preserve">  </v>
      </c>
      <c r="Z269" s="582" t="s">
        <v>929</v>
      </c>
      <c r="AA269" s="549">
        <v>133.4</v>
      </c>
      <c r="AB269" s="492">
        <v>144.4</v>
      </c>
      <c r="AC269" s="138">
        <f t="shared" si="192"/>
        <v>11</v>
      </c>
      <c r="AD269" s="528">
        <v>150</v>
      </c>
      <c r="AE269" s="2">
        <v>73.333333333333343</v>
      </c>
      <c r="AF269" s="643" t="str">
        <f t="shared" si="263"/>
        <v xml:space="preserve">  </v>
      </c>
      <c r="AG269" s="582" t="s">
        <v>929</v>
      </c>
      <c r="AH269" s="549">
        <v>130.4</v>
      </c>
      <c r="AI269" s="492">
        <v>141.5</v>
      </c>
      <c r="AJ269" s="138">
        <f t="shared" si="194"/>
        <v>11.099999999999994</v>
      </c>
      <c r="AK269" s="528">
        <v>150</v>
      </c>
      <c r="AL269" s="136">
        <f t="shared" si="246"/>
        <v>73.999999999999972</v>
      </c>
      <c r="AM269" s="643" t="str">
        <f t="shared" si="257"/>
        <v xml:space="preserve">  </v>
      </c>
      <c r="AN269" s="192">
        <f t="shared" si="247"/>
        <v>77.3333333333333</v>
      </c>
      <c r="AO269" s="192">
        <f t="shared" si="248"/>
        <v>6.3595946761129376</v>
      </c>
      <c r="AP269" s="192">
        <f t="shared" si="229"/>
        <v>8.2236138053184575</v>
      </c>
      <c r="AQ269" s="42">
        <f t="shared" si="249"/>
        <v>3</v>
      </c>
      <c r="AR269" s="643" t="str">
        <f t="shared" si="264"/>
        <v xml:space="preserve">  </v>
      </c>
      <c r="AS269" s="42"/>
      <c r="AT269" s="23" t="s">
        <v>191</v>
      </c>
      <c r="AU269" s="23" t="s">
        <v>191</v>
      </c>
      <c r="AV269" s="23" t="s">
        <v>191</v>
      </c>
      <c r="AW269" s="162" t="str">
        <f t="shared" si="213"/>
        <v xml:space="preserve">  </v>
      </c>
      <c r="AX269" s="643" t="str">
        <f t="shared" si="265"/>
        <v xml:space="preserve">  </v>
      </c>
      <c r="AY269" s="23" t="s">
        <v>191</v>
      </c>
      <c r="AZ269" s="23" t="s">
        <v>191</v>
      </c>
      <c r="BA269" s="23" t="s">
        <v>191</v>
      </c>
      <c r="BB269" s="162" t="str">
        <f t="shared" si="214"/>
        <v xml:space="preserve">  </v>
      </c>
      <c r="BC269" s="643" t="str">
        <f t="shared" si="266"/>
        <v xml:space="preserve">  </v>
      </c>
      <c r="BD269" s="794" t="s">
        <v>191</v>
      </c>
      <c r="BE269" s="55"/>
      <c r="BF269" s="24">
        <v>3.4518824778831116</v>
      </c>
      <c r="BG269" s="24"/>
      <c r="BH269" s="162" t="str">
        <f t="shared" si="195"/>
        <v xml:space="preserve">  </v>
      </c>
      <c r="BI269" s="643" t="str">
        <f t="shared" si="267"/>
        <v xml:space="preserve">  </v>
      </c>
      <c r="BJ269" s="55"/>
      <c r="BK269" s="5">
        <v>0.25399998188789491</v>
      </c>
      <c r="BL269" s="5"/>
      <c r="BM269" s="162" t="str">
        <f t="shared" si="196"/>
        <v xml:space="preserve">  </v>
      </c>
      <c r="BN269" s="818" t="str">
        <f t="shared" si="268"/>
        <v xml:space="preserve">  </v>
      </c>
      <c r="BO269" s="942" t="str">
        <f t="shared" si="269"/>
        <v xml:space="preserve">  </v>
      </c>
      <c r="BP269" s="826">
        <f t="shared" si="250"/>
        <v>7.3583032885772521</v>
      </c>
      <c r="BQ269" s="21">
        <v>287.12033339286955</v>
      </c>
      <c r="BR269" s="246"/>
      <c r="BS269" s="163" t="str">
        <f t="shared" si="197"/>
        <v xml:space="preserve">  </v>
      </c>
      <c r="BT269" s="818" t="str">
        <f t="shared" si="270"/>
        <v xml:space="preserve">  </v>
      </c>
      <c r="BU269" s="10">
        <f t="shared" si="251"/>
        <v>24.30952156059627</v>
      </c>
      <c r="BV269" s="246"/>
      <c r="BW269" s="163" t="str">
        <f t="shared" si="215"/>
        <v xml:space="preserve">  </v>
      </c>
      <c r="BX269" s="643" t="str">
        <f t="shared" si="271"/>
        <v xml:space="preserve">  </v>
      </c>
      <c r="BY269" s="2">
        <v>33.603378326819048</v>
      </c>
      <c r="BZ269" s="10"/>
      <c r="CA269" s="80">
        <v>1</v>
      </c>
      <c r="CB269" s="163" t="str">
        <f t="shared" si="199"/>
        <v xml:space="preserve">  </v>
      </c>
      <c r="CC269" s="643" t="str">
        <f t="shared" si="272"/>
        <v xml:space="preserve">  </v>
      </c>
      <c r="CD269" s="6">
        <f t="shared" ref="CD269:CD275" si="276">BY269*(AE269/1000)</f>
        <v>2.4642477439667307</v>
      </c>
      <c r="CF269" s="174" t="str">
        <f t="shared" si="245"/>
        <v xml:space="preserve">  </v>
      </c>
      <c r="CG269" s="818" t="str">
        <f t="shared" si="273"/>
        <v xml:space="preserve">  </v>
      </c>
      <c r="CH269" s="829">
        <f t="shared" si="252"/>
        <v>11.703587109185756</v>
      </c>
      <c r="CI269" s="11">
        <v>13.449472509355614</v>
      </c>
      <c r="CK269" s="163" t="str">
        <f t="shared" si="258"/>
        <v xml:space="preserve">  </v>
      </c>
      <c r="CL269" s="643" t="str">
        <f t="shared" si="274"/>
        <v xml:space="preserve">  </v>
      </c>
      <c r="CM269" s="102">
        <f t="shared" si="259"/>
        <v>0.99526096569231504</v>
      </c>
      <c r="CO269" s="174" t="str">
        <f t="shared" si="228"/>
        <v xml:space="preserve">  </v>
      </c>
      <c r="CP269" s="818" t="str">
        <f t="shared" si="275"/>
        <v xml:space="preserve">  </v>
      </c>
      <c r="CQ269" s="106">
        <f t="shared" si="260"/>
        <v>4.6842633367078781</v>
      </c>
      <c r="CR269" s="61">
        <f t="shared" si="261"/>
        <v>4.0941199242092488</v>
      </c>
    </row>
    <row r="270" spans="1:97" ht="14.4" x14ac:dyDescent="0.3">
      <c r="A270" s="906" t="s">
        <v>2336</v>
      </c>
      <c r="B270" s="421" t="s">
        <v>1442</v>
      </c>
      <c r="C270" s="310" t="s">
        <v>600</v>
      </c>
      <c r="D270" s="310">
        <v>7</v>
      </c>
      <c r="E270" s="471"/>
      <c r="F270" s="472">
        <v>4</v>
      </c>
      <c r="G270" s="309">
        <v>384246121430101</v>
      </c>
      <c r="H270" s="309">
        <v>201304021405</v>
      </c>
      <c r="I270" s="309"/>
      <c r="J270" s="341" t="s">
        <v>875</v>
      </c>
      <c r="K270" s="919"/>
      <c r="L270" s="432"/>
      <c r="M270" s="310" t="s">
        <v>930</v>
      </c>
      <c r="N270" s="310"/>
      <c r="O270" s="310" t="s">
        <v>45</v>
      </c>
      <c r="P270" s="402">
        <v>41366</v>
      </c>
      <c r="Q270" s="327">
        <v>0.58680555555555558</v>
      </c>
      <c r="R270" s="341" t="s">
        <v>931</v>
      </c>
      <c r="S270" s="582" t="s">
        <v>931</v>
      </c>
      <c r="T270" s="550">
        <v>130.9</v>
      </c>
      <c r="U270" s="494">
        <v>141.5</v>
      </c>
      <c r="V270" s="311">
        <f t="shared" si="190"/>
        <v>10.599999999999994</v>
      </c>
      <c r="W270" s="529">
        <v>150</v>
      </c>
      <c r="X270" s="311">
        <f t="shared" si="191"/>
        <v>70.666666666666629</v>
      </c>
      <c r="Y270" s="643" t="str">
        <f t="shared" si="262"/>
        <v xml:space="preserve">  </v>
      </c>
      <c r="Z270" s="582" t="s">
        <v>931</v>
      </c>
      <c r="AA270" s="551">
        <v>129.69999999999999</v>
      </c>
      <c r="AB270" s="494">
        <v>140.5</v>
      </c>
      <c r="AC270" s="317">
        <f t="shared" si="192"/>
        <v>10.800000000000011</v>
      </c>
      <c r="AD270" s="529">
        <v>150</v>
      </c>
      <c r="AE270" s="354">
        <v>72.000000000000085</v>
      </c>
      <c r="AF270" s="643" t="str">
        <f t="shared" si="263"/>
        <v xml:space="preserve">  </v>
      </c>
      <c r="AG270" s="582" t="s">
        <v>931</v>
      </c>
      <c r="AH270" s="551">
        <v>130.30000000000001</v>
      </c>
      <c r="AI270" s="494">
        <v>142</v>
      </c>
      <c r="AJ270" s="317">
        <f t="shared" si="194"/>
        <v>11.699999999999989</v>
      </c>
      <c r="AK270" s="529">
        <v>150</v>
      </c>
      <c r="AL270" s="311">
        <f t="shared" si="246"/>
        <v>77.999999999999929</v>
      </c>
      <c r="AM270" s="643" t="str">
        <f t="shared" si="257"/>
        <v xml:space="preserve">  </v>
      </c>
      <c r="AN270" s="344">
        <f t="shared" si="247"/>
        <v>73.555555555555543</v>
      </c>
      <c r="AO270" s="344">
        <f t="shared" si="248"/>
        <v>3.9063101847215003</v>
      </c>
      <c r="AP270" s="344">
        <f t="shared" si="229"/>
        <v>5.3106936046062705</v>
      </c>
      <c r="AQ270" s="495">
        <f t="shared" si="249"/>
        <v>3</v>
      </c>
      <c r="AR270" s="643" t="str">
        <f t="shared" si="264"/>
        <v xml:space="preserve">  </v>
      </c>
      <c r="AS270" s="495"/>
      <c r="AT270" s="72" t="s">
        <v>191</v>
      </c>
      <c r="AU270" s="72" t="s">
        <v>191</v>
      </c>
      <c r="AV270" s="72" t="s">
        <v>191</v>
      </c>
      <c r="AW270" s="162" t="str">
        <f t="shared" si="213"/>
        <v xml:space="preserve">  </v>
      </c>
      <c r="AX270" s="643" t="str">
        <f t="shared" si="265"/>
        <v xml:space="preserve">  </v>
      </c>
      <c r="AY270" s="72" t="s">
        <v>191</v>
      </c>
      <c r="AZ270" s="72" t="s">
        <v>191</v>
      </c>
      <c r="BA270" s="72" t="s">
        <v>191</v>
      </c>
      <c r="BB270" s="162" t="str">
        <f t="shared" si="214"/>
        <v xml:space="preserve">  </v>
      </c>
      <c r="BC270" s="643" t="str">
        <f t="shared" si="266"/>
        <v xml:space="preserve">  </v>
      </c>
      <c r="BD270" s="795" t="s">
        <v>191</v>
      </c>
      <c r="BE270" s="251"/>
      <c r="BF270" s="345">
        <v>3.414584195154196</v>
      </c>
      <c r="BG270" s="345"/>
      <c r="BH270" s="162" t="str">
        <f t="shared" si="195"/>
        <v xml:space="preserve">  </v>
      </c>
      <c r="BI270" s="643" t="str">
        <f t="shared" si="267"/>
        <v xml:space="preserve">  </v>
      </c>
      <c r="BJ270" s="251"/>
      <c r="BK270" s="348">
        <v>0.27749282870179626</v>
      </c>
      <c r="BL270" s="348"/>
      <c r="BM270" s="162" t="str">
        <f t="shared" si="196"/>
        <v xml:space="preserve">  </v>
      </c>
      <c r="BN270" s="818" t="str">
        <f t="shared" si="268"/>
        <v xml:space="preserve">  </v>
      </c>
      <c r="BO270" s="942" t="str">
        <f t="shared" si="269"/>
        <v xml:space="preserve">  </v>
      </c>
      <c r="BP270" s="827">
        <f t="shared" si="250"/>
        <v>8.1266945795508558</v>
      </c>
      <c r="BQ270" s="342">
        <v>306.46165585929003</v>
      </c>
      <c r="BR270" s="274"/>
      <c r="BS270" s="163" t="str">
        <f t="shared" si="197"/>
        <v xml:space="preserve">  </v>
      </c>
      <c r="BT270" s="818" t="str">
        <f t="shared" si="270"/>
        <v xml:space="preserve">  </v>
      </c>
      <c r="BU270" s="350">
        <f t="shared" si="251"/>
        <v>21.65662368072315</v>
      </c>
      <c r="BV270" s="274"/>
      <c r="BW270" s="163" t="str">
        <f t="shared" si="215"/>
        <v xml:space="preserve">  </v>
      </c>
      <c r="BX270" s="643" t="str">
        <f t="shared" si="271"/>
        <v xml:space="preserve">  </v>
      </c>
      <c r="BY270" s="354">
        <v>33.969050828657124</v>
      </c>
      <c r="BZ270" s="350"/>
      <c r="CA270" s="254">
        <v>1</v>
      </c>
      <c r="CB270" s="163" t="str">
        <f t="shared" si="199"/>
        <v xml:space="preserve">  </v>
      </c>
      <c r="CC270" s="643" t="str">
        <f t="shared" si="272"/>
        <v xml:space="preserve">  </v>
      </c>
      <c r="CD270" s="316">
        <f t="shared" si="276"/>
        <v>2.4457716596633161</v>
      </c>
      <c r="CE270" s="274"/>
      <c r="CF270" s="174" t="str">
        <f t="shared" si="245"/>
        <v xml:space="preserve">  </v>
      </c>
      <c r="CG270" s="818" t="str">
        <f t="shared" si="273"/>
        <v xml:space="preserve">  </v>
      </c>
      <c r="CH270" s="894">
        <f t="shared" si="252"/>
        <v>11.084274387740631</v>
      </c>
      <c r="CI270" s="346">
        <v>12.878728054054504</v>
      </c>
      <c r="CJ270" s="274"/>
      <c r="CK270" s="163" t="str">
        <f t="shared" si="258"/>
        <v xml:space="preserve">  </v>
      </c>
      <c r="CL270" s="643" t="str">
        <f t="shared" si="274"/>
        <v xml:space="preserve">  </v>
      </c>
      <c r="CM270" s="345">
        <f t="shared" si="259"/>
        <v>1.0045407882162505</v>
      </c>
      <c r="CN270" s="274"/>
      <c r="CO270" s="174" t="str">
        <f t="shared" si="228"/>
        <v xml:space="preserve">  </v>
      </c>
      <c r="CP270" s="818" t="str">
        <f t="shared" si="275"/>
        <v xml:space="preserve">  </v>
      </c>
      <c r="CQ270" s="346">
        <f t="shared" si="260"/>
        <v>4.2023945925449455</v>
      </c>
      <c r="CR270" s="347">
        <f t="shared" si="261"/>
        <v>4.6384921446014946</v>
      </c>
      <c r="CS270" s="274"/>
    </row>
    <row r="271" spans="1:97" ht="14.4" x14ac:dyDescent="0.3">
      <c r="A271" s="906" t="s">
        <v>2337</v>
      </c>
      <c r="B271" s="425" t="s">
        <v>1443</v>
      </c>
      <c r="C271" s="219" t="s">
        <v>599</v>
      </c>
      <c r="D271" s="219">
        <v>9</v>
      </c>
      <c r="E271" s="471"/>
      <c r="F271" s="472">
        <v>1</v>
      </c>
      <c r="G271" s="419">
        <v>384129121404901</v>
      </c>
      <c r="H271" s="419">
        <v>201304031300</v>
      </c>
      <c r="I271" s="419"/>
      <c r="J271" s="305" t="s">
        <v>936</v>
      </c>
      <c r="K271" s="911" t="s">
        <v>1713</v>
      </c>
      <c r="L271" s="414" t="s">
        <v>1713</v>
      </c>
      <c r="M271" s="219" t="s">
        <v>938</v>
      </c>
      <c r="N271" s="219"/>
      <c r="O271" s="219"/>
      <c r="P271" s="332">
        <v>41367</v>
      </c>
      <c r="Q271" s="326">
        <v>0.54166666666666663</v>
      </c>
      <c r="R271" s="305" t="s">
        <v>937</v>
      </c>
      <c r="S271" s="582" t="s">
        <v>937</v>
      </c>
      <c r="T271" s="549">
        <v>132</v>
      </c>
      <c r="U271" s="492">
        <v>142.19999999999999</v>
      </c>
      <c r="V271" s="136">
        <f t="shared" si="190"/>
        <v>10.199999999999989</v>
      </c>
      <c r="W271" s="528">
        <v>125</v>
      </c>
      <c r="X271" s="136">
        <f t="shared" si="191"/>
        <v>81.599999999999909</v>
      </c>
      <c r="Y271" s="643" t="str">
        <f t="shared" si="262"/>
        <v xml:space="preserve">  </v>
      </c>
      <c r="Z271" s="582" t="s">
        <v>937</v>
      </c>
      <c r="AA271" s="549">
        <v>133.1</v>
      </c>
      <c r="AB271" s="492">
        <v>151.4</v>
      </c>
      <c r="AC271" s="138">
        <f t="shared" si="192"/>
        <v>18.300000000000011</v>
      </c>
      <c r="AD271" s="528">
        <v>250</v>
      </c>
      <c r="AE271" s="2">
        <v>73.200000000000045</v>
      </c>
      <c r="AF271" s="643" t="str">
        <f t="shared" si="263"/>
        <v xml:space="preserve">  </v>
      </c>
      <c r="AG271" s="582" t="s">
        <v>937</v>
      </c>
      <c r="AH271" s="549">
        <v>131.30000000000001</v>
      </c>
      <c r="AI271" s="492">
        <v>141.30000000000001</v>
      </c>
      <c r="AJ271" s="138">
        <f t="shared" si="194"/>
        <v>10</v>
      </c>
      <c r="AK271" s="528">
        <v>125</v>
      </c>
      <c r="AL271" s="136">
        <f t="shared" si="246"/>
        <v>80</v>
      </c>
      <c r="AM271" s="643" t="str">
        <f t="shared" si="257"/>
        <v xml:space="preserve">  </v>
      </c>
      <c r="AN271" s="192">
        <f t="shared" si="247"/>
        <v>78.266666666666652</v>
      </c>
      <c r="AO271" s="192">
        <f t="shared" si="248"/>
        <v>4.4601943156473354</v>
      </c>
      <c r="AP271" s="192">
        <f t="shared" si="229"/>
        <v>5.6987150540638885</v>
      </c>
      <c r="AQ271" s="42">
        <f t="shared" si="249"/>
        <v>3</v>
      </c>
      <c r="AR271" s="643" t="str">
        <f t="shared" si="264"/>
        <v xml:space="preserve">  </v>
      </c>
      <c r="AS271" s="42"/>
      <c r="AT271" s="23" t="s">
        <v>191</v>
      </c>
      <c r="AU271" s="23" t="s">
        <v>191</v>
      </c>
      <c r="AV271" s="23" t="s">
        <v>191</v>
      </c>
      <c r="AW271" s="162" t="str">
        <f t="shared" si="213"/>
        <v xml:space="preserve">  </v>
      </c>
      <c r="AX271" s="643" t="str">
        <f t="shared" si="265"/>
        <v xml:space="preserve">  </v>
      </c>
      <c r="AY271" s="23" t="s">
        <v>191</v>
      </c>
      <c r="AZ271" s="23" t="s">
        <v>191</v>
      </c>
      <c r="BA271" s="23" t="s">
        <v>191</v>
      </c>
      <c r="BB271" s="162" t="str">
        <f t="shared" si="214"/>
        <v xml:space="preserve">  </v>
      </c>
      <c r="BC271" s="643" t="str">
        <f t="shared" si="266"/>
        <v xml:space="preserve">  </v>
      </c>
      <c r="BD271" s="794" t="s">
        <v>191</v>
      </c>
      <c r="BE271" s="55"/>
      <c r="BF271" s="24">
        <v>2.8405049528988879</v>
      </c>
      <c r="BG271" s="24"/>
      <c r="BH271" s="162" t="str">
        <f t="shared" si="195"/>
        <v xml:space="preserve">  </v>
      </c>
      <c r="BI271" s="643" t="str">
        <f t="shared" si="267"/>
        <v xml:space="preserve">  </v>
      </c>
      <c r="BJ271" s="55"/>
      <c r="BK271" s="5">
        <v>0.16671142000208877</v>
      </c>
      <c r="BL271" s="5"/>
      <c r="BM271" s="162" t="str">
        <f t="shared" si="196"/>
        <v xml:space="preserve">  </v>
      </c>
      <c r="BN271" s="818" t="str">
        <f t="shared" si="268"/>
        <v xml:space="preserve">  </v>
      </c>
      <c r="BO271" s="942" t="str">
        <f t="shared" si="269"/>
        <v xml:space="preserve">  </v>
      </c>
      <c r="BP271" s="826">
        <f t="shared" si="250"/>
        <v>5.869076898878518</v>
      </c>
      <c r="BQ271" s="21">
        <v>301.03782354332384</v>
      </c>
      <c r="BR271" s="246"/>
      <c r="BS271" s="163" t="str">
        <f t="shared" si="197"/>
        <v xml:space="preserve">  </v>
      </c>
      <c r="BT271" s="818" t="str">
        <f t="shared" si="270"/>
        <v xml:space="preserve">  </v>
      </c>
      <c r="BU271" s="10">
        <f t="shared" si="251"/>
        <v>24.564686401135198</v>
      </c>
      <c r="BV271" s="246"/>
      <c r="BW271" s="163" t="str">
        <f t="shared" si="215"/>
        <v xml:space="preserve">  </v>
      </c>
      <c r="BX271" s="643" t="str">
        <f t="shared" si="271"/>
        <v xml:space="preserve">  </v>
      </c>
      <c r="BY271" s="2">
        <v>14.571686365314013</v>
      </c>
      <c r="BZ271" s="10"/>
      <c r="CA271" s="80">
        <v>1</v>
      </c>
      <c r="CB271" s="163" t="str">
        <f t="shared" si="199"/>
        <v xml:space="preserve">  </v>
      </c>
      <c r="CC271" s="643" t="str">
        <f t="shared" si="272"/>
        <v xml:space="preserve">  </v>
      </c>
      <c r="CD271" s="6">
        <f t="shared" si="276"/>
        <v>1.0666474419409864</v>
      </c>
      <c r="CF271" s="174" t="str">
        <f t="shared" si="245"/>
        <v xml:space="preserve">  </v>
      </c>
      <c r="CG271" s="818" t="str">
        <f t="shared" si="273"/>
        <v xml:space="preserve">  </v>
      </c>
      <c r="CH271" s="829">
        <f t="shared" si="252"/>
        <v>4.8404835624307951</v>
      </c>
      <c r="CI271" s="11">
        <v>11.866573052485256</v>
      </c>
      <c r="CK271" s="163" t="str">
        <f t="shared" si="258"/>
        <v xml:space="preserve">  </v>
      </c>
      <c r="CL271" s="643" t="str">
        <f t="shared" si="274"/>
        <v xml:space="preserve">  </v>
      </c>
      <c r="CM271" s="102">
        <f t="shared" si="259"/>
        <v>0.94932584419882049</v>
      </c>
      <c r="CO271" s="174" t="str">
        <f t="shared" si="228"/>
        <v xml:space="preserve">  </v>
      </c>
      <c r="CP271" s="818" t="str">
        <f t="shared" si="275"/>
        <v xml:space="preserve">  </v>
      </c>
      <c r="CQ271" s="106">
        <f t="shared" si="260"/>
        <v>3.9418877378302195</v>
      </c>
      <c r="CR271" s="61">
        <f t="shared" si="261"/>
        <v>3.8645958214021801</v>
      </c>
    </row>
    <row r="272" spans="1:97" ht="14.4" x14ac:dyDescent="0.3">
      <c r="A272" s="906" t="s">
        <v>2338</v>
      </c>
      <c r="B272" s="425" t="s">
        <v>1444</v>
      </c>
      <c r="C272" s="219" t="s">
        <v>599</v>
      </c>
      <c r="D272" s="219">
        <v>9</v>
      </c>
      <c r="E272" s="471"/>
      <c r="F272" s="472">
        <v>1</v>
      </c>
      <c r="G272" s="419">
        <v>384129121411501</v>
      </c>
      <c r="H272" s="419">
        <v>201304031330</v>
      </c>
      <c r="I272" s="419"/>
      <c r="J272" s="325" t="s">
        <v>939</v>
      </c>
      <c r="K272" s="911" t="s">
        <v>1714</v>
      </c>
      <c r="L272" s="414" t="s">
        <v>1714</v>
      </c>
      <c r="M272" s="219" t="s">
        <v>941</v>
      </c>
      <c r="N272" s="219"/>
      <c r="O272" s="219"/>
      <c r="P272" s="332">
        <v>41367</v>
      </c>
      <c r="Q272" s="326">
        <v>0.5625</v>
      </c>
      <c r="R272" s="325" t="s">
        <v>940</v>
      </c>
      <c r="S272" s="583" t="s">
        <v>940</v>
      </c>
      <c r="T272" s="552">
        <v>132.30000000000001</v>
      </c>
      <c r="U272" s="496">
        <v>146</v>
      </c>
      <c r="V272" s="497">
        <f t="shared" ref="V272:V283" si="277">U272-T272</f>
        <v>13.699999999999989</v>
      </c>
      <c r="W272" s="553">
        <v>250</v>
      </c>
      <c r="X272" s="497">
        <f t="shared" ref="X272:X276" si="278">V272/(W272/1000)</f>
        <v>54.799999999999955</v>
      </c>
      <c r="Y272" s="643" t="str">
        <f t="shared" si="262"/>
        <v xml:space="preserve">  </v>
      </c>
      <c r="Z272" s="583" t="s">
        <v>940</v>
      </c>
      <c r="AA272" s="552">
        <v>130.6</v>
      </c>
      <c r="AB272" s="496">
        <v>150.4</v>
      </c>
      <c r="AC272" s="554">
        <f t="shared" ref="AC272:AC283" si="279">AB272-AA272</f>
        <v>19.800000000000011</v>
      </c>
      <c r="AD272" s="553">
        <v>375</v>
      </c>
      <c r="AE272" s="555">
        <v>52.800000000000033</v>
      </c>
      <c r="AF272" s="643" t="str">
        <f t="shared" si="263"/>
        <v xml:space="preserve">  </v>
      </c>
      <c r="AG272" s="583" t="s">
        <v>940</v>
      </c>
      <c r="AH272" s="552">
        <v>131.6</v>
      </c>
      <c r="AI272" s="496">
        <v>147.10000000000002</v>
      </c>
      <c r="AJ272" s="554">
        <f t="shared" ref="AJ272:AJ283" si="280">AI272-AH272</f>
        <v>15.500000000000028</v>
      </c>
      <c r="AK272" s="553">
        <v>250</v>
      </c>
      <c r="AL272" s="497">
        <f t="shared" si="246"/>
        <v>62.000000000000114</v>
      </c>
      <c r="AM272" s="643" t="str">
        <f t="shared" si="257"/>
        <v xml:space="preserve">  </v>
      </c>
      <c r="AN272" s="497">
        <f t="shared" si="247"/>
        <v>56.533333333333367</v>
      </c>
      <c r="AO272" s="497">
        <f t="shared" si="248"/>
        <v>4.8387326164331412</v>
      </c>
      <c r="AP272" s="497">
        <f t="shared" si="229"/>
        <v>8.5590789205774858</v>
      </c>
      <c r="AQ272" s="498">
        <f t="shared" si="249"/>
        <v>3</v>
      </c>
      <c r="AR272" s="643" t="str">
        <f t="shared" si="264"/>
        <v xml:space="preserve">  </v>
      </c>
      <c r="AS272" s="498"/>
      <c r="AT272" s="180" t="s">
        <v>191</v>
      </c>
      <c r="AU272" s="180" t="s">
        <v>191</v>
      </c>
      <c r="AV272" s="180" t="s">
        <v>191</v>
      </c>
      <c r="AW272" s="181" t="str">
        <f t="shared" si="213"/>
        <v xml:space="preserve">  </v>
      </c>
      <c r="AX272" s="643" t="str">
        <f t="shared" si="265"/>
        <v xml:space="preserve">  </v>
      </c>
      <c r="AY272" s="180" t="s">
        <v>191</v>
      </c>
      <c r="AZ272" s="180" t="s">
        <v>191</v>
      </c>
      <c r="BA272" s="180" t="s">
        <v>191</v>
      </c>
      <c r="BB272" s="181" t="str">
        <f t="shared" si="214"/>
        <v xml:space="preserve">  </v>
      </c>
      <c r="BC272" s="643" t="str">
        <f t="shared" si="266"/>
        <v xml:space="preserve">  </v>
      </c>
      <c r="BD272" s="800" t="s">
        <v>191</v>
      </c>
      <c r="BE272" s="148"/>
      <c r="BF272" s="143">
        <v>4.4677627072489967</v>
      </c>
      <c r="BG272" s="143"/>
      <c r="BH272" s="181" t="str">
        <f t="shared" ref="BH272:BH276" si="281">IF(BF272&lt;BH$7,"E, &lt;PRL",IF(BF272&gt;BH$7,"  ",))</f>
        <v xml:space="preserve">  </v>
      </c>
      <c r="BI272" s="643" t="str">
        <f t="shared" si="267"/>
        <v xml:space="preserve">  </v>
      </c>
      <c r="BJ272" s="148"/>
      <c r="BK272" s="143">
        <v>4.1789624061130182E-2</v>
      </c>
      <c r="BL272" s="143">
        <v>8.6790593246828529E-4</v>
      </c>
      <c r="BM272" s="181" t="str">
        <f t="shared" ref="BM272:BM276" si="282">IF(BK272&lt;BM$7,"E, &lt;PRL",IF(BK272&gt;BM$7,"  ",))</f>
        <v xml:space="preserve">  </v>
      </c>
      <c r="BN272" s="818" t="str">
        <f t="shared" si="268"/>
        <v xml:space="preserve">  </v>
      </c>
      <c r="BO272" s="942" t="str">
        <f t="shared" si="269"/>
        <v xml:space="preserve">  </v>
      </c>
      <c r="BP272" s="844">
        <f t="shared" si="250"/>
        <v>0.93535907789655071</v>
      </c>
      <c r="BQ272" s="149">
        <v>376.24158119899528</v>
      </c>
      <c r="BR272" s="148"/>
      <c r="BS272" s="181" t="str">
        <f t="shared" ref="BS272:BS276" si="283">IF(BQ272&lt;BS$7,"E, &lt;PRL",IF(BQ272&gt;BS$7,"  ",))</f>
        <v xml:space="preserve">  </v>
      </c>
      <c r="BT272" s="818" t="str">
        <f t="shared" si="270"/>
        <v xml:space="preserve">  </v>
      </c>
      <c r="BU272" s="182">
        <f t="shared" si="251"/>
        <v>20.618038649704925</v>
      </c>
      <c r="BV272" s="148"/>
      <c r="BW272" s="181" t="str">
        <f t="shared" si="215"/>
        <v xml:space="preserve">  </v>
      </c>
      <c r="BX272" s="643" t="str">
        <f t="shared" si="271"/>
        <v xml:space="preserve">  </v>
      </c>
      <c r="BY272" s="555">
        <v>18.581062055129518</v>
      </c>
      <c r="BZ272" s="182"/>
      <c r="CA272" s="80">
        <v>1</v>
      </c>
      <c r="CB272" s="181" t="str">
        <f t="shared" ref="CB272:CB276" si="284">IF(BY272&lt;CB$7,"E, &lt;PRL",IF(BY272&gt;CB$7,"  ",))</f>
        <v xml:space="preserve">  </v>
      </c>
      <c r="CC272" s="643" t="str">
        <f t="shared" si="272"/>
        <v xml:space="preserve">  </v>
      </c>
      <c r="CD272" s="183">
        <f t="shared" si="276"/>
        <v>0.98108007651083917</v>
      </c>
      <c r="CE272" s="148"/>
      <c r="CF272" s="510" t="str">
        <f t="shared" si="245"/>
        <v xml:space="preserve">  </v>
      </c>
      <c r="CG272" s="818" t="str">
        <f t="shared" si="273"/>
        <v xml:space="preserve">  </v>
      </c>
      <c r="CH272" s="897">
        <f t="shared" si="252"/>
        <v>4.9385987577226187</v>
      </c>
      <c r="CI272" s="182">
        <v>14.301403905842578</v>
      </c>
      <c r="CJ272" s="148"/>
      <c r="CK272" s="181" t="str">
        <f t="shared" si="258"/>
        <v xml:space="preserve">  </v>
      </c>
      <c r="CL272" s="643" t="str">
        <f t="shared" si="274"/>
        <v xml:space="preserve">  </v>
      </c>
      <c r="CM272" s="184">
        <f t="shared" si="259"/>
        <v>0.88668704216224148</v>
      </c>
      <c r="CN272" s="148"/>
      <c r="CO272" s="510" t="str">
        <f t="shared" si="228"/>
        <v xml:space="preserve">  </v>
      </c>
      <c r="CP272" s="818" t="str">
        <f t="shared" si="275"/>
        <v xml:space="preserve">  </v>
      </c>
      <c r="CQ272" s="511">
        <f t="shared" si="260"/>
        <v>3.8011226351609779</v>
      </c>
      <c r="CR272" s="150">
        <f t="shared" si="261"/>
        <v>4.3005402076638903</v>
      </c>
      <c r="CS272" s="135" t="s">
        <v>966</v>
      </c>
    </row>
    <row r="273" spans="1:97" ht="14.4" x14ac:dyDescent="0.3">
      <c r="A273" s="906" t="s">
        <v>2339</v>
      </c>
      <c r="B273" s="425" t="s">
        <v>1445</v>
      </c>
      <c r="C273" s="219" t="s">
        <v>599</v>
      </c>
      <c r="D273" s="219">
        <v>7</v>
      </c>
      <c r="E273" s="471"/>
      <c r="F273" s="472">
        <v>1</v>
      </c>
      <c r="G273" s="419">
        <v>384147121422401</v>
      </c>
      <c r="H273" s="419">
        <v>201304031430</v>
      </c>
      <c r="I273" s="419"/>
      <c r="J273" s="305" t="s">
        <v>945</v>
      </c>
      <c r="K273" s="911" t="s">
        <v>1720</v>
      </c>
      <c r="L273" s="414" t="s">
        <v>1720</v>
      </c>
      <c r="M273" s="219" t="s">
        <v>947</v>
      </c>
      <c r="N273" s="219" t="s">
        <v>1721</v>
      </c>
      <c r="O273" s="219"/>
      <c r="P273" s="219" t="s">
        <v>1722</v>
      </c>
      <c r="Q273" s="326">
        <v>0.60416666666666663</v>
      </c>
      <c r="R273" s="305" t="s">
        <v>946</v>
      </c>
      <c r="S273" s="582" t="s">
        <v>946</v>
      </c>
      <c r="T273" s="549">
        <v>133.5</v>
      </c>
      <c r="U273" s="492">
        <v>140</v>
      </c>
      <c r="V273" s="136">
        <f t="shared" si="277"/>
        <v>6.5</v>
      </c>
      <c r="W273" s="528">
        <v>375</v>
      </c>
      <c r="X273" s="136">
        <f t="shared" si="278"/>
        <v>17.333333333333332</v>
      </c>
      <c r="Y273" s="643" t="str">
        <f t="shared" si="262"/>
        <v xml:space="preserve">  </v>
      </c>
      <c r="Z273" s="582" t="s">
        <v>946</v>
      </c>
      <c r="AA273" s="549">
        <v>131.9</v>
      </c>
      <c r="AB273" s="492">
        <v>138.30000000000001</v>
      </c>
      <c r="AC273" s="138">
        <f t="shared" si="279"/>
        <v>6.4000000000000057</v>
      </c>
      <c r="AD273" s="528">
        <v>375</v>
      </c>
      <c r="AE273" s="2">
        <v>17.066666666666681</v>
      </c>
      <c r="AF273" s="643" t="str">
        <f t="shared" si="263"/>
        <v xml:space="preserve">  </v>
      </c>
      <c r="AG273" s="582" t="s">
        <v>946</v>
      </c>
      <c r="AH273" s="549">
        <v>131.80000000000001</v>
      </c>
      <c r="AI273" s="492">
        <v>138.1</v>
      </c>
      <c r="AJ273" s="138">
        <f t="shared" si="280"/>
        <v>6.2999999999999829</v>
      </c>
      <c r="AK273" s="528">
        <v>375</v>
      </c>
      <c r="AL273" s="136">
        <f t="shared" si="246"/>
        <v>16.799999999999955</v>
      </c>
      <c r="AM273" s="643" t="str">
        <f t="shared" si="257"/>
        <v xml:space="preserve">  </v>
      </c>
      <c r="AN273" s="192">
        <f t="shared" si="247"/>
        <v>17.066666666666656</v>
      </c>
      <c r="AO273" s="192">
        <f t="shared" si="248"/>
        <v>0.26666666666668881</v>
      </c>
      <c r="AP273" s="192">
        <f t="shared" si="229"/>
        <v>1.5625000000001308</v>
      </c>
      <c r="AQ273" s="42">
        <f t="shared" si="249"/>
        <v>3</v>
      </c>
      <c r="AR273" s="643" t="str">
        <f t="shared" si="264"/>
        <v xml:space="preserve">  </v>
      </c>
      <c r="AS273" s="42"/>
      <c r="AT273" s="23" t="s">
        <v>191</v>
      </c>
      <c r="AU273" s="23" t="s">
        <v>191</v>
      </c>
      <c r="AV273" s="23" t="s">
        <v>191</v>
      </c>
      <c r="AW273" s="162" t="str">
        <f t="shared" si="213"/>
        <v xml:space="preserve">  </v>
      </c>
      <c r="AX273" s="643" t="str">
        <f t="shared" si="265"/>
        <v xml:space="preserve">  </v>
      </c>
      <c r="AY273" s="23" t="s">
        <v>191</v>
      </c>
      <c r="AZ273" s="23" t="s">
        <v>191</v>
      </c>
      <c r="BA273" s="23" t="s">
        <v>191</v>
      </c>
      <c r="BB273" s="162" t="str">
        <f t="shared" si="214"/>
        <v xml:space="preserve">  </v>
      </c>
      <c r="BC273" s="643" t="str">
        <f t="shared" si="266"/>
        <v xml:space="preserve">  </v>
      </c>
      <c r="BD273" s="794" t="s">
        <v>191</v>
      </c>
      <c r="BE273" s="55"/>
      <c r="BF273" s="24">
        <v>3.9085366565090971</v>
      </c>
      <c r="BG273" s="24"/>
      <c r="BH273" s="162" t="str">
        <f t="shared" si="281"/>
        <v xml:space="preserve">  </v>
      </c>
      <c r="BI273" s="643" t="str">
        <f t="shared" si="267"/>
        <v xml:space="preserve">  </v>
      </c>
      <c r="BJ273" s="55"/>
      <c r="BK273" s="5">
        <v>1.2529241642417954</v>
      </c>
      <c r="BL273" s="5"/>
      <c r="BM273" s="162" t="str">
        <f t="shared" si="282"/>
        <v xml:space="preserve">  </v>
      </c>
      <c r="BN273" s="818" t="str">
        <f t="shared" si="268"/>
        <v xml:space="preserve">  </v>
      </c>
      <c r="BO273" s="942" t="str">
        <f t="shared" si="269"/>
        <v xml:space="preserve">  </v>
      </c>
      <c r="BP273" s="826">
        <f t="shared" si="250"/>
        <v>32.056093478239056</v>
      </c>
      <c r="BQ273" s="21">
        <v>506.23697513127183</v>
      </c>
      <c r="BR273" s="246"/>
      <c r="BS273" s="163" t="str">
        <f t="shared" si="283"/>
        <v xml:space="preserve">  </v>
      </c>
      <c r="BT273" s="818" t="str">
        <f t="shared" si="270"/>
        <v xml:space="preserve">  </v>
      </c>
      <c r="BU273" s="10">
        <f t="shared" si="251"/>
        <v>8.7747742356087119</v>
      </c>
      <c r="BV273" s="246"/>
      <c r="BW273" s="163" t="str">
        <f t="shared" si="215"/>
        <v xml:space="preserve">  </v>
      </c>
      <c r="BX273" s="643" t="str">
        <f t="shared" si="271"/>
        <v xml:space="preserve">  </v>
      </c>
      <c r="BY273" s="2">
        <v>374.08657799073205</v>
      </c>
      <c r="BZ273" s="10"/>
      <c r="CA273" s="80">
        <v>1</v>
      </c>
      <c r="CB273" s="163" t="str">
        <f t="shared" si="284"/>
        <v xml:space="preserve">  </v>
      </c>
      <c r="CC273" s="643" t="str">
        <f t="shared" si="272"/>
        <v xml:space="preserve">  </v>
      </c>
      <c r="CD273" s="6">
        <f t="shared" si="276"/>
        <v>6.3844109310418329</v>
      </c>
      <c r="CF273" s="174" t="str">
        <f t="shared" si="245"/>
        <v xml:space="preserve">  </v>
      </c>
      <c r="CG273" s="818" t="str">
        <f t="shared" si="273"/>
        <v xml:space="preserve">  </v>
      </c>
      <c r="CH273" s="829">
        <f t="shared" si="252"/>
        <v>73.895546229851732</v>
      </c>
      <c r="CI273" s="11">
        <v>15.300659756730527</v>
      </c>
      <c r="CK273" s="163" t="str">
        <f t="shared" si="258"/>
        <v xml:space="preserve">  </v>
      </c>
      <c r="CL273" s="643" t="str">
        <f t="shared" si="274"/>
        <v xml:space="preserve">  </v>
      </c>
      <c r="CM273" s="102">
        <f t="shared" si="259"/>
        <v>0.25705108391307213</v>
      </c>
      <c r="CO273" s="174" t="str">
        <f t="shared" si="228"/>
        <v xml:space="preserve">  </v>
      </c>
      <c r="CP273" s="818" t="str">
        <f t="shared" si="275"/>
        <v xml:space="preserve">  </v>
      </c>
      <c r="CQ273" s="106">
        <f t="shared" si="260"/>
        <v>3.0224303060366</v>
      </c>
      <c r="CR273" s="61">
        <f t="shared" si="261"/>
        <v>2.9294324504662352</v>
      </c>
    </row>
    <row r="274" spans="1:97" ht="14.4" x14ac:dyDescent="0.3">
      <c r="A274" s="906" t="s">
        <v>2340</v>
      </c>
      <c r="B274" s="421" t="s">
        <v>1446</v>
      </c>
      <c r="C274" s="310" t="s">
        <v>600</v>
      </c>
      <c r="D274" s="310">
        <v>7</v>
      </c>
      <c r="E274" s="471"/>
      <c r="F274" s="472">
        <v>4</v>
      </c>
      <c r="G274" s="309">
        <v>384147121422401</v>
      </c>
      <c r="H274" s="309">
        <v>201304031435</v>
      </c>
      <c r="I274" s="309"/>
      <c r="J274" s="341" t="s">
        <v>948</v>
      </c>
      <c r="K274" s="919" t="s">
        <v>1720</v>
      </c>
      <c r="L274" s="432" t="s">
        <v>1720</v>
      </c>
      <c r="M274" s="310" t="s">
        <v>947</v>
      </c>
      <c r="N274" s="219" t="s">
        <v>1721</v>
      </c>
      <c r="O274" s="310" t="s">
        <v>45</v>
      </c>
      <c r="P274" s="219" t="s">
        <v>1722</v>
      </c>
      <c r="Q274" s="326">
        <v>0.60763888888888895</v>
      </c>
      <c r="R274" s="341" t="s">
        <v>949</v>
      </c>
      <c r="S274" s="582" t="s">
        <v>949</v>
      </c>
      <c r="T274" s="551">
        <v>127</v>
      </c>
      <c r="U274" s="494">
        <v>132.6</v>
      </c>
      <c r="V274" s="311">
        <f t="shared" si="277"/>
        <v>5.5999999999999943</v>
      </c>
      <c r="W274" s="529">
        <v>375</v>
      </c>
      <c r="X274" s="311">
        <f t="shared" si="278"/>
        <v>14.933333333333318</v>
      </c>
      <c r="Y274" s="643" t="str">
        <f t="shared" si="262"/>
        <v xml:space="preserve">  </v>
      </c>
      <c r="Z274" s="582" t="s">
        <v>949</v>
      </c>
      <c r="AA274" s="551">
        <v>127.6</v>
      </c>
      <c r="AB274" s="494">
        <v>132.89999999999998</v>
      </c>
      <c r="AC274" s="317">
        <f t="shared" si="279"/>
        <v>5.2999999999999829</v>
      </c>
      <c r="AD274" s="529">
        <v>375</v>
      </c>
      <c r="AE274" s="354">
        <v>14.133333333333288</v>
      </c>
      <c r="AF274" s="643" t="str">
        <f t="shared" si="263"/>
        <v xml:space="preserve">  </v>
      </c>
      <c r="AG274" s="582" t="s">
        <v>949</v>
      </c>
      <c r="AH274" s="551">
        <v>123.9</v>
      </c>
      <c r="AI274" s="494">
        <v>129.1</v>
      </c>
      <c r="AJ274" s="317">
        <f t="shared" si="280"/>
        <v>5.1999999999999886</v>
      </c>
      <c r="AK274" s="529">
        <v>375</v>
      </c>
      <c r="AL274" s="311">
        <f t="shared" si="246"/>
        <v>13.866666666666637</v>
      </c>
      <c r="AM274" s="643" t="str">
        <f t="shared" si="257"/>
        <v xml:space="preserve">  </v>
      </c>
      <c r="AN274" s="344">
        <f t="shared" si="247"/>
        <v>14.311111111111082</v>
      </c>
      <c r="AO274" s="344">
        <f t="shared" si="248"/>
        <v>0.55511093319097904</v>
      </c>
      <c r="AP274" s="344">
        <f t="shared" si="229"/>
        <v>3.8788807443469109</v>
      </c>
      <c r="AQ274" s="495">
        <f t="shared" si="249"/>
        <v>3</v>
      </c>
      <c r="AR274" s="643" t="str">
        <f t="shared" si="264"/>
        <v xml:space="preserve">  </v>
      </c>
      <c r="AS274" s="495"/>
      <c r="AT274" s="72" t="s">
        <v>191</v>
      </c>
      <c r="AU274" s="72" t="s">
        <v>191</v>
      </c>
      <c r="AV274" s="72" t="s">
        <v>191</v>
      </c>
      <c r="AW274" s="162" t="str">
        <f t="shared" si="213"/>
        <v xml:space="preserve">  </v>
      </c>
      <c r="AX274" s="643" t="str">
        <f t="shared" si="265"/>
        <v xml:space="preserve">  </v>
      </c>
      <c r="AY274" s="72" t="s">
        <v>191</v>
      </c>
      <c r="AZ274" s="72" t="s">
        <v>191</v>
      </c>
      <c r="BA274" s="72" t="s">
        <v>191</v>
      </c>
      <c r="BB274" s="162" t="str">
        <f t="shared" si="214"/>
        <v xml:space="preserve">  </v>
      </c>
      <c r="BC274" s="643" t="str">
        <f t="shared" si="266"/>
        <v xml:space="preserve">  </v>
      </c>
      <c r="BD274" s="795" t="s">
        <v>191</v>
      </c>
      <c r="BE274" s="251"/>
      <c r="BF274" s="345">
        <v>3.6449649795985004</v>
      </c>
      <c r="BG274" s="345"/>
      <c r="BH274" s="162" t="str">
        <f t="shared" si="281"/>
        <v xml:space="preserve">  </v>
      </c>
      <c r="BI274" s="643" t="str">
        <f t="shared" si="267"/>
        <v xml:space="preserve">  </v>
      </c>
      <c r="BJ274" s="251"/>
      <c r="BK274" s="348">
        <v>1.2538973416547903</v>
      </c>
      <c r="BL274" s="348"/>
      <c r="BM274" s="162" t="str">
        <f t="shared" si="282"/>
        <v xml:space="preserve">  </v>
      </c>
      <c r="BN274" s="818" t="str">
        <f t="shared" si="268"/>
        <v xml:space="preserve">  </v>
      </c>
      <c r="BO274" s="942" t="str">
        <f t="shared" si="269"/>
        <v xml:space="preserve">  </v>
      </c>
      <c r="BP274" s="827">
        <f t="shared" si="250"/>
        <v>34.400806281351691</v>
      </c>
      <c r="BQ274" s="342">
        <v>426.63755203008031</v>
      </c>
      <c r="BR274" s="274"/>
      <c r="BS274" s="163" t="str">
        <f t="shared" si="283"/>
        <v xml:space="preserve">  </v>
      </c>
      <c r="BT274" s="818" t="str">
        <f t="shared" si="270"/>
        <v xml:space="preserve">  </v>
      </c>
      <c r="BU274" s="350">
        <f t="shared" si="251"/>
        <v>6.3711207769825258</v>
      </c>
      <c r="BV274" s="274"/>
      <c r="BW274" s="163" t="str">
        <f t="shared" si="215"/>
        <v xml:space="preserve">  </v>
      </c>
      <c r="BX274" s="643" t="str">
        <f t="shared" si="271"/>
        <v xml:space="preserve">  </v>
      </c>
      <c r="BY274" s="354">
        <v>268.52962266320583</v>
      </c>
      <c r="BZ274" s="340"/>
      <c r="CA274" s="254">
        <v>1</v>
      </c>
      <c r="CB274" s="163" t="str">
        <f t="shared" si="284"/>
        <v xml:space="preserve">  </v>
      </c>
      <c r="CC274" s="643" t="str">
        <f t="shared" si="272"/>
        <v xml:space="preserve">  </v>
      </c>
      <c r="CD274" s="316">
        <f t="shared" si="276"/>
        <v>3.7952186669732968</v>
      </c>
      <c r="CE274" s="274"/>
      <c r="CF274" s="174" t="str">
        <f t="shared" si="245"/>
        <v xml:space="preserve">  </v>
      </c>
      <c r="CG274" s="818" t="str">
        <f t="shared" si="273"/>
        <v xml:space="preserve">  </v>
      </c>
      <c r="CH274" s="894">
        <f t="shared" si="252"/>
        <v>62.940925238637455</v>
      </c>
      <c r="CI274" s="346">
        <v>21.214209664097915</v>
      </c>
      <c r="CJ274" s="274"/>
      <c r="CK274" s="163" t="str">
        <f t="shared" si="258"/>
        <v xml:space="preserve">  </v>
      </c>
      <c r="CL274" s="643" t="str">
        <f t="shared" si="274"/>
        <v xml:space="preserve">  </v>
      </c>
      <c r="CM274" s="345">
        <f t="shared" si="259"/>
        <v>0.29417037400882379</v>
      </c>
      <c r="CN274" s="274"/>
      <c r="CO274" s="174" t="str">
        <f t="shared" si="228"/>
        <v xml:space="preserve">  </v>
      </c>
      <c r="CP274" s="818" t="str">
        <f t="shared" si="275"/>
        <v xml:space="preserve">  </v>
      </c>
      <c r="CQ274" s="346">
        <f t="shared" si="260"/>
        <v>4.9724196951613386</v>
      </c>
      <c r="CR274" s="347">
        <f t="shared" si="261"/>
        <v>4.6172468597926661</v>
      </c>
      <c r="CS274" s="274"/>
    </row>
    <row r="275" spans="1:97" ht="14.4" x14ac:dyDescent="0.3">
      <c r="A275" s="906" t="s">
        <v>2341</v>
      </c>
      <c r="B275" s="425" t="s">
        <v>1447</v>
      </c>
      <c r="C275" s="219" t="s">
        <v>599</v>
      </c>
      <c r="D275" s="219">
        <v>9</v>
      </c>
      <c r="E275" s="471"/>
      <c r="F275" s="472">
        <v>1</v>
      </c>
      <c r="G275" s="419">
        <v>384151121422801</v>
      </c>
      <c r="H275" s="419">
        <v>201304031440</v>
      </c>
      <c r="I275" s="419"/>
      <c r="J275" s="305" t="s">
        <v>942</v>
      </c>
      <c r="K275" s="911" t="s">
        <v>1723</v>
      </c>
      <c r="L275" s="414" t="s">
        <v>1723</v>
      </c>
      <c r="M275" s="219" t="s">
        <v>944</v>
      </c>
      <c r="N275" s="219"/>
      <c r="O275" s="219"/>
      <c r="P275" s="332">
        <v>41367</v>
      </c>
      <c r="Q275" s="326">
        <v>0.61111111111111105</v>
      </c>
      <c r="R275" s="305" t="s">
        <v>943</v>
      </c>
      <c r="S275" s="582" t="s">
        <v>943</v>
      </c>
      <c r="T275" s="548">
        <v>125.8</v>
      </c>
      <c r="U275" s="492">
        <v>131.70000000000002</v>
      </c>
      <c r="V275" s="136">
        <f t="shared" si="277"/>
        <v>5.9000000000000199</v>
      </c>
      <c r="W275" s="528">
        <v>275</v>
      </c>
      <c r="X275" s="136">
        <f t="shared" si="278"/>
        <v>21.454545454545524</v>
      </c>
      <c r="Y275" s="643" t="str">
        <f t="shared" si="262"/>
        <v xml:space="preserve">  </v>
      </c>
      <c r="Z275" s="582" t="s">
        <v>943</v>
      </c>
      <c r="AA275" s="549">
        <v>124.4</v>
      </c>
      <c r="AB275" s="492">
        <v>129.80000000000001</v>
      </c>
      <c r="AC275" s="138">
        <f t="shared" si="279"/>
        <v>5.4000000000000057</v>
      </c>
      <c r="AD275" s="528">
        <v>275</v>
      </c>
      <c r="AE275" s="2">
        <v>19.636363636363654</v>
      </c>
      <c r="AF275" s="643" t="str">
        <f t="shared" si="263"/>
        <v xml:space="preserve">  </v>
      </c>
      <c r="AG275" s="582" t="s">
        <v>943</v>
      </c>
      <c r="AH275" s="549">
        <v>123.3</v>
      </c>
      <c r="AI275" s="492">
        <v>128.39999999999998</v>
      </c>
      <c r="AJ275" s="138">
        <f t="shared" si="280"/>
        <v>5.0999999999999801</v>
      </c>
      <c r="AK275" s="528">
        <v>275</v>
      </c>
      <c r="AL275" s="136">
        <f t="shared" si="246"/>
        <v>18.545454545454472</v>
      </c>
      <c r="AM275" s="643" t="str">
        <f t="shared" si="257"/>
        <v xml:space="preserve">  </v>
      </c>
      <c r="AN275" s="192">
        <f t="shared" si="247"/>
        <v>19.878787878787886</v>
      </c>
      <c r="AO275" s="192">
        <f t="shared" si="248"/>
        <v>1.4696188670282073</v>
      </c>
      <c r="AP275" s="192">
        <f t="shared" si="229"/>
        <v>7.3928997884040895</v>
      </c>
      <c r="AQ275" s="42">
        <f t="shared" si="249"/>
        <v>3</v>
      </c>
      <c r="AR275" s="643" t="str">
        <f t="shared" si="264"/>
        <v xml:space="preserve">  </v>
      </c>
      <c r="AS275" s="42"/>
      <c r="AT275" s="23" t="s">
        <v>191</v>
      </c>
      <c r="AU275" s="23" t="s">
        <v>191</v>
      </c>
      <c r="AV275" s="23" t="s">
        <v>191</v>
      </c>
      <c r="AW275" s="162" t="str">
        <f t="shared" si="213"/>
        <v xml:space="preserve">  </v>
      </c>
      <c r="AX275" s="643" t="str">
        <f t="shared" si="265"/>
        <v xml:space="preserve">  </v>
      </c>
      <c r="AY275" s="23" t="s">
        <v>191</v>
      </c>
      <c r="AZ275" s="23" t="s">
        <v>191</v>
      </c>
      <c r="BA275" s="23" t="s">
        <v>191</v>
      </c>
      <c r="BB275" s="162" t="str">
        <f t="shared" si="214"/>
        <v xml:space="preserve">  </v>
      </c>
      <c r="BC275" s="643" t="str">
        <f t="shared" si="266"/>
        <v xml:space="preserve">  </v>
      </c>
      <c r="BD275" s="794" t="s">
        <v>191</v>
      </c>
      <c r="BE275" s="55"/>
      <c r="BF275" s="24">
        <v>1.4585892845840431</v>
      </c>
      <c r="BG275" s="24"/>
      <c r="BH275" s="162" t="str">
        <f t="shared" si="281"/>
        <v xml:space="preserve">  </v>
      </c>
      <c r="BI275" s="643" t="str">
        <f t="shared" si="267"/>
        <v xml:space="preserve">  </v>
      </c>
      <c r="BJ275" s="55"/>
      <c r="BK275" s="5">
        <v>0.28380521706458867</v>
      </c>
      <c r="BL275" s="5"/>
      <c r="BM275" s="162" t="str">
        <f t="shared" si="282"/>
        <v xml:space="preserve">  </v>
      </c>
      <c r="BN275" s="818" t="str">
        <f t="shared" si="268"/>
        <v xml:space="preserve">  </v>
      </c>
      <c r="BO275" s="942" t="str">
        <f t="shared" si="269"/>
        <v xml:space="preserve">  </v>
      </c>
      <c r="BP275" s="826">
        <f t="shared" si="250"/>
        <v>19.45751419293633</v>
      </c>
      <c r="BQ275" s="21">
        <v>282.78397989062421</v>
      </c>
      <c r="BR275" s="246"/>
      <c r="BS275" s="163" t="str">
        <f t="shared" si="283"/>
        <v xml:space="preserve">  </v>
      </c>
      <c r="BT275" s="818" t="str">
        <f t="shared" si="270"/>
        <v xml:space="preserve">  </v>
      </c>
      <c r="BU275" s="10">
        <f t="shared" si="251"/>
        <v>6.067001750380685</v>
      </c>
      <c r="BV275" s="246"/>
      <c r="BW275" s="163" t="str">
        <f t="shared" si="215"/>
        <v xml:space="preserve">  </v>
      </c>
      <c r="BX275" s="643" t="str">
        <f t="shared" si="271"/>
        <v xml:space="preserve">  </v>
      </c>
      <c r="BY275" s="2">
        <v>21.074283658572096</v>
      </c>
      <c r="BZ275" s="10"/>
      <c r="CA275" s="80">
        <v>1</v>
      </c>
      <c r="CB275" s="163" t="str">
        <f t="shared" si="284"/>
        <v xml:space="preserve">  </v>
      </c>
      <c r="CC275" s="643" t="str">
        <f t="shared" si="272"/>
        <v xml:space="preserve">  </v>
      </c>
      <c r="CD275" s="6">
        <f t="shared" si="276"/>
        <v>0.41382229729559789</v>
      </c>
      <c r="CF275" s="174" t="str">
        <f t="shared" si="245"/>
        <v xml:space="preserve">  </v>
      </c>
      <c r="CG275" s="818" t="str">
        <f t="shared" si="273"/>
        <v xml:space="preserve">  </v>
      </c>
      <c r="CH275" s="829">
        <f t="shared" si="252"/>
        <v>7.4524319470725509</v>
      </c>
      <c r="CI275" s="11">
        <v>10.439800339429867</v>
      </c>
      <c r="CK275" s="163" t="str">
        <f t="shared" si="258"/>
        <v xml:space="preserve">  </v>
      </c>
      <c r="CL275" s="643" t="str">
        <f t="shared" si="274"/>
        <v xml:space="preserve">  </v>
      </c>
      <c r="CM275" s="102">
        <f t="shared" si="259"/>
        <v>0.19361084265851677</v>
      </c>
      <c r="CO275" s="174" t="str">
        <f t="shared" si="228"/>
        <v>E, &lt;PRL</v>
      </c>
      <c r="CP275" s="818" t="str">
        <f t="shared" si="275"/>
        <v>E, &lt;RL</v>
      </c>
      <c r="CQ275" s="106">
        <f t="shared" si="260"/>
        <v>3.6917934118714206</v>
      </c>
      <c r="CR275" s="61">
        <f t="shared" si="261"/>
        <v>3.1912112543295095</v>
      </c>
    </row>
    <row r="276" spans="1:97" ht="14.4" x14ac:dyDescent="0.3">
      <c r="A276" s="906" t="s">
        <v>2342</v>
      </c>
      <c r="B276" s="425" t="s">
        <v>1448</v>
      </c>
      <c r="C276" s="305" t="s">
        <v>601</v>
      </c>
      <c r="D276" s="305">
        <v>2</v>
      </c>
      <c r="E276" s="471"/>
      <c r="F276" s="472">
        <v>4</v>
      </c>
      <c r="G276" s="419">
        <v>88888823</v>
      </c>
      <c r="H276" s="419">
        <v>201304031330</v>
      </c>
      <c r="I276" s="419"/>
      <c r="J276" s="305" t="s">
        <v>951</v>
      </c>
      <c r="K276" s="910" t="s">
        <v>137</v>
      </c>
      <c r="L276" s="418"/>
      <c r="M276" s="219" t="s">
        <v>46</v>
      </c>
      <c r="N276" s="219"/>
      <c r="O276" s="219" t="s">
        <v>47</v>
      </c>
      <c r="P276" s="332">
        <v>41368</v>
      </c>
      <c r="Q276" s="326">
        <v>0.5625</v>
      </c>
      <c r="R276" s="305" t="s">
        <v>950</v>
      </c>
      <c r="S276" s="582" t="s">
        <v>950</v>
      </c>
      <c r="T276" s="548">
        <v>132.6</v>
      </c>
      <c r="U276" s="492">
        <v>131.70000000000002</v>
      </c>
      <c r="V276" s="136">
        <f t="shared" si="277"/>
        <v>-0.89999999999997726</v>
      </c>
      <c r="W276" s="528">
        <v>1200</v>
      </c>
      <c r="X276" s="136">
        <f t="shared" si="278"/>
        <v>-0.74999999999998113</v>
      </c>
      <c r="Y276" s="643" t="str">
        <f t="shared" si="262"/>
        <v>&lt;MDL</v>
      </c>
      <c r="Z276" s="582" t="s">
        <v>950</v>
      </c>
      <c r="AA276" s="549">
        <v>132.30000000000001</v>
      </c>
      <c r="AB276" s="492">
        <v>131.89999999999998</v>
      </c>
      <c r="AC276" s="138">
        <f t="shared" si="279"/>
        <v>-0.40000000000003411</v>
      </c>
      <c r="AD276" s="528">
        <v>1200</v>
      </c>
      <c r="AE276" s="138">
        <f t="shared" ref="AE276:AE307" si="285">AC276/(AD276/1000)</f>
        <v>-0.33333333333336179</v>
      </c>
      <c r="AF276" s="643" t="str">
        <f t="shared" si="263"/>
        <v>&lt;MDL</v>
      </c>
      <c r="AG276" s="582" t="s">
        <v>950</v>
      </c>
      <c r="AH276" s="549">
        <v>128.19999999999999</v>
      </c>
      <c r="AI276" s="492">
        <v>127.8</v>
      </c>
      <c r="AJ276" s="138">
        <f t="shared" si="280"/>
        <v>-0.39999999999999147</v>
      </c>
      <c r="AK276" s="528">
        <v>1200</v>
      </c>
      <c r="AL276" s="2" t="s">
        <v>88</v>
      </c>
      <c r="AM276" s="643" t="str">
        <f t="shared" si="257"/>
        <v>&lt;MDL</v>
      </c>
      <c r="AN276" s="2" t="s">
        <v>88</v>
      </c>
      <c r="AO276" s="2" t="s">
        <v>88</v>
      </c>
      <c r="AP276" s="2" t="s">
        <v>88</v>
      </c>
      <c r="AQ276" s="2" t="s">
        <v>88</v>
      </c>
      <c r="AR276" s="643" t="s">
        <v>88</v>
      </c>
      <c r="AS276" s="2"/>
      <c r="AT276" s="23" t="s">
        <v>191</v>
      </c>
      <c r="AU276" s="23" t="s">
        <v>191</v>
      </c>
      <c r="AV276" s="23" t="s">
        <v>191</v>
      </c>
      <c r="AW276" s="162" t="str">
        <f t="shared" si="213"/>
        <v xml:space="preserve">  </v>
      </c>
      <c r="AX276" s="643" t="str">
        <f t="shared" si="265"/>
        <v xml:space="preserve">  </v>
      </c>
      <c r="AY276" s="23" t="s">
        <v>191</v>
      </c>
      <c r="AZ276" s="23" t="s">
        <v>191</v>
      </c>
      <c r="BA276" s="23" t="s">
        <v>191</v>
      </c>
      <c r="BB276" s="162" t="str">
        <f t="shared" si="214"/>
        <v xml:space="preserve">  </v>
      </c>
      <c r="BC276" s="643" t="str">
        <f t="shared" si="266"/>
        <v xml:space="preserve">  </v>
      </c>
      <c r="BD276" s="794" t="s">
        <v>191</v>
      </c>
      <c r="BE276" s="55"/>
      <c r="BF276" s="668" t="s">
        <v>960</v>
      </c>
      <c r="BG276" s="24"/>
      <c r="BH276" s="162" t="str">
        <f t="shared" si="281"/>
        <v xml:space="preserve">  </v>
      </c>
      <c r="BI276" s="643" t="str">
        <f t="shared" si="267"/>
        <v xml:space="preserve">  </v>
      </c>
      <c r="BJ276" s="55"/>
      <c r="BK276" s="668" t="s">
        <v>960</v>
      </c>
      <c r="BL276" s="5"/>
      <c r="BM276" s="162" t="str">
        <f t="shared" si="282"/>
        <v xml:space="preserve">  </v>
      </c>
      <c r="BN276" s="818" t="str">
        <f t="shared" si="268"/>
        <v xml:space="preserve">  </v>
      </c>
      <c r="BO276" s="942" t="str">
        <f t="shared" si="269"/>
        <v xml:space="preserve">  </v>
      </c>
      <c r="BP276" s="845" t="s">
        <v>960</v>
      </c>
      <c r="BQ276" s="2"/>
      <c r="BR276" s="246"/>
      <c r="BS276" s="163" t="str">
        <f t="shared" si="283"/>
        <v>E, &lt;PRL</v>
      </c>
      <c r="BT276" s="818"/>
      <c r="BU276" s="858">
        <v>2.712742116736255E-3</v>
      </c>
      <c r="BV276" s="246"/>
      <c r="BW276" s="163" t="str">
        <f t="shared" si="215"/>
        <v>E, &lt;PRL</v>
      </c>
      <c r="BX276" s="643" t="str">
        <f t="shared" si="271"/>
        <v>&lt;MDL</v>
      </c>
      <c r="BY276" s="142" t="s">
        <v>88</v>
      </c>
      <c r="BZ276" s="2"/>
      <c r="CA276" s="80">
        <v>1</v>
      </c>
      <c r="CB276" s="163" t="str">
        <f t="shared" si="284"/>
        <v xml:space="preserve">  </v>
      </c>
      <c r="CC276" s="643" t="s">
        <v>88</v>
      </c>
      <c r="CD276" s="189">
        <v>3.6086102155089123E-3</v>
      </c>
      <c r="CE276" s="2"/>
      <c r="CF276" s="174" t="str">
        <f t="shared" si="245"/>
        <v>E, &lt;PRL</v>
      </c>
      <c r="CG276" s="818" t="str">
        <f t="shared" si="273"/>
        <v>&lt;MDL</v>
      </c>
      <c r="CH276" s="829"/>
      <c r="CI276" s="8" t="s">
        <v>603</v>
      </c>
      <c r="CK276" s="163" t="str">
        <f t="shared" si="258"/>
        <v xml:space="preserve">  </v>
      </c>
      <c r="CL276" s="643" t="s">
        <v>88</v>
      </c>
      <c r="CM276" s="8" t="s">
        <v>603</v>
      </c>
      <c r="CO276" s="174" t="str">
        <f t="shared" si="228"/>
        <v xml:space="preserve">  </v>
      </c>
      <c r="CP276" s="818" t="s">
        <v>88</v>
      </c>
      <c r="CQ276" s="8" t="s">
        <v>603</v>
      </c>
      <c r="CR276" s="61"/>
    </row>
    <row r="277" spans="1:97" ht="14.4" x14ac:dyDescent="0.3">
      <c r="A277" s="906" t="s">
        <v>2343</v>
      </c>
      <c r="B277" s="425" t="s">
        <v>1449</v>
      </c>
      <c r="C277" s="305" t="s">
        <v>601</v>
      </c>
      <c r="D277" s="305">
        <v>2</v>
      </c>
      <c r="E277" s="607" t="s">
        <v>390</v>
      </c>
      <c r="F277" s="472">
        <v>4</v>
      </c>
      <c r="G277" s="419">
        <v>88888823</v>
      </c>
      <c r="H277" s="419">
        <v>201402061107</v>
      </c>
      <c r="I277" s="419" t="s">
        <v>672</v>
      </c>
      <c r="J277" s="219" t="s">
        <v>973</v>
      </c>
      <c r="K277" s="910" t="s">
        <v>137</v>
      </c>
      <c r="L277" s="418"/>
      <c r="M277" s="219" t="s">
        <v>535</v>
      </c>
      <c r="N277" s="219"/>
      <c r="O277" s="219" t="s">
        <v>47</v>
      </c>
      <c r="P277" s="332">
        <v>41676</v>
      </c>
      <c r="Q277" s="326">
        <v>0.46319444444444446</v>
      </c>
      <c r="R277" s="219" t="s">
        <v>980</v>
      </c>
      <c r="S277" s="557" t="s">
        <v>980</v>
      </c>
      <c r="T277" s="556">
        <v>123.4</v>
      </c>
      <c r="U277" s="492">
        <v>123.39999999999999</v>
      </c>
      <c r="V277" s="136">
        <f t="shared" si="277"/>
        <v>0</v>
      </c>
      <c r="W277" s="9">
        <v>1412</v>
      </c>
      <c r="X277" s="8">
        <f t="shared" ref="X277:X331" si="286">V277/(W277/1000)</f>
        <v>0</v>
      </c>
      <c r="Y277" s="643" t="str">
        <f t="shared" si="262"/>
        <v>&lt;MDL</v>
      </c>
      <c r="Z277" s="557" t="s">
        <v>980</v>
      </c>
      <c r="AA277" s="556">
        <v>126.8</v>
      </c>
      <c r="AB277" s="492">
        <v>126.4</v>
      </c>
      <c r="AC277" s="136">
        <f t="shared" si="279"/>
        <v>-0.39999999999999147</v>
      </c>
      <c r="AD277" s="9">
        <v>1088</v>
      </c>
      <c r="AE277" s="136">
        <f t="shared" si="285"/>
        <v>-0.36764705882352156</v>
      </c>
      <c r="AF277" s="643" t="str">
        <f t="shared" si="263"/>
        <v>&lt;MDL</v>
      </c>
      <c r="AG277" s="557" t="s">
        <v>980</v>
      </c>
      <c r="AH277" s="556">
        <v>126.9</v>
      </c>
      <c r="AI277" s="492">
        <v>126.5</v>
      </c>
      <c r="AJ277" s="136">
        <f t="shared" si="280"/>
        <v>-0.40000000000000568</v>
      </c>
      <c r="AK277" s="9">
        <v>1596</v>
      </c>
      <c r="AL277" s="136">
        <f t="shared" ref="AL277:AL308" si="287">AJ277/(AK277/1000)</f>
        <v>-0.25062656641604364</v>
      </c>
      <c r="AM277" s="643" t="str">
        <f t="shared" si="257"/>
        <v>&lt;MDL</v>
      </c>
      <c r="AN277" s="8" t="s">
        <v>88</v>
      </c>
      <c r="AO277" s="8" t="s">
        <v>88</v>
      </c>
      <c r="AP277" s="8" t="s">
        <v>88</v>
      </c>
      <c r="AQ277" s="8" t="s">
        <v>88</v>
      </c>
      <c r="AR277" s="643" t="s">
        <v>88</v>
      </c>
      <c r="AS277" s="8"/>
      <c r="AT277" s="86" t="s">
        <v>191</v>
      </c>
      <c r="AU277" s="86" t="s">
        <v>191</v>
      </c>
      <c r="AV277" s="86" t="s">
        <v>191</v>
      </c>
      <c r="AW277" s="161" t="str">
        <f t="shared" si="213"/>
        <v xml:space="preserve">  </v>
      </c>
      <c r="AX277" s="643" t="str">
        <f t="shared" si="265"/>
        <v xml:space="preserve">  </v>
      </c>
      <c r="AY277" s="86" t="s">
        <v>191</v>
      </c>
      <c r="AZ277" s="86" t="s">
        <v>191</v>
      </c>
      <c r="BA277" s="86" t="s">
        <v>191</v>
      </c>
      <c r="BB277" s="161"/>
      <c r="BC277" s="643" t="str">
        <f t="shared" si="266"/>
        <v xml:space="preserve">  </v>
      </c>
      <c r="BD277" s="801" t="s">
        <v>191</v>
      </c>
      <c r="BE277" s="196" t="s">
        <v>980</v>
      </c>
      <c r="BF277" s="85">
        <v>0.17737427203191175</v>
      </c>
      <c r="BG277" s="85"/>
      <c r="BH277" s="161"/>
      <c r="BI277" s="643" t="str">
        <f t="shared" si="267"/>
        <v>E, &lt;RL</v>
      </c>
      <c r="BJ277" s="196" t="s">
        <v>980</v>
      </c>
      <c r="BK277" s="631">
        <v>5.6876141027105279E-4</v>
      </c>
      <c r="BL277" s="85"/>
      <c r="BM277" s="161" t="s">
        <v>88</v>
      </c>
      <c r="BN277" s="818" t="str">
        <f t="shared" si="268"/>
        <v>&lt;MDL</v>
      </c>
      <c r="BO277" s="942" t="str">
        <f t="shared" si="269"/>
        <v>&lt;MDL</v>
      </c>
      <c r="BP277" s="825">
        <f t="shared" ref="BP277:BP308" si="288">BK277/BF277*100</f>
        <v>0.32065609276678292</v>
      </c>
      <c r="BQ277" s="224">
        <v>6.7372407926016564E-2</v>
      </c>
      <c r="BR277" s="141"/>
      <c r="BS277" s="161"/>
      <c r="BT277" s="818" t="str">
        <f t="shared" si="270"/>
        <v>&lt;MDL</v>
      </c>
      <c r="BU277" s="858">
        <v>4.7714169919275191E-2</v>
      </c>
      <c r="BV277" s="141"/>
      <c r="BW277" s="161"/>
      <c r="BX277" s="643" t="str">
        <f t="shared" si="271"/>
        <v>&lt;MDL</v>
      </c>
      <c r="BY277" s="882">
        <v>4.7</v>
      </c>
      <c r="BZ277" s="87"/>
      <c r="CA277" s="80">
        <v>1</v>
      </c>
      <c r="CB277" s="87"/>
      <c r="CC277" s="643" t="s">
        <v>88</v>
      </c>
      <c r="CD277" s="87" t="s">
        <v>88</v>
      </c>
      <c r="CE277" s="87"/>
      <c r="CF277" s="161"/>
      <c r="CG277" s="818" t="s">
        <v>88</v>
      </c>
      <c r="CH277" s="898"/>
      <c r="CI277" s="87" t="s">
        <v>603</v>
      </c>
      <c r="CJ277" s="141"/>
      <c r="CK277" s="141"/>
      <c r="CL277" s="643" t="s">
        <v>88</v>
      </c>
      <c r="CM277" s="87" t="s">
        <v>603</v>
      </c>
      <c r="CN277" s="141"/>
      <c r="CO277" s="141"/>
      <c r="CP277" s="818" t="s">
        <v>88</v>
      </c>
      <c r="CQ277" s="87" t="s">
        <v>603</v>
      </c>
      <c r="CR277" s="87"/>
      <c r="CS277" s="141"/>
    </row>
    <row r="278" spans="1:97" ht="14.4" x14ac:dyDescent="0.3">
      <c r="A278" s="906" t="s">
        <v>2344</v>
      </c>
      <c r="B278" s="425" t="s">
        <v>1450</v>
      </c>
      <c r="C278" s="219" t="s">
        <v>599</v>
      </c>
      <c r="D278" s="219">
        <v>9</v>
      </c>
      <c r="E278" s="607" t="s">
        <v>390</v>
      </c>
      <c r="F278" s="472">
        <v>1</v>
      </c>
      <c r="G278" s="219">
        <v>11452500</v>
      </c>
      <c r="H278" s="419">
        <v>201402111310</v>
      </c>
      <c r="I278" s="419" t="s">
        <v>672</v>
      </c>
      <c r="J278" s="219" t="s">
        <v>974</v>
      </c>
      <c r="K278" s="926" t="s">
        <v>2613</v>
      </c>
      <c r="L278" s="414" t="s">
        <v>972</v>
      </c>
      <c r="M278" s="219" t="s">
        <v>972</v>
      </c>
      <c r="N278" s="219"/>
      <c r="O278" s="219"/>
      <c r="P278" s="332">
        <v>41681</v>
      </c>
      <c r="Q278" s="326">
        <v>0.54861111111111105</v>
      </c>
      <c r="R278" s="219" t="s">
        <v>981</v>
      </c>
      <c r="S278" s="557" t="s">
        <v>981</v>
      </c>
      <c r="T278" s="556">
        <v>125.2</v>
      </c>
      <c r="U278" s="492">
        <v>129.89999999999998</v>
      </c>
      <c r="V278" s="136">
        <f t="shared" si="277"/>
        <v>4.6999999999999744</v>
      </c>
      <c r="W278" s="9">
        <v>1440</v>
      </c>
      <c r="X278" s="8">
        <f t="shared" si="286"/>
        <v>3.2638888888888711</v>
      </c>
      <c r="Y278" s="643" t="str">
        <f t="shared" si="262"/>
        <v xml:space="preserve">  </v>
      </c>
      <c r="Z278" s="557" t="s">
        <v>981</v>
      </c>
      <c r="AA278" s="556">
        <v>124.9</v>
      </c>
      <c r="AB278" s="492">
        <v>129</v>
      </c>
      <c r="AC278" s="136">
        <f t="shared" si="279"/>
        <v>4.0999999999999943</v>
      </c>
      <c r="AD278" s="9">
        <v>1312</v>
      </c>
      <c r="AE278" s="136">
        <f t="shared" si="285"/>
        <v>3.1249999999999956</v>
      </c>
      <c r="AF278" s="643" t="str">
        <f t="shared" si="263"/>
        <v xml:space="preserve">  </v>
      </c>
      <c r="AG278" s="557" t="s">
        <v>981</v>
      </c>
      <c r="AH278" s="556">
        <v>127</v>
      </c>
      <c r="AI278" s="492">
        <v>131.1</v>
      </c>
      <c r="AJ278" s="136">
        <f t="shared" si="280"/>
        <v>4.0999999999999943</v>
      </c>
      <c r="AK278" s="9">
        <v>1228</v>
      </c>
      <c r="AL278" s="136">
        <f t="shared" si="287"/>
        <v>3.3387622149837086</v>
      </c>
      <c r="AM278" s="643" t="str">
        <f t="shared" si="257"/>
        <v xml:space="preserve">  </v>
      </c>
      <c r="AN278" s="136">
        <f t="shared" ref="AN278:AN307" si="289">AVERAGE(X278,AE278,AL278)</f>
        <v>3.2425503679575249</v>
      </c>
      <c r="AO278" s="136">
        <f t="shared" ref="AO278:AO307" si="290">STDEV(X278,AE278,AL278)</f>
        <v>0.10846690967912245</v>
      </c>
      <c r="AP278" s="136">
        <f t="shared" ref="AP278:AP307" si="291">AO278/AN278*100</f>
        <v>3.3451110197386238</v>
      </c>
      <c r="AQ278" s="535">
        <f t="shared" ref="AQ278:AQ307" si="292">COUNT(X278,AE278,AL278)</f>
        <v>3</v>
      </c>
      <c r="AR278" s="643" t="str">
        <f t="shared" si="264"/>
        <v xml:space="preserve">  </v>
      </c>
      <c r="AS278" s="535"/>
      <c r="AT278" s="86" t="s">
        <v>191</v>
      </c>
      <c r="AU278" s="86" t="s">
        <v>191</v>
      </c>
      <c r="AV278" s="86" t="s">
        <v>191</v>
      </c>
      <c r="AW278" s="161" t="str">
        <f t="shared" si="213"/>
        <v xml:space="preserve">  </v>
      </c>
      <c r="AX278" s="643" t="str">
        <f t="shared" si="265"/>
        <v xml:space="preserve">  </v>
      </c>
      <c r="AY278" s="86" t="s">
        <v>191</v>
      </c>
      <c r="AZ278" s="86" t="s">
        <v>191</v>
      </c>
      <c r="BA278" s="86" t="s">
        <v>191</v>
      </c>
      <c r="BB278" s="161"/>
      <c r="BC278" s="643" t="str">
        <f t="shared" si="266"/>
        <v xml:space="preserve">  </v>
      </c>
      <c r="BD278" s="801" t="s">
        <v>191</v>
      </c>
      <c r="BE278" s="196" t="s">
        <v>981</v>
      </c>
      <c r="BF278" s="85">
        <v>2.3738652517188559</v>
      </c>
      <c r="BG278" s="85"/>
      <c r="BH278" s="161"/>
      <c r="BI278" s="643" t="str">
        <f t="shared" si="267"/>
        <v xml:space="preserve">  </v>
      </c>
      <c r="BJ278" s="196" t="s">
        <v>981</v>
      </c>
      <c r="BK278" s="85">
        <v>5.318733164830225E-2</v>
      </c>
      <c r="BL278" s="85"/>
      <c r="BM278" s="161" t="str">
        <f t="shared" ref="BM278:BM297" si="293">IF(BK278&lt;BM$7,"E, &lt;PRL",IF(BK278&gt;BM$7,"  ",))</f>
        <v xml:space="preserve">  </v>
      </c>
      <c r="BN278" s="818" t="str">
        <f t="shared" si="268"/>
        <v xml:space="preserve">  </v>
      </c>
      <c r="BO278" s="942" t="str">
        <f t="shared" si="269"/>
        <v xml:space="preserve">  </v>
      </c>
      <c r="BP278" s="825">
        <f t="shared" si="288"/>
        <v>2.2405370991378155</v>
      </c>
      <c r="BQ278" s="138">
        <v>288.30704097882881</v>
      </c>
      <c r="BR278" s="141"/>
      <c r="BS278" s="161"/>
      <c r="BT278" s="818" t="str">
        <f t="shared" si="270"/>
        <v xml:space="preserve">  </v>
      </c>
      <c r="BU278" s="67">
        <v>0.94100214763922774</v>
      </c>
      <c r="BV278" s="141"/>
      <c r="BW278" s="161"/>
      <c r="BX278" s="643" t="str">
        <f t="shared" si="271"/>
        <v>E, &lt;RL</v>
      </c>
      <c r="BY278" s="85">
        <v>12.982772511878528</v>
      </c>
      <c r="BZ278" s="87"/>
      <c r="CA278" s="247">
        <v>1</v>
      </c>
      <c r="CB278" s="87"/>
      <c r="CC278" s="643" t="str">
        <f t="shared" si="272"/>
        <v xml:space="preserve">  </v>
      </c>
      <c r="CD278" s="85">
        <v>4.0571164099620326E-2</v>
      </c>
      <c r="CE278" s="87"/>
      <c r="CF278" s="161"/>
      <c r="CG278" s="818" t="str">
        <f t="shared" si="273"/>
        <v>&lt;MDL</v>
      </c>
      <c r="CH278" s="825">
        <f t="shared" ref="CH278:CH296" si="294">BY278/BQ278*100</f>
        <v>4.5031062952194389</v>
      </c>
      <c r="CI278" s="87">
        <v>29.978277652309224</v>
      </c>
      <c r="CJ278" s="141"/>
      <c r="CK278" s="141"/>
      <c r="CL278" s="643" t="str">
        <f t="shared" si="274"/>
        <v xml:space="preserve">  </v>
      </c>
      <c r="CM278" s="198">
        <f t="shared" ref="CM278:CM283" si="295">CI278*(AL278/1000)</f>
        <v>0.10009034069582055</v>
      </c>
      <c r="CN278" s="141"/>
      <c r="CO278" s="141"/>
      <c r="CP278" s="818" t="str">
        <f t="shared" si="275"/>
        <v>&lt;MDL</v>
      </c>
      <c r="CQ278" s="154">
        <f t="shared" ref="CQ278:CQ296" si="296">CI278/BQ278*100</f>
        <v>10.398038684913912</v>
      </c>
      <c r="CR278" s="61" t="s">
        <v>2618</v>
      </c>
      <c r="CS278" s="141"/>
    </row>
    <row r="279" spans="1:97" ht="21.6" x14ac:dyDescent="0.3">
      <c r="A279" s="906" t="s">
        <v>2345</v>
      </c>
      <c r="B279" s="425" t="s">
        <v>1451</v>
      </c>
      <c r="C279" s="219" t="s">
        <v>599</v>
      </c>
      <c r="D279" s="219">
        <v>9</v>
      </c>
      <c r="E279" s="607" t="s">
        <v>390</v>
      </c>
      <c r="F279" s="472">
        <v>1</v>
      </c>
      <c r="G279" s="419">
        <v>11452600</v>
      </c>
      <c r="H279" s="419">
        <v>201403021330</v>
      </c>
      <c r="I279" s="419" t="s">
        <v>672</v>
      </c>
      <c r="J279" s="219" t="s">
        <v>975</v>
      </c>
      <c r="K279" s="926" t="s">
        <v>2614</v>
      </c>
      <c r="L279" s="413" t="s">
        <v>1694</v>
      </c>
      <c r="M279" s="219" t="s">
        <v>43</v>
      </c>
      <c r="N279" s="219"/>
      <c r="O279" s="219"/>
      <c r="P279" s="332">
        <v>41700</v>
      </c>
      <c r="Q279" s="326">
        <v>0.5625</v>
      </c>
      <c r="R279" s="219" t="s">
        <v>982</v>
      </c>
      <c r="S279" s="557" t="s">
        <v>982</v>
      </c>
      <c r="T279" s="556">
        <v>125.7</v>
      </c>
      <c r="U279" s="492">
        <v>141.69999999999999</v>
      </c>
      <c r="V279" s="136">
        <f t="shared" si="277"/>
        <v>15.999999999999986</v>
      </c>
      <c r="W279" s="9">
        <v>374</v>
      </c>
      <c r="X279" s="8">
        <f t="shared" si="286"/>
        <v>42.780748663101569</v>
      </c>
      <c r="Y279" s="643" t="str">
        <f t="shared" si="262"/>
        <v xml:space="preserve">  </v>
      </c>
      <c r="Z279" s="557" t="s">
        <v>982</v>
      </c>
      <c r="AA279" s="556">
        <v>126.6</v>
      </c>
      <c r="AB279" s="492">
        <v>143.4</v>
      </c>
      <c r="AC279" s="136">
        <f t="shared" si="279"/>
        <v>16.800000000000011</v>
      </c>
      <c r="AD279" s="9">
        <v>390</v>
      </c>
      <c r="AE279" s="136">
        <f t="shared" si="285"/>
        <v>43.076923076923102</v>
      </c>
      <c r="AF279" s="643" t="str">
        <f t="shared" si="263"/>
        <v xml:space="preserve">  </v>
      </c>
      <c r="AG279" s="557" t="s">
        <v>982</v>
      </c>
      <c r="AH279" s="556">
        <v>126.2</v>
      </c>
      <c r="AI279" s="492">
        <v>136.69999999999999</v>
      </c>
      <c r="AJ279" s="136">
        <f t="shared" si="280"/>
        <v>10.499999999999986</v>
      </c>
      <c r="AK279" s="9">
        <v>244</v>
      </c>
      <c r="AL279" s="136">
        <f t="shared" si="287"/>
        <v>43.032786885245841</v>
      </c>
      <c r="AM279" s="643" t="str">
        <f t="shared" si="257"/>
        <v xml:space="preserve">  </v>
      </c>
      <c r="AN279" s="136">
        <f t="shared" si="289"/>
        <v>42.963486208423511</v>
      </c>
      <c r="AO279" s="136">
        <f t="shared" si="290"/>
        <v>0.15978660365205077</v>
      </c>
      <c r="AP279" s="136">
        <f t="shared" si="291"/>
        <v>0.37191256518825672</v>
      </c>
      <c r="AQ279" s="535">
        <f t="shared" si="292"/>
        <v>3</v>
      </c>
      <c r="AR279" s="643" t="str">
        <f t="shared" si="264"/>
        <v xml:space="preserve">  </v>
      </c>
      <c r="AS279" s="535"/>
      <c r="AT279" s="86" t="s">
        <v>191</v>
      </c>
      <c r="AU279" s="86" t="s">
        <v>191</v>
      </c>
      <c r="AV279" s="86" t="s">
        <v>191</v>
      </c>
      <c r="AW279" s="161" t="str">
        <f t="shared" si="213"/>
        <v xml:space="preserve">  </v>
      </c>
      <c r="AX279" s="643" t="str">
        <f t="shared" si="265"/>
        <v xml:space="preserve">  </v>
      </c>
      <c r="AY279" s="86" t="s">
        <v>191</v>
      </c>
      <c r="AZ279" s="86" t="s">
        <v>191</v>
      </c>
      <c r="BA279" s="86" t="s">
        <v>191</v>
      </c>
      <c r="BB279" s="161"/>
      <c r="BC279" s="643" t="str">
        <f t="shared" si="266"/>
        <v xml:space="preserve">  </v>
      </c>
      <c r="BD279" s="801" t="s">
        <v>191</v>
      </c>
      <c r="BE279" s="196" t="s">
        <v>982</v>
      </c>
      <c r="BF279" s="85">
        <v>2.3310292803125696</v>
      </c>
      <c r="BG279" s="85">
        <v>1.0923460973202292E-3</v>
      </c>
      <c r="BH279" s="161"/>
      <c r="BI279" s="643" t="str">
        <f t="shared" si="267"/>
        <v xml:space="preserve">  </v>
      </c>
      <c r="BJ279" s="196" t="s">
        <v>982</v>
      </c>
      <c r="BK279" s="85">
        <v>0.11040712539355328</v>
      </c>
      <c r="BL279" s="85"/>
      <c r="BM279" s="161" t="str">
        <f t="shared" si="293"/>
        <v xml:space="preserve">  </v>
      </c>
      <c r="BN279" s="818" t="str">
        <f t="shared" si="268"/>
        <v xml:space="preserve">  </v>
      </c>
      <c r="BO279" s="942" t="str">
        <f t="shared" si="269"/>
        <v xml:space="preserve">  </v>
      </c>
      <c r="BP279" s="825">
        <f t="shared" si="288"/>
        <v>4.7364109205332978</v>
      </c>
      <c r="BQ279" s="138">
        <v>161.51545973571152</v>
      </c>
      <c r="BR279" s="141"/>
      <c r="BS279" s="161"/>
      <c r="BT279" s="818" t="str">
        <f t="shared" si="270"/>
        <v xml:space="preserve">  </v>
      </c>
      <c r="BU279" s="67">
        <v>6.9097522881587761</v>
      </c>
      <c r="BV279" s="141"/>
      <c r="BW279" s="161"/>
      <c r="BX279" s="643" t="str">
        <f t="shared" si="271"/>
        <v xml:space="preserve">  </v>
      </c>
      <c r="BY279" s="85">
        <v>6.1067211086898565</v>
      </c>
      <c r="BZ279" s="87"/>
      <c r="CA279" s="247">
        <v>1</v>
      </c>
      <c r="CB279" s="87"/>
      <c r="CC279" s="643" t="str">
        <f t="shared" si="272"/>
        <v xml:space="preserve">  </v>
      </c>
      <c r="CD279" s="85">
        <v>0.26305875545125545</v>
      </c>
      <c r="CE279" s="87"/>
      <c r="CF279" s="161"/>
      <c r="CG279" s="818" t="str">
        <f t="shared" si="273"/>
        <v xml:space="preserve">  </v>
      </c>
      <c r="CH279" s="825">
        <f t="shared" si="294"/>
        <v>3.7808895313688931</v>
      </c>
      <c r="CI279" s="87">
        <v>11.53043580969682</v>
      </c>
      <c r="CJ279" s="141"/>
      <c r="CK279" s="141"/>
      <c r="CL279" s="643" t="str">
        <f t="shared" si="274"/>
        <v xml:space="preserve">  </v>
      </c>
      <c r="CM279" s="198">
        <f t="shared" si="295"/>
        <v>0.4961867868926903</v>
      </c>
      <c r="CN279" s="141"/>
      <c r="CO279" s="141"/>
      <c r="CP279" s="818" t="str">
        <f t="shared" si="275"/>
        <v xml:space="preserve">  </v>
      </c>
      <c r="CQ279" s="154">
        <f t="shared" si="296"/>
        <v>7.1389053583874418</v>
      </c>
      <c r="CR279" s="87">
        <f t="shared" ref="CR279:CR297" si="297">100*CM279/BU279</f>
        <v>7.1809634586033466</v>
      </c>
      <c r="CS279" s="141"/>
    </row>
    <row r="280" spans="1:97" ht="21.6" x14ac:dyDescent="0.3">
      <c r="A280" s="906" t="s">
        <v>2346</v>
      </c>
      <c r="B280" s="425" t="s">
        <v>1452</v>
      </c>
      <c r="C280" s="219" t="s">
        <v>599</v>
      </c>
      <c r="D280" s="219">
        <v>9</v>
      </c>
      <c r="E280" s="607" t="s">
        <v>390</v>
      </c>
      <c r="F280" s="472">
        <v>1</v>
      </c>
      <c r="G280" s="419">
        <v>11452600</v>
      </c>
      <c r="H280" s="419">
        <v>201403031100</v>
      </c>
      <c r="I280" s="419" t="s">
        <v>672</v>
      </c>
      <c r="J280" s="219" t="s">
        <v>976</v>
      </c>
      <c r="K280" s="926" t="s">
        <v>2614</v>
      </c>
      <c r="L280" s="413" t="s">
        <v>1694</v>
      </c>
      <c r="M280" s="219" t="s">
        <v>43</v>
      </c>
      <c r="N280" s="219"/>
      <c r="O280" s="219"/>
      <c r="P280" s="332">
        <v>41701</v>
      </c>
      <c r="Q280" s="326">
        <v>0.45833333333333331</v>
      </c>
      <c r="R280" s="219" t="s">
        <v>983</v>
      </c>
      <c r="S280" s="557" t="s">
        <v>983</v>
      </c>
      <c r="T280" s="556">
        <v>127</v>
      </c>
      <c r="U280" s="492">
        <v>137.30000000000001</v>
      </c>
      <c r="V280" s="136">
        <f t="shared" si="277"/>
        <v>10.300000000000011</v>
      </c>
      <c r="W280" s="9">
        <v>161</v>
      </c>
      <c r="X280" s="8">
        <f t="shared" si="286"/>
        <v>63.975155279503177</v>
      </c>
      <c r="Y280" s="643" t="str">
        <f t="shared" si="262"/>
        <v xml:space="preserve">  </v>
      </c>
      <c r="Z280" s="557" t="s">
        <v>983</v>
      </c>
      <c r="AA280" s="556">
        <v>126.7</v>
      </c>
      <c r="AB280" s="492">
        <v>137.6</v>
      </c>
      <c r="AC280" s="136">
        <f t="shared" si="279"/>
        <v>10.899999999999991</v>
      </c>
      <c r="AD280" s="9">
        <v>168</v>
      </c>
      <c r="AE280" s="136">
        <f t="shared" si="285"/>
        <v>64.880952380952323</v>
      </c>
      <c r="AF280" s="643" t="str">
        <f t="shared" si="263"/>
        <v xml:space="preserve">  </v>
      </c>
      <c r="AG280" s="557" t="s">
        <v>983</v>
      </c>
      <c r="AH280" s="556">
        <v>125.4</v>
      </c>
      <c r="AI280" s="492">
        <v>134.1</v>
      </c>
      <c r="AJ280" s="136">
        <f t="shared" si="280"/>
        <v>8.6999999999999886</v>
      </c>
      <c r="AK280" s="9">
        <v>138</v>
      </c>
      <c r="AL280" s="136">
        <f t="shared" si="287"/>
        <v>63.043478260869477</v>
      </c>
      <c r="AM280" s="643" t="str">
        <f t="shared" si="257"/>
        <v xml:space="preserve">  </v>
      </c>
      <c r="AN280" s="136">
        <f t="shared" si="289"/>
        <v>63.966528640441659</v>
      </c>
      <c r="AO280" s="136">
        <f t="shared" si="290"/>
        <v>0.9187674350289522</v>
      </c>
      <c r="AP280" s="136">
        <f t="shared" si="291"/>
        <v>1.4363253009919916</v>
      </c>
      <c r="AQ280" s="535">
        <f t="shared" si="292"/>
        <v>3</v>
      </c>
      <c r="AR280" s="643" t="str">
        <f t="shared" si="264"/>
        <v xml:space="preserve">  </v>
      </c>
      <c r="AS280" s="535"/>
      <c r="AT280" s="86" t="s">
        <v>191</v>
      </c>
      <c r="AU280" s="86" t="s">
        <v>191</v>
      </c>
      <c r="AV280" s="86" t="s">
        <v>191</v>
      </c>
      <c r="AW280" s="161" t="str">
        <f t="shared" si="213"/>
        <v xml:space="preserve">  </v>
      </c>
      <c r="AX280" s="643" t="str">
        <f t="shared" si="265"/>
        <v xml:space="preserve">  </v>
      </c>
      <c r="AY280" s="86" t="s">
        <v>191</v>
      </c>
      <c r="AZ280" s="86" t="s">
        <v>191</v>
      </c>
      <c r="BA280" s="86" t="s">
        <v>191</v>
      </c>
      <c r="BB280" s="161"/>
      <c r="BC280" s="643" t="str">
        <f t="shared" si="266"/>
        <v xml:space="preserve">  </v>
      </c>
      <c r="BD280" s="801" t="s">
        <v>191</v>
      </c>
      <c r="BE280" s="196" t="s">
        <v>983</v>
      </c>
      <c r="BF280" s="85">
        <v>10.13971176653485</v>
      </c>
      <c r="BG280" s="85"/>
      <c r="BH280" s="161"/>
      <c r="BI280" s="643" t="str">
        <f t="shared" si="267"/>
        <v xml:space="preserve">  </v>
      </c>
      <c r="BJ280" s="196" t="s">
        <v>983</v>
      </c>
      <c r="BK280" s="85">
        <v>9.4446268154271401E-2</v>
      </c>
      <c r="BL280" s="85"/>
      <c r="BM280" s="161" t="str">
        <f t="shared" si="293"/>
        <v xml:space="preserve">  </v>
      </c>
      <c r="BN280" s="818" t="str">
        <f t="shared" si="268"/>
        <v xml:space="preserve">  </v>
      </c>
      <c r="BO280" s="942" t="str">
        <f t="shared" si="269"/>
        <v xml:space="preserve">  </v>
      </c>
      <c r="BP280" s="825">
        <f t="shared" si="288"/>
        <v>0.93144923967150905</v>
      </c>
      <c r="BQ280" s="138">
        <v>237.80309436716911</v>
      </c>
      <c r="BR280" s="141"/>
      <c r="BS280" s="161"/>
      <c r="BT280" s="818" t="str">
        <f t="shared" si="270"/>
        <v xml:space="preserve">  </v>
      </c>
      <c r="BU280" s="67">
        <v>15.213489888085988</v>
      </c>
      <c r="BV280" s="141"/>
      <c r="BW280" s="161"/>
      <c r="BX280" s="643" t="str">
        <f t="shared" si="271"/>
        <v xml:space="preserve">  </v>
      </c>
      <c r="BY280" s="85">
        <v>4.5404579763055066</v>
      </c>
      <c r="BZ280" s="87"/>
      <c r="CA280" s="247">
        <v>1</v>
      </c>
      <c r="CB280" s="87"/>
      <c r="CC280" s="643" t="str">
        <f t="shared" si="272"/>
        <v xml:space="preserve">  </v>
      </c>
      <c r="CD280" s="85">
        <v>0.2945892377483928</v>
      </c>
      <c r="CE280" s="87"/>
      <c r="CF280" s="161"/>
      <c r="CG280" s="818" t="str">
        <f t="shared" si="273"/>
        <v xml:space="preserve">  </v>
      </c>
      <c r="CH280" s="825">
        <f t="shared" si="294"/>
        <v>1.9093351112139094</v>
      </c>
      <c r="CI280" s="87">
        <v>22.382077115846517</v>
      </c>
      <c r="CJ280" s="141"/>
      <c r="CK280" s="141"/>
      <c r="CL280" s="643" t="str">
        <f t="shared" si="274"/>
        <v xml:space="preserve">  </v>
      </c>
      <c r="CM280" s="198">
        <f t="shared" si="295"/>
        <v>1.4110439920859741</v>
      </c>
      <c r="CN280" s="141"/>
      <c r="CO280" s="141"/>
      <c r="CP280" s="818" t="str">
        <f t="shared" si="275"/>
        <v xml:space="preserve">  </v>
      </c>
      <c r="CQ280" s="154">
        <f t="shared" si="296"/>
        <v>9.4120209728173183</v>
      </c>
      <c r="CR280" s="87">
        <f t="shared" si="297"/>
        <v>9.2749527062228712</v>
      </c>
      <c r="CS280" s="141"/>
    </row>
    <row r="281" spans="1:97" ht="21.6" x14ac:dyDescent="0.3">
      <c r="A281" s="906" t="s">
        <v>2347</v>
      </c>
      <c r="B281" s="425" t="s">
        <v>1453</v>
      </c>
      <c r="C281" s="219" t="s">
        <v>599</v>
      </c>
      <c r="D281" s="219">
        <v>9</v>
      </c>
      <c r="E281" s="607" t="s">
        <v>390</v>
      </c>
      <c r="F281" s="472">
        <v>1</v>
      </c>
      <c r="G281" s="419">
        <v>11452600</v>
      </c>
      <c r="H281" s="419">
        <v>201403051100</v>
      </c>
      <c r="I281" s="419" t="s">
        <v>672</v>
      </c>
      <c r="J281" s="219" t="s">
        <v>977</v>
      </c>
      <c r="K281" s="926" t="s">
        <v>2614</v>
      </c>
      <c r="L281" s="413" t="s">
        <v>1694</v>
      </c>
      <c r="M281" s="219" t="s">
        <v>43</v>
      </c>
      <c r="N281" s="219"/>
      <c r="O281" s="219"/>
      <c r="P281" s="332">
        <v>41703</v>
      </c>
      <c r="Q281" s="326">
        <v>0.45833333333333331</v>
      </c>
      <c r="R281" s="219" t="s">
        <v>984</v>
      </c>
      <c r="S281" s="557" t="s">
        <v>984</v>
      </c>
      <c r="T281" s="556">
        <v>124.7</v>
      </c>
      <c r="U281" s="492">
        <v>129.70000000000002</v>
      </c>
      <c r="V281" s="136">
        <f t="shared" si="277"/>
        <v>5.0000000000000142</v>
      </c>
      <c r="W281" s="9">
        <v>164</v>
      </c>
      <c r="X281" s="8">
        <f t="shared" si="286"/>
        <v>30.487804878048866</v>
      </c>
      <c r="Y281" s="643" t="str">
        <f t="shared" si="262"/>
        <v xml:space="preserve">  </v>
      </c>
      <c r="Z281" s="557" t="s">
        <v>984</v>
      </c>
      <c r="AA281" s="556">
        <v>124.4</v>
      </c>
      <c r="AB281" s="492">
        <v>128.6</v>
      </c>
      <c r="AC281" s="136">
        <f t="shared" si="279"/>
        <v>4.1999999999999886</v>
      </c>
      <c r="AD281" s="9">
        <v>180</v>
      </c>
      <c r="AE281" s="136">
        <f t="shared" si="285"/>
        <v>23.333333333333272</v>
      </c>
      <c r="AF281" s="643" t="str">
        <f t="shared" si="263"/>
        <v xml:space="preserve">  </v>
      </c>
      <c r="AG281" s="557" t="s">
        <v>984</v>
      </c>
      <c r="AH281" s="556">
        <v>123.3</v>
      </c>
      <c r="AI281" s="492">
        <v>128.89999999999998</v>
      </c>
      <c r="AJ281" s="136">
        <f t="shared" si="280"/>
        <v>5.5999999999999801</v>
      </c>
      <c r="AK281" s="9">
        <v>146</v>
      </c>
      <c r="AL281" s="136">
        <f t="shared" si="287"/>
        <v>38.356164383561513</v>
      </c>
      <c r="AM281" s="643" t="str">
        <f t="shared" si="257"/>
        <v xml:space="preserve">  </v>
      </c>
      <c r="AN281" s="136">
        <f t="shared" si="289"/>
        <v>30.725767531647886</v>
      </c>
      <c r="AO281" s="136">
        <f t="shared" si="290"/>
        <v>7.5142420016463536</v>
      </c>
      <c r="AP281" s="136">
        <f t="shared" si="291"/>
        <v>24.455831718138853</v>
      </c>
      <c r="AQ281" s="535">
        <f t="shared" si="292"/>
        <v>3</v>
      </c>
      <c r="AR281" s="643" t="str">
        <f t="shared" si="264"/>
        <v xml:space="preserve">  </v>
      </c>
      <c r="AS281" s="535"/>
      <c r="AT281" s="86" t="s">
        <v>191</v>
      </c>
      <c r="AU281" s="86" t="s">
        <v>191</v>
      </c>
      <c r="AV281" s="86" t="s">
        <v>191</v>
      </c>
      <c r="AW281" s="161" t="str">
        <f t="shared" si="213"/>
        <v xml:space="preserve">  </v>
      </c>
      <c r="AX281" s="643" t="str">
        <f t="shared" si="265"/>
        <v xml:space="preserve">  </v>
      </c>
      <c r="AY281" s="86" t="s">
        <v>191</v>
      </c>
      <c r="AZ281" s="86" t="s">
        <v>191</v>
      </c>
      <c r="BA281" s="86" t="s">
        <v>191</v>
      </c>
      <c r="BB281" s="161"/>
      <c r="BC281" s="643" t="str">
        <f t="shared" si="266"/>
        <v xml:space="preserve">  </v>
      </c>
      <c r="BD281" s="801" t="s">
        <v>191</v>
      </c>
      <c r="BE281" s="196" t="s">
        <v>984</v>
      </c>
      <c r="BF281" s="85">
        <v>7.7922476457373104</v>
      </c>
      <c r="BG281" s="85"/>
      <c r="BH281" s="161"/>
      <c r="BI281" s="643" t="str">
        <f t="shared" si="267"/>
        <v xml:space="preserve">  </v>
      </c>
      <c r="BJ281" s="196" t="s">
        <v>984</v>
      </c>
      <c r="BK281" s="85">
        <v>0.17155119037763739</v>
      </c>
      <c r="BL281" s="85"/>
      <c r="BM281" s="161" t="str">
        <f t="shared" si="293"/>
        <v xml:space="preserve">  </v>
      </c>
      <c r="BN281" s="818" t="str">
        <f t="shared" si="268"/>
        <v xml:space="preserve">  </v>
      </c>
      <c r="BO281" s="942" t="str">
        <f t="shared" si="269"/>
        <v xml:space="preserve">  </v>
      </c>
      <c r="BP281" s="825">
        <f t="shared" si="288"/>
        <v>2.2015623498758172</v>
      </c>
      <c r="BQ281" s="138">
        <v>455.98368168360543</v>
      </c>
      <c r="BR281" s="141"/>
      <c r="BS281" s="161"/>
      <c r="BT281" s="818" t="str">
        <f t="shared" si="270"/>
        <v xml:space="preserve">  </v>
      </c>
      <c r="BU281" s="67">
        <v>13.901941514744106</v>
      </c>
      <c r="BV281" s="141"/>
      <c r="BW281" s="161"/>
      <c r="BX281" s="643" t="str">
        <f t="shared" si="271"/>
        <v xml:space="preserve">  </v>
      </c>
      <c r="BY281" s="85">
        <v>5.2292750529071172</v>
      </c>
      <c r="BZ281" s="87"/>
      <c r="CA281" s="247">
        <v>1</v>
      </c>
      <c r="CB281" s="87"/>
      <c r="CC281" s="643" t="str">
        <f t="shared" si="272"/>
        <v xml:space="preserve">  </v>
      </c>
      <c r="CD281" s="85">
        <v>0.12201641790116553</v>
      </c>
      <c r="CE281" s="87"/>
      <c r="CF281" s="161"/>
      <c r="CG281" s="818" t="str">
        <f t="shared" si="273"/>
        <v>E, &lt;RL</v>
      </c>
      <c r="CH281" s="825">
        <f t="shared" si="294"/>
        <v>1.1468118844953685</v>
      </c>
      <c r="CI281" s="87">
        <v>22.606011271387594</v>
      </c>
      <c r="CJ281" s="141"/>
      <c r="CK281" s="141"/>
      <c r="CL281" s="643" t="str">
        <f t="shared" si="274"/>
        <v xml:space="preserve">  </v>
      </c>
      <c r="CM281" s="198">
        <f t="shared" si="295"/>
        <v>0.86707988438198702</v>
      </c>
      <c r="CN281" s="141"/>
      <c r="CO281" s="141"/>
      <c r="CP281" s="818" t="str">
        <f t="shared" si="275"/>
        <v xml:space="preserve">  </v>
      </c>
      <c r="CQ281" s="154">
        <f t="shared" si="296"/>
        <v>4.9576360250262823</v>
      </c>
      <c r="CR281" s="87">
        <f t="shared" si="297"/>
        <v>6.2371135964165889</v>
      </c>
      <c r="CS281" s="141"/>
    </row>
    <row r="282" spans="1:97" ht="21.6" x14ac:dyDescent="0.3">
      <c r="A282" s="906" t="s">
        <v>2348</v>
      </c>
      <c r="B282" s="425" t="s">
        <v>1454</v>
      </c>
      <c r="C282" s="219" t="s">
        <v>599</v>
      </c>
      <c r="D282" s="219">
        <v>9</v>
      </c>
      <c r="E282" s="607" t="s">
        <v>390</v>
      </c>
      <c r="F282" s="472">
        <v>1</v>
      </c>
      <c r="G282" s="419">
        <v>11452600</v>
      </c>
      <c r="H282" s="419">
        <v>201404021500</v>
      </c>
      <c r="I282" s="419" t="s">
        <v>672</v>
      </c>
      <c r="J282" s="219" t="s">
        <v>978</v>
      </c>
      <c r="K282" s="926" t="s">
        <v>2614</v>
      </c>
      <c r="L282" s="413" t="s">
        <v>1694</v>
      </c>
      <c r="M282" s="219" t="s">
        <v>43</v>
      </c>
      <c r="N282" s="219"/>
      <c r="O282" s="219"/>
      <c r="P282" s="332">
        <v>41731</v>
      </c>
      <c r="Q282" s="326">
        <v>0.625</v>
      </c>
      <c r="R282" s="219" t="s">
        <v>985</v>
      </c>
      <c r="S282" s="557" t="s">
        <v>985</v>
      </c>
      <c r="T282" s="556">
        <v>125.1</v>
      </c>
      <c r="U282" s="492">
        <v>126.5</v>
      </c>
      <c r="V282" s="136">
        <f t="shared" si="277"/>
        <v>1.4000000000000057</v>
      </c>
      <c r="W282" s="9">
        <v>358</v>
      </c>
      <c r="X282" s="8">
        <f t="shared" si="286"/>
        <v>3.9106145251396809</v>
      </c>
      <c r="Y282" s="643" t="str">
        <f t="shared" si="262"/>
        <v xml:space="preserve">  </v>
      </c>
      <c r="Z282" s="557" t="s">
        <v>985</v>
      </c>
      <c r="AA282" s="556">
        <v>125.1</v>
      </c>
      <c r="AB282" s="492">
        <v>126.4</v>
      </c>
      <c r="AC282" s="136">
        <f t="shared" si="279"/>
        <v>1.3000000000000114</v>
      </c>
      <c r="AD282" s="9">
        <v>272</v>
      </c>
      <c r="AE282" s="136">
        <f t="shared" si="285"/>
        <v>4.779411764705924</v>
      </c>
      <c r="AF282" s="643" t="str">
        <f t="shared" si="263"/>
        <v xml:space="preserve">  </v>
      </c>
      <c r="AG282" s="557" t="s">
        <v>985</v>
      </c>
      <c r="AH282" s="556">
        <v>126</v>
      </c>
      <c r="AI282" s="492">
        <v>127.6</v>
      </c>
      <c r="AJ282" s="136">
        <f t="shared" si="280"/>
        <v>1.5999999999999943</v>
      </c>
      <c r="AK282" s="9">
        <v>378</v>
      </c>
      <c r="AL282" s="136">
        <f t="shared" si="287"/>
        <v>4.2328042328042175</v>
      </c>
      <c r="AM282" s="643" t="str">
        <f t="shared" si="257"/>
        <v xml:space="preserve">  </v>
      </c>
      <c r="AN282" s="136">
        <f t="shared" si="289"/>
        <v>4.3076101742166069</v>
      </c>
      <c r="AO282" s="136">
        <f t="shared" si="290"/>
        <v>0.43920280910124709</v>
      </c>
      <c r="AP282" s="136">
        <f t="shared" si="291"/>
        <v>10.195973900565914</v>
      </c>
      <c r="AQ282" s="535">
        <f t="shared" si="292"/>
        <v>3</v>
      </c>
      <c r="AR282" s="643" t="str">
        <f t="shared" si="264"/>
        <v xml:space="preserve">  </v>
      </c>
      <c r="AS282" s="535"/>
      <c r="AT282" s="86" t="s">
        <v>191</v>
      </c>
      <c r="AU282" s="86" t="s">
        <v>191</v>
      </c>
      <c r="AV282" s="86" t="s">
        <v>191</v>
      </c>
      <c r="AW282" s="161" t="str">
        <f t="shared" si="213"/>
        <v xml:space="preserve">  </v>
      </c>
      <c r="AX282" s="643" t="str">
        <f t="shared" si="265"/>
        <v xml:space="preserve">  </v>
      </c>
      <c r="AY282" s="86" t="s">
        <v>191</v>
      </c>
      <c r="AZ282" s="86" t="s">
        <v>191</v>
      </c>
      <c r="BA282" s="86" t="s">
        <v>191</v>
      </c>
      <c r="BB282" s="161"/>
      <c r="BC282" s="643" t="str">
        <f t="shared" si="266"/>
        <v xml:space="preserve">  </v>
      </c>
      <c r="BD282" s="801" t="s">
        <v>191</v>
      </c>
      <c r="BE282" s="196" t="s">
        <v>985</v>
      </c>
      <c r="BF282" s="85">
        <v>3.8442033107470359</v>
      </c>
      <c r="BG282" s="85"/>
      <c r="BH282" s="161"/>
      <c r="BI282" s="643" t="str">
        <f t="shared" si="267"/>
        <v xml:space="preserve">  </v>
      </c>
      <c r="BJ282" s="196" t="s">
        <v>985</v>
      </c>
      <c r="BK282" s="85">
        <v>1.5493097995047893</v>
      </c>
      <c r="BL282" s="85"/>
      <c r="BM282" s="161" t="str">
        <f t="shared" si="293"/>
        <v xml:space="preserve">  </v>
      </c>
      <c r="BN282" s="818" t="str">
        <f t="shared" si="268"/>
        <v xml:space="preserve">  </v>
      </c>
      <c r="BO282" s="942" t="str">
        <f t="shared" si="269"/>
        <v xml:space="preserve">  </v>
      </c>
      <c r="BP282" s="825">
        <f t="shared" si="288"/>
        <v>40.302493761801458</v>
      </c>
      <c r="BQ282" s="138">
        <v>424.65175718732399</v>
      </c>
      <c r="BR282" s="141"/>
      <c r="BS282" s="161"/>
      <c r="BT282" s="818" t="str">
        <f t="shared" si="270"/>
        <v xml:space="preserve">  </v>
      </c>
      <c r="BU282" s="67">
        <v>1.660649329782838</v>
      </c>
      <c r="BV282" s="141"/>
      <c r="BW282" s="161"/>
      <c r="BX282" s="643" t="str">
        <f t="shared" si="271"/>
        <v>E, &lt;RL</v>
      </c>
      <c r="BY282" s="85">
        <v>343.15279391224647</v>
      </c>
      <c r="BZ282" s="87"/>
      <c r="CA282" s="247">
        <v>1</v>
      </c>
      <c r="CB282" s="87"/>
      <c r="CC282" s="643" t="str">
        <f t="shared" si="272"/>
        <v xml:space="preserve">  </v>
      </c>
      <c r="CD282" s="85">
        <v>1.6400685003159134</v>
      </c>
      <c r="CE282" s="87"/>
      <c r="CF282" s="161"/>
      <c r="CG282" s="818" t="str">
        <f t="shared" si="273"/>
        <v xml:space="preserve">  </v>
      </c>
      <c r="CH282" s="825">
        <f t="shared" si="294"/>
        <v>80.808047559985397</v>
      </c>
      <c r="CI282" s="87">
        <v>20.427613821599333</v>
      </c>
      <c r="CJ282" s="141"/>
      <c r="CK282" s="141"/>
      <c r="CL282" s="643" t="str">
        <f t="shared" si="274"/>
        <v xml:space="preserve">  </v>
      </c>
      <c r="CM282" s="198">
        <f t="shared" si="295"/>
        <v>8.64660902501556E-2</v>
      </c>
      <c r="CN282" s="141"/>
      <c r="CO282" s="141"/>
      <c r="CP282" s="818" t="str">
        <f t="shared" si="275"/>
        <v>&lt;MDL</v>
      </c>
      <c r="CQ282" s="154">
        <f t="shared" si="296"/>
        <v>4.8104390187624322</v>
      </c>
      <c r="CR282" s="61" t="s">
        <v>2618</v>
      </c>
      <c r="CS282" s="141"/>
    </row>
    <row r="283" spans="1:97" ht="21.6" x14ac:dyDescent="0.3">
      <c r="A283" s="906" t="s">
        <v>2349</v>
      </c>
      <c r="B283" s="425" t="s">
        <v>1455</v>
      </c>
      <c r="C283" s="219" t="s">
        <v>599</v>
      </c>
      <c r="D283" s="219">
        <v>9</v>
      </c>
      <c r="E283" s="607" t="s">
        <v>390</v>
      </c>
      <c r="F283" s="472">
        <v>1</v>
      </c>
      <c r="G283" s="419">
        <v>11452600</v>
      </c>
      <c r="H283" s="419">
        <v>201404031030</v>
      </c>
      <c r="I283" s="419" t="s">
        <v>672</v>
      </c>
      <c r="J283" s="219" t="s">
        <v>979</v>
      </c>
      <c r="K283" s="926" t="s">
        <v>2614</v>
      </c>
      <c r="L283" s="413" t="s">
        <v>1694</v>
      </c>
      <c r="M283" s="219" t="s">
        <v>43</v>
      </c>
      <c r="N283" s="219"/>
      <c r="O283" s="219"/>
      <c r="P283" s="332">
        <v>41732</v>
      </c>
      <c r="Q283" s="326">
        <v>0.4375</v>
      </c>
      <c r="R283" s="219" t="s">
        <v>986</v>
      </c>
      <c r="S283" s="557" t="s">
        <v>986</v>
      </c>
      <c r="T283" s="556">
        <v>126.5</v>
      </c>
      <c r="U283" s="492">
        <v>130.6</v>
      </c>
      <c r="V283" s="136">
        <f t="shared" si="277"/>
        <v>4.0999999999999943</v>
      </c>
      <c r="W283" s="9">
        <v>124</v>
      </c>
      <c r="X283" s="8">
        <f t="shared" si="286"/>
        <v>33.064516129032214</v>
      </c>
      <c r="Y283" s="643" t="str">
        <f t="shared" si="262"/>
        <v xml:space="preserve">  </v>
      </c>
      <c r="Z283" s="557" t="s">
        <v>986</v>
      </c>
      <c r="AA283" s="556">
        <v>127.6</v>
      </c>
      <c r="AB283" s="492">
        <v>133.30000000000001</v>
      </c>
      <c r="AC283" s="136">
        <f t="shared" si="279"/>
        <v>5.7000000000000171</v>
      </c>
      <c r="AD283" s="9">
        <v>135</v>
      </c>
      <c r="AE283" s="136">
        <f t="shared" si="285"/>
        <v>42.222222222222342</v>
      </c>
      <c r="AF283" s="643" t="str">
        <f t="shared" si="263"/>
        <v xml:space="preserve">  </v>
      </c>
      <c r="AG283" s="557" t="s">
        <v>986</v>
      </c>
      <c r="AH283" s="556">
        <v>125.1</v>
      </c>
      <c r="AI283" s="492">
        <v>128.80000000000001</v>
      </c>
      <c r="AJ283" s="136">
        <f t="shared" si="280"/>
        <v>3.7000000000000171</v>
      </c>
      <c r="AK283" s="9">
        <v>100</v>
      </c>
      <c r="AL283" s="136">
        <f t="shared" si="287"/>
        <v>37.000000000000171</v>
      </c>
      <c r="AM283" s="643" t="str">
        <f t="shared" si="257"/>
        <v xml:space="preserve">  </v>
      </c>
      <c r="AN283" s="136">
        <f t="shared" si="289"/>
        <v>37.428912783751578</v>
      </c>
      <c r="AO283" s="136">
        <f t="shared" si="290"/>
        <v>4.5938948458102455</v>
      </c>
      <c r="AP283" s="136">
        <f t="shared" si="291"/>
        <v>12.273652917336463</v>
      </c>
      <c r="AQ283" s="535">
        <f t="shared" si="292"/>
        <v>3</v>
      </c>
      <c r="AR283" s="643" t="str">
        <f t="shared" si="264"/>
        <v xml:space="preserve">  </v>
      </c>
      <c r="AS283" s="535"/>
      <c r="AT283" s="86" t="s">
        <v>191</v>
      </c>
      <c r="AU283" s="86" t="s">
        <v>191</v>
      </c>
      <c r="AV283" s="86" t="s">
        <v>191</v>
      </c>
      <c r="AW283" s="161" t="str">
        <f t="shared" ref="AW283:AW346" si="298">IF(AU283&lt;AW$7,"E, &lt;PRL",IF(AU283&gt;AW$7,"  ",))</f>
        <v xml:space="preserve">  </v>
      </c>
      <c r="AX283" s="643" t="str">
        <f t="shared" si="265"/>
        <v xml:space="preserve">  </v>
      </c>
      <c r="AY283" s="86" t="s">
        <v>191</v>
      </c>
      <c r="AZ283" s="86" t="s">
        <v>191</v>
      </c>
      <c r="BA283" s="86" t="s">
        <v>191</v>
      </c>
      <c r="BB283" s="161"/>
      <c r="BC283" s="643" t="str">
        <f t="shared" si="266"/>
        <v xml:space="preserve">  </v>
      </c>
      <c r="BD283" s="801" t="s">
        <v>191</v>
      </c>
      <c r="BE283" s="196" t="s">
        <v>986</v>
      </c>
      <c r="BF283" s="85">
        <v>2.5312482007946482</v>
      </c>
      <c r="BG283" s="85"/>
      <c r="BH283" s="161"/>
      <c r="BI283" s="643" t="str">
        <f t="shared" si="267"/>
        <v xml:space="preserve">  </v>
      </c>
      <c r="BJ283" s="196" t="s">
        <v>986</v>
      </c>
      <c r="BK283" s="85">
        <v>0.13077880247613982</v>
      </c>
      <c r="BL283" s="85"/>
      <c r="BM283" s="161" t="str">
        <f t="shared" si="293"/>
        <v xml:space="preserve">  </v>
      </c>
      <c r="BN283" s="818" t="str">
        <f t="shared" si="268"/>
        <v xml:space="preserve">  </v>
      </c>
      <c r="BO283" s="942" t="str">
        <f t="shared" si="269"/>
        <v xml:space="preserve">  </v>
      </c>
      <c r="BP283" s="825">
        <f t="shared" si="288"/>
        <v>5.1665736467519752</v>
      </c>
      <c r="BQ283" s="138">
        <v>111.51180747030183</v>
      </c>
      <c r="BR283" s="141"/>
      <c r="BS283" s="161"/>
      <c r="BT283" s="818" t="str">
        <f t="shared" si="270"/>
        <v xml:space="preserve">  </v>
      </c>
      <c r="BU283" s="67">
        <v>3.6870839566793294</v>
      </c>
      <c r="BV283" s="141"/>
      <c r="BW283" s="161"/>
      <c r="BX283" s="643" t="str">
        <f t="shared" si="271"/>
        <v xml:space="preserve">  </v>
      </c>
      <c r="BY283" s="85">
        <v>7.1771440764830796</v>
      </c>
      <c r="BZ283" s="87">
        <v>0.19377543716361334</v>
      </c>
      <c r="CA283" s="247">
        <v>1</v>
      </c>
      <c r="CB283" s="87"/>
      <c r="CC283" s="643" t="str">
        <f t="shared" si="272"/>
        <v xml:space="preserve">  </v>
      </c>
      <c r="CD283" s="85">
        <v>0.30303497211817509</v>
      </c>
      <c r="CE283" s="87">
        <v>8.1816295691303498E-3</v>
      </c>
      <c r="CF283" s="161"/>
      <c r="CG283" s="818" t="str">
        <f t="shared" si="273"/>
        <v xml:space="preserve">  </v>
      </c>
      <c r="CH283" s="825">
        <f t="shared" si="294"/>
        <v>6.4362189433567556</v>
      </c>
      <c r="CI283" s="87">
        <v>10.326559252030334</v>
      </c>
      <c r="CJ283" s="141"/>
      <c r="CK283" s="141"/>
      <c r="CL283" s="643" t="str">
        <f t="shared" si="274"/>
        <v xml:space="preserve">  </v>
      </c>
      <c r="CM283" s="198">
        <f t="shared" si="295"/>
        <v>0.38208269232512415</v>
      </c>
      <c r="CN283" s="141"/>
      <c r="CO283" s="141"/>
      <c r="CP283" s="818" t="str">
        <f t="shared" si="275"/>
        <v xml:space="preserve">  </v>
      </c>
      <c r="CQ283" s="154">
        <f t="shared" si="296"/>
        <v>9.2605074622080128</v>
      </c>
      <c r="CR283" s="87">
        <f t="shared" si="297"/>
        <v>10.362733716246494</v>
      </c>
      <c r="CS283" s="141"/>
    </row>
    <row r="284" spans="1:97" ht="21.6" x14ac:dyDescent="0.3">
      <c r="A284" s="906" t="s">
        <v>2350</v>
      </c>
      <c r="B284" s="425" t="s">
        <v>1456</v>
      </c>
      <c r="C284" s="219" t="s">
        <v>599</v>
      </c>
      <c r="D284" s="219">
        <v>9</v>
      </c>
      <c r="E284" s="471">
        <v>1503038</v>
      </c>
      <c r="F284" s="472">
        <v>1</v>
      </c>
      <c r="G284" s="419">
        <v>11452600</v>
      </c>
      <c r="H284" s="419">
        <v>201412051300</v>
      </c>
      <c r="I284" s="419" t="s">
        <v>672</v>
      </c>
      <c r="J284" s="419"/>
      <c r="K284" s="926" t="s">
        <v>2614</v>
      </c>
      <c r="L284" s="413" t="s">
        <v>1694</v>
      </c>
      <c r="M284" s="219" t="s">
        <v>1052</v>
      </c>
      <c r="N284" s="219"/>
      <c r="O284" s="219"/>
      <c r="P284" s="332">
        <v>41978</v>
      </c>
      <c r="Q284" s="326">
        <v>0.54166666666666663</v>
      </c>
      <c r="R284" s="219" t="s">
        <v>987</v>
      </c>
      <c r="S284" s="9" t="s">
        <v>987</v>
      </c>
      <c r="T284" s="556">
        <v>125.9</v>
      </c>
      <c r="U284" s="492">
        <v>149.69999999999999</v>
      </c>
      <c r="V284" s="136">
        <v>23.799999999999983</v>
      </c>
      <c r="W284" s="9">
        <v>44</v>
      </c>
      <c r="X284" s="8">
        <f t="shared" si="286"/>
        <v>540.90909090909054</v>
      </c>
      <c r="Y284" s="643" t="str">
        <f t="shared" si="262"/>
        <v xml:space="preserve">  </v>
      </c>
      <c r="Z284" s="9" t="s">
        <v>987</v>
      </c>
      <c r="AA284" s="556">
        <v>126.5</v>
      </c>
      <c r="AB284" s="492">
        <v>139.5</v>
      </c>
      <c r="AC284" s="136">
        <v>13</v>
      </c>
      <c r="AD284" s="9">
        <v>22</v>
      </c>
      <c r="AE284" s="136">
        <f t="shared" si="285"/>
        <v>590.90909090909099</v>
      </c>
      <c r="AF284" s="643" t="str">
        <f t="shared" si="263"/>
        <v xml:space="preserve">  </v>
      </c>
      <c r="AG284" s="9" t="s">
        <v>987</v>
      </c>
      <c r="AH284" s="557">
        <v>126.4</v>
      </c>
      <c r="AI284" s="556">
        <v>143.6</v>
      </c>
      <c r="AJ284" s="492">
        <v>17.199999999999989</v>
      </c>
      <c r="AK284" s="136">
        <v>36</v>
      </c>
      <c r="AL284" s="136">
        <f t="shared" si="287"/>
        <v>477.77777777777749</v>
      </c>
      <c r="AM284" s="643" t="str">
        <f t="shared" si="257"/>
        <v xml:space="preserve">  </v>
      </c>
      <c r="AN284" s="136">
        <f t="shared" si="289"/>
        <v>536.53198653198626</v>
      </c>
      <c r="AO284" s="136">
        <f t="shared" si="290"/>
        <v>56.692528473775759</v>
      </c>
      <c r="AP284" s="136">
        <f t="shared" si="291"/>
        <v>10.566476910393103</v>
      </c>
      <c r="AQ284" s="535">
        <f t="shared" si="292"/>
        <v>3</v>
      </c>
      <c r="AR284" s="643" t="str">
        <f t="shared" si="264"/>
        <v xml:space="preserve">  </v>
      </c>
      <c r="AS284" s="535"/>
      <c r="AT284" s="86" t="s">
        <v>191</v>
      </c>
      <c r="AU284" s="86" t="s">
        <v>191</v>
      </c>
      <c r="AV284" s="86" t="s">
        <v>191</v>
      </c>
      <c r="AW284" s="161" t="str">
        <f t="shared" si="298"/>
        <v xml:space="preserve">  </v>
      </c>
      <c r="AX284" s="643" t="str">
        <f t="shared" si="265"/>
        <v xml:space="preserve">  </v>
      </c>
      <c r="AY284" s="86" t="s">
        <v>191</v>
      </c>
      <c r="AZ284" s="86" t="s">
        <v>191</v>
      </c>
      <c r="BA284" s="86" t="s">
        <v>191</v>
      </c>
      <c r="BB284" s="161"/>
      <c r="BC284" s="643" t="str">
        <f t="shared" si="266"/>
        <v xml:space="preserve">  </v>
      </c>
      <c r="BD284" s="801" t="s">
        <v>191</v>
      </c>
      <c r="BE284" s="141" t="s">
        <v>987</v>
      </c>
      <c r="BF284" s="85">
        <v>16.32192690715133</v>
      </c>
      <c r="BG284" s="85"/>
      <c r="BH284" s="161"/>
      <c r="BI284" s="643" t="str">
        <f t="shared" si="267"/>
        <v xml:space="preserve">  </v>
      </c>
      <c r="BJ284" s="141" t="s">
        <v>987</v>
      </c>
      <c r="BK284" s="85">
        <v>4.1363174259166746E-2</v>
      </c>
      <c r="BL284" s="85"/>
      <c r="BM284" s="161" t="str">
        <f t="shared" si="293"/>
        <v xml:space="preserve">  </v>
      </c>
      <c r="BN284" s="818" t="str">
        <f t="shared" si="268"/>
        <v xml:space="preserve">  </v>
      </c>
      <c r="BO284" s="942" t="str">
        <f t="shared" si="269"/>
        <v xml:space="preserve">  </v>
      </c>
      <c r="BP284" s="825">
        <f t="shared" si="288"/>
        <v>0.25342090118687999</v>
      </c>
      <c r="BQ284" s="138">
        <v>289.48188810739975</v>
      </c>
      <c r="BR284" s="141"/>
      <c r="BS284" s="161"/>
      <c r="BT284" s="818" t="str">
        <f t="shared" si="270"/>
        <v xml:space="preserve">  </v>
      </c>
      <c r="BU284" s="67">
        <v>156.58338493082067</v>
      </c>
      <c r="BV284" s="141"/>
      <c r="BW284" s="161"/>
      <c r="BX284" s="643" t="str">
        <f t="shared" si="271"/>
        <v xml:space="preserve">  </v>
      </c>
      <c r="BY284" s="85">
        <v>1.812665419864103</v>
      </c>
      <c r="BZ284" s="85"/>
      <c r="CA284" s="197"/>
      <c r="CB284" s="197"/>
      <c r="CC284" s="643" t="str">
        <f t="shared" si="272"/>
        <v xml:space="preserve">  </v>
      </c>
      <c r="CD284" s="199">
        <v>1.0711204753742436</v>
      </c>
      <c r="CE284" s="197"/>
      <c r="CF284" s="197"/>
      <c r="CG284" s="818" t="str">
        <f t="shared" si="273"/>
        <v xml:space="preserve">  </v>
      </c>
      <c r="CH284" s="781">
        <f t="shared" si="294"/>
        <v>0.62617576239919781</v>
      </c>
      <c r="CI284" s="87">
        <v>7.6385302187846875</v>
      </c>
      <c r="CJ284" s="141"/>
      <c r="CK284" s="141"/>
      <c r="CL284" s="643" t="str">
        <f t="shared" si="274"/>
        <v xml:space="preserve">  </v>
      </c>
      <c r="CM284" s="198">
        <v>3.6495199934193487</v>
      </c>
      <c r="CN284" s="141"/>
      <c r="CO284" s="141"/>
      <c r="CP284" s="818" t="str">
        <f t="shared" si="275"/>
        <v xml:space="preserve">  </v>
      </c>
      <c r="CQ284" s="154">
        <f t="shared" si="296"/>
        <v>2.6386902022522185</v>
      </c>
      <c r="CR284" s="87">
        <f t="shared" si="297"/>
        <v>2.3307198238380944</v>
      </c>
      <c r="CS284" s="141"/>
    </row>
    <row r="285" spans="1:97" ht="21.6" x14ac:dyDescent="0.3">
      <c r="A285" s="906" t="s">
        <v>2351</v>
      </c>
      <c r="B285" s="425" t="s">
        <v>1457</v>
      </c>
      <c r="C285" s="219" t="s">
        <v>599</v>
      </c>
      <c r="D285" s="219">
        <v>9</v>
      </c>
      <c r="E285" s="471">
        <v>1503037</v>
      </c>
      <c r="F285" s="472">
        <v>1</v>
      </c>
      <c r="G285" s="419">
        <v>11452600</v>
      </c>
      <c r="H285" s="419">
        <v>201412121110</v>
      </c>
      <c r="I285" s="419" t="s">
        <v>672</v>
      </c>
      <c r="J285" s="419"/>
      <c r="K285" s="926" t="s">
        <v>2614</v>
      </c>
      <c r="L285" s="413" t="s">
        <v>1694</v>
      </c>
      <c r="M285" s="219" t="s">
        <v>1052</v>
      </c>
      <c r="N285" s="219"/>
      <c r="O285" s="219"/>
      <c r="P285" s="332">
        <v>41985</v>
      </c>
      <c r="Q285" s="326">
        <v>0.46527777777777773</v>
      </c>
      <c r="R285" s="219" t="s">
        <v>988</v>
      </c>
      <c r="S285" s="9" t="s">
        <v>988</v>
      </c>
      <c r="T285" s="556">
        <v>127.1</v>
      </c>
      <c r="U285" s="492">
        <v>217.1</v>
      </c>
      <c r="V285" s="136">
        <v>90</v>
      </c>
      <c r="W285" s="9">
        <v>46</v>
      </c>
      <c r="X285" s="8">
        <f t="shared" si="286"/>
        <v>1956.5217391304348</v>
      </c>
      <c r="Y285" s="643" t="str">
        <f t="shared" si="262"/>
        <v xml:space="preserve">  </v>
      </c>
      <c r="Z285" s="9" t="s">
        <v>988</v>
      </c>
      <c r="AA285" s="556">
        <v>123.3</v>
      </c>
      <c r="AB285" s="492">
        <v>246.9</v>
      </c>
      <c r="AC285" s="136">
        <v>123.60000000000001</v>
      </c>
      <c r="AD285" s="9">
        <v>60</v>
      </c>
      <c r="AE285" s="136">
        <f t="shared" si="285"/>
        <v>2060</v>
      </c>
      <c r="AF285" s="643" t="str">
        <f t="shared" si="263"/>
        <v xml:space="preserve">  </v>
      </c>
      <c r="AG285" s="9" t="s">
        <v>988</v>
      </c>
      <c r="AH285" s="557">
        <v>123.4</v>
      </c>
      <c r="AI285" s="556">
        <v>217.70000000000002</v>
      </c>
      <c r="AJ285" s="492">
        <v>94.300000000000011</v>
      </c>
      <c r="AK285" s="136">
        <v>46</v>
      </c>
      <c r="AL285" s="136">
        <f t="shared" si="287"/>
        <v>2050.0000000000005</v>
      </c>
      <c r="AM285" s="643" t="str">
        <f t="shared" si="257"/>
        <v xml:space="preserve">  </v>
      </c>
      <c r="AN285" s="136">
        <f t="shared" si="289"/>
        <v>2022.1739130434787</v>
      </c>
      <c r="AO285" s="136">
        <f t="shared" si="290"/>
        <v>57.075878921234271</v>
      </c>
      <c r="AP285" s="136">
        <f t="shared" si="291"/>
        <v>2.8225010001900408</v>
      </c>
      <c r="AQ285" s="535">
        <f t="shared" si="292"/>
        <v>3</v>
      </c>
      <c r="AR285" s="643" t="str">
        <f t="shared" si="264"/>
        <v xml:space="preserve">  </v>
      </c>
      <c r="AS285" s="535"/>
      <c r="AT285" s="86" t="s">
        <v>191</v>
      </c>
      <c r="AU285" s="86" t="s">
        <v>191</v>
      </c>
      <c r="AV285" s="86" t="s">
        <v>191</v>
      </c>
      <c r="AW285" s="161" t="str">
        <f t="shared" si="298"/>
        <v xml:space="preserve">  </v>
      </c>
      <c r="AX285" s="643" t="str">
        <f t="shared" si="265"/>
        <v xml:space="preserve">  </v>
      </c>
      <c r="AY285" s="86" t="s">
        <v>191</v>
      </c>
      <c r="AZ285" s="86" t="s">
        <v>191</v>
      </c>
      <c r="BA285" s="86" t="s">
        <v>191</v>
      </c>
      <c r="BB285" s="161"/>
      <c r="BC285" s="643" t="str">
        <f t="shared" si="266"/>
        <v xml:space="preserve">  </v>
      </c>
      <c r="BD285" s="801" t="s">
        <v>191</v>
      </c>
      <c r="BE285" s="141" t="s">
        <v>988</v>
      </c>
      <c r="BF285" s="85">
        <v>18.355478599501446</v>
      </c>
      <c r="BG285" s="85"/>
      <c r="BH285" s="161"/>
      <c r="BI285" s="643" t="str">
        <f t="shared" si="267"/>
        <v xml:space="preserve">  </v>
      </c>
      <c r="BJ285" s="141" t="s">
        <v>988</v>
      </c>
      <c r="BK285" s="85">
        <v>5.0810943365045692E-2</v>
      </c>
      <c r="BL285" s="85"/>
      <c r="BM285" s="161" t="str">
        <f t="shared" si="293"/>
        <v xml:space="preserve">  </v>
      </c>
      <c r="BN285" s="818" t="str">
        <f t="shared" si="268"/>
        <v xml:space="preserve">  </v>
      </c>
      <c r="BO285" s="942" t="str">
        <f t="shared" si="269"/>
        <v xml:space="preserve">  </v>
      </c>
      <c r="BP285" s="825">
        <f t="shared" si="288"/>
        <v>0.27681622731659949</v>
      </c>
      <c r="BQ285" s="138">
        <v>367.13787233157296</v>
      </c>
      <c r="BR285" s="141"/>
      <c r="BS285" s="161"/>
      <c r="BT285" s="818" t="str">
        <f t="shared" si="270"/>
        <v xml:space="preserve">  </v>
      </c>
      <c r="BU285" s="67">
        <v>718.31322847481658</v>
      </c>
      <c r="BV285" s="141"/>
      <c r="BW285" s="161"/>
      <c r="BX285" s="643" t="str">
        <f t="shared" si="271"/>
        <v xml:space="preserve">  </v>
      </c>
      <c r="BY285" s="85">
        <v>0.63932836834267082</v>
      </c>
      <c r="BZ285" s="85"/>
      <c r="CA285" s="197"/>
      <c r="CB285" s="197"/>
      <c r="CC285" s="643" t="str">
        <f t="shared" si="272"/>
        <v>E, &lt;RL</v>
      </c>
      <c r="CD285" s="199">
        <v>1.317016438785902</v>
      </c>
      <c r="CE285" s="197"/>
      <c r="CF285" s="197"/>
      <c r="CG285" s="818" t="str">
        <f t="shared" si="273"/>
        <v xml:space="preserve">  </v>
      </c>
      <c r="CH285" s="781">
        <f t="shared" si="294"/>
        <v>0.17413849578701993</v>
      </c>
      <c r="CI285" s="87">
        <v>6.176974608051724</v>
      </c>
      <c r="CJ285" s="141"/>
      <c r="CK285" s="141"/>
      <c r="CL285" s="643" t="str">
        <f t="shared" si="274"/>
        <v xml:space="preserve">  </v>
      </c>
      <c r="CM285" s="198">
        <v>12.662797946506037</v>
      </c>
      <c r="CN285" s="141"/>
      <c r="CO285" s="141"/>
      <c r="CP285" s="818" t="str">
        <f t="shared" si="275"/>
        <v xml:space="preserve">  </v>
      </c>
      <c r="CQ285" s="154">
        <f t="shared" si="296"/>
        <v>1.682467289147745</v>
      </c>
      <c r="CR285" s="87">
        <f t="shared" si="297"/>
        <v>1.7628518374070266</v>
      </c>
      <c r="CS285" s="141"/>
    </row>
    <row r="286" spans="1:97" ht="21.6" x14ac:dyDescent="0.3">
      <c r="A286" s="906" t="s">
        <v>2352</v>
      </c>
      <c r="B286" s="425" t="s">
        <v>1458</v>
      </c>
      <c r="C286" s="219" t="s">
        <v>599</v>
      </c>
      <c r="D286" s="219">
        <v>9</v>
      </c>
      <c r="E286" s="471">
        <v>1503036</v>
      </c>
      <c r="F286" s="472">
        <v>1</v>
      </c>
      <c r="G286" s="419">
        <v>11452600</v>
      </c>
      <c r="H286" s="419">
        <v>201412121250</v>
      </c>
      <c r="I286" s="419" t="s">
        <v>672</v>
      </c>
      <c r="J286" s="419"/>
      <c r="K286" s="926" t="s">
        <v>2614</v>
      </c>
      <c r="L286" s="413" t="s">
        <v>1694</v>
      </c>
      <c r="M286" s="219" t="s">
        <v>1052</v>
      </c>
      <c r="N286" s="219"/>
      <c r="O286" s="219"/>
      <c r="P286" s="332">
        <v>41985</v>
      </c>
      <c r="Q286" s="326">
        <v>0.53472222222222221</v>
      </c>
      <c r="R286" s="219" t="s">
        <v>989</v>
      </c>
      <c r="S286" s="9" t="s">
        <v>989</v>
      </c>
      <c r="T286" s="556">
        <v>133.30000000000001</v>
      </c>
      <c r="U286" s="492">
        <v>196.9</v>
      </c>
      <c r="V286" s="136">
        <v>63.599999999999994</v>
      </c>
      <c r="W286" s="9">
        <v>32</v>
      </c>
      <c r="X286" s="8">
        <f t="shared" si="286"/>
        <v>1987.4999999999998</v>
      </c>
      <c r="Y286" s="643" t="str">
        <f t="shared" si="262"/>
        <v xml:space="preserve">  </v>
      </c>
      <c r="Z286" s="9" t="s">
        <v>989</v>
      </c>
      <c r="AA286" s="556">
        <v>133.69999999999999</v>
      </c>
      <c r="AB286" s="492">
        <v>226.39999999999998</v>
      </c>
      <c r="AC286" s="136">
        <v>92.699999999999989</v>
      </c>
      <c r="AD286" s="9">
        <v>56</v>
      </c>
      <c r="AE286" s="136">
        <f t="shared" si="285"/>
        <v>1655.3571428571427</v>
      </c>
      <c r="AF286" s="643" t="str">
        <f t="shared" si="263"/>
        <v xml:space="preserve">  </v>
      </c>
      <c r="AG286" s="9" t="s">
        <v>989</v>
      </c>
      <c r="AH286" s="557">
        <v>128.1</v>
      </c>
      <c r="AI286" s="556">
        <v>193.6</v>
      </c>
      <c r="AJ286" s="492">
        <v>65.5</v>
      </c>
      <c r="AK286" s="136">
        <v>36</v>
      </c>
      <c r="AL286" s="136">
        <f t="shared" si="287"/>
        <v>1819.4444444444446</v>
      </c>
      <c r="AM286" s="643" t="str">
        <f t="shared" si="257"/>
        <v xml:space="preserve">  </v>
      </c>
      <c r="AN286" s="136">
        <f t="shared" si="289"/>
        <v>1820.7671957671955</v>
      </c>
      <c r="AO286" s="136">
        <f t="shared" si="290"/>
        <v>166.07537939457333</v>
      </c>
      <c r="AP286" s="136">
        <f t="shared" si="291"/>
        <v>9.1211759405955295</v>
      </c>
      <c r="AQ286" s="535">
        <f t="shared" si="292"/>
        <v>3</v>
      </c>
      <c r="AR286" s="643" t="str">
        <f t="shared" si="264"/>
        <v xml:space="preserve">  </v>
      </c>
      <c r="AS286" s="535"/>
      <c r="AT286" s="86" t="s">
        <v>191</v>
      </c>
      <c r="AU286" s="86" t="s">
        <v>191</v>
      </c>
      <c r="AV286" s="86" t="s">
        <v>191</v>
      </c>
      <c r="AW286" s="161" t="str">
        <f t="shared" si="298"/>
        <v xml:space="preserve">  </v>
      </c>
      <c r="AX286" s="643" t="str">
        <f t="shared" si="265"/>
        <v xml:space="preserve">  </v>
      </c>
      <c r="AY286" s="86" t="s">
        <v>191</v>
      </c>
      <c r="AZ286" s="86" t="s">
        <v>191</v>
      </c>
      <c r="BA286" s="86" t="s">
        <v>191</v>
      </c>
      <c r="BB286" s="161"/>
      <c r="BC286" s="643" t="str">
        <f t="shared" si="266"/>
        <v xml:space="preserve">  </v>
      </c>
      <c r="BD286" s="801" t="s">
        <v>191</v>
      </c>
      <c r="BE286" s="141" t="s">
        <v>989</v>
      </c>
      <c r="BF286" s="85">
        <v>17.328977665352205</v>
      </c>
      <c r="BG286" s="85"/>
      <c r="BH286" s="161"/>
      <c r="BI286" s="643" t="str">
        <f t="shared" si="267"/>
        <v xml:space="preserve">  </v>
      </c>
      <c r="BJ286" s="141" t="s">
        <v>989</v>
      </c>
      <c r="BK286" s="85">
        <v>2.2378211586945355E-2</v>
      </c>
      <c r="BL286" s="85"/>
      <c r="BM286" s="161" t="str">
        <f t="shared" si="293"/>
        <v xml:space="preserve">  </v>
      </c>
      <c r="BN286" s="818" t="str">
        <f t="shared" si="268"/>
        <v xml:space="preserve">  </v>
      </c>
      <c r="BO286" s="942" t="str">
        <f t="shared" si="269"/>
        <v>E, &lt;RL</v>
      </c>
      <c r="BP286" s="825">
        <f t="shared" si="288"/>
        <v>0.12913751762568579</v>
      </c>
      <c r="BQ286" s="138">
        <v>381.46028859559635</v>
      </c>
      <c r="BR286" s="141"/>
      <c r="BS286" s="161"/>
      <c r="BT286" s="818" t="str">
        <f t="shared" si="270"/>
        <v xml:space="preserve">  </v>
      </c>
      <c r="BU286" s="67">
        <v>758.1523235837476</v>
      </c>
      <c r="BV286" s="141"/>
      <c r="BW286" s="161"/>
      <c r="BX286" s="643" t="str">
        <f t="shared" si="271"/>
        <v xml:space="preserve">  </v>
      </c>
      <c r="BY286" s="85">
        <v>0.64685260226305363</v>
      </c>
      <c r="BZ286" s="85"/>
      <c r="CA286" s="197"/>
      <c r="CB286" s="197"/>
      <c r="CC286" s="643" t="str">
        <f t="shared" si="272"/>
        <v>E, &lt;RL</v>
      </c>
      <c r="CD286" s="199">
        <v>1.0707720755318764</v>
      </c>
      <c r="CE286" s="197"/>
      <c r="CF286" s="197"/>
      <c r="CG286" s="818" t="str">
        <f t="shared" si="273"/>
        <v xml:space="preserve">  </v>
      </c>
      <c r="CH286" s="781">
        <f t="shared" si="294"/>
        <v>0.1695727239772557</v>
      </c>
      <c r="CI286" s="87">
        <v>6.4813078892971774</v>
      </c>
      <c r="CJ286" s="141"/>
      <c r="CK286" s="141"/>
      <c r="CL286" s="643" t="str">
        <f t="shared" si="274"/>
        <v xml:space="preserve">  </v>
      </c>
      <c r="CM286" s="198">
        <v>11.792379631915699</v>
      </c>
      <c r="CN286" s="141"/>
      <c r="CO286" s="141"/>
      <c r="CP286" s="818" t="str">
        <f t="shared" si="275"/>
        <v xml:space="preserve">  </v>
      </c>
      <c r="CQ286" s="154">
        <f t="shared" si="296"/>
        <v>1.6990780123296954</v>
      </c>
      <c r="CR286" s="87">
        <f t="shared" si="297"/>
        <v>1.5554103397287919</v>
      </c>
      <c r="CS286" s="141"/>
    </row>
    <row r="287" spans="1:97" ht="14.4" x14ac:dyDescent="0.3">
      <c r="A287" s="906" t="s">
        <v>2353</v>
      </c>
      <c r="B287" s="425" t="s">
        <v>1459</v>
      </c>
      <c r="C287" s="219" t="s">
        <v>599</v>
      </c>
      <c r="D287" s="219">
        <v>9</v>
      </c>
      <c r="E287" s="471">
        <v>1503035</v>
      </c>
      <c r="F287" s="472">
        <v>1</v>
      </c>
      <c r="G287" s="419">
        <v>384115121402501</v>
      </c>
      <c r="H287" s="419">
        <v>201412121420</v>
      </c>
      <c r="I287" s="419" t="s">
        <v>672</v>
      </c>
      <c r="J287" s="419"/>
      <c r="K287" s="911" t="s">
        <v>2617</v>
      </c>
      <c r="L287" s="415" t="s">
        <v>1716</v>
      </c>
      <c r="M287" s="219" t="s">
        <v>1053</v>
      </c>
      <c r="N287" s="219"/>
      <c r="O287" s="219"/>
      <c r="P287" s="332">
        <v>41985</v>
      </c>
      <c r="Q287" s="326">
        <v>0.59722222222222221</v>
      </c>
      <c r="R287" s="219" t="s">
        <v>990</v>
      </c>
      <c r="S287" s="9" t="s">
        <v>990</v>
      </c>
      <c r="T287" s="556">
        <v>124</v>
      </c>
      <c r="U287" s="492">
        <v>225.39999999999998</v>
      </c>
      <c r="V287" s="136">
        <v>101.39999999999998</v>
      </c>
      <c r="W287" s="9">
        <v>44</v>
      </c>
      <c r="X287" s="8">
        <f t="shared" si="286"/>
        <v>2304.545454545454</v>
      </c>
      <c r="Y287" s="643" t="str">
        <f t="shared" si="262"/>
        <v xml:space="preserve">  </v>
      </c>
      <c r="Z287" s="9" t="s">
        <v>990</v>
      </c>
      <c r="AA287" s="556">
        <v>127.2</v>
      </c>
      <c r="AB287" s="492">
        <v>242</v>
      </c>
      <c r="AC287" s="136">
        <v>114.8</v>
      </c>
      <c r="AD287" s="9">
        <v>48</v>
      </c>
      <c r="AE287" s="136">
        <f t="shared" si="285"/>
        <v>2391.6666666666665</v>
      </c>
      <c r="AF287" s="643" t="str">
        <f t="shared" si="263"/>
        <v xml:space="preserve">  </v>
      </c>
      <c r="AG287" s="9" t="s">
        <v>990</v>
      </c>
      <c r="AH287" s="557">
        <v>125.3</v>
      </c>
      <c r="AI287" s="556">
        <v>224.89999999999998</v>
      </c>
      <c r="AJ287" s="492">
        <v>99.59999999999998</v>
      </c>
      <c r="AK287" s="136">
        <v>40</v>
      </c>
      <c r="AL287" s="136">
        <f t="shared" si="287"/>
        <v>2489.9999999999995</v>
      </c>
      <c r="AM287" s="643" t="str">
        <f t="shared" si="257"/>
        <v xml:space="preserve">  </v>
      </c>
      <c r="AN287" s="136">
        <f t="shared" si="289"/>
        <v>2395.4040404040402</v>
      </c>
      <c r="AO287" s="136">
        <f t="shared" si="290"/>
        <v>92.783743615342587</v>
      </c>
      <c r="AP287" s="136">
        <f t="shared" si="291"/>
        <v>3.8734068261691865</v>
      </c>
      <c r="AQ287" s="535">
        <f t="shared" si="292"/>
        <v>3</v>
      </c>
      <c r="AR287" s="643" t="str">
        <f t="shared" si="264"/>
        <v xml:space="preserve">  </v>
      </c>
      <c r="AS287" s="535"/>
      <c r="AT287" s="86" t="s">
        <v>191</v>
      </c>
      <c r="AU287" s="86" t="s">
        <v>191</v>
      </c>
      <c r="AV287" s="86" t="s">
        <v>191</v>
      </c>
      <c r="AW287" s="161" t="str">
        <f t="shared" si="298"/>
        <v xml:space="preserve">  </v>
      </c>
      <c r="AX287" s="643" t="str">
        <f t="shared" si="265"/>
        <v xml:space="preserve">  </v>
      </c>
      <c r="AY287" s="86" t="s">
        <v>191</v>
      </c>
      <c r="AZ287" s="86" t="s">
        <v>191</v>
      </c>
      <c r="BA287" s="86" t="s">
        <v>191</v>
      </c>
      <c r="BB287" s="161"/>
      <c r="BC287" s="643" t="str">
        <f t="shared" si="266"/>
        <v xml:space="preserve">  </v>
      </c>
      <c r="BD287" s="801" t="s">
        <v>191</v>
      </c>
      <c r="BE287" s="141" t="s">
        <v>990</v>
      </c>
      <c r="BF287" s="85">
        <v>22.013991664428705</v>
      </c>
      <c r="BG287" s="85"/>
      <c r="BH287" s="161"/>
      <c r="BI287" s="643" t="str">
        <f t="shared" si="267"/>
        <v xml:space="preserve">  </v>
      </c>
      <c r="BJ287" s="141" t="s">
        <v>990</v>
      </c>
      <c r="BK287" s="85">
        <v>7.1012452525924072E-2</v>
      </c>
      <c r="BL287" s="85">
        <v>2.5874865041009693E-3</v>
      </c>
      <c r="BM287" s="161" t="str">
        <f t="shared" si="293"/>
        <v xml:space="preserve">  </v>
      </c>
      <c r="BN287" s="818" t="str">
        <f t="shared" si="268"/>
        <v xml:space="preserve">  </v>
      </c>
      <c r="BO287" s="942" t="str">
        <f t="shared" si="269"/>
        <v xml:space="preserve">  </v>
      </c>
      <c r="BP287" s="825">
        <f t="shared" si="288"/>
        <v>0.32257871997230519</v>
      </c>
      <c r="BQ287" s="138">
        <v>413.66075262453239</v>
      </c>
      <c r="BR287" s="141"/>
      <c r="BS287" s="161"/>
      <c r="BT287" s="818" t="str">
        <f t="shared" si="270"/>
        <v xml:space="preserve">  </v>
      </c>
      <c r="BU287" s="67">
        <v>953.30000718471763</v>
      </c>
      <c r="BV287" s="141"/>
      <c r="BW287" s="161"/>
      <c r="BX287" s="643" t="str">
        <f t="shared" si="271"/>
        <v xml:space="preserve">  </v>
      </c>
      <c r="BY287" s="85">
        <v>0.62253103541057464</v>
      </c>
      <c r="BZ287" s="85"/>
      <c r="CA287" s="197"/>
      <c r="CB287" s="197"/>
      <c r="CC287" s="643" t="str">
        <f t="shared" si="272"/>
        <v>E, &lt;RL</v>
      </c>
      <c r="CD287" s="199">
        <v>1.4888867263569576</v>
      </c>
      <c r="CE287" s="197"/>
      <c r="CF287" s="197"/>
      <c r="CG287" s="818" t="str">
        <f t="shared" si="273"/>
        <v xml:space="preserve">  </v>
      </c>
      <c r="CH287" s="781">
        <f t="shared" si="294"/>
        <v>0.15049313512602625</v>
      </c>
      <c r="CI287" s="87">
        <v>6.8242643515084289</v>
      </c>
      <c r="CJ287" s="141"/>
      <c r="CK287" s="141"/>
      <c r="CL287" s="643" t="str">
        <f t="shared" si="274"/>
        <v xml:space="preserve">  </v>
      </c>
      <c r="CM287" s="198">
        <v>16.992418235255982</v>
      </c>
      <c r="CN287" s="141"/>
      <c r="CO287" s="141"/>
      <c r="CP287" s="818" t="str">
        <f t="shared" si="275"/>
        <v xml:space="preserve">  </v>
      </c>
      <c r="CQ287" s="154">
        <f t="shared" si="296"/>
        <v>1.6497248791940897</v>
      </c>
      <c r="CR287" s="87">
        <f t="shared" si="297"/>
        <v>1.7824838043836728</v>
      </c>
      <c r="CS287" s="141"/>
    </row>
    <row r="288" spans="1:97" ht="14.4" x14ac:dyDescent="0.3">
      <c r="A288" s="906" t="s">
        <v>2354</v>
      </c>
      <c r="B288" s="425" t="s">
        <v>1460</v>
      </c>
      <c r="C288" s="219" t="s">
        <v>599</v>
      </c>
      <c r="D288" s="219">
        <v>9</v>
      </c>
      <c r="E288" s="471">
        <v>1503034</v>
      </c>
      <c r="F288" s="472">
        <v>1</v>
      </c>
      <c r="G288" s="419">
        <v>11452800</v>
      </c>
      <c r="H288" s="419">
        <v>201412121550</v>
      </c>
      <c r="I288" s="419" t="s">
        <v>672</v>
      </c>
      <c r="J288" s="419"/>
      <c r="K288" s="911" t="s">
        <v>2615</v>
      </c>
      <c r="L288" s="415" t="s">
        <v>1696</v>
      </c>
      <c r="M288" s="219" t="s">
        <v>1054</v>
      </c>
      <c r="N288" s="219"/>
      <c r="O288" s="219"/>
      <c r="P288" s="332">
        <v>41985</v>
      </c>
      <c r="Q288" s="326">
        <v>0.65972222222222221</v>
      </c>
      <c r="R288" s="219" t="s">
        <v>991</v>
      </c>
      <c r="S288" s="9" t="s">
        <v>991</v>
      </c>
      <c r="T288" s="556">
        <v>124.8</v>
      </c>
      <c r="U288" s="492">
        <v>213.7</v>
      </c>
      <c r="V288" s="136">
        <v>88.899999999999991</v>
      </c>
      <c r="W288" s="9">
        <v>52</v>
      </c>
      <c r="X288" s="8">
        <f t="shared" si="286"/>
        <v>1709.6153846153845</v>
      </c>
      <c r="Y288" s="643" t="str">
        <f t="shared" si="262"/>
        <v xml:space="preserve">  </v>
      </c>
      <c r="Z288" s="9" t="s">
        <v>991</v>
      </c>
      <c r="AA288" s="556">
        <v>127.5</v>
      </c>
      <c r="AB288" s="492">
        <v>214.4</v>
      </c>
      <c r="AC288" s="136">
        <v>86.9</v>
      </c>
      <c r="AD288" s="9">
        <v>48</v>
      </c>
      <c r="AE288" s="136">
        <f t="shared" si="285"/>
        <v>1810.4166666666667</v>
      </c>
      <c r="AF288" s="643" t="str">
        <f t="shared" si="263"/>
        <v xml:space="preserve">  </v>
      </c>
      <c r="AG288" s="9" t="s">
        <v>991</v>
      </c>
      <c r="AH288" s="557">
        <v>126.8</v>
      </c>
      <c r="AI288" s="556">
        <v>216.20000000000002</v>
      </c>
      <c r="AJ288" s="492">
        <v>89.40000000000002</v>
      </c>
      <c r="AK288" s="136">
        <v>52</v>
      </c>
      <c r="AL288" s="136">
        <f t="shared" si="287"/>
        <v>1719.2307692307697</v>
      </c>
      <c r="AM288" s="643" t="str">
        <f t="shared" si="257"/>
        <v xml:space="preserve">  </v>
      </c>
      <c r="AN288" s="136">
        <f t="shared" si="289"/>
        <v>1746.4209401709404</v>
      </c>
      <c r="AO288" s="136">
        <f t="shared" si="290"/>
        <v>55.630060782029631</v>
      </c>
      <c r="AP288" s="136">
        <f t="shared" si="291"/>
        <v>3.1853752725035775</v>
      </c>
      <c r="AQ288" s="535">
        <f t="shared" si="292"/>
        <v>3</v>
      </c>
      <c r="AR288" s="643" t="str">
        <f t="shared" si="264"/>
        <v xml:space="preserve">  </v>
      </c>
      <c r="AS288" s="535"/>
      <c r="AT288" s="86" t="s">
        <v>191</v>
      </c>
      <c r="AU288" s="86" t="s">
        <v>191</v>
      </c>
      <c r="AV288" s="86" t="s">
        <v>191</v>
      </c>
      <c r="AW288" s="161" t="str">
        <f t="shared" si="298"/>
        <v xml:space="preserve">  </v>
      </c>
      <c r="AX288" s="643" t="str">
        <f t="shared" si="265"/>
        <v xml:space="preserve">  </v>
      </c>
      <c r="AY288" s="86" t="s">
        <v>191</v>
      </c>
      <c r="AZ288" s="86" t="s">
        <v>191</v>
      </c>
      <c r="BA288" s="86" t="s">
        <v>191</v>
      </c>
      <c r="BB288" s="161"/>
      <c r="BC288" s="643" t="str">
        <f t="shared" si="266"/>
        <v xml:space="preserve">  </v>
      </c>
      <c r="BD288" s="801" t="s">
        <v>191</v>
      </c>
      <c r="BE288" s="141" t="s">
        <v>991</v>
      </c>
      <c r="BF288" s="85">
        <v>15.708679223501615</v>
      </c>
      <c r="BG288" s="85"/>
      <c r="BH288" s="161"/>
      <c r="BI288" s="643" t="str">
        <f t="shared" si="267"/>
        <v xml:space="preserve">  </v>
      </c>
      <c r="BJ288" s="141" t="s">
        <v>991</v>
      </c>
      <c r="BK288" s="85">
        <v>3.4208610160605814E-2</v>
      </c>
      <c r="BL288" s="85"/>
      <c r="BM288" s="161" t="str">
        <f t="shared" si="293"/>
        <v xml:space="preserve">  </v>
      </c>
      <c r="BN288" s="818" t="str">
        <f t="shared" si="268"/>
        <v xml:space="preserve">  </v>
      </c>
      <c r="BO288" s="942" t="str">
        <f t="shared" si="269"/>
        <v xml:space="preserve">  </v>
      </c>
      <c r="BP288" s="825">
        <f t="shared" si="288"/>
        <v>0.21776885041631389</v>
      </c>
      <c r="BQ288" s="138">
        <v>432.34255264078746</v>
      </c>
      <c r="BR288" s="141"/>
      <c r="BS288" s="161"/>
      <c r="BT288" s="818" t="str">
        <f t="shared" si="270"/>
        <v xml:space="preserve">  </v>
      </c>
      <c r="BU288" s="67">
        <v>739.13947941857703</v>
      </c>
      <c r="BV288" s="141"/>
      <c r="BW288" s="161"/>
      <c r="BX288" s="643" t="str">
        <f t="shared" si="271"/>
        <v xml:space="preserve">  </v>
      </c>
      <c r="BY288" s="85">
        <v>0.70286801616635475</v>
      </c>
      <c r="BZ288" s="85"/>
      <c r="CA288" s="197"/>
      <c r="CB288" s="197"/>
      <c r="CC288" s="643" t="str">
        <f t="shared" si="272"/>
        <v>E, &lt;RL</v>
      </c>
      <c r="CD288" s="199">
        <v>1.2724839709345048</v>
      </c>
      <c r="CE288" s="197"/>
      <c r="CF288" s="197"/>
      <c r="CG288" s="818" t="str">
        <f t="shared" si="273"/>
        <v xml:space="preserve">  </v>
      </c>
      <c r="CH288" s="781">
        <f t="shared" si="294"/>
        <v>0.1625720188478264</v>
      </c>
      <c r="CI288" s="87">
        <v>5.8699266372023962</v>
      </c>
      <c r="CJ288" s="141"/>
      <c r="CK288" s="141"/>
      <c r="CL288" s="643" t="str">
        <f t="shared" si="274"/>
        <v xml:space="preserve">  </v>
      </c>
      <c r="CM288" s="198">
        <v>10.091758487805659</v>
      </c>
      <c r="CN288" s="141"/>
      <c r="CO288" s="141"/>
      <c r="CP288" s="818" t="str">
        <f t="shared" si="275"/>
        <v xml:space="preserve">  </v>
      </c>
      <c r="CQ288" s="154">
        <f t="shared" si="296"/>
        <v>1.3577027293169162</v>
      </c>
      <c r="CR288" s="87">
        <f t="shared" si="297"/>
        <v>1.3653388526539068</v>
      </c>
      <c r="CS288" s="141"/>
    </row>
    <row r="289" spans="1:97" ht="14.4" x14ac:dyDescent="0.3">
      <c r="A289" s="906" t="s">
        <v>2355</v>
      </c>
      <c r="B289" s="425" t="s">
        <v>1461</v>
      </c>
      <c r="C289" s="219" t="s">
        <v>599</v>
      </c>
      <c r="D289" s="219">
        <v>9</v>
      </c>
      <c r="E289" s="471">
        <v>1503033</v>
      </c>
      <c r="F289" s="472">
        <v>1</v>
      </c>
      <c r="G289" s="419">
        <v>384115121402501</v>
      </c>
      <c r="H289" s="419">
        <v>201412130950</v>
      </c>
      <c r="I289" s="419" t="s">
        <v>672</v>
      </c>
      <c r="J289" s="419"/>
      <c r="K289" s="911" t="s">
        <v>2617</v>
      </c>
      <c r="L289" s="415" t="s">
        <v>1716</v>
      </c>
      <c r="M289" s="219" t="s">
        <v>1053</v>
      </c>
      <c r="N289" s="219"/>
      <c r="O289" s="219"/>
      <c r="P289" s="332">
        <v>41986</v>
      </c>
      <c r="Q289" s="326">
        <v>0.40972222222222227</v>
      </c>
      <c r="R289" s="219" t="s">
        <v>992</v>
      </c>
      <c r="S289" s="9" t="s">
        <v>992</v>
      </c>
      <c r="T289" s="556">
        <v>127.4</v>
      </c>
      <c r="U289" s="492">
        <v>175.4</v>
      </c>
      <c r="V289" s="136">
        <v>48</v>
      </c>
      <c r="W289" s="9">
        <v>64</v>
      </c>
      <c r="X289" s="8">
        <f t="shared" si="286"/>
        <v>750</v>
      </c>
      <c r="Y289" s="643" t="str">
        <f t="shared" si="262"/>
        <v xml:space="preserve">  </v>
      </c>
      <c r="Z289" s="9" t="s">
        <v>992</v>
      </c>
      <c r="AA289" s="556">
        <v>130.19999999999999</v>
      </c>
      <c r="AB289" s="492">
        <v>170.1</v>
      </c>
      <c r="AC289" s="136">
        <v>39.900000000000006</v>
      </c>
      <c r="AD289" s="9">
        <v>54</v>
      </c>
      <c r="AE289" s="136">
        <f t="shared" si="285"/>
        <v>738.88888888888903</v>
      </c>
      <c r="AF289" s="643" t="str">
        <f t="shared" si="263"/>
        <v xml:space="preserve">  </v>
      </c>
      <c r="AG289" s="9" t="s">
        <v>992</v>
      </c>
      <c r="AH289" s="557">
        <v>128.1</v>
      </c>
      <c r="AI289" s="556">
        <v>169.7</v>
      </c>
      <c r="AJ289" s="492">
        <v>41.599999999999994</v>
      </c>
      <c r="AK289" s="136">
        <v>60</v>
      </c>
      <c r="AL289" s="136">
        <f t="shared" si="287"/>
        <v>693.33333333333326</v>
      </c>
      <c r="AM289" s="643" t="str">
        <f t="shared" si="257"/>
        <v xml:space="preserve">  </v>
      </c>
      <c r="AN289" s="136">
        <f t="shared" si="289"/>
        <v>727.4074074074075</v>
      </c>
      <c r="AO289" s="136">
        <f t="shared" si="290"/>
        <v>30.027422309199029</v>
      </c>
      <c r="AP289" s="136">
        <f t="shared" si="291"/>
        <v>4.1280061219367292</v>
      </c>
      <c r="AQ289" s="535">
        <f t="shared" si="292"/>
        <v>3</v>
      </c>
      <c r="AR289" s="643" t="str">
        <f t="shared" si="264"/>
        <v xml:space="preserve">  </v>
      </c>
      <c r="AS289" s="535"/>
      <c r="AT289" s="86" t="s">
        <v>191</v>
      </c>
      <c r="AU289" s="86" t="s">
        <v>191</v>
      </c>
      <c r="AV289" s="86" t="s">
        <v>191</v>
      </c>
      <c r="AW289" s="161" t="str">
        <f t="shared" si="298"/>
        <v xml:space="preserve">  </v>
      </c>
      <c r="AX289" s="643" t="str">
        <f t="shared" si="265"/>
        <v xml:space="preserve">  </v>
      </c>
      <c r="AY289" s="86" t="s">
        <v>191</v>
      </c>
      <c r="AZ289" s="86" t="s">
        <v>191</v>
      </c>
      <c r="BA289" s="86" t="s">
        <v>191</v>
      </c>
      <c r="BB289" s="161"/>
      <c r="BC289" s="643" t="str">
        <f t="shared" si="266"/>
        <v xml:space="preserve">  </v>
      </c>
      <c r="BD289" s="801" t="s">
        <v>191</v>
      </c>
      <c r="BE289" s="141" t="s">
        <v>992</v>
      </c>
      <c r="BF289" s="85">
        <v>17.659475600878459</v>
      </c>
      <c r="BG289" s="85"/>
      <c r="BH289" s="161"/>
      <c r="BI289" s="643" t="str">
        <f t="shared" si="267"/>
        <v xml:space="preserve">  </v>
      </c>
      <c r="BJ289" s="141" t="s">
        <v>992</v>
      </c>
      <c r="BK289" s="85">
        <v>7.8379768526251531E-2</v>
      </c>
      <c r="BL289" s="85"/>
      <c r="BM289" s="161" t="str">
        <f t="shared" si="293"/>
        <v xml:space="preserve">  </v>
      </c>
      <c r="BN289" s="818" t="str">
        <f t="shared" si="268"/>
        <v xml:space="preserve">  </v>
      </c>
      <c r="BO289" s="942" t="str">
        <f t="shared" si="269"/>
        <v xml:space="preserve">  </v>
      </c>
      <c r="BP289" s="825">
        <f t="shared" si="288"/>
        <v>0.44383972830061041</v>
      </c>
      <c r="BQ289" s="138">
        <v>438.48948252105123</v>
      </c>
      <c r="BR289" s="141"/>
      <c r="BS289" s="161"/>
      <c r="BT289" s="818" t="str">
        <f t="shared" si="270"/>
        <v xml:space="preserve">  </v>
      </c>
      <c r="BU289" s="67">
        <v>328.86711189078841</v>
      </c>
      <c r="BV289" s="141"/>
      <c r="BW289" s="161"/>
      <c r="BX289" s="643" t="str">
        <f t="shared" si="271"/>
        <v xml:space="preserve">  </v>
      </c>
      <c r="BY289" s="85">
        <v>0.70462340049316574</v>
      </c>
      <c r="BZ289" s="85"/>
      <c r="CA289" s="197"/>
      <c r="CB289" s="197"/>
      <c r="CC289" s="643" t="str">
        <f t="shared" si="272"/>
        <v>E, &lt;RL</v>
      </c>
      <c r="CD289" s="199">
        <v>0.520638401475506</v>
      </c>
      <c r="CE289" s="197"/>
      <c r="CF289" s="197"/>
      <c r="CG289" s="818" t="str">
        <f t="shared" si="273"/>
        <v xml:space="preserve">  </v>
      </c>
      <c r="CH289" s="781">
        <f t="shared" si="294"/>
        <v>0.16069334125005788</v>
      </c>
      <c r="CI289" s="87">
        <v>7.7586782874772169</v>
      </c>
      <c r="CJ289" s="141"/>
      <c r="CK289" s="141"/>
      <c r="CL289" s="643" t="str">
        <f t="shared" si="274"/>
        <v xml:space="preserve">  </v>
      </c>
      <c r="CM289" s="198">
        <v>5.3793502793175367</v>
      </c>
      <c r="CN289" s="141"/>
      <c r="CO289" s="141"/>
      <c r="CP289" s="818" t="str">
        <f t="shared" si="275"/>
        <v xml:space="preserve">  </v>
      </c>
      <c r="CQ289" s="154">
        <f t="shared" si="296"/>
        <v>1.7694103500201361</v>
      </c>
      <c r="CR289" s="87">
        <f t="shared" si="297"/>
        <v>1.6357215680186148</v>
      </c>
      <c r="CS289" s="141"/>
    </row>
    <row r="290" spans="1:97" ht="14.4" x14ac:dyDescent="0.3">
      <c r="A290" s="906" t="s">
        <v>2356</v>
      </c>
      <c r="B290" s="425" t="s">
        <v>1462</v>
      </c>
      <c r="C290" s="219" t="s">
        <v>599</v>
      </c>
      <c r="D290" s="219">
        <v>9</v>
      </c>
      <c r="E290" s="471">
        <v>1503032</v>
      </c>
      <c r="F290" s="472">
        <v>1</v>
      </c>
      <c r="G290" s="419">
        <v>11452800</v>
      </c>
      <c r="H290" s="419">
        <v>201412131000</v>
      </c>
      <c r="I290" s="419" t="s">
        <v>672</v>
      </c>
      <c r="J290" s="419"/>
      <c r="K290" s="911" t="s">
        <v>2615</v>
      </c>
      <c r="L290" s="415" t="s">
        <v>1696</v>
      </c>
      <c r="M290" s="219" t="s">
        <v>1054</v>
      </c>
      <c r="N290" s="219"/>
      <c r="O290" s="219"/>
      <c r="P290" s="332">
        <v>41986</v>
      </c>
      <c r="Q290" s="326">
        <v>0.41666666666666669</v>
      </c>
      <c r="R290" s="219" t="s">
        <v>993</v>
      </c>
      <c r="S290" s="9" t="s">
        <v>993</v>
      </c>
      <c r="T290" s="556">
        <v>123.4</v>
      </c>
      <c r="U290" s="492">
        <v>159.89999999999998</v>
      </c>
      <c r="V290" s="136">
        <v>36.499999999999972</v>
      </c>
      <c r="W290" s="9">
        <v>56</v>
      </c>
      <c r="X290" s="8">
        <f t="shared" si="286"/>
        <v>651.78571428571377</v>
      </c>
      <c r="Y290" s="643" t="str">
        <f t="shared" si="262"/>
        <v xml:space="preserve">  </v>
      </c>
      <c r="Z290" s="9" t="s">
        <v>993</v>
      </c>
      <c r="AA290" s="556">
        <v>126.2</v>
      </c>
      <c r="AB290" s="492">
        <v>164.8</v>
      </c>
      <c r="AC290" s="136">
        <v>38.600000000000009</v>
      </c>
      <c r="AD290" s="9">
        <v>60</v>
      </c>
      <c r="AE290" s="136">
        <f t="shared" si="285"/>
        <v>643.33333333333348</v>
      </c>
      <c r="AF290" s="643" t="str">
        <f t="shared" si="263"/>
        <v xml:space="preserve">  </v>
      </c>
      <c r="AG290" s="9" t="s">
        <v>993</v>
      </c>
      <c r="AH290" s="370">
        <v>126</v>
      </c>
      <c r="AI290" s="556">
        <v>161.1</v>
      </c>
      <c r="AJ290" s="492">
        <v>35.099999999999994</v>
      </c>
      <c r="AK290" s="136">
        <v>56</v>
      </c>
      <c r="AL290" s="136">
        <f t="shared" si="287"/>
        <v>626.78571428571422</v>
      </c>
      <c r="AM290" s="643" t="str">
        <f t="shared" si="257"/>
        <v xml:space="preserve">  </v>
      </c>
      <c r="AN290" s="136">
        <f t="shared" si="289"/>
        <v>640.63492063492049</v>
      </c>
      <c r="AO290" s="136">
        <f t="shared" si="290"/>
        <v>12.716566884116627</v>
      </c>
      <c r="AP290" s="136">
        <f t="shared" si="291"/>
        <v>1.9849943352312875</v>
      </c>
      <c r="AQ290" s="535">
        <f t="shared" si="292"/>
        <v>3</v>
      </c>
      <c r="AR290" s="643" t="str">
        <f t="shared" si="264"/>
        <v xml:space="preserve">  </v>
      </c>
      <c r="AS290" s="535"/>
      <c r="AT290" s="86" t="s">
        <v>191</v>
      </c>
      <c r="AU290" s="86" t="s">
        <v>191</v>
      </c>
      <c r="AV290" s="86" t="s">
        <v>191</v>
      </c>
      <c r="AW290" s="161" t="str">
        <f t="shared" si="298"/>
        <v xml:space="preserve">  </v>
      </c>
      <c r="AX290" s="643" t="str">
        <f t="shared" si="265"/>
        <v xml:space="preserve">  </v>
      </c>
      <c r="AY290" s="86" t="s">
        <v>191</v>
      </c>
      <c r="AZ290" s="86" t="s">
        <v>191</v>
      </c>
      <c r="BA290" s="86" t="s">
        <v>191</v>
      </c>
      <c r="BB290" s="161"/>
      <c r="BC290" s="643" t="str">
        <f t="shared" si="266"/>
        <v xml:space="preserve">  </v>
      </c>
      <c r="BD290" s="801" t="s">
        <v>191</v>
      </c>
      <c r="BE290" s="141" t="s">
        <v>993</v>
      </c>
      <c r="BF290" s="85">
        <v>15.009430026085997</v>
      </c>
      <c r="BG290" s="85">
        <v>9.440473724979892E-2</v>
      </c>
      <c r="BH290" s="161"/>
      <c r="BI290" s="643" t="str">
        <f t="shared" si="267"/>
        <v xml:space="preserve">  </v>
      </c>
      <c r="BJ290" s="141" t="s">
        <v>993</v>
      </c>
      <c r="BK290" s="85">
        <v>7.8155015699176295E-2</v>
      </c>
      <c r="BL290" s="85"/>
      <c r="BM290" s="161" t="str">
        <f t="shared" si="293"/>
        <v xml:space="preserve">  </v>
      </c>
      <c r="BN290" s="818" t="str">
        <f t="shared" si="268"/>
        <v xml:space="preserve">  </v>
      </c>
      <c r="BO290" s="942" t="str">
        <f t="shared" si="269"/>
        <v xml:space="preserve">  </v>
      </c>
      <c r="BP290" s="825">
        <f t="shared" si="288"/>
        <v>0.52070608652923478</v>
      </c>
      <c r="BQ290" s="138">
        <v>369.40432087236712</v>
      </c>
      <c r="BR290" s="141"/>
      <c r="BS290" s="161"/>
      <c r="BT290" s="818" t="str">
        <f t="shared" si="270"/>
        <v xml:space="preserve">  </v>
      </c>
      <c r="BU290" s="67">
        <v>240.77245914002481</v>
      </c>
      <c r="BV290" s="141"/>
      <c r="BW290" s="161"/>
      <c r="BX290" s="643" t="str">
        <f t="shared" si="271"/>
        <v xml:space="preserve">  </v>
      </c>
      <c r="BY290" s="85">
        <v>0.66163476800253174</v>
      </c>
      <c r="BZ290" s="85"/>
      <c r="CA290" s="197"/>
      <c r="CB290" s="197"/>
      <c r="CC290" s="643" t="str">
        <f t="shared" si="272"/>
        <v>E, &lt;RL</v>
      </c>
      <c r="CD290" s="199">
        <v>0.42565170074829534</v>
      </c>
      <c r="CE290" s="197"/>
      <c r="CF290" s="197"/>
      <c r="CG290" s="818" t="str">
        <f t="shared" si="273"/>
        <v xml:space="preserve">  </v>
      </c>
      <c r="CH290" s="781">
        <f t="shared" si="294"/>
        <v>0.17910856224963681</v>
      </c>
      <c r="CI290" s="87">
        <v>5.8201919563053499</v>
      </c>
      <c r="CJ290" s="141"/>
      <c r="CK290" s="141"/>
      <c r="CL290" s="643" t="str">
        <f t="shared" si="274"/>
        <v xml:space="preserve">  </v>
      </c>
      <c r="CM290" s="198">
        <v>3.6480131726128167</v>
      </c>
      <c r="CN290" s="141"/>
      <c r="CO290" s="141"/>
      <c r="CP290" s="818" t="str">
        <f t="shared" si="275"/>
        <v xml:space="preserve">  </v>
      </c>
      <c r="CQ290" s="154">
        <f t="shared" si="296"/>
        <v>1.5755614180583137</v>
      </c>
      <c r="CR290" s="87">
        <f t="shared" si="297"/>
        <v>1.5151289253108722</v>
      </c>
      <c r="CS290" s="141"/>
    </row>
    <row r="291" spans="1:97" ht="21.6" x14ac:dyDescent="0.3">
      <c r="A291" s="906" t="s">
        <v>2357</v>
      </c>
      <c r="B291" s="425" t="s">
        <v>1463</v>
      </c>
      <c r="C291" s="219" t="s">
        <v>599</v>
      </c>
      <c r="D291" s="219">
        <v>9</v>
      </c>
      <c r="E291" s="471">
        <v>1503031</v>
      </c>
      <c r="F291" s="472">
        <v>1</v>
      </c>
      <c r="G291" s="419">
        <v>11452600</v>
      </c>
      <c r="H291" s="419">
        <v>201412131140</v>
      </c>
      <c r="I291" s="419" t="s">
        <v>672</v>
      </c>
      <c r="J291" s="419"/>
      <c r="K291" s="926" t="s">
        <v>2614</v>
      </c>
      <c r="L291" s="413" t="s">
        <v>1694</v>
      </c>
      <c r="M291" s="219" t="s">
        <v>1052</v>
      </c>
      <c r="N291" s="219"/>
      <c r="O291" s="219"/>
      <c r="P291" s="332">
        <v>41986</v>
      </c>
      <c r="Q291" s="326">
        <v>0.4861111111111111</v>
      </c>
      <c r="R291" s="219" t="s">
        <v>994</v>
      </c>
      <c r="S291" s="9" t="s">
        <v>994</v>
      </c>
      <c r="T291" s="556">
        <v>128.1</v>
      </c>
      <c r="U291" s="492">
        <v>155.4</v>
      </c>
      <c r="V291" s="136">
        <v>27.300000000000011</v>
      </c>
      <c r="W291" s="9">
        <v>60</v>
      </c>
      <c r="X291" s="8">
        <f t="shared" si="286"/>
        <v>455.00000000000023</v>
      </c>
      <c r="Y291" s="643" t="str">
        <f t="shared" si="262"/>
        <v xml:space="preserve">  </v>
      </c>
      <c r="Z291" s="9" t="s">
        <v>994</v>
      </c>
      <c r="AA291" s="556">
        <v>127</v>
      </c>
      <c r="AB291" s="492">
        <v>155.70000000000002</v>
      </c>
      <c r="AC291" s="136">
        <v>28.700000000000017</v>
      </c>
      <c r="AD291" s="9">
        <v>60</v>
      </c>
      <c r="AE291" s="136">
        <f t="shared" si="285"/>
        <v>478.33333333333366</v>
      </c>
      <c r="AF291" s="643" t="str">
        <f t="shared" si="263"/>
        <v xml:space="preserve">  </v>
      </c>
      <c r="AG291" s="9" t="s">
        <v>994</v>
      </c>
      <c r="AH291" s="557">
        <v>126.4</v>
      </c>
      <c r="AI291" s="556">
        <v>156.29999999999998</v>
      </c>
      <c r="AJ291" s="492">
        <v>29.899999999999977</v>
      </c>
      <c r="AK291" s="136">
        <v>62</v>
      </c>
      <c r="AL291" s="136">
        <f t="shared" si="287"/>
        <v>482.25806451612868</v>
      </c>
      <c r="AM291" s="643" t="str">
        <f t="shared" si="257"/>
        <v xml:space="preserve">  </v>
      </c>
      <c r="AN291" s="136">
        <f t="shared" si="289"/>
        <v>471.86379928315426</v>
      </c>
      <c r="AO291" s="136">
        <f t="shared" si="290"/>
        <v>14.735727786953007</v>
      </c>
      <c r="AP291" s="136">
        <f t="shared" si="291"/>
        <v>3.122877366167784</v>
      </c>
      <c r="AQ291" s="535">
        <f t="shared" si="292"/>
        <v>3</v>
      </c>
      <c r="AR291" s="643" t="str">
        <f t="shared" si="264"/>
        <v xml:space="preserve">  </v>
      </c>
      <c r="AS291" s="535"/>
      <c r="AT291" s="86" t="s">
        <v>191</v>
      </c>
      <c r="AU291" s="86" t="s">
        <v>191</v>
      </c>
      <c r="AV291" s="86" t="s">
        <v>191</v>
      </c>
      <c r="AW291" s="161" t="str">
        <f t="shared" si="298"/>
        <v xml:space="preserve">  </v>
      </c>
      <c r="AX291" s="643" t="str">
        <f t="shared" si="265"/>
        <v xml:space="preserve">  </v>
      </c>
      <c r="AY291" s="86" t="s">
        <v>191</v>
      </c>
      <c r="AZ291" s="86" t="s">
        <v>191</v>
      </c>
      <c r="BA291" s="86" t="s">
        <v>191</v>
      </c>
      <c r="BB291" s="161"/>
      <c r="BC291" s="643" t="str">
        <f t="shared" si="266"/>
        <v xml:space="preserve">  </v>
      </c>
      <c r="BD291" s="801" t="s">
        <v>191</v>
      </c>
      <c r="BE291" s="141" t="s">
        <v>994</v>
      </c>
      <c r="BF291" s="85">
        <v>9.3895117085586453</v>
      </c>
      <c r="BG291" s="85"/>
      <c r="BH291" s="161"/>
      <c r="BI291" s="643" t="str">
        <f t="shared" si="267"/>
        <v xml:space="preserve">  </v>
      </c>
      <c r="BJ291" s="141" t="s">
        <v>994</v>
      </c>
      <c r="BK291" s="85">
        <v>5.5203387659922276E-2</v>
      </c>
      <c r="BL291" s="85"/>
      <c r="BM291" s="161" t="str">
        <f t="shared" si="293"/>
        <v xml:space="preserve">  </v>
      </c>
      <c r="BN291" s="818" t="str">
        <f t="shared" si="268"/>
        <v xml:space="preserve">  </v>
      </c>
      <c r="BO291" s="942" t="str">
        <f t="shared" si="269"/>
        <v xml:space="preserve">  </v>
      </c>
      <c r="BP291" s="825">
        <f t="shared" si="288"/>
        <v>0.58792607510786499</v>
      </c>
      <c r="BQ291" s="138">
        <v>341.17685196812886</v>
      </c>
      <c r="BR291" s="141"/>
      <c r="BS291" s="161"/>
      <c r="BT291" s="818" t="str">
        <f t="shared" si="270"/>
        <v xml:space="preserve">  </v>
      </c>
      <c r="BU291" s="67">
        <v>155.23546764549872</v>
      </c>
      <c r="BV291" s="141"/>
      <c r="BW291" s="161"/>
      <c r="BX291" s="643" t="str">
        <f t="shared" si="271"/>
        <v xml:space="preserve">  </v>
      </c>
      <c r="BY291" s="85">
        <v>0.88238633247384723</v>
      </c>
      <c r="BZ291" s="85">
        <v>1.4955700550403073E-3</v>
      </c>
      <c r="CA291" s="197"/>
      <c r="CB291" s="197"/>
      <c r="CC291" s="643" t="str">
        <f t="shared" si="272"/>
        <v xml:space="preserve">  </v>
      </c>
      <c r="CD291" s="199">
        <v>0.42207479569999029</v>
      </c>
      <c r="CE291" s="199">
        <v>7.1538100966098139E-4</v>
      </c>
      <c r="CF291" s="197"/>
      <c r="CG291" s="818" t="str">
        <f t="shared" si="273"/>
        <v xml:space="preserve">  </v>
      </c>
      <c r="CH291" s="781">
        <f t="shared" si="294"/>
        <v>0.25863018765302276</v>
      </c>
      <c r="CI291" s="87">
        <v>8.0007649245800909</v>
      </c>
      <c r="CJ291" s="141"/>
      <c r="CK291" s="141"/>
      <c r="CL291" s="643" t="str">
        <f t="shared" si="274"/>
        <v xml:space="preserve">  </v>
      </c>
      <c r="CM291" s="198">
        <v>3.8584334071765252</v>
      </c>
      <c r="CN291" s="141"/>
      <c r="CO291" s="141"/>
      <c r="CP291" s="818" t="str">
        <f t="shared" si="275"/>
        <v xml:space="preserve">  </v>
      </c>
      <c r="CQ291" s="154">
        <f t="shared" si="296"/>
        <v>2.3450491668548148</v>
      </c>
      <c r="CR291" s="87">
        <f t="shared" si="297"/>
        <v>2.4855359833023352</v>
      </c>
      <c r="CS291" s="141"/>
    </row>
    <row r="292" spans="1:97" ht="14.4" x14ac:dyDescent="0.3">
      <c r="A292" s="906" t="s">
        <v>2358</v>
      </c>
      <c r="B292" s="425" t="s">
        <v>1464</v>
      </c>
      <c r="C292" s="219" t="s">
        <v>599</v>
      </c>
      <c r="D292" s="219">
        <v>9</v>
      </c>
      <c r="E292" s="471">
        <v>1503028</v>
      </c>
      <c r="F292" s="472">
        <v>1</v>
      </c>
      <c r="G292" s="419">
        <v>11452800</v>
      </c>
      <c r="H292" s="419">
        <v>201412151100</v>
      </c>
      <c r="I292" s="419" t="s">
        <v>672</v>
      </c>
      <c r="J292" s="419"/>
      <c r="K292" s="911" t="s">
        <v>2615</v>
      </c>
      <c r="L292" s="415" t="s">
        <v>1696</v>
      </c>
      <c r="M292" s="219" t="s">
        <v>1054</v>
      </c>
      <c r="N292" s="219"/>
      <c r="O292" s="219"/>
      <c r="P292" s="332">
        <v>41988</v>
      </c>
      <c r="Q292" s="326">
        <v>0.45833333333333331</v>
      </c>
      <c r="R292" s="219" t="s">
        <v>995</v>
      </c>
      <c r="S292" s="9" t="s">
        <v>995</v>
      </c>
      <c r="T292" s="556">
        <v>127.8</v>
      </c>
      <c r="U292" s="492">
        <v>145.19999999999999</v>
      </c>
      <c r="V292" s="136">
        <v>17.399999999999991</v>
      </c>
      <c r="W292" s="9">
        <v>40</v>
      </c>
      <c r="X292" s="8">
        <f t="shared" si="286"/>
        <v>434.99999999999977</v>
      </c>
      <c r="Y292" s="643" t="str">
        <f t="shared" si="262"/>
        <v xml:space="preserve">  </v>
      </c>
      <c r="Z292" s="9" t="s">
        <v>995</v>
      </c>
      <c r="AA292" s="556">
        <v>130.69999999999999</v>
      </c>
      <c r="AB292" s="492">
        <v>148.4</v>
      </c>
      <c r="AC292" s="136">
        <v>17.700000000000017</v>
      </c>
      <c r="AD292" s="9">
        <v>42</v>
      </c>
      <c r="AE292" s="136">
        <f t="shared" si="285"/>
        <v>421.42857142857179</v>
      </c>
      <c r="AF292" s="643" t="str">
        <f t="shared" si="263"/>
        <v xml:space="preserve">  </v>
      </c>
      <c r="AG292" s="9" t="s">
        <v>995</v>
      </c>
      <c r="AH292" s="557">
        <v>124.6</v>
      </c>
      <c r="AI292" s="556">
        <v>139.69999999999999</v>
      </c>
      <c r="AJ292" s="492">
        <v>15.099999999999994</v>
      </c>
      <c r="AK292" s="136">
        <v>38</v>
      </c>
      <c r="AL292" s="136">
        <f t="shared" si="287"/>
        <v>397.36842105263145</v>
      </c>
      <c r="AM292" s="643" t="str">
        <f t="shared" si="257"/>
        <v xml:space="preserve">  </v>
      </c>
      <c r="AN292" s="136">
        <f t="shared" si="289"/>
        <v>417.93233082706769</v>
      </c>
      <c r="AO292" s="136">
        <f t="shared" si="290"/>
        <v>19.057851591291925</v>
      </c>
      <c r="AP292" s="136">
        <f t="shared" si="291"/>
        <v>4.5600328535429089</v>
      </c>
      <c r="AQ292" s="535">
        <f t="shared" si="292"/>
        <v>3</v>
      </c>
      <c r="AR292" s="643" t="str">
        <f t="shared" si="264"/>
        <v xml:space="preserve">  </v>
      </c>
      <c r="AS292" s="535"/>
      <c r="AT292" s="86" t="s">
        <v>191</v>
      </c>
      <c r="AU292" s="86" t="s">
        <v>191</v>
      </c>
      <c r="AV292" s="86" t="s">
        <v>191</v>
      </c>
      <c r="AW292" s="161" t="str">
        <f t="shared" si="298"/>
        <v xml:space="preserve">  </v>
      </c>
      <c r="AX292" s="643" t="str">
        <f t="shared" si="265"/>
        <v xml:space="preserve">  </v>
      </c>
      <c r="AY292" s="86" t="s">
        <v>191</v>
      </c>
      <c r="AZ292" s="86" t="s">
        <v>191</v>
      </c>
      <c r="BA292" s="86" t="s">
        <v>191</v>
      </c>
      <c r="BB292" s="161"/>
      <c r="BC292" s="643" t="str">
        <f t="shared" si="266"/>
        <v xml:space="preserve">  </v>
      </c>
      <c r="BD292" s="801" t="s">
        <v>191</v>
      </c>
      <c r="BE292" s="141" t="s">
        <v>995</v>
      </c>
      <c r="BF292" s="85">
        <v>12.621549205027467</v>
      </c>
      <c r="BG292" s="85"/>
      <c r="BH292" s="161"/>
      <c r="BI292" s="643" t="str">
        <f t="shared" si="267"/>
        <v xml:space="preserve">  </v>
      </c>
      <c r="BJ292" s="141" t="s">
        <v>995</v>
      </c>
      <c r="BK292" s="85">
        <v>6.16299047348184E-2</v>
      </c>
      <c r="BL292" s="85"/>
      <c r="BM292" s="161" t="str">
        <f t="shared" si="293"/>
        <v xml:space="preserve">  </v>
      </c>
      <c r="BN292" s="818" t="str">
        <f t="shared" si="268"/>
        <v xml:space="preserve">  </v>
      </c>
      <c r="BO292" s="942" t="str">
        <f t="shared" si="269"/>
        <v xml:space="preserve">  </v>
      </c>
      <c r="BP292" s="825">
        <f t="shared" si="288"/>
        <v>0.48829112602333891</v>
      </c>
      <c r="BQ292" s="138">
        <v>422.54872405528749</v>
      </c>
      <c r="BR292" s="141"/>
      <c r="BS292" s="161"/>
      <c r="BT292" s="818" t="str">
        <f t="shared" si="270"/>
        <v xml:space="preserve">  </v>
      </c>
      <c r="BU292" s="67">
        <v>183.80869496404998</v>
      </c>
      <c r="BV292" s="141"/>
      <c r="BW292" s="161"/>
      <c r="BX292" s="643" t="str">
        <f t="shared" si="271"/>
        <v xml:space="preserve">  </v>
      </c>
      <c r="BY292" s="85">
        <v>0.87058231345186077</v>
      </c>
      <c r="BZ292" s="85"/>
      <c r="CA292" s="197"/>
      <c r="CB292" s="197" t="s">
        <v>1032</v>
      </c>
      <c r="CC292" s="643" t="str">
        <f t="shared" si="272"/>
        <v xml:space="preserve">  </v>
      </c>
      <c r="CD292" s="199">
        <v>0.36688826066899888</v>
      </c>
      <c r="CE292" s="197"/>
      <c r="CF292" s="197" t="s">
        <v>1032</v>
      </c>
      <c r="CG292" s="818" t="str">
        <f t="shared" si="273"/>
        <v xml:space="preserve">  </v>
      </c>
      <c r="CH292" s="781">
        <f t="shared" si="294"/>
        <v>0.20603122525059414</v>
      </c>
      <c r="CI292" s="87">
        <v>7.3932013188283117</v>
      </c>
      <c r="CJ292" s="141"/>
      <c r="CK292" s="141"/>
      <c r="CL292" s="643" t="str">
        <f t="shared" si="274"/>
        <v xml:space="preserve">  </v>
      </c>
      <c r="CM292" s="198">
        <v>2.9378247345870387</v>
      </c>
      <c r="CN292" s="141"/>
      <c r="CO292" s="141"/>
      <c r="CP292" s="818" t="str">
        <f t="shared" si="275"/>
        <v xml:space="preserve">  </v>
      </c>
      <c r="CQ292" s="154">
        <f t="shared" si="296"/>
        <v>1.7496683572664069</v>
      </c>
      <c r="CR292" s="87">
        <f t="shared" si="297"/>
        <v>1.5983056379142617</v>
      </c>
      <c r="CS292" s="141"/>
    </row>
    <row r="293" spans="1:97" ht="14.4" x14ac:dyDescent="0.3">
      <c r="A293" s="906" t="s">
        <v>2359</v>
      </c>
      <c r="B293" s="425" t="s">
        <v>1465</v>
      </c>
      <c r="C293" s="219" t="s">
        <v>599</v>
      </c>
      <c r="D293" s="219">
        <v>9</v>
      </c>
      <c r="E293" s="471">
        <v>1503027</v>
      </c>
      <c r="F293" s="472">
        <v>1</v>
      </c>
      <c r="G293" s="419">
        <v>384115121402501</v>
      </c>
      <c r="H293" s="419">
        <v>201412151130</v>
      </c>
      <c r="I293" s="419" t="s">
        <v>672</v>
      </c>
      <c r="J293" s="419"/>
      <c r="K293" s="911" t="s">
        <v>2617</v>
      </c>
      <c r="L293" s="415" t="s">
        <v>1716</v>
      </c>
      <c r="M293" s="219" t="s">
        <v>1053</v>
      </c>
      <c r="N293" s="219"/>
      <c r="O293" s="219"/>
      <c r="P293" s="332">
        <v>41988</v>
      </c>
      <c r="Q293" s="326">
        <v>0.47916666666666669</v>
      </c>
      <c r="R293" s="219" t="s">
        <v>996</v>
      </c>
      <c r="S293" s="9" t="s">
        <v>996</v>
      </c>
      <c r="T293" s="556">
        <v>130.69999999999999</v>
      </c>
      <c r="U293" s="492">
        <v>141.4</v>
      </c>
      <c r="V293" s="136">
        <v>10.700000000000017</v>
      </c>
      <c r="W293" s="9">
        <v>168</v>
      </c>
      <c r="X293" s="8">
        <f t="shared" si="286"/>
        <v>63.690476190476289</v>
      </c>
      <c r="Y293" s="643" t="str">
        <f t="shared" si="262"/>
        <v xml:space="preserve">  </v>
      </c>
      <c r="Z293" s="9" t="s">
        <v>996</v>
      </c>
      <c r="AA293" s="556">
        <v>125.7</v>
      </c>
      <c r="AB293" s="492">
        <v>136.4</v>
      </c>
      <c r="AC293" s="136">
        <v>10.700000000000003</v>
      </c>
      <c r="AD293" s="9">
        <v>176</v>
      </c>
      <c r="AE293" s="136">
        <f t="shared" si="285"/>
        <v>60.795454545454568</v>
      </c>
      <c r="AF293" s="643" t="str">
        <f t="shared" si="263"/>
        <v xml:space="preserve">  </v>
      </c>
      <c r="AG293" s="9" t="s">
        <v>996</v>
      </c>
      <c r="AH293" s="557">
        <v>126.9</v>
      </c>
      <c r="AI293" s="556">
        <v>141.1</v>
      </c>
      <c r="AJ293" s="492">
        <v>14.199999999999989</v>
      </c>
      <c r="AK293" s="136">
        <v>222</v>
      </c>
      <c r="AL293" s="136">
        <f t="shared" si="287"/>
        <v>63.963963963963913</v>
      </c>
      <c r="AM293" s="643" t="str">
        <f t="shared" si="257"/>
        <v xml:space="preserve">  </v>
      </c>
      <c r="AN293" s="136">
        <f t="shared" si="289"/>
        <v>62.816631566631592</v>
      </c>
      <c r="AO293" s="136">
        <f t="shared" si="290"/>
        <v>1.7557238688820971</v>
      </c>
      <c r="AP293" s="136">
        <f t="shared" si="291"/>
        <v>2.7949984344826659</v>
      </c>
      <c r="AQ293" s="535">
        <f t="shared" si="292"/>
        <v>3</v>
      </c>
      <c r="AR293" s="643" t="str">
        <f t="shared" si="264"/>
        <v xml:space="preserve">  </v>
      </c>
      <c r="AS293" s="535"/>
      <c r="AT293" s="86" t="s">
        <v>191</v>
      </c>
      <c r="AU293" s="86" t="s">
        <v>191</v>
      </c>
      <c r="AV293" s="86" t="s">
        <v>191</v>
      </c>
      <c r="AW293" s="161" t="str">
        <f t="shared" si="298"/>
        <v xml:space="preserve">  </v>
      </c>
      <c r="AX293" s="643" t="str">
        <f t="shared" si="265"/>
        <v xml:space="preserve">  </v>
      </c>
      <c r="AY293" s="86" t="s">
        <v>191</v>
      </c>
      <c r="AZ293" s="86" t="s">
        <v>191</v>
      </c>
      <c r="BA293" s="86" t="s">
        <v>191</v>
      </c>
      <c r="BB293" s="161"/>
      <c r="BC293" s="643" t="str">
        <f t="shared" si="266"/>
        <v xml:space="preserve">  </v>
      </c>
      <c r="BD293" s="801" t="s">
        <v>191</v>
      </c>
      <c r="BE293" s="141" t="s">
        <v>996</v>
      </c>
      <c r="BF293" s="85">
        <v>10.56654945693521</v>
      </c>
      <c r="BG293" s="85"/>
      <c r="BH293" s="161"/>
      <c r="BI293" s="643" t="str">
        <f t="shared" si="267"/>
        <v xml:space="preserve">  </v>
      </c>
      <c r="BJ293" s="141" t="s">
        <v>996</v>
      </c>
      <c r="BK293" s="85">
        <v>5.5139489043222766E-2</v>
      </c>
      <c r="BL293" s="85"/>
      <c r="BM293" s="161" t="str">
        <f t="shared" si="293"/>
        <v xml:space="preserve">  </v>
      </c>
      <c r="BN293" s="818" t="str">
        <f t="shared" si="268"/>
        <v xml:space="preserve">  </v>
      </c>
      <c r="BO293" s="942" t="str">
        <f t="shared" si="269"/>
        <v xml:space="preserve">  </v>
      </c>
      <c r="BP293" s="825">
        <f t="shared" si="288"/>
        <v>0.52183060579944307</v>
      </c>
      <c r="BQ293" s="138">
        <v>355.88661740746409</v>
      </c>
      <c r="BR293" s="141"/>
      <c r="BS293" s="161"/>
      <c r="BT293" s="818" t="str">
        <f t="shared" si="270"/>
        <v xml:space="preserve">  </v>
      </c>
      <c r="BU293" s="67">
        <v>22.666588132499232</v>
      </c>
      <c r="BV293" s="141"/>
      <c r="BW293" s="161"/>
      <c r="BX293" s="643" t="str">
        <f t="shared" si="271"/>
        <v xml:space="preserve">  </v>
      </c>
      <c r="BY293" s="85">
        <v>1.5043058614366855</v>
      </c>
      <c r="BZ293" s="85"/>
      <c r="CA293" s="197"/>
      <c r="CB293" s="197" t="s">
        <v>1032</v>
      </c>
      <c r="CC293" s="643" t="str">
        <f t="shared" si="272"/>
        <v xml:space="preserve">  </v>
      </c>
      <c r="CD293" s="199">
        <v>9.145495862143474E-2</v>
      </c>
      <c r="CE293" s="197"/>
      <c r="CF293" s="197" t="s">
        <v>1032</v>
      </c>
      <c r="CG293" s="818" t="str">
        <f t="shared" si="273"/>
        <v>&lt;MDL</v>
      </c>
      <c r="CH293" s="781">
        <f t="shared" si="294"/>
        <v>0.42269244974569126</v>
      </c>
      <c r="CI293" s="87">
        <v>7.8617845010075742</v>
      </c>
      <c r="CJ293" s="141"/>
      <c r="CK293" s="141"/>
      <c r="CL293" s="643" t="str">
        <f t="shared" si="274"/>
        <v xml:space="preserve">  </v>
      </c>
      <c r="CM293" s="198">
        <v>0.50287090051489847</v>
      </c>
      <c r="CN293" s="141"/>
      <c r="CO293" s="141"/>
      <c r="CP293" s="818" t="str">
        <f t="shared" si="275"/>
        <v xml:space="preserve">  </v>
      </c>
      <c r="CQ293" s="154">
        <f t="shared" si="296"/>
        <v>2.2090700005182851</v>
      </c>
      <c r="CR293" s="87">
        <f t="shared" si="297"/>
        <v>2.2185557772317965</v>
      </c>
      <c r="CS293" s="141"/>
    </row>
    <row r="294" spans="1:97" ht="21.6" x14ac:dyDescent="0.3">
      <c r="A294" s="906" t="s">
        <v>2360</v>
      </c>
      <c r="B294" s="425" t="s">
        <v>1466</v>
      </c>
      <c r="C294" s="219" t="s">
        <v>599</v>
      </c>
      <c r="D294" s="219">
        <v>9</v>
      </c>
      <c r="E294" s="471">
        <v>1503026</v>
      </c>
      <c r="F294" s="472">
        <v>1</v>
      </c>
      <c r="G294" s="419">
        <v>11452600</v>
      </c>
      <c r="H294" s="419">
        <v>201412151340</v>
      </c>
      <c r="I294" s="419" t="s">
        <v>672</v>
      </c>
      <c r="J294" s="419"/>
      <c r="K294" s="926" t="s">
        <v>2614</v>
      </c>
      <c r="L294" s="413" t="s">
        <v>1694</v>
      </c>
      <c r="M294" s="219" t="s">
        <v>1052</v>
      </c>
      <c r="N294" s="219"/>
      <c r="O294" s="219"/>
      <c r="P294" s="332">
        <v>41988</v>
      </c>
      <c r="Q294" s="326">
        <v>0.56944444444444442</v>
      </c>
      <c r="R294" s="219" t="s">
        <v>997</v>
      </c>
      <c r="S294" s="9" t="s">
        <v>997</v>
      </c>
      <c r="T294" s="556">
        <v>123.5</v>
      </c>
      <c r="U294" s="492">
        <v>131.20000000000002</v>
      </c>
      <c r="V294" s="136">
        <v>7.7000000000000171</v>
      </c>
      <c r="W294" s="9">
        <v>128</v>
      </c>
      <c r="X294" s="8">
        <f t="shared" si="286"/>
        <v>60.156250000000135</v>
      </c>
      <c r="Y294" s="643" t="str">
        <f t="shared" si="262"/>
        <v xml:space="preserve">  </v>
      </c>
      <c r="Z294" s="9" t="s">
        <v>997</v>
      </c>
      <c r="AA294" s="556">
        <v>127.3</v>
      </c>
      <c r="AB294" s="492">
        <v>135.19999999999999</v>
      </c>
      <c r="AC294" s="136">
        <v>7.8999999999999915</v>
      </c>
      <c r="AD294" s="9">
        <v>134</v>
      </c>
      <c r="AE294" s="136">
        <f t="shared" si="285"/>
        <v>58.955223880596947</v>
      </c>
      <c r="AF294" s="643" t="str">
        <f t="shared" si="263"/>
        <v xml:space="preserve">  </v>
      </c>
      <c r="AG294" s="9" t="s">
        <v>997</v>
      </c>
      <c r="AH294" s="557">
        <v>127.4</v>
      </c>
      <c r="AI294" s="556">
        <v>135.4</v>
      </c>
      <c r="AJ294" s="240">
        <v>8</v>
      </c>
      <c r="AK294" s="136">
        <v>134</v>
      </c>
      <c r="AL294" s="136">
        <f t="shared" si="287"/>
        <v>59.701492537313428</v>
      </c>
      <c r="AM294" s="643" t="str">
        <f t="shared" si="257"/>
        <v xml:space="preserve">  </v>
      </c>
      <c r="AN294" s="136">
        <f t="shared" si="289"/>
        <v>59.604322139303498</v>
      </c>
      <c r="AO294" s="136">
        <f t="shared" si="290"/>
        <v>0.6063806556604735</v>
      </c>
      <c r="AP294" s="136">
        <f t="shared" si="291"/>
        <v>1.0173434306379301</v>
      </c>
      <c r="AQ294" s="535">
        <f t="shared" si="292"/>
        <v>3</v>
      </c>
      <c r="AR294" s="643" t="str">
        <f t="shared" si="264"/>
        <v xml:space="preserve">  </v>
      </c>
      <c r="AS294" s="535"/>
      <c r="AT294" s="86" t="s">
        <v>191</v>
      </c>
      <c r="AU294" s="86" t="s">
        <v>191</v>
      </c>
      <c r="AV294" s="86" t="s">
        <v>191</v>
      </c>
      <c r="AW294" s="161" t="str">
        <f t="shared" si="298"/>
        <v xml:space="preserve">  </v>
      </c>
      <c r="AX294" s="643" t="str">
        <f t="shared" si="265"/>
        <v xml:space="preserve">  </v>
      </c>
      <c r="AY294" s="86" t="s">
        <v>191</v>
      </c>
      <c r="AZ294" s="86" t="s">
        <v>191</v>
      </c>
      <c r="BA294" s="86" t="s">
        <v>191</v>
      </c>
      <c r="BB294" s="161"/>
      <c r="BC294" s="643" t="str">
        <f t="shared" si="266"/>
        <v xml:space="preserve">  </v>
      </c>
      <c r="BD294" s="801" t="s">
        <v>191</v>
      </c>
      <c r="BE294" s="141" t="s">
        <v>997</v>
      </c>
      <c r="BF294" s="85">
        <v>7.3223762138072068</v>
      </c>
      <c r="BG294" s="85"/>
      <c r="BH294" s="161"/>
      <c r="BI294" s="643" t="str">
        <f t="shared" si="267"/>
        <v xml:space="preserve">  </v>
      </c>
      <c r="BJ294" s="141" t="s">
        <v>997</v>
      </c>
      <c r="BK294" s="85">
        <v>5.8827994211918824E-2</v>
      </c>
      <c r="BL294" s="85"/>
      <c r="BM294" s="161" t="str">
        <f t="shared" si="293"/>
        <v xml:space="preserve">  </v>
      </c>
      <c r="BN294" s="818" t="str">
        <f t="shared" si="268"/>
        <v xml:space="preserve">  </v>
      </c>
      <c r="BO294" s="942" t="str">
        <f t="shared" si="269"/>
        <v xml:space="preserve">  </v>
      </c>
      <c r="BP294" s="825">
        <f t="shared" si="288"/>
        <v>0.80340032380460979</v>
      </c>
      <c r="BQ294" s="138">
        <v>384.75655353045045</v>
      </c>
      <c r="BR294" s="141"/>
      <c r="BS294" s="161"/>
      <c r="BT294" s="818" t="str">
        <f t="shared" si="270"/>
        <v xml:space="preserve">  </v>
      </c>
      <c r="BU294" s="67">
        <v>23.145511423316208</v>
      </c>
      <c r="BV294" s="141"/>
      <c r="BW294" s="161"/>
      <c r="BX294" s="643" t="str">
        <f t="shared" si="271"/>
        <v xml:space="preserve">  </v>
      </c>
      <c r="BY294" s="85">
        <v>1.2985523643719952</v>
      </c>
      <c r="BZ294" s="85"/>
      <c r="CA294" s="197"/>
      <c r="CB294" s="197" t="s">
        <v>1033</v>
      </c>
      <c r="CC294" s="643" t="str">
        <f t="shared" si="272"/>
        <v xml:space="preserve">  </v>
      </c>
      <c r="CD294" s="199">
        <v>7.6556445362229469E-2</v>
      </c>
      <c r="CE294" s="197"/>
      <c r="CF294" s="197" t="s">
        <v>1033</v>
      </c>
      <c r="CG294" s="818" t="str">
        <f t="shared" si="273"/>
        <v>&lt;MDL</v>
      </c>
      <c r="CH294" s="781">
        <f t="shared" si="294"/>
        <v>0.33749973910950548</v>
      </c>
      <c r="CI294" s="87">
        <v>12.245932694681686</v>
      </c>
      <c r="CJ294" s="141"/>
      <c r="CK294" s="141"/>
      <c r="CL294" s="643" t="str">
        <f t="shared" si="274"/>
        <v xml:space="preserve">  </v>
      </c>
      <c r="CM294" s="198">
        <v>0.73110045938398127</v>
      </c>
      <c r="CN294" s="141"/>
      <c r="CO294" s="141"/>
      <c r="CP294" s="818" t="str">
        <f t="shared" si="275"/>
        <v xml:space="preserve">  </v>
      </c>
      <c r="CQ294" s="154">
        <f t="shared" si="296"/>
        <v>3.1827742977515046</v>
      </c>
      <c r="CR294" s="87">
        <f t="shared" si="297"/>
        <v>3.1587137826105196</v>
      </c>
      <c r="CS294" s="141"/>
    </row>
    <row r="295" spans="1:97" ht="21.6" x14ac:dyDescent="0.3">
      <c r="A295" s="906" t="s">
        <v>2361</v>
      </c>
      <c r="B295" s="425" t="s">
        <v>1467</v>
      </c>
      <c r="C295" s="219" t="s">
        <v>599</v>
      </c>
      <c r="D295" s="219">
        <v>9</v>
      </c>
      <c r="E295" s="471">
        <v>1503025</v>
      </c>
      <c r="F295" s="472">
        <v>1</v>
      </c>
      <c r="G295" s="419">
        <v>11452600</v>
      </c>
      <c r="H295" s="419">
        <v>201412161530</v>
      </c>
      <c r="I295" s="419" t="s">
        <v>672</v>
      </c>
      <c r="J295" s="419"/>
      <c r="K295" s="926" t="s">
        <v>2614</v>
      </c>
      <c r="L295" s="413" t="s">
        <v>1694</v>
      </c>
      <c r="M295" s="219" t="s">
        <v>1052</v>
      </c>
      <c r="N295" s="219"/>
      <c r="O295" s="219"/>
      <c r="P295" s="332">
        <v>41989</v>
      </c>
      <c r="Q295" s="326">
        <v>0.64583333333333337</v>
      </c>
      <c r="R295" s="219" t="s">
        <v>998</v>
      </c>
      <c r="S295" s="9" t="s">
        <v>998</v>
      </c>
      <c r="T295" s="556">
        <v>121.5</v>
      </c>
      <c r="U295" s="492">
        <v>157.9</v>
      </c>
      <c r="V295" s="136">
        <v>36.400000000000006</v>
      </c>
      <c r="W295" s="9">
        <v>32</v>
      </c>
      <c r="X295" s="8">
        <f t="shared" si="286"/>
        <v>1137.5000000000002</v>
      </c>
      <c r="Y295" s="643" t="str">
        <f t="shared" si="262"/>
        <v xml:space="preserve">  </v>
      </c>
      <c r="Z295" s="9" t="s">
        <v>998</v>
      </c>
      <c r="AA295" s="556">
        <v>123.3</v>
      </c>
      <c r="AB295" s="492">
        <v>143.80000000000001</v>
      </c>
      <c r="AC295" s="136">
        <v>20.500000000000014</v>
      </c>
      <c r="AD295" s="9">
        <v>20</v>
      </c>
      <c r="AE295" s="136">
        <f t="shared" si="285"/>
        <v>1025.0000000000007</v>
      </c>
      <c r="AF295" s="643" t="str">
        <f t="shared" si="263"/>
        <v xml:space="preserve">  </v>
      </c>
      <c r="AG295" s="9" t="s">
        <v>998</v>
      </c>
      <c r="AH295" s="557">
        <v>122.7</v>
      </c>
      <c r="AI295" s="556">
        <v>151</v>
      </c>
      <c r="AJ295" s="492">
        <v>28.299999999999997</v>
      </c>
      <c r="AK295" s="136">
        <v>24</v>
      </c>
      <c r="AL295" s="136">
        <f t="shared" si="287"/>
        <v>1179.1666666666665</v>
      </c>
      <c r="AM295" s="643" t="str">
        <f t="shared" si="257"/>
        <v xml:space="preserve">  </v>
      </c>
      <c r="AN295" s="136">
        <f t="shared" si="289"/>
        <v>1113.8888888888891</v>
      </c>
      <c r="AO295" s="136">
        <f t="shared" si="290"/>
        <v>79.74931788864177</v>
      </c>
      <c r="AP295" s="136">
        <f t="shared" si="291"/>
        <v>7.1595397605763171</v>
      </c>
      <c r="AQ295" s="535">
        <f t="shared" si="292"/>
        <v>3</v>
      </c>
      <c r="AR295" s="643" t="str">
        <f t="shared" si="264"/>
        <v xml:space="preserve">  </v>
      </c>
      <c r="AS295" s="535"/>
      <c r="AT295" s="86" t="s">
        <v>191</v>
      </c>
      <c r="AU295" s="86" t="s">
        <v>191</v>
      </c>
      <c r="AV295" s="86" t="s">
        <v>191</v>
      </c>
      <c r="AW295" s="161" t="str">
        <f t="shared" si="298"/>
        <v xml:space="preserve">  </v>
      </c>
      <c r="AX295" s="643" t="str">
        <f t="shared" si="265"/>
        <v xml:space="preserve">  </v>
      </c>
      <c r="AY295" s="86" t="s">
        <v>191</v>
      </c>
      <c r="AZ295" s="86" t="s">
        <v>191</v>
      </c>
      <c r="BA295" s="86" t="s">
        <v>191</v>
      </c>
      <c r="BB295" s="161"/>
      <c r="BC295" s="643" t="str">
        <f t="shared" si="266"/>
        <v xml:space="preserve">  </v>
      </c>
      <c r="BD295" s="801" t="s">
        <v>191</v>
      </c>
      <c r="BE295" s="141" t="s">
        <v>998</v>
      </c>
      <c r="BF295" s="85">
        <v>14.077323085424505</v>
      </c>
      <c r="BG295" s="85"/>
      <c r="BH295" s="161"/>
      <c r="BI295" s="643" t="str">
        <f t="shared" si="267"/>
        <v xml:space="preserve">  </v>
      </c>
      <c r="BJ295" s="141" t="s">
        <v>998</v>
      </c>
      <c r="BK295" s="85">
        <v>6.320882310435702E-2</v>
      </c>
      <c r="BL295" s="85"/>
      <c r="BM295" s="161" t="str">
        <f t="shared" si="293"/>
        <v xml:space="preserve">  </v>
      </c>
      <c r="BN295" s="818" t="str">
        <f t="shared" si="268"/>
        <v xml:space="preserve">  </v>
      </c>
      <c r="BO295" s="942" t="str">
        <f t="shared" si="269"/>
        <v xml:space="preserve">  </v>
      </c>
      <c r="BP295" s="825">
        <f t="shared" si="288"/>
        <v>0.44901166735174741</v>
      </c>
      <c r="BQ295" s="138">
        <v>372.28231028642682</v>
      </c>
      <c r="BR295" s="141"/>
      <c r="BS295" s="161"/>
      <c r="BT295" s="818" t="str">
        <f t="shared" si="270"/>
        <v xml:space="preserve">  </v>
      </c>
      <c r="BU295" s="67">
        <v>423.47112795081057</v>
      </c>
      <c r="BV295" s="141"/>
      <c r="BW295" s="161"/>
      <c r="BX295" s="643" t="str">
        <f t="shared" si="271"/>
        <v xml:space="preserve">  </v>
      </c>
      <c r="BY295" s="85">
        <v>0.58416966349878741</v>
      </c>
      <c r="BZ295" s="85"/>
      <c r="CA295" s="197"/>
      <c r="CB295" s="197" t="s">
        <v>1033</v>
      </c>
      <c r="CC295" s="643" t="str">
        <f t="shared" si="272"/>
        <v>&lt;MDL</v>
      </c>
      <c r="CD295" s="199">
        <v>0.59877390508625761</v>
      </c>
      <c r="CE295" s="197"/>
      <c r="CF295" s="197" t="s">
        <v>1033</v>
      </c>
      <c r="CG295" s="818" t="str">
        <f t="shared" si="273"/>
        <v xml:space="preserve">  </v>
      </c>
      <c r="CH295" s="907" t="s">
        <v>2618</v>
      </c>
      <c r="CI295" s="87">
        <v>8.6141165146252963</v>
      </c>
      <c r="CJ295" s="141"/>
      <c r="CK295" s="141"/>
      <c r="CL295" s="643" t="str">
        <f t="shared" si="274"/>
        <v xml:space="preserve">  </v>
      </c>
      <c r="CM295" s="198">
        <v>10.157479056828995</v>
      </c>
      <c r="CN295" s="141"/>
      <c r="CO295" s="141"/>
      <c r="CP295" s="818" t="str">
        <f t="shared" si="275"/>
        <v xml:space="preserve">  </v>
      </c>
      <c r="CQ295" s="154">
        <f t="shared" si="296"/>
        <v>2.3138667287193315</v>
      </c>
      <c r="CR295" s="87">
        <f t="shared" si="297"/>
        <v>2.3986237517493434</v>
      </c>
      <c r="CS295" s="141"/>
    </row>
    <row r="296" spans="1:97" ht="14.4" x14ac:dyDescent="0.3">
      <c r="A296" s="906" t="s">
        <v>2362</v>
      </c>
      <c r="B296" s="425" t="s">
        <v>1468</v>
      </c>
      <c r="C296" s="219" t="s">
        <v>599</v>
      </c>
      <c r="D296" s="219">
        <v>9</v>
      </c>
      <c r="E296" s="471">
        <v>1503024</v>
      </c>
      <c r="F296" s="472">
        <v>1</v>
      </c>
      <c r="G296" s="419">
        <v>384115121402501</v>
      </c>
      <c r="H296" s="419">
        <v>201412161700</v>
      </c>
      <c r="I296" s="419" t="s">
        <v>672</v>
      </c>
      <c r="J296" s="419"/>
      <c r="K296" s="911" t="s">
        <v>2617</v>
      </c>
      <c r="L296" s="415" t="s">
        <v>1716</v>
      </c>
      <c r="M296" s="219" t="s">
        <v>1053</v>
      </c>
      <c r="N296" s="219"/>
      <c r="O296" s="219"/>
      <c r="P296" s="332">
        <v>41989</v>
      </c>
      <c r="Q296" s="326">
        <v>0.70833333333333337</v>
      </c>
      <c r="R296" s="219" t="s">
        <v>999</v>
      </c>
      <c r="S296" s="9" t="s">
        <v>999</v>
      </c>
      <c r="T296" s="556">
        <v>123.7</v>
      </c>
      <c r="U296" s="492">
        <v>146.6</v>
      </c>
      <c r="V296" s="136">
        <v>22.899999999999991</v>
      </c>
      <c r="W296" s="9">
        <v>64</v>
      </c>
      <c r="X296" s="8">
        <f t="shared" si="286"/>
        <v>357.81249999999989</v>
      </c>
      <c r="Y296" s="643" t="str">
        <f t="shared" si="262"/>
        <v xml:space="preserve">  </v>
      </c>
      <c r="Z296" s="9" t="s">
        <v>999</v>
      </c>
      <c r="AA296" s="556">
        <v>122.7</v>
      </c>
      <c r="AB296" s="492">
        <v>159.5</v>
      </c>
      <c r="AC296" s="136">
        <v>36.799999999999997</v>
      </c>
      <c r="AD296" s="9">
        <v>102</v>
      </c>
      <c r="AE296" s="136">
        <f t="shared" si="285"/>
        <v>360.78431372549016</v>
      </c>
      <c r="AF296" s="643" t="str">
        <f t="shared" si="263"/>
        <v xml:space="preserve">  </v>
      </c>
      <c r="AG296" s="9" t="s">
        <v>999</v>
      </c>
      <c r="AH296" s="557">
        <v>122.1</v>
      </c>
      <c r="AI296" s="556">
        <v>161.89999999999998</v>
      </c>
      <c r="AJ296" s="492">
        <v>39.799999999999983</v>
      </c>
      <c r="AK296" s="136">
        <v>114</v>
      </c>
      <c r="AL296" s="136">
        <f t="shared" si="287"/>
        <v>349.12280701754372</v>
      </c>
      <c r="AM296" s="643" t="str">
        <f t="shared" si="257"/>
        <v xml:space="preserve">  </v>
      </c>
      <c r="AN296" s="136">
        <f t="shared" si="289"/>
        <v>355.90654024767792</v>
      </c>
      <c r="AO296" s="136">
        <f t="shared" si="290"/>
        <v>6.0598842074723978</v>
      </c>
      <c r="AP296" s="136">
        <f t="shared" si="291"/>
        <v>1.7026616603491695</v>
      </c>
      <c r="AQ296" s="535">
        <f t="shared" si="292"/>
        <v>3</v>
      </c>
      <c r="AR296" s="643" t="str">
        <f t="shared" si="264"/>
        <v xml:space="preserve">  </v>
      </c>
      <c r="AS296" s="535"/>
      <c r="AT296" s="86" t="s">
        <v>191</v>
      </c>
      <c r="AU296" s="86" t="s">
        <v>191</v>
      </c>
      <c r="AV296" s="86" t="s">
        <v>191</v>
      </c>
      <c r="AW296" s="161" t="str">
        <f t="shared" si="298"/>
        <v xml:space="preserve">  </v>
      </c>
      <c r="AX296" s="643" t="str">
        <f t="shared" si="265"/>
        <v xml:space="preserve">  </v>
      </c>
      <c r="AY296" s="86" t="s">
        <v>191</v>
      </c>
      <c r="AZ296" s="86" t="s">
        <v>191</v>
      </c>
      <c r="BA296" s="86" t="s">
        <v>191</v>
      </c>
      <c r="BB296" s="161"/>
      <c r="BC296" s="643" t="str">
        <f t="shared" si="266"/>
        <v xml:space="preserve">  </v>
      </c>
      <c r="BD296" s="801" t="s">
        <v>191</v>
      </c>
      <c r="BE296" s="141" t="s">
        <v>999</v>
      </c>
      <c r="BF296" s="85">
        <v>12.120161671275461</v>
      </c>
      <c r="BG296" s="85"/>
      <c r="BH296" s="161"/>
      <c r="BI296" s="643" t="str">
        <f t="shared" si="267"/>
        <v xml:space="preserve">  </v>
      </c>
      <c r="BJ296" s="141" t="s">
        <v>999</v>
      </c>
      <c r="BK296" s="85">
        <v>6.2910433971965482E-2</v>
      </c>
      <c r="BL296" s="85"/>
      <c r="BM296" s="161" t="str">
        <f t="shared" si="293"/>
        <v xml:space="preserve">  </v>
      </c>
      <c r="BN296" s="818" t="str">
        <f t="shared" si="268"/>
        <v xml:space="preserve">  </v>
      </c>
      <c r="BO296" s="942" t="str">
        <f t="shared" si="269"/>
        <v xml:space="preserve">  </v>
      </c>
      <c r="BP296" s="825">
        <f t="shared" si="288"/>
        <v>0.51905606276739646</v>
      </c>
      <c r="BQ296" s="138">
        <v>481.3453807207697</v>
      </c>
      <c r="BR296" s="141"/>
      <c r="BS296" s="161"/>
      <c r="BT296" s="818" t="str">
        <f t="shared" si="270"/>
        <v xml:space="preserve">  </v>
      </c>
      <c r="BU296" s="67">
        <v>172.23139403915033</v>
      </c>
      <c r="BV296" s="141"/>
      <c r="BW296" s="161"/>
      <c r="BX296" s="643" t="str">
        <f t="shared" si="271"/>
        <v xml:space="preserve">  </v>
      </c>
      <c r="BY296" s="85">
        <v>0.81763383875928486</v>
      </c>
      <c r="BZ296" s="85"/>
      <c r="CA296" s="197"/>
      <c r="CB296" s="197"/>
      <c r="CC296" s="643" t="str">
        <f t="shared" si="272"/>
        <v xml:space="preserve">  </v>
      </c>
      <c r="CD296" s="199">
        <v>0.29498946339550669</v>
      </c>
      <c r="CE296" s="197"/>
      <c r="CF296" s="197"/>
      <c r="CG296" s="818" t="str">
        <f t="shared" si="273"/>
        <v xml:space="preserve">  </v>
      </c>
      <c r="CH296" s="781">
        <f t="shared" si="294"/>
        <v>0.16986427449141708</v>
      </c>
      <c r="CI296" s="87">
        <v>6.697553466297804</v>
      </c>
      <c r="CJ296" s="141"/>
      <c r="CK296" s="141"/>
      <c r="CL296" s="643" t="str">
        <f t="shared" si="274"/>
        <v xml:space="preserve">  </v>
      </c>
      <c r="CM296" s="198">
        <v>2.3382686663039691</v>
      </c>
      <c r="CN296" s="141"/>
      <c r="CO296" s="141"/>
      <c r="CP296" s="818" t="str">
        <f t="shared" si="275"/>
        <v xml:space="preserve">  </v>
      </c>
      <c r="CQ296" s="154">
        <f t="shared" si="296"/>
        <v>1.3914236501592359</v>
      </c>
      <c r="CR296" s="87">
        <f t="shared" si="297"/>
        <v>1.3576320852239352</v>
      </c>
      <c r="CS296" s="141"/>
    </row>
    <row r="297" spans="1:97" ht="14.4" x14ac:dyDescent="0.3">
      <c r="A297" s="906" t="s">
        <v>2363</v>
      </c>
      <c r="B297" s="425" t="s">
        <v>1469</v>
      </c>
      <c r="C297" s="219" t="s">
        <v>599</v>
      </c>
      <c r="D297" s="219">
        <v>9</v>
      </c>
      <c r="E297" s="471">
        <v>1503023</v>
      </c>
      <c r="F297" s="472">
        <v>1</v>
      </c>
      <c r="G297" s="419">
        <v>11452800</v>
      </c>
      <c r="H297" s="419">
        <v>201412161750</v>
      </c>
      <c r="I297" s="419" t="s">
        <v>672</v>
      </c>
      <c r="J297" s="419"/>
      <c r="K297" s="911" t="s">
        <v>2615</v>
      </c>
      <c r="L297" s="415" t="s">
        <v>1696</v>
      </c>
      <c r="M297" s="219" t="s">
        <v>1054</v>
      </c>
      <c r="N297" s="219"/>
      <c r="O297" s="219"/>
      <c r="P297" s="332">
        <v>41989</v>
      </c>
      <c r="Q297" s="326">
        <v>0.74305555555555547</v>
      </c>
      <c r="R297" s="219" t="s">
        <v>1000</v>
      </c>
      <c r="S297" s="9" t="s">
        <v>1000</v>
      </c>
      <c r="T297" s="556">
        <v>123.8</v>
      </c>
      <c r="U297" s="492">
        <v>144.30000000000001</v>
      </c>
      <c r="V297" s="136">
        <v>20.500000000000014</v>
      </c>
      <c r="W297" s="9">
        <v>96</v>
      </c>
      <c r="X297" s="8">
        <f t="shared" si="286"/>
        <v>213.5416666666668</v>
      </c>
      <c r="Y297" s="643" t="str">
        <f t="shared" si="262"/>
        <v xml:space="preserve">  </v>
      </c>
      <c r="Z297" s="9" t="s">
        <v>1000</v>
      </c>
      <c r="AA297" s="556">
        <v>123.8</v>
      </c>
      <c r="AB297" s="492">
        <v>143.6</v>
      </c>
      <c r="AC297" s="136">
        <v>19.799999999999997</v>
      </c>
      <c r="AD297" s="9">
        <v>94</v>
      </c>
      <c r="AE297" s="136">
        <f t="shared" si="285"/>
        <v>210.63829787234039</v>
      </c>
      <c r="AF297" s="643" t="str">
        <f t="shared" si="263"/>
        <v xml:space="preserve">  </v>
      </c>
      <c r="AG297" s="9" t="s">
        <v>1000</v>
      </c>
      <c r="AH297" s="557">
        <v>122.9</v>
      </c>
      <c r="AI297" s="556">
        <v>144.80000000000001</v>
      </c>
      <c r="AJ297" s="492">
        <v>21.900000000000006</v>
      </c>
      <c r="AK297" s="136">
        <v>102</v>
      </c>
      <c r="AL297" s="136">
        <f t="shared" si="287"/>
        <v>214.70588235294125</v>
      </c>
      <c r="AM297" s="643" t="str">
        <f t="shared" si="257"/>
        <v xml:space="preserve">  </v>
      </c>
      <c r="AN297" s="136">
        <f t="shared" si="289"/>
        <v>212.96194896398279</v>
      </c>
      <c r="AO297" s="136">
        <f t="shared" si="290"/>
        <v>2.094842556807107</v>
      </c>
      <c r="AP297" s="136">
        <f t="shared" si="291"/>
        <v>0.98366988422020751</v>
      </c>
      <c r="AQ297" s="535">
        <f t="shared" si="292"/>
        <v>3</v>
      </c>
      <c r="AR297" s="643" t="str">
        <f t="shared" si="264"/>
        <v xml:space="preserve">  </v>
      </c>
      <c r="AS297" s="535"/>
      <c r="AT297" s="86" t="s">
        <v>191</v>
      </c>
      <c r="AU297" s="86" t="s">
        <v>191</v>
      </c>
      <c r="AV297" s="86" t="s">
        <v>191</v>
      </c>
      <c r="AW297" s="161" t="str">
        <f t="shared" si="298"/>
        <v xml:space="preserve">  </v>
      </c>
      <c r="AX297" s="643" t="str">
        <f t="shared" si="265"/>
        <v xml:space="preserve">  </v>
      </c>
      <c r="AY297" s="86" t="s">
        <v>191</v>
      </c>
      <c r="AZ297" s="86" t="s">
        <v>191</v>
      </c>
      <c r="BA297" s="86" t="s">
        <v>191</v>
      </c>
      <c r="BB297" s="161"/>
      <c r="BC297" s="643" t="str">
        <f t="shared" si="266"/>
        <v xml:space="preserve">  </v>
      </c>
      <c r="BD297" s="801" t="s">
        <v>191</v>
      </c>
      <c r="BE297" s="141" t="s">
        <v>1000</v>
      </c>
      <c r="BF297" s="85">
        <v>7.4909428562007649</v>
      </c>
      <c r="BG297" s="85"/>
      <c r="BH297" s="161"/>
      <c r="BI297" s="643" t="str">
        <f t="shared" si="267"/>
        <v xml:space="preserve">  </v>
      </c>
      <c r="BJ297" s="141" t="s">
        <v>1000</v>
      </c>
      <c r="BK297" s="85">
        <v>4.8485490499250661E-2</v>
      </c>
      <c r="BL297" s="85"/>
      <c r="BM297" s="161" t="str">
        <f t="shared" si="293"/>
        <v xml:space="preserve">  </v>
      </c>
      <c r="BN297" s="818" t="str">
        <f t="shared" si="268"/>
        <v xml:space="preserve">  </v>
      </c>
      <c r="BO297" s="942" t="str">
        <f t="shared" si="269"/>
        <v xml:space="preserve">  </v>
      </c>
      <c r="BP297" s="825">
        <f t="shared" si="288"/>
        <v>0.64725484401627642</v>
      </c>
      <c r="BQ297" s="138">
        <v>168.47790251081136</v>
      </c>
      <c r="BR297" s="141"/>
      <c r="BS297" s="161"/>
      <c r="BT297" s="818" t="str">
        <f t="shared" si="270"/>
        <v xml:space="preserve">  </v>
      </c>
      <c r="BU297" s="67">
        <v>35.977052098662867</v>
      </c>
      <c r="BV297" s="141"/>
      <c r="BW297" s="161"/>
      <c r="BX297" s="643" t="str">
        <f t="shared" si="271"/>
        <v xml:space="preserve">  </v>
      </c>
      <c r="BY297" s="85">
        <v>0.59615084138416696</v>
      </c>
      <c r="BZ297" s="85"/>
      <c r="CA297" s="197"/>
      <c r="CB297" s="197" t="s">
        <v>1033</v>
      </c>
      <c r="CC297" s="643" t="str">
        <f t="shared" si="272"/>
        <v>&lt;MDL</v>
      </c>
      <c r="CD297" s="199">
        <v>0.12557219850432461</v>
      </c>
      <c r="CE297" s="197"/>
      <c r="CF297" s="197" t="s">
        <v>1033</v>
      </c>
      <c r="CG297" s="818" t="str">
        <f t="shared" si="273"/>
        <v>E, &lt;RL</v>
      </c>
      <c r="CH297" s="907" t="s">
        <v>2618</v>
      </c>
      <c r="CI297" s="87">
        <v>7.1088915858829624</v>
      </c>
      <c r="CJ297" s="141"/>
      <c r="CK297" s="141"/>
      <c r="CL297" s="643" t="str">
        <f t="shared" si="274"/>
        <v xml:space="preserve">  </v>
      </c>
      <c r="CM297" s="198">
        <v>1.5263208404984014</v>
      </c>
      <c r="CN297" s="141"/>
      <c r="CO297" s="141"/>
      <c r="CP297" s="818" t="str">
        <f t="shared" si="275"/>
        <v xml:space="preserve">  </v>
      </c>
      <c r="CQ297" s="154">
        <f>CI297/BQ297*100</f>
        <v>4.2194801098184254</v>
      </c>
      <c r="CR297" s="87">
        <f t="shared" si="297"/>
        <v>4.2424844490111209</v>
      </c>
      <c r="CS297" s="141"/>
    </row>
    <row r="298" spans="1:97" ht="14.4" x14ac:dyDescent="0.3">
      <c r="A298" s="906" t="s">
        <v>2364</v>
      </c>
      <c r="B298" s="425" t="s">
        <v>1470</v>
      </c>
      <c r="C298" s="219" t="s">
        <v>601</v>
      </c>
      <c r="D298" s="305">
        <v>2</v>
      </c>
      <c r="E298" s="471"/>
      <c r="F298" s="472">
        <v>4</v>
      </c>
      <c r="G298" s="419">
        <v>11451800</v>
      </c>
      <c r="H298" s="419">
        <v>201412110330</v>
      </c>
      <c r="I298" s="419" t="s">
        <v>672</v>
      </c>
      <c r="J298" s="419"/>
      <c r="K298" s="926" t="s">
        <v>1691</v>
      </c>
      <c r="L298" s="398" t="s">
        <v>1692</v>
      </c>
      <c r="M298" s="219" t="s">
        <v>137</v>
      </c>
      <c r="N298" s="219"/>
      <c r="O298" s="219" t="s">
        <v>137</v>
      </c>
      <c r="P298" s="332">
        <v>41984</v>
      </c>
      <c r="Q298" s="475">
        <v>0.14583333333333334</v>
      </c>
      <c r="R298" s="219" t="s">
        <v>1006</v>
      </c>
      <c r="S298" s="9" t="s">
        <v>1006</v>
      </c>
      <c r="T298" s="556">
        <v>126.3</v>
      </c>
      <c r="U298" s="492">
        <v>125.8</v>
      </c>
      <c r="V298" s="136">
        <f>U298-T298</f>
        <v>-0.5</v>
      </c>
      <c r="W298" s="9">
        <v>100</v>
      </c>
      <c r="X298" s="8">
        <f t="shared" si="286"/>
        <v>-5</v>
      </c>
      <c r="Y298" s="643" t="str">
        <f t="shared" si="262"/>
        <v>&lt;MDL</v>
      </c>
      <c r="Z298" s="9" t="s">
        <v>1006</v>
      </c>
      <c r="AA298" s="556">
        <v>127.3</v>
      </c>
      <c r="AB298" s="492">
        <v>126.7</v>
      </c>
      <c r="AC298" s="136">
        <v>-0.59999999999999432</v>
      </c>
      <c r="AD298" s="9">
        <v>100</v>
      </c>
      <c r="AE298" s="136">
        <f t="shared" si="285"/>
        <v>-5.9999999999999432</v>
      </c>
      <c r="AF298" s="643" t="str">
        <f t="shared" si="263"/>
        <v>&lt;MDL</v>
      </c>
      <c r="AG298" s="9" t="s">
        <v>1006</v>
      </c>
      <c r="AH298" s="557">
        <v>128.19999999999999</v>
      </c>
      <c r="AI298" s="556">
        <v>127.6</v>
      </c>
      <c r="AJ298" s="492">
        <v>-0.59999999999999432</v>
      </c>
      <c r="AK298" s="136">
        <v>100</v>
      </c>
      <c r="AL298" s="136">
        <f t="shared" si="287"/>
        <v>-5.9999999999999432</v>
      </c>
      <c r="AM298" s="643" t="str">
        <f t="shared" si="257"/>
        <v>&lt;MDL</v>
      </c>
      <c r="AN298" s="136">
        <f t="shared" si="289"/>
        <v>-5.6666666666666288</v>
      </c>
      <c r="AO298" s="136">
        <f t="shared" si="290"/>
        <v>0.57735026918959298</v>
      </c>
      <c r="AP298" s="136">
        <f t="shared" si="291"/>
        <v>-10.188534162169356</v>
      </c>
      <c r="AQ298" s="535">
        <f t="shared" si="292"/>
        <v>3</v>
      </c>
      <c r="AR298" s="643" t="str">
        <f t="shared" si="264"/>
        <v>&lt;MDL</v>
      </c>
      <c r="AS298" s="535"/>
      <c r="AT298" s="86" t="s">
        <v>191</v>
      </c>
      <c r="AU298" s="86" t="s">
        <v>191</v>
      </c>
      <c r="AV298" s="86" t="s">
        <v>191</v>
      </c>
      <c r="AW298" s="161" t="str">
        <f t="shared" si="298"/>
        <v xml:space="preserve">  </v>
      </c>
      <c r="AX298" s="643" t="str">
        <f t="shared" si="265"/>
        <v xml:space="preserve">  </v>
      </c>
      <c r="AY298" s="86" t="s">
        <v>191</v>
      </c>
      <c r="AZ298" s="86" t="s">
        <v>191</v>
      </c>
      <c r="BA298" s="86" t="s">
        <v>191</v>
      </c>
      <c r="BB298" s="161"/>
      <c r="BC298" s="643" t="str">
        <f t="shared" si="266"/>
        <v xml:space="preserve">  </v>
      </c>
      <c r="BD298" s="801" t="s">
        <v>191</v>
      </c>
      <c r="BE298" s="141" t="s">
        <v>1006</v>
      </c>
      <c r="BF298" s="85">
        <v>-2.2464695248383314E-2</v>
      </c>
      <c r="BG298" s="85"/>
      <c r="BH298" s="161"/>
      <c r="BI298" s="643" t="str">
        <f t="shared" si="267"/>
        <v>&lt;MDL</v>
      </c>
      <c r="BJ298" s="141" t="s">
        <v>1006</v>
      </c>
      <c r="BK298" s="605">
        <v>1.1580674975133371E-2</v>
      </c>
      <c r="BL298" s="85"/>
      <c r="BM298" s="669" t="s">
        <v>1059</v>
      </c>
      <c r="BN298" s="818" t="str">
        <f t="shared" si="268"/>
        <v xml:space="preserve">  </v>
      </c>
      <c r="BO298" s="942" t="str">
        <f t="shared" si="269"/>
        <v>E, &lt;RL</v>
      </c>
      <c r="BP298" s="825">
        <f t="shared" si="288"/>
        <v>-51.550554534973195</v>
      </c>
      <c r="BQ298" s="122">
        <v>3.2110560711679045E-2</v>
      </c>
      <c r="BR298" s="141"/>
      <c r="BS298" s="161"/>
      <c r="BT298" s="818" t="str">
        <f t="shared" si="270"/>
        <v>&lt;MDL</v>
      </c>
      <c r="BU298" s="858">
        <v>0.32110560711679043</v>
      </c>
      <c r="BV298" s="141"/>
      <c r="BW298" s="161"/>
      <c r="BX298" s="643" t="str">
        <f t="shared" si="271"/>
        <v>&lt;MDL</v>
      </c>
      <c r="BY298" s="882">
        <v>0</v>
      </c>
      <c r="BZ298" s="85"/>
      <c r="CA298" s="197"/>
      <c r="CB298" s="154" t="s">
        <v>1033</v>
      </c>
      <c r="CC298" s="643" t="str">
        <f t="shared" si="272"/>
        <v>&lt;MDL</v>
      </c>
      <c r="CD298" s="187">
        <v>3.3050602646338224E-2</v>
      </c>
      <c r="CE298" s="197"/>
      <c r="CF298" s="154" t="s">
        <v>1033</v>
      </c>
      <c r="CG298" s="818" t="str">
        <f t="shared" si="273"/>
        <v>&lt;MDL</v>
      </c>
      <c r="CH298" s="907" t="s">
        <v>2618</v>
      </c>
      <c r="CI298" s="193">
        <v>-1.2657294774864911</v>
      </c>
      <c r="CJ298" s="141"/>
      <c r="CK298" s="39"/>
      <c r="CL298" s="643" t="str">
        <f t="shared" si="274"/>
        <v>&lt;MDL</v>
      </c>
      <c r="CM298" s="200">
        <v>7.5943768649188743E-3</v>
      </c>
      <c r="CN298" s="141"/>
      <c r="CO298" s="39"/>
      <c r="CP298" s="818" t="str">
        <f t="shared" si="275"/>
        <v>&lt;MDL</v>
      </c>
      <c r="CQ298" s="154"/>
      <c r="CR298" s="61" t="s">
        <v>2618</v>
      </c>
      <c r="CS298" s="17"/>
    </row>
    <row r="299" spans="1:97" ht="14.4" x14ac:dyDescent="0.3">
      <c r="A299" s="906" t="s">
        <v>2365</v>
      </c>
      <c r="B299" s="425" t="s">
        <v>1471</v>
      </c>
      <c r="C299" s="219" t="s">
        <v>599</v>
      </c>
      <c r="D299" s="31">
        <v>9</v>
      </c>
      <c r="E299" s="471"/>
      <c r="F299" s="472">
        <v>1</v>
      </c>
      <c r="G299" s="419">
        <v>11451800</v>
      </c>
      <c r="H299" s="419">
        <v>201412110820</v>
      </c>
      <c r="I299" s="419" t="s">
        <v>672</v>
      </c>
      <c r="J299" s="419"/>
      <c r="K299" s="926" t="s">
        <v>1691</v>
      </c>
      <c r="L299" s="398" t="s">
        <v>1692</v>
      </c>
      <c r="M299" s="219" t="s">
        <v>1055</v>
      </c>
      <c r="N299" s="219"/>
      <c r="O299" s="219"/>
      <c r="P299" s="332">
        <v>41984</v>
      </c>
      <c r="Q299" s="326">
        <v>0.34722222222222227</v>
      </c>
      <c r="R299" s="219" t="s">
        <v>1007</v>
      </c>
      <c r="S299" s="9" t="s">
        <v>1007</v>
      </c>
      <c r="T299" s="556">
        <v>126.9</v>
      </c>
      <c r="U299" s="492">
        <v>245.4</v>
      </c>
      <c r="V299" s="136">
        <f t="shared" ref="V299:V331" si="299">U299-T299</f>
        <v>118.5</v>
      </c>
      <c r="W299" s="9">
        <v>55.8</v>
      </c>
      <c r="X299" s="8">
        <f t="shared" si="286"/>
        <v>2123.6559139784949</v>
      </c>
      <c r="Y299" s="643" t="str">
        <f t="shared" si="262"/>
        <v xml:space="preserve">  </v>
      </c>
      <c r="Z299" s="9" t="s">
        <v>1007</v>
      </c>
      <c r="AA299" s="556">
        <v>126</v>
      </c>
      <c r="AB299" s="492">
        <v>249.29999999999998</v>
      </c>
      <c r="AC299" s="136">
        <v>123.29999999999998</v>
      </c>
      <c r="AD299" s="9">
        <v>55.8</v>
      </c>
      <c r="AE299" s="136">
        <f t="shared" si="285"/>
        <v>2209.6774193548385</v>
      </c>
      <c r="AF299" s="643" t="str">
        <f t="shared" si="263"/>
        <v xml:space="preserve">  </v>
      </c>
      <c r="AG299" s="9" t="s">
        <v>1007</v>
      </c>
      <c r="AH299" s="557">
        <v>125</v>
      </c>
      <c r="AI299" s="556">
        <v>243.60000000000002</v>
      </c>
      <c r="AJ299" s="492">
        <v>118.60000000000002</v>
      </c>
      <c r="AK299" s="136">
        <v>50</v>
      </c>
      <c r="AL299" s="136">
        <f t="shared" si="287"/>
        <v>2372.0000000000005</v>
      </c>
      <c r="AM299" s="643" t="str">
        <f t="shared" si="257"/>
        <v xml:space="preserve">  </v>
      </c>
      <c r="AN299" s="136">
        <f t="shared" si="289"/>
        <v>2235.1111111111113</v>
      </c>
      <c r="AO299" s="136">
        <f t="shared" si="290"/>
        <v>126.11047051188515</v>
      </c>
      <c r="AP299" s="136">
        <f t="shared" si="291"/>
        <v>5.6422461453915602</v>
      </c>
      <c r="AQ299" s="535">
        <f t="shared" si="292"/>
        <v>3</v>
      </c>
      <c r="AR299" s="643" t="str">
        <f t="shared" si="264"/>
        <v xml:space="preserve">  </v>
      </c>
      <c r="AS299" s="535"/>
      <c r="AT299" s="86" t="s">
        <v>191</v>
      </c>
      <c r="AU299" s="86" t="s">
        <v>191</v>
      </c>
      <c r="AV299" s="86" t="s">
        <v>191</v>
      </c>
      <c r="AW299" s="161" t="str">
        <f t="shared" si="298"/>
        <v xml:space="preserve">  </v>
      </c>
      <c r="AX299" s="643" t="str">
        <f t="shared" si="265"/>
        <v xml:space="preserve">  </v>
      </c>
      <c r="AY299" s="86" t="s">
        <v>191</v>
      </c>
      <c r="AZ299" s="86" t="s">
        <v>191</v>
      </c>
      <c r="BA299" s="86" t="s">
        <v>191</v>
      </c>
      <c r="BB299" s="161"/>
      <c r="BC299" s="643" t="str">
        <f t="shared" si="266"/>
        <v xml:space="preserve">  </v>
      </c>
      <c r="BD299" s="801" t="s">
        <v>191</v>
      </c>
      <c r="BE299" s="141" t="s">
        <v>1007</v>
      </c>
      <c r="BF299" s="85">
        <v>6.3425243681997818</v>
      </c>
      <c r="BG299" s="85"/>
      <c r="BH299" s="161"/>
      <c r="BI299" s="643" t="str">
        <f t="shared" si="267"/>
        <v xml:space="preserve">  </v>
      </c>
      <c r="BJ299" s="141" t="s">
        <v>1007</v>
      </c>
      <c r="BK299" s="85">
        <v>3.697021602842214E-2</v>
      </c>
      <c r="BL299" s="85"/>
      <c r="BM299" s="161" t="str">
        <f t="shared" ref="BM299:BM307" si="300">IF(BK299&lt;BM$7,"E, &lt;PRL",IF(BK299&gt;BM$7,"  ",))</f>
        <v xml:space="preserve">  </v>
      </c>
      <c r="BN299" s="818" t="str">
        <f t="shared" si="268"/>
        <v xml:space="preserve">  </v>
      </c>
      <c r="BO299" s="942" t="str">
        <f t="shared" si="269"/>
        <v xml:space="preserve">  </v>
      </c>
      <c r="BP299" s="825">
        <f t="shared" si="288"/>
        <v>0.5828943474586209</v>
      </c>
      <c r="BQ299" s="138">
        <v>78.776611575142212</v>
      </c>
      <c r="BR299" s="141"/>
      <c r="BS299" s="161"/>
      <c r="BT299" s="818" t="str">
        <f t="shared" si="270"/>
        <v xml:space="preserve">  </v>
      </c>
      <c r="BU299" s="67">
        <v>167.29441705473752</v>
      </c>
      <c r="BV299" s="141"/>
      <c r="BW299" s="161"/>
      <c r="BX299" s="643" t="str">
        <f t="shared" si="271"/>
        <v xml:space="preserve">  </v>
      </c>
      <c r="BY299" s="85">
        <v>0.35890891530924174</v>
      </c>
      <c r="BZ299" s="85"/>
      <c r="CA299" s="197"/>
      <c r="CB299" s="154"/>
      <c r="CC299" s="643" t="str">
        <f t="shared" si="272"/>
        <v>&lt;MDL</v>
      </c>
      <c r="CD299" s="85">
        <v>0.7930729257639697</v>
      </c>
      <c r="CE299" s="197"/>
      <c r="CF299" s="154"/>
      <c r="CG299" s="818" t="str">
        <f t="shared" si="273"/>
        <v xml:space="preserve">  </v>
      </c>
      <c r="CH299" s="907" t="s">
        <v>2618</v>
      </c>
      <c r="CI299" s="87">
        <v>4.8217249403742928</v>
      </c>
      <c r="CJ299" s="141"/>
      <c r="CK299" s="141"/>
      <c r="CL299" s="643" t="str">
        <f t="shared" si="274"/>
        <v xml:space="preserve">  </v>
      </c>
      <c r="CM299" s="198">
        <v>11.437131558567826</v>
      </c>
      <c r="CN299" s="141"/>
      <c r="CO299" s="141"/>
      <c r="CP299" s="818" t="str">
        <f t="shared" si="275"/>
        <v xml:space="preserve">  </v>
      </c>
      <c r="CQ299" s="154">
        <f t="shared" ref="CQ299:CQ334" si="301">CI299/BQ299*100</f>
        <v>6.1207569657588285</v>
      </c>
      <c r="CR299" s="87">
        <f t="shared" ref="CR299:CR334" si="302">100*CM299/BU299</f>
        <v>6.8365291322457455</v>
      </c>
      <c r="CS299" s="141"/>
    </row>
    <row r="300" spans="1:97" ht="14.4" x14ac:dyDescent="0.3">
      <c r="A300" s="906" t="s">
        <v>2366</v>
      </c>
      <c r="B300" s="425" t="s">
        <v>1472</v>
      </c>
      <c r="C300" s="219" t="s">
        <v>599</v>
      </c>
      <c r="D300" s="18">
        <v>7</v>
      </c>
      <c r="E300" s="471"/>
      <c r="F300" s="472">
        <v>1</v>
      </c>
      <c r="G300" s="419">
        <v>11451800</v>
      </c>
      <c r="H300" s="419">
        <v>201412111120</v>
      </c>
      <c r="I300" s="419" t="s">
        <v>672</v>
      </c>
      <c r="J300" s="419"/>
      <c r="K300" s="926" t="s">
        <v>1691</v>
      </c>
      <c r="L300" s="398" t="s">
        <v>1692</v>
      </c>
      <c r="M300" s="219" t="s">
        <v>1055</v>
      </c>
      <c r="N300" s="219"/>
      <c r="O300" s="219"/>
      <c r="P300" s="332">
        <v>41984</v>
      </c>
      <c r="Q300" s="326">
        <v>0.47222222222222227</v>
      </c>
      <c r="R300" s="219" t="s">
        <v>1008</v>
      </c>
      <c r="S300" s="9" t="s">
        <v>1008</v>
      </c>
      <c r="T300" s="556">
        <v>125.9</v>
      </c>
      <c r="U300" s="492">
        <v>375.09999999999997</v>
      </c>
      <c r="V300" s="136">
        <f t="shared" si="299"/>
        <v>249.19999999999996</v>
      </c>
      <c r="W300" s="9">
        <v>44.4</v>
      </c>
      <c r="X300" s="8">
        <f t="shared" si="286"/>
        <v>5612.6126126126119</v>
      </c>
      <c r="Y300" s="643" t="str">
        <f t="shared" si="262"/>
        <v xml:space="preserve">  </v>
      </c>
      <c r="Z300" s="9" t="s">
        <v>1008</v>
      </c>
      <c r="AA300" s="556">
        <v>124.7</v>
      </c>
      <c r="AB300" s="492">
        <v>366.3</v>
      </c>
      <c r="AC300" s="136">
        <v>241.60000000000002</v>
      </c>
      <c r="AD300" s="9">
        <v>30.7</v>
      </c>
      <c r="AE300" s="136">
        <f t="shared" si="285"/>
        <v>7869.7068403908806</v>
      </c>
      <c r="AF300" s="643" t="str">
        <f t="shared" si="263"/>
        <v xml:space="preserve">  </v>
      </c>
      <c r="AG300" s="9" t="s">
        <v>1008</v>
      </c>
      <c r="AH300" s="557">
        <v>131.6</v>
      </c>
      <c r="AI300" s="556">
        <v>235.4</v>
      </c>
      <c r="AJ300" s="492">
        <v>103.80000000000001</v>
      </c>
      <c r="AK300" s="136">
        <v>19</v>
      </c>
      <c r="AL300" s="136">
        <f t="shared" si="287"/>
        <v>5463.1578947368425</v>
      </c>
      <c r="AM300" s="643" t="str">
        <f t="shared" si="257"/>
        <v xml:space="preserve">  </v>
      </c>
      <c r="AN300" s="136">
        <f t="shared" si="289"/>
        <v>6315.159115913445</v>
      </c>
      <c r="AO300" s="136">
        <f t="shared" si="290"/>
        <v>1348.3501581311568</v>
      </c>
      <c r="AP300" s="136">
        <f t="shared" si="291"/>
        <v>21.351008476310216</v>
      </c>
      <c r="AQ300" s="535">
        <f t="shared" si="292"/>
        <v>3</v>
      </c>
      <c r="AR300" s="643" t="str">
        <f t="shared" si="264"/>
        <v xml:space="preserve">  </v>
      </c>
      <c r="AS300" s="535"/>
      <c r="AT300" s="86" t="s">
        <v>191</v>
      </c>
      <c r="AU300" s="86" t="s">
        <v>191</v>
      </c>
      <c r="AV300" s="86" t="s">
        <v>191</v>
      </c>
      <c r="AW300" s="161" t="str">
        <f t="shared" si="298"/>
        <v xml:space="preserve">  </v>
      </c>
      <c r="AX300" s="643" t="str">
        <f t="shared" si="265"/>
        <v xml:space="preserve">  </v>
      </c>
      <c r="AY300" s="86" t="s">
        <v>191</v>
      </c>
      <c r="AZ300" s="86" t="s">
        <v>191</v>
      </c>
      <c r="BA300" s="86" t="s">
        <v>191</v>
      </c>
      <c r="BB300" s="161"/>
      <c r="BC300" s="643" t="str">
        <f t="shared" si="266"/>
        <v xml:space="preserve">  </v>
      </c>
      <c r="BD300" s="801" t="s">
        <v>191</v>
      </c>
      <c r="BE300" s="141" t="s">
        <v>1008</v>
      </c>
      <c r="BF300" s="85">
        <v>15.164584095728612</v>
      </c>
      <c r="BG300" s="85"/>
      <c r="BH300" s="161"/>
      <c r="BI300" s="643" t="str">
        <f t="shared" si="267"/>
        <v xml:space="preserve">  </v>
      </c>
      <c r="BJ300" s="141" t="s">
        <v>1008</v>
      </c>
      <c r="BK300" s="85">
        <v>5.307366835373116E-2</v>
      </c>
      <c r="BL300" s="85"/>
      <c r="BM300" s="161" t="str">
        <f t="shared" si="300"/>
        <v xml:space="preserve">  </v>
      </c>
      <c r="BN300" s="818" t="str">
        <f t="shared" si="268"/>
        <v xml:space="preserve">  </v>
      </c>
      <c r="BO300" s="942" t="str">
        <f t="shared" si="269"/>
        <v xml:space="preserve">  </v>
      </c>
      <c r="BP300" s="825">
        <f t="shared" si="288"/>
        <v>0.34998433203770057</v>
      </c>
      <c r="BQ300" s="138">
        <v>159.25001496772313</v>
      </c>
      <c r="BR300" s="141"/>
      <c r="BS300" s="161"/>
      <c r="BT300" s="818" t="str">
        <f t="shared" si="270"/>
        <v xml:space="preserve">  </v>
      </c>
      <c r="BU300" s="67">
        <v>893.80864256658992</v>
      </c>
      <c r="BV300" s="141"/>
      <c r="BW300" s="161"/>
      <c r="BX300" s="643" t="str">
        <f t="shared" si="271"/>
        <v xml:space="preserve">  </v>
      </c>
      <c r="BY300" s="85">
        <v>0.55519014615661244</v>
      </c>
      <c r="BZ300" s="85"/>
      <c r="CA300" s="197"/>
      <c r="CB300" s="154"/>
      <c r="CC300" s="643" t="str">
        <f t="shared" si="272"/>
        <v>&lt;MDL</v>
      </c>
      <c r="CD300" s="85">
        <v>4.369183690926306</v>
      </c>
      <c r="CE300" s="197"/>
      <c r="CF300" s="154"/>
      <c r="CG300" s="818" t="str">
        <f t="shared" si="273"/>
        <v xml:space="preserve">  </v>
      </c>
      <c r="CH300" s="907" t="s">
        <v>2618</v>
      </c>
      <c r="CI300" s="87">
        <v>4.031311804017629</v>
      </c>
      <c r="CJ300" s="141"/>
      <c r="CK300" s="141"/>
      <c r="CL300" s="643" t="str">
        <f t="shared" si="274"/>
        <v xml:space="preserve">  </v>
      </c>
      <c r="CM300" s="198">
        <v>22.023692908264739</v>
      </c>
      <c r="CN300" s="141"/>
      <c r="CO300" s="141"/>
      <c r="CP300" s="818" t="str">
        <f t="shared" si="275"/>
        <v xml:space="preserve">  </v>
      </c>
      <c r="CQ300" s="154">
        <f t="shared" si="301"/>
        <v>2.5314357457578245</v>
      </c>
      <c r="CR300" s="87">
        <f t="shared" si="302"/>
        <v>2.4640277414439908</v>
      </c>
      <c r="CS300" s="141"/>
    </row>
    <row r="301" spans="1:97" ht="14.4" x14ac:dyDescent="0.3">
      <c r="A301" s="906" t="s">
        <v>2367</v>
      </c>
      <c r="B301" s="425" t="s">
        <v>1473</v>
      </c>
      <c r="C301" s="219" t="s">
        <v>599</v>
      </c>
      <c r="D301" s="18">
        <v>7</v>
      </c>
      <c r="E301" s="471"/>
      <c r="F301" s="472">
        <v>1</v>
      </c>
      <c r="G301" s="419">
        <v>11451800</v>
      </c>
      <c r="H301" s="419">
        <v>201412111450</v>
      </c>
      <c r="I301" s="419" t="s">
        <v>672</v>
      </c>
      <c r="J301" s="419"/>
      <c r="K301" s="926" t="s">
        <v>1691</v>
      </c>
      <c r="L301" s="398" t="s">
        <v>1692</v>
      </c>
      <c r="M301" s="219" t="s">
        <v>1055</v>
      </c>
      <c r="N301" s="219"/>
      <c r="O301" s="219"/>
      <c r="P301" s="332">
        <v>41984</v>
      </c>
      <c r="Q301" s="326">
        <v>0.61805555555555558</v>
      </c>
      <c r="R301" s="219" t="s">
        <v>1009</v>
      </c>
      <c r="S301" s="9" t="s">
        <v>1009</v>
      </c>
      <c r="T301" s="556">
        <v>130</v>
      </c>
      <c r="U301" s="492">
        <v>388.40000000000003</v>
      </c>
      <c r="V301" s="136">
        <f t="shared" si="299"/>
        <v>258.40000000000003</v>
      </c>
      <c r="W301" s="9">
        <v>29.4</v>
      </c>
      <c r="X301" s="8">
        <f t="shared" si="286"/>
        <v>8789.1156462585041</v>
      </c>
      <c r="Y301" s="643" t="str">
        <f t="shared" si="262"/>
        <v xml:space="preserve">  </v>
      </c>
      <c r="Z301" s="9" t="s">
        <v>1009</v>
      </c>
      <c r="AA301" s="556">
        <v>133.9</v>
      </c>
      <c r="AB301" s="492">
        <v>582.9</v>
      </c>
      <c r="AC301" s="136">
        <v>449</v>
      </c>
      <c r="AD301" s="9">
        <v>45.1</v>
      </c>
      <c r="AE301" s="136">
        <f t="shared" si="285"/>
        <v>9955.6541019955657</v>
      </c>
      <c r="AF301" s="643" t="str">
        <f t="shared" si="263"/>
        <v xml:space="preserve">  </v>
      </c>
      <c r="AG301" s="9" t="s">
        <v>1009</v>
      </c>
      <c r="AH301" s="557">
        <v>125.5</v>
      </c>
      <c r="AI301" s="556">
        <v>411</v>
      </c>
      <c r="AJ301" s="492">
        <v>285.5</v>
      </c>
      <c r="AK301" s="136">
        <v>27.8</v>
      </c>
      <c r="AL301" s="136">
        <f t="shared" si="287"/>
        <v>10269.78417266187</v>
      </c>
      <c r="AM301" s="643" t="str">
        <f t="shared" si="257"/>
        <v xml:space="preserve">  </v>
      </c>
      <c r="AN301" s="136">
        <f t="shared" si="289"/>
        <v>9671.5179736386472</v>
      </c>
      <c r="AO301" s="136">
        <f t="shared" si="290"/>
        <v>780.15692386123408</v>
      </c>
      <c r="AP301" s="136">
        <f t="shared" si="291"/>
        <v>8.0665405987734644</v>
      </c>
      <c r="AQ301" s="535">
        <f t="shared" si="292"/>
        <v>3</v>
      </c>
      <c r="AR301" s="643" t="str">
        <f t="shared" si="264"/>
        <v xml:space="preserve">  </v>
      </c>
      <c r="AS301" s="535"/>
      <c r="AT301" s="86" t="s">
        <v>191</v>
      </c>
      <c r="AU301" s="86" t="s">
        <v>191</v>
      </c>
      <c r="AV301" s="86" t="s">
        <v>191</v>
      </c>
      <c r="AW301" s="161" t="str">
        <f t="shared" si="298"/>
        <v xml:space="preserve">  </v>
      </c>
      <c r="AX301" s="643" t="str">
        <f t="shared" si="265"/>
        <v xml:space="preserve">  </v>
      </c>
      <c r="AY301" s="86" t="s">
        <v>191</v>
      </c>
      <c r="AZ301" s="86" t="s">
        <v>191</v>
      </c>
      <c r="BA301" s="86" t="s">
        <v>191</v>
      </c>
      <c r="BB301" s="161"/>
      <c r="BC301" s="643" t="str">
        <f t="shared" si="266"/>
        <v xml:space="preserve">  </v>
      </c>
      <c r="BD301" s="801" t="s">
        <v>191</v>
      </c>
      <c r="BE301" s="141" t="s">
        <v>1009</v>
      </c>
      <c r="BF301" s="85">
        <v>23.317782915752112</v>
      </c>
      <c r="BG301" s="85"/>
      <c r="BH301" s="161"/>
      <c r="BI301" s="643" t="str">
        <f t="shared" si="267"/>
        <v xml:space="preserve">  </v>
      </c>
      <c r="BJ301" s="141" t="s">
        <v>1009</v>
      </c>
      <c r="BK301" s="85">
        <v>7.5170274322900563E-2</v>
      </c>
      <c r="BL301" s="85"/>
      <c r="BM301" s="161" t="str">
        <f t="shared" si="300"/>
        <v xml:space="preserve">  </v>
      </c>
      <c r="BN301" s="818" t="str">
        <f t="shared" si="268"/>
        <v xml:space="preserve">  </v>
      </c>
      <c r="BO301" s="942" t="str">
        <f t="shared" si="269"/>
        <v xml:space="preserve">  </v>
      </c>
      <c r="BP301" s="825">
        <f t="shared" si="288"/>
        <v>0.32237316298248914</v>
      </c>
      <c r="BQ301" s="138">
        <v>476.48045026731597</v>
      </c>
      <c r="BR301" s="141"/>
      <c r="BS301" s="161"/>
      <c r="BT301" s="818" t="str">
        <f t="shared" si="270"/>
        <v xml:space="preserve">  </v>
      </c>
      <c r="BU301" s="67">
        <v>4187.841780580764</v>
      </c>
      <c r="BV301" s="141"/>
      <c r="BW301" s="161"/>
      <c r="BX301" s="643" t="str">
        <f t="shared" si="271"/>
        <v xml:space="preserve">  </v>
      </c>
      <c r="BY301" s="85">
        <v>0.49605060923798655</v>
      </c>
      <c r="BZ301" s="85"/>
      <c r="CA301" s="197"/>
      <c r="CB301" s="154"/>
      <c r="CC301" s="643" t="str">
        <f t="shared" si="272"/>
        <v>&lt;MDL</v>
      </c>
      <c r="CD301" s="85">
        <v>4.9385082826575601</v>
      </c>
      <c r="CE301" s="197"/>
      <c r="CF301" s="154"/>
      <c r="CG301" s="818" t="str">
        <f t="shared" si="273"/>
        <v xml:space="preserve">  </v>
      </c>
      <c r="CH301" s="907" t="s">
        <v>2618</v>
      </c>
      <c r="CI301" s="87">
        <v>5.4982756496628076</v>
      </c>
      <c r="CJ301" s="141"/>
      <c r="CK301" s="141"/>
      <c r="CL301" s="643" t="str">
        <f t="shared" si="274"/>
        <v xml:space="preserve">  </v>
      </c>
      <c r="CM301" s="198">
        <v>56.466104243839261</v>
      </c>
      <c r="CN301" s="141"/>
      <c r="CO301" s="141"/>
      <c r="CP301" s="818" t="str">
        <f t="shared" si="275"/>
        <v xml:space="preserve">  </v>
      </c>
      <c r="CQ301" s="154">
        <f t="shared" si="301"/>
        <v>1.1539352027093985</v>
      </c>
      <c r="CR301" s="87">
        <f t="shared" si="302"/>
        <v>1.3483342304304682</v>
      </c>
      <c r="CS301" s="141"/>
    </row>
    <row r="302" spans="1:97" ht="14.4" x14ac:dyDescent="0.3">
      <c r="A302" s="906" t="s">
        <v>2368</v>
      </c>
      <c r="B302" s="425" t="s">
        <v>1474</v>
      </c>
      <c r="C302" s="219" t="s">
        <v>599</v>
      </c>
      <c r="D302" s="18">
        <v>7</v>
      </c>
      <c r="E302" s="471"/>
      <c r="F302" s="472">
        <v>1</v>
      </c>
      <c r="G302" s="419">
        <v>11451800</v>
      </c>
      <c r="H302" s="419">
        <v>201412111550</v>
      </c>
      <c r="I302" s="419" t="s">
        <v>672</v>
      </c>
      <c r="J302" s="419"/>
      <c r="K302" s="926" t="s">
        <v>1691</v>
      </c>
      <c r="L302" s="398" t="s">
        <v>1692</v>
      </c>
      <c r="M302" s="219" t="s">
        <v>1055</v>
      </c>
      <c r="N302" s="219"/>
      <c r="O302" s="219"/>
      <c r="P302" s="332">
        <v>41984</v>
      </c>
      <c r="Q302" s="326">
        <v>0.65972222222222221</v>
      </c>
      <c r="R302" s="219" t="s">
        <v>1010</v>
      </c>
      <c r="S302" s="9" t="s">
        <v>1010</v>
      </c>
      <c r="T302" s="556">
        <v>128.6</v>
      </c>
      <c r="U302" s="492">
        <v>243.7</v>
      </c>
      <c r="V302" s="136">
        <f t="shared" si="299"/>
        <v>115.1</v>
      </c>
      <c r="W302" s="9">
        <v>13.9</v>
      </c>
      <c r="X302" s="8">
        <f t="shared" si="286"/>
        <v>8280.5755395683445</v>
      </c>
      <c r="Y302" s="643" t="str">
        <f t="shared" si="262"/>
        <v xml:space="preserve">  </v>
      </c>
      <c r="Z302" s="9" t="s">
        <v>1010</v>
      </c>
      <c r="AA302" s="556">
        <v>129.1</v>
      </c>
      <c r="AB302" s="492">
        <v>231.4</v>
      </c>
      <c r="AC302" s="136">
        <v>102.30000000000001</v>
      </c>
      <c r="AD302" s="9">
        <v>15.4</v>
      </c>
      <c r="AE302" s="136">
        <f t="shared" si="285"/>
        <v>6642.8571428571431</v>
      </c>
      <c r="AF302" s="643" t="str">
        <f t="shared" si="263"/>
        <v xml:space="preserve">  </v>
      </c>
      <c r="AG302" s="9" t="s">
        <v>1010</v>
      </c>
      <c r="AH302" s="557">
        <v>127</v>
      </c>
      <c r="AI302" s="556">
        <v>209.5</v>
      </c>
      <c r="AJ302" s="492">
        <v>82.5</v>
      </c>
      <c r="AK302" s="136">
        <v>10.4</v>
      </c>
      <c r="AL302" s="136">
        <f t="shared" si="287"/>
        <v>7932.6923076923076</v>
      </c>
      <c r="AM302" s="643" t="str">
        <f t="shared" si="257"/>
        <v xml:space="preserve">  </v>
      </c>
      <c r="AN302" s="136">
        <f t="shared" si="289"/>
        <v>7618.7083300392651</v>
      </c>
      <c r="AO302" s="136">
        <f t="shared" si="290"/>
        <v>862.82665721377475</v>
      </c>
      <c r="AP302" s="136">
        <f t="shared" si="291"/>
        <v>11.325104201873652</v>
      </c>
      <c r="AQ302" s="535">
        <f t="shared" si="292"/>
        <v>3</v>
      </c>
      <c r="AR302" s="643" t="str">
        <f t="shared" si="264"/>
        <v xml:space="preserve">  </v>
      </c>
      <c r="AS302" s="535"/>
      <c r="AT302" s="86" t="s">
        <v>191</v>
      </c>
      <c r="AU302" s="86" t="s">
        <v>191</v>
      </c>
      <c r="AV302" s="86" t="s">
        <v>191</v>
      </c>
      <c r="AW302" s="161" t="str">
        <f t="shared" si="298"/>
        <v xml:space="preserve">  </v>
      </c>
      <c r="AX302" s="643" t="str">
        <f t="shared" si="265"/>
        <v xml:space="preserve">  </v>
      </c>
      <c r="AY302" s="86" t="s">
        <v>191</v>
      </c>
      <c r="AZ302" s="86" t="s">
        <v>191</v>
      </c>
      <c r="BA302" s="86" t="s">
        <v>191</v>
      </c>
      <c r="BB302" s="161"/>
      <c r="BC302" s="643" t="str">
        <f t="shared" si="266"/>
        <v xml:space="preserve">  </v>
      </c>
      <c r="BD302" s="801" t="s">
        <v>191</v>
      </c>
      <c r="BE302" s="141" t="s">
        <v>1010</v>
      </c>
      <c r="BF302" s="85">
        <v>25.217498380477355</v>
      </c>
      <c r="BG302" s="85"/>
      <c r="BH302" s="161"/>
      <c r="BI302" s="643" t="str">
        <f t="shared" si="267"/>
        <v xml:space="preserve">  </v>
      </c>
      <c r="BJ302" s="141" t="s">
        <v>1010</v>
      </c>
      <c r="BK302" s="85">
        <v>6.0138316806947832E-2</v>
      </c>
      <c r="BL302" s="85"/>
      <c r="BM302" s="161" t="str">
        <f t="shared" si="300"/>
        <v xml:space="preserve">  </v>
      </c>
      <c r="BN302" s="818" t="str">
        <f t="shared" si="268"/>
        <v xml:space="preserve">  </v>
      </c>
      <c r="BO302" s="942" t="str">
        <f t="shared" si="269"/>
        <v xml:space="preserve">  </v>
      </c>
      <c r="BP302" s="825">
        <f t="shared" si="288"/>
        <v>0.23847851955650423</v>
      </c>
      <c r="BQ302" s="138">
        <v>345.555897527181</v>
      </c>
      <c r="BR302" s="141"/>
      <c r="BS302" s="161"/>
      <c r="BT302" s="818" t="str">
        <f t="shared" si="270"/>
        <v xml:space="preserve">  </v>
      </c>
      <c r="BU302" s="67">
        <v>2861.4017126171602</v>
      </c>
      <c r="BV302" s="141"/>
      <c r="BW302" s="161"/>
      <c r="BX302" s="643" t="str">
        <f t="shared" si="271"/>
        <v xml:space="preserve">  </v>
      </c>
      <c r="BY302" s="85">
        <v>0.57356354264316001</v>
      </c>
      <c r="BZ302" s="85">
        <v>8.391566095730163E-3</v>
      </c>
      <c r="CA302" s="197"/>
      <c r="CB302" s="154"/>
      <c r="CC302" s="643" t="str">
        <f t="shared" si="272"/>
        <v>&lt;MDL</v>
      </c>
      <c r="CD302" s="85">
        <v>3.8101006761295628</v>
      </c>
      <c r="CE302" s="197">
        <v>5.5743974778779126E-2</v>
      </c>
      <c r="CF302" s="154"/>
      <c r="CG302" s="818" t="str">
        <f t="shared" si="273"/>
        <v xml:space="preserve">  </v>
      </c>
      <c r="CH302" s="907" t="s">
        <v>2618</v>
      </c>
      <c r="CI302" s="87">
        <v>4.2620563496453805</v>
      </c>
      <c r="CJ302" s="141"/>
      <c r="CK302" s="141"/>
      <c r="CL302" s="643" t="str">
        <f t="shared" si="274"/>
        <v xml:space="preserve">  </v>
      </c>
      <c r="CM302" s="198">
        <v>33.809581619783074</v>
      </c>
      <c r="CN302" s="141"/>
      <c r="CO302" s="141"/>
      <c r="CP302" s="818" t="str">
        <f t="shared" si="275"/>
        <v xml:space="preserve">  </v>
      </c>
      <c r="CQ302" s="154">
        <f t="shared" si="301"/>
        <v>1.2333912921599415</v>
      </c>
      <c r="CR302" s="87">
        <f t="shared" si="302"/>
        <v>1.1815741030244715</v>
      </c>
      <c r="CS302" s="141"/>
    </row>
    <row r="303" spans="1:97" ht="14.4" x14ac:dyDescent="0.3">
      <c r="A303" s="906" t="s">
        <v>2369</v>
      </c>
      <c r="B303" s="425" t="s">
        <v>1475</v>
      </c>
      <c r="C303" s="219" t="s">
        <v>599</v>
      </c>
      <c r="D303" s="18">
        <v>7</v>
      </c>
      <c r="E303" s="471"/>
      <c r="F303" s="472">
        <v>1</v>
      </c>
      <c r="G303" s="419">
        <v>11451800</v>
      </c>
      <c r="H303" s="419">
        <v>201412111850</v>
      </c>
      <c r="I303" s="419" t="s">
        <v>672</v>
      </c>
      <c r="J303" s="419"/>
      <c r="K303" s="926" t="s">
        <v>1691</v>
      </c>
      <c r="L303" s="398" t="s">
        <v>1692</v>
      </c>
      <c r="M303" s="219" t="s">
        <v>1055</v>
      </c>
      <c r="N303" s="219"/>
      <c r="O303" s="219"/>
      <c r="P303" s="332">
        <v>41984</v>
      </c>
      <c r="Q303" s="326">
        <v>0.78472222222222221</v>
      </c>
      <c r="R303" s="219" t="s">
        <v>1011</v>
      </c>
      <c r="S303" s="9" t="s">
        <v>1011</v>
      </c>
      <c r="T303" s="556">
        <v>128.69999999999999</v>
      </c>
      <c r="U303" s="492">
        <v>240.9</v>
      </c>
      <c r="V303" s="136">
        <f t="shared" si="299"/>
        <v>112.20000000000002</v>
      </c>
      <c r="W303" s="9">
        <v>27.3</v>
      </c>
      <c r="X303" s="8">
        <f t="shared" si="286"/>
        <v>4109.8901098901106</v>
      </c>
      <c r="Y303" s="643" t="str">
        <f t="shared" si="262"/>
        <v xml:space="preserve">  </v>
      </c>
      <c r="Z303" s="9" t="s">
        <v>1011</v>
      </c>
      <c r="AA303" s="556">
        <v>128.5</v>
      </c>
      <c r="AB303" s="492">
        <v>258.79999999999995</v>
      </c>
      <c r="AC303" s="136">
        <v>130.29999999999995</v>
      </c>
      <c r="AD303" s="9">
        <v>32.5</v>
      </c>
      <c r="AE303" s="136">
        <f t="shared" si="285"/>
        <v>4009.2307692307677</v>
      </c>
      <c r="AF303" s="643" t="str">
        <f t="shared" si="263"/>
        <v xml:space="preserve">  </v>
      </c>
      <c r="AG303" s="9" t="s">
        <v>1011</v>
      </c>
      <c r="AH303" s="557">
        <v>126.1</v>
      </c>
      <c r="AI303" s="556">
        <v>263</v>
      </c>
      <c r="AJ303" s="492">
        <v>136.9</v>
      </c>
      <c r="AK303" s="136">
        <v>33.1</v>
      </c>
      <c r="AL303" s="136">
        <f t="shared" si="287"/>
        <v>4135.9516616314195</v>
      </c>
      <c r="AM303" s="643" t="str">
        <f t="shared" si="257"/>
        <v xml:space="preserve">  </v>
      </c>
      <c r="AN303" s="136">
        <f t="shared" si="289"/>
        <v>4085.0241802507662</v>
      </c>
      <c r="AO303" s="136">
        <f t="shared" si="290"/>
        <v>66.919967015278942</v>
      </c>
      <c r="AP303" s="136">
        <f t="shared" si="291"/>
        <v>1.6381779902015403</v>
      </c>
      <c r="AQ303" s="535">
        <f t="shared" si="292"/>
        <v>3</v>
      </c>
      <c r="AR303" s="643" t="str">
        <f t="shared" si="264"/>
        <v xml:space="preserve">  </v>
      </c>
      <c r="AS303" s="535"/>
      <c r="AT303" s="86" t="s">
        <v>191</v>
      </c>
      <c r="AU303" s="86" t="s">
        <v>191</v>
      </c>
      <c r="AV303" s="86" t="s">
        <v>191</v>
      </c>
      <c r="AW303" s="161" t="str">
        <f t="shared" si="298"/>
        <v xml:space="preserve">  </v>
      </c>
      <c r="AX303" s="643" t="str">
        <f t="shared" si="265"/>
        <v xml:space="preserve">  </v>
      </c>
      <c r="AY303" s="86" t="s">
        <v>191</v>
      </c>
      <c r="AZ303" s="86" t="s">
        <v>191</v>
      </c>
      <c r="BA303" s="86" t="s">
        <v>191</v>
      </c>
      <c r="BB303" s="161"/>
      <c r="BC303" s="643" t="str">
        <f t="shared" si="266"/>
        <v xml:space="preserve">  </v>
      </c>
      <c r="BD303" s="801" t="s">
        <v>191</v>
      </c>
      <c r="BE303" s="141" t="s">
        <v>1011</v>
      </c>
      <c r="BF303" s="85">
        <v>27.906399525433049</v>
      </c>
      <c r="BG303" s="85"/>
      <c r="BH303" s="161"/>
      <c r="BI303" s="643" t="str">
        <f t="shared" si="267"/>
        <v xml:space="preserve">  </v>
      </c>
      <c r="BJ303" s="141" t="s">
        <v>1011</v>
      </c>
      <c r="BK303" s="85">
        <v>5.0837179538404956E-2</v>
      </c>
      <c r="BL303" s="85"/>
      <c r="BM303" s="161" t="str">
        <f t="shared" si="300"/>
        <v xml:space="preserve">  </v>
      </c>
      <c r="BN303" s="818" t="str">
        <f t="shared" si="268"/>
        <v xml:space="preserve">  </v>
      </c>
      <c r="BO303" s="942" t="str">
        <f t="shared" si="269"/>
        <v xml:space="preserve">  </v>
      </c>
      <c r="BP303" s="825">
        <f t="shared" si="288"/>
        <v>0.18217032796392629</v>
      </c>
      <c r="BQ303" s="138">
        <v>545.51239718582099</v>
      </c>
      <c r="BR303" s="141"/>
      <c r="BS303" s="161"/>
      <c r="BT303" s="818" t="str">
        <f t="shared" si="270"/>
        <v xml:space="preserve">  </v>
      </c>
      <c r="BU303" s="67">
        <v>2241.9960060164512</v>
      </c>
      <c r="BV303" s="141"/>
      <c r="BW303" s="161"/>
      <c r="BX303" s="643" t="str">
        <f t="shared" si="271"/>
        <v xml:space="preserve">  </v>
      </c>
      <c r="BY303" s="85">
        <v>0.58800695421867377</v>
      </c>
      <c r="BZ303" s="85"/>
      <c r="CA303" s="197"/>
      <c r="CB303" s="197"/>
      <c r="CC303" s="643" t="str">
        <f t="shared" si="272"/>
        <v>&lt;MDL</v>
      </c>
      <c r="CD303" s="199">
        <v>2.3574555733751743</v>
      </c>
      <c r="CE303" s="197"/>
      <c r="CF303" s="197"/>
      <c r="CG303" s="818" t="str">
        <f t="shared" si="273"/>
        <v xml:space="preserve">  </v>
      </c>
      <c r="CH303" s="907" t="s">
        <v>2618</v>
      </c>
      <c r="CI303" s="87">
        <v>4.7208288619765977</v>
      </c>
      <c r="CJ303" s="141"/>
      <c r="CK303" s="141"/>
      <c r="CL303" s="643" t="str">
        <f t="shared" si="274"/>
        <v xml:space="preserve">  </v>
      </c>
      <c r="CM303" s="198">
        <v>19.525119975969673</v>
      </c>
      <c r="CN303" s="141"/>
      <c r="CO303" s="141"/>
      <c r="CP303" s="818" t="str">
        <f t="shared" si="275"/>
        <v xml:space="preserve">  </v>
      </c>
      <c r="CQ303" s="154">
        <f t="shared" si="301"/>
        <v>0.86539350642264412</v>
      </c>
      <c r="CR303" s="87">
        <f t="shared" si="302"/>
        <v>0.87088112215960845</v>
      </c>
      <c r="CS303" s="141"/>
    </row>
    <row r="304" spans="1:97" ht="14.4" x14ac:dyDescent="0.3">
      <c r="A304" s="906" t="s">
        <v>2370</v>
      </c>
      <c r="B304" s="425" t="s">
        <v>1476</v>
      </c>
      <c r="C304" s="219" t="s">
        <v>599</v>
      </c>
      <c r="D304" s="18">
        <v>7</v>
      </c>
      <c r="E304" s="471"/>
      <c r="F304" s="472">
        <v>1</v>
      </c>
      <c r="G304" s="419">
        <v>11451800</v>
      </c>
      <c r="H304" s="419">
        <v>201412112045</v>
      </c>
      <c r="I304" s="419" t="s">
        <v>672</v>
      </c>
      <c r="J304" s="419"/>
      <c r="K304" s="911" t="s">
        <v>1691</v>
      </c>
      <c r="L304" s="414" t="s">
        <v>1692</v>
      </c>
      <c r="M304" s="219" t="s">
        <v>1055</v>
      </c>
      <c r="N304" s="219"/>
      <c r="O304" s="219"/>
      <c r="P304" s="332">
        <v>41984</v>
      </c>
      <c r="Q304" s="326">
        <v>0.86458333333333337</v>
      </c>
      <c r="R304" s="219" t="s">
        <v>1012</v>
      </c>
      <c r="S304" s="9" t="s">
        <v>1012</v>
      </c>
      <c r="T304" s="556">
        <v>127.3</v>
      </c>
      <c r="U304" s="492">
        <v>216.20000000000002</v>
      </c>
      <c r="V304" s="136">
        <f t="shared" si="299"/>
        <v>88.90000000000002</v>
      </c>
      <c r="W304" s="9">
        <v>32.5</v>
      </c>
      <c r="X304" s="8">
        <f t="shared" si="286"/>
        <v>2735.3846153846157</v>
      </c>
      <c r="Y304" s="643" t="str">
        <f t="shared" si="262"/>
        <v xml:space="preserve">  </v>
      </c>
      <c r="Z304" s="9" t="s">
        <v>1012</v>
      </c>
      <c r="AA304" s="556">
        <v>129.69999999999999</v>
      </c>
      <c r="AB304" s="492">
        <v>218.6</v>
      </c>
      <c r="AC304" s="136">
        <v>88.9</v>
      </c>
      <c r="AD304" s="9">
        <v>27.6</v>
      </c>
      <c r="AE304" s="136">
        <f t="shared" si="285"/>
        <v>3221.014492753623</v>
      </c>
      <c r="AF304" s="643" t="str">
        <f t="shared" si="263"/>
        <v xml:space="preserve">  </v>
      </c>
      <c r="AG304" s="9" t="s">
        <v>1012</v>
      </c>
      <c r="AH304" s="557">
        <v>124.5</v>
      </c>
      <c r="AI304" s="556">
        <v>219.1</v>
      </c>
      <c r="AJ304" s="492">
        <v>94.6</v>
      </c>
      <c r="AK304" s="136">
        <v>25.8</v>
      </c>
      <c r="AL304" s="136">
        <f t="shared" si="287"/>
        <v>3666.6666666666665</v>
      </c>
      <c r="AM304" s="643" t="str">
        <f t="shared" si="257"/>
        <v xml:space="preserve">  </v>
      </c>
      <c r="AN304" s="136">
        <f t="shared" si="289"/>
        <v>3207.6885916016349</v>
      </c>
      <c r="AO304" s="136">
        <f t="shared" si="290"/>
        <v>465.78401592493771</v>
      </c>
      <c r="AP304" s="136">
        <f t="shared" si="291"/>
        <v>14.520861443484653</v>
      </c>
      <c r="AQ304" s="535">
        <f t="shared" si="292"/>
        <v>3</v>
      </c>
      <c r="AR304" s="643" t="str">
        <f t="shared" si="264"/>
        <v xml:space="preserve">  </v>
      </c>
      <c r="AS304" s="535"/>
      <c r="AT304" s="86" t="s">
        <v>191</v>
      </c>
      <c r="AU304" s="86" t="s">
        <v>191</v>
      </c>
      <c r="AV304" s="86" t="s">
        <v>191</v>
      </c>
      <c r="AW304" s="161" t="str">
        <f t="shared" si="298"/>
        <v xml:space="preserve">  </v>
      </c>
      <c r="AX304" s="643" t="str">
        <f t="shared" si="265"/>
        <v xml:space="preserve">  </v>
      </c>
      <c r="AY304" s="86" t="s">
        <v>191</v>
      </c>
      <c r="AZ304" s="86" t="s">
        <v>191</v>
      </c>
      <c r="BA304" s="86" t="s">
        <v>191</v>
      </c>
      <c r="BB304" s="161"/>
      <c r="BC304" s="643" t="str">
        <f t="shared" si="266"/>
        <v xml:space="preserve">  </v>
      </c>
      <c r="BD304" s="801" t="s">
        <v>191</v>
      </c>
      <c r="BE304" s="141" t="s">
        <v>1012</v>
      </c>
      <c r="BF304" s="85">
        <v>24.088875991861901</v>
      </c>
      <c r="BG304" s="85"/>
      <c r="BH304" s="161"/>
      <c r="BI304" s="643" t="str">
        <f t="shared" si="267"/>
        <v xml:space="preserve">  </v>
      </c>
      <c r="BJ304" s="141" t="s">
        <v>1012</v>
      </c>
      <c r="BK304" s="85">
        <v>5.3168858954920385E-2</v>
      </c>
      <c r="BL304" s="85"/>
      <c r="BM304" s="161" t="str">
        <f t="shared" si="300"/>
        <v xml:space="preserve">  </v>
      </c>
      <c r="BN304" s="818" t="str">
        <f t="shared" si="268"/>
        <v xml:space="preserve">  </v>
      </c>
      <c r="BO304" s="942" t="str">
        <f t="shared" si="269"/>
        <v xml:space="preserve">  </v>
      </c>
      <c r="BP304" s="825">
        <f t="shared" si="288"/>
        <v>0.2207195511026864</v>
      </c>
      <c r="BQ304" s="138">
        <v>326.17268423557539</v>
      </c>
      <c r="BR304" s="141"/>
      <c r="BS304" s="161"/>
      <c r="BT304" s="818" t="str">
        <f t="shared" si="270"/>
        <v xml:space="preserve">  </v>
      </c>
      <c r="BU304" s="67">
        <v>892.2077424166971</v>
      </c>
      <c r="BV304" s="141"/>
      <c r="BW304" s="161"/>
      <c r="BX304" s="643" t="str">
        <f t="shared" si="271"/>
        <v xml:space="preserve">  </v>
      </c>
      <c r="BY304" s="85">
        <v>0.54993406299474445</v>
      </c>
      <c r="BZ304" s="85"/>
      <c r="CA304" s="197"/>
      <c r="CB304" s="197"/>
      <c r="CC304" s="643" t="str">
        <f t="shared" si="272"/>
        <v>&lt;MDL</v>
      </c>
      <c r="CD304" s="199">
        <v>1.7713455869649559</v>
      </c>
      <c r="CE304" s="197"/>
      <c r="CF304" s="197"/>
      <c r="CG304" s="818" t="str">
        <f t="shared" si="273"/>
        <v xml:space="preserve">  </v>
      </c>
      <c r="CH304" s="907" t="s">
        <v>2618</v>
      </c>
      <c r="CI304" s="87">
        <v>3.8774672576699971</v>
      </c>
      <c r="CJ304" s="141"/>
      <c r="CK304" s="141"/>
      <c r="CL304" s="643" t="str">
        <f t="shared" si="274"/>
        <v xml:space="preserve">  </v>
      </c>
      <c r="CM304" s="198">
        <v>14.217379944789988</v>
      </c>
      <c r="CN304" s="141"/>
      <c r="CO304" s="141"/>
      <c r="CP304" s="818" t="str">
        <f t="shared" si="275"/>
        <v xml:space="preserve">  </v>
      </c>
      <c r="CQ304" s="154">
        <f t="shared" si="301"/>
        <v>1.1887774314263331</v>
      </c>
      <c r="CR304" s="87">
        <f t="shared" si="302"/>
        <v>1.593505555811451</v>
      </c>
      <c r="CS304" s="141"/>
    </row>
    <row r="305" spans="1:97" ht="14.4" x14ac:dyDescent="0.3">
      <c r="A305" s="906" t="s">
        <v>2371</v>
      </c>
      <c r="B305" s="425" t="s">
        <v>1477</v>
      </c>
      <c r="C305" s="219" t="s">
        <v>599</v>
      </c>
      <c r="D305" s="18">
        <v>7</v>
      </c>
      <c r="E305" s="471"/>
      <c r="F305" s="472">
        <v>1</v>
      </c>
      <c r="G305" s="419">
        <v>11451800</v>
      </c>
      <c r="H305" s="419">
        <v>201412120050</v>
      </c>
      <c r="I305" s="419" t="s">
        <v>672</v>
      </c>
      <c r="J305" s="419"/>
      <c r="K305" s="911" t="s">
        <v>1691</v>
      </c>
      <c r="L305" s="414" t="s">
        <v>1692</v>
      </c>
      <c r="M305" s="219" t="s">
        <v>1055</v>
      </c>
      <c r="N305" s="219"/>
      <c r="O305" s="219"/>
      <c r="P305" s="332">
        <v>41985</v>
      </c>
      <c r="Q305" s="326">
        <v>3.4722222222222224E-2</v>
      </c>
      <c r="R305" s="219" t="s">
        <v>1013</v>
      </c>
      <c r="S305" s="9" t="s">
        <v>1013</v>
      </c>
      <c r="T305" s="556">
        <v>128.1</v>
      </c>
      <c r="U305" s="492">
        <v>187.20000000000002</v>
      </c>
      <c r="V305" s="136">
        <f t="shared" si="299"/>
        <v>59.100000000000023</v>
      </c>
      <c r="W305" s="9">
        <v>27.5</v>
      </c>
      <c r="X305" s="8">
        <f t="shared" si="286"/>
        <v>2149.0909090909099</v>
      </c>
      <c r="Y305" s="643" t="str">
        <f t="shared" si="262"/>
        <v xml:space="preserve">  </v>
      </c>
      <c r="Z305" s="9" t="s">
        <v>1013</v>
      </c>
      <c r="AA305" s="556">
        <v>132.9</v>
      </c>
      <c r="AB305" s="492">
        <v>206.5</v>
      </c>
      <c r="AC305" s="136">
        <v>73.599999999999994</v>
      </c>
      <c r="AD305" s="9">
        <v>31.5</v>
      </c>
      <c r="AE305" s="136">
        <f t="shared" si="285"/>
        <v>2336.5079365079364</v>
      </c>
      <c r="AF305" s="643" t="str">
        <f t="shared" si="263"/>
        <v xml:space="preserve">  </v>
      </c>
      <c r="AG305" s="9" t="s">
        <v>1013</v>
      </c>
      <c r="AH305" s="557">
        <v>125.4</v>
      </c>
      <c r="AI305" s="556">
        <v>194</v>
      </c>
      <c r="AJ305" s="492">
        <v>68.599999999999994</v>
      </c>
      <c r="AK305" s="136">
        <v>36.1</v>
      </c>
      <c r="AL305" s="136">
        <f t="shared" si="287"/>
        <v>1900.2770083102491</v>
      </c>
      <c r="AM305" s="643" t="str">
        <f t="shared" si="257"/>
        <v xml:space="preserve">  </v>
      </c>
      <c r="AN305" s="136">
        <f t="shared" si="289"/>
        <v>2128.6252846363654</v>
      </c>
      <c r="AO305" s="136">
        <f t="shared" si="290"/>
        <v>218.83438262140115</v>
      </c>
      <c r="AP305" s="136">
        <f t="shared" si="291"/>
        <v>10.280549808407672</v>
      </c>
      <c r="AQ305" s="535">
        <f t="shared" si="292"/>
        <v>3</v>
      </c>
      <c r="AR305" s="643" t="str">
        <f t="shared" si="264"/>
        <v xml:space="preserve">  </v>
      </c>
      <c r="AS305" s="535"/>
      <c r="AT305" s="86" t="s">
        <v>191</v>
      </c>
      <c r="AU305" s="86" t="s">
        <v>191</v>
      </c>
      <c r="AV305" s="86" t="s">
        <v>191</v>
      </c>
      <c r="AW305" s="161" t="str">
        <f t="shared" si="298"/>
        <v xml:space="preserve">  </v>
      </c>
      <c r="AX305" s="643" t="str">
        <f t="shared" si="265"/>
        <v xml:space="preserve">  </v>
      </c>
      <c r="AY305" s="86" t="s">
        <v>191</v>
      </c>
      <c r="AZ305" s="86" t="s">
        <v>191</v>
      </c>
      <c r="BA305" s="86" t="s">
        <v>191</v>
      </c>
      <c r="BB305" s="161"/>
      <c r="BC305" s="643" t="str">
        <f t="shared" si="266"/>
        <v xml:space="preserve">  </v>
      </c>
      <c r="BD305" s="801" t="s">
        <v>191</v>
      </c>
      <c r="BE305" s="141" t="s">
        <v>1013</v>
      </c>
      <c r="BF305" s="85">
        <v>16.126713994803179</v>
      </c>
      <c r="BG305" s="85"/>
      <c r="BH305" s="161"/>
      <c r="BI305" s="643" t="str">
        <f t="shared" si="267"/>
        <v xml:space="preserve">  </v>
      </c>
      <c r="BJ305" s="141" t="s">
        <v>1013</v>
      </c>
      <c r="BK305" s="85">
        <v>4.2414260124387322E-2</v>
      </c>
      <c r="BL305" s="85"/>
      <c r="BM305" s="161" t="str">
        <f t="shared" si="300"/>
        <v xml:space="preserve">  </v>
      </c>
      <c r="BN305" s="818" t="str">
        <f t="shared" si="268"/>
        <v xml:space="preserve">  </v>
      </c>
      <c r="BO305" s="942" t="str">
        <f t="shared" si="269"/>
        <v xml:space="preserve">  </v>
      </c>
      <c r="BP305" s="825">
        <f t="shared" si="288"/>
        <v>0.26300621526527529</v>
      </c>
      <c r="BQ305" s="138">
        <v>226.93811690585346</v>
      </c>
      <c r="BR305" s="141"/>
      <c r="BS305" s="161"/>
      <c r="BT305" s="818" t="str">
        <f t="shared" si="270"/>
        <v xml:space="preserve">  </v>
      </c>
      <c r="BU305" s="67">
        <v>487.7106439685798</v>
      </c>
      <c r="BV305" s="141"/>
      <c r="BW305" s="161"/>
      <c r="BX305" s="643" t="str">
        <f t="shared" si="271"/>
        <v xml:space="preserve">  </v>
      </c>
      <c r="BY305" s="85">
        <v>0.49979472169522648</v>
      </c>
      <c r="BZ305" s="85"/>
      <c r="CA305" s="197"/>
      <c r="CB305" s="197"/>
      <c r="CC305" s="643" t="str">
        <f t="shared" si="272"/>
        <v>&lt;MDL</v>
      </c>
      <c r="CD305" s="199">
        <v>1.1677743338656714</v>
      </c>
      <c r="CE305" s="197"/>
      <c r="CF305" s="197"/>
      <c r="CG305" s="818" t="str">
        <f t="shared" si="273"/>
        <v xml:space="preserve">  </v>
      </c>
      <c r="CH305" s="907" t="s">
        <v>2618</v>
      </c>
      <c r="CI305" s="87">
        <v>4.4392786047120545</v>
      </c>
      <c r="CJ305" s="141"/>
      <c r="CK305" s="141"/>
      <c r="CL305" s="643" t="str">
        <f t="shared" si="274"/>
        <v xml:space="preserve">  </v>
      </c>
      <c r="CM305" s="198">
        <v>8.4358590660179189</v>
      </c>
      <c r="CN305" s="141"/>
      <c r="CO305" s="141"/>
      <c r="CP305" s="818" t="str">
        <f t="shared" si="275"/>
        <v xml:space="preserve">  </v>
      </c>
      <c r="CQ305" s="154">
        <f t="shared" si="301"/>
        <v>1.9561626161521881</v>
      </c>
      <c r="CR305" s="87">
        <f t="shared" si="302"/>
        <v>1.7296852488955294</v>
      </c>
      <c r="CS305" s="141"/>
    </row>
    <row r="306" spans="1:97" ht="14.4" x14ac:dyDescent="0.3">
      <c r="A306" s="906" t="s">
        <v>2372</v>
      </c>
      <c r="B306" s="425" t="s">
        <v>1478</v>
      </c>
      <c r="C306" s="219" t="s">
        <v>599</v>
      </c>
      <c r="D306" s="219">
        <v>7</v>
      </c>
      <c r="E306" s="471">
        <v>1503030</v>
      </c>
      <c r="F306" s="472">
        <v>1</v>
      </c>
      <c r="G306" s="419">
        <v>11451800</v>
      </c>
      <c r="H306" s="419">
        <v>201412141300</v>
      </c>
      <c r="I306" s="419" t="s">
        <v>672</v>
      </c>
      <c r="J306" s="419"/>
      <c r="K306" s="911" t="s">
        <v>1691</v>
      </c>
      <c r="L306" s="414" t="s">
        <v>1692</v>
      </c>
      <c r="M306" s="219" t="s">
        <v>1055</v>
      </c>
      <c r="N306" s="219"/>
      <c r="O306" s="219"/>
      <c r="P306" s="332">
        <v>41987</v>
      </c>
      <c r="Q306" s="326">
        <v>0.54166666666666663</v>
      </c>
      <c r="R306" s="219" t="s">
        <v>1768</v>
      </c>
      <c r="S306" s="9" t="s">
        <v>1014</v>
      </c>
      <c r="T306" s="556">
        <v>124.9</v>
      </c>
      <c r="U306" s="492">
        <v>129.80000000000001</v>
      </c>
      <c r="V306" s="136">
        <f t="shared" si="299"/>
        <v>4.9000000000000057</v>
      </c>
      <c r="W306" s="9">
        <v>134</v>
      </c>
      <c r="X306" s="8">
        <f t="shared" si="286"/>
        <v>36.567164179104516</v>
      </c>
      <c r="Y306" s="643" t="str">
        <f t="shared" si="262"/>
        <v xml:space="preserve">  </v>
      </c>
      <c r="Z306" s="9" t="s">
        <v>1014</v>
      </c>
      <c r="AA306" s="556">
        <v>129.4</v>
      </c>
      <c r="AB306" s="492">
        <v>132</v>
      </c>
      <c r="AC306" s="136">
        <v>2.5999999999999943</v>
      </c>
      <c r="AD306" s="9">
        <v>136</v>
      </c>
      <c r="AE306" s="136">
        <f t="shared" si="285"/>
        <v>19.117647058823486</v>
      </c>
      <c r="AF306" s="643" t="str">
        <f t="shared" si="263"/>
        <v xml:space="preserve">  </v>
      </c>
      <c r="AG306" s="9" t="s">
        <v>1014</v>
      </c>
      <c r="AH306" s="557">
        <v>126.3</v>
      </c>
      <c r="AI306" s="556">
        <v>131.5</v>
      </c>
      <c r="AJ306" s="492">
        <v>5.2000000000000028</v>
      </c>
      <c r="AK306" s="136">
        <v>122</v>
      </c>
      <c r="AL306" s="136">
        <f t="shared" si="287"/>
        <v>42.622950819672155</v>
      </c>
      <c r="AM306" s="643" t="str">
        <f t="shared" si="257"/>
        <v xml:space="preserve">  </v>
      </c>
      <c r="AN306" s="136">
        <f t="shared" si="289"/>
        <v>32.769254019200055</v>
      </c>
      <c r="AO306" s="136">
        <f t="shared" si="290"/>
        <v>12.204217197734172</v>
      </c>
      <c r="AP306" s="136">
        <f t="shared" si="291"/>
        <v>37.242889907055918</v>
      </c>
      <c r="AQ306" s="535">
        <f t="shared" si="292"/>
        <v>3</v>
      </c>
      <c r="AR306" s="643" t="str">
        <f t="shared" si="264"/>
        <v xml:space="preserve">  </v>
      </c>
      <c r="AS306" s="535"/>
      <c r="AT306" s="86" t="s">
        <v>191</v>
      </c>
      <c r="AU306" s="86" t="s">
        <v>191</v>
      </c>
      <c r="AV306" s="86" t="s">
        <v>191</v>
      </c>
      <c r="AW306" s="161" t="str">
        <f t="shared" si="298"/>
        <v xml:space="preserve">  </v>
      </c>
      <c r="AX306" s="643" t="str">
        <f t="shared" si="265"/>
        <v xml:space="preserve">  </v>
      </c>
      <c r="AY306" s="86" t="s">
        <v>191</v>
      </c>
      <c r="AZ306" s="86" t="s">
        <v>191</v>
      </c>
      <c r="BA306" s="86" t="s">
        <v>191</v>
      </c>
      <c r="BB306" s="161"/>
      <c r="BC306" s="643" t="str">
        <f t="shared" si="266"/>
        <v xml:space="preserve">  </v>
      </c>
      <c r="BD306" s="801" t="s">
        <v>191</v>
      </c>
      <c r="BE306" s="141" t="s">
        <v>1014</v>
      </c>
      <c r="BF306" s="85">
        <v>8.1976478731121905</v>
      </c>
      <c r="BG306" s="85"/>
      <c r="BH306" s="161"/>
      <c r="BI306" s="643" t="str">
        <f t="shared" si="267"/>
        <v xml:space="preserve">  </v>
      </c>
      <c r="BJ306" s="141" t="s">
        <v>1014</v>
      </c>
      <c r="BK306" s="85">
        <v>5.0786052615510689E-2</v>
      </c>
      <c r="BL306" s="85"/>
      <c r="BM306" s="161" t="str">
        <f t="shared" si="300"/>
        <v xml:space="preserve">  </v>
      </c>
      <c r="BN306" s="818" t="str">
        <f t="shared" si="268"/>
        <v xml:space="preserve">  </v>
      </c>
      <c r="BO306" s="942" t="str">
        <f t="shared" si="269"/>
        <v xml:space="preserve">  </v>
      </c>
      <c r="BP306" s="825">
        <f t="shared" si="288"/>
        <v>0.61951981106783072</v>
      </c>
      <c r="BQ306" s="138">
        <v>388.28539223128985</v>
      </c>
      <c r="BR306" s="141"/>
      <c r="BS306" s="161"/>
      <c r="BT306" s="818" t="str">
        <f t="shared" si="270"/>
        <v xml:space="preserve">  </v>
      </c>
      <c r="BU306" s="67">
        <v>14.19849568606957</v>
      </c>
      <c r="BV306" s="141"/>
      <c r="BW306" s="161"/>
      <c r="BX306" s="643" t="str">
        <f t="shared" si="271"/>
        <v xml:space="preserve">  </v>
      </c>
      <c r="BY306" s="85">
        <v>2.4928276721264182</v>
      </c>
      <c r="BZ306" s="85"/>
      <c r="CA306" s="197"/>
      <c r="CB306" s="197"/>
      <c r="CC306" s="643" t="str">
        <f t="shared" si="272"/>
        <v xml:space="preserve">  </v>
      </c>
      <c r="CD306" s="199">
        <v>4.7656999614181364E-2</v>
      </c>
      <c r="CE306" s="197"/>
      <c r="CF306" s="197" t="s">
        <v>1033</v>
      </c>
      <c r="CG306" s="818" t="str">
        <f t="shared" si="273"/>
        <v>&lt;MDL</v>
      </c>
      <c r="CH306" s="781">
        <f t="shared" ref="CH306:CH334" si="303">BY306/BQ306*100</f>
        <v>0.64200913091304657</v>
      </c>
      <c r="CI306" s="87">
        <v>14.750616603015496</v>
      </c>
      <c r="CJ306" s="141"/>
      <c r="CK306" s="141"/>
      <c r="CL306" s="643" t="str">
        <f t="shared" si="274"/>
        <v xml:space="preserve">  </v>
      </c>
      <c r="CM306" s="198">
        <v>0.62871480603016916</v>
      </c>
      <c r="CN306" s="141"/>
      <c r="CO306" s="141"/>
      <c r="CP306" s="818" t="str">
        <f t="shared" si="275"/>
        <v xml:space="preserve">  </v>
      </c>
      <c r="CQ306" s="154">
        <f t="shared" si="301"/>
        <v>3.7989110324884439</v>
      </c>
      <c r="CR306" s="87">
        <f t="shared" si="302"/>
        <v>4.428038152288301</v>
      </c>
      <c r="CS306" s="141"/>
    </row>
    <row r="307" spans="1:97" ht="14.4" x14ac:dyDescent="0.3">
      <c r="A307" s="906" t="s">
        <v>2373</v>
      </c>
      <c r="B307" s="425" t="s">
        <v>1479</v>
      </c>
      <c r="C307" s="219" t="s">
        <v>600</v>
      </c>
      <c r="D307" s="310">
        <v>7</v>
      </c>
      <c r="E307" s="471">
        <v>1500622</v>
      </c>
      <c r="F307" s="472">
        <v>4</v>
      </c>
      <c r="G307" s="419">
        <v>11451800</v>
      </c>
      <c r="H307" s="419">
        <v>201412141301</v>
      </c>
      <c r="I307" s="419" t="s">
        <v>672</v>
      </c>
      <c r="J307" s="419"/>
      <c r="K307" s="911" t="s">
        <v>1691</v>
      </c>
      <c r="L307" s="414" t="s">
        <v>1692</v>
      </c>
      <c r="M307" s="219" t="s">
        <v>1055</v>
      </c>
      <c r="N307" s="219"/>
      <c r="O307" s="219" t="s">
        <v>45</v>
      </c>
      <c r="P307" s="332">
        <v>41987</v>
      </c>
      <c r="Q307" s="326">
        <v>0.54236111111111118</v>
      </c>
      <c r="R307" s="219" t="s">
        <v>1769</v>
      </c>
      <c r="S307" s="9" t="s">
        <v>1015</v>
      </c>
      <c r="T307" s="556">
        <v>127.9</v>
      </c>
      <c r="U307" s="492">
        <v>134.4</v>
      </c>
      <c r="V307" s="136">
        <f t="shared" si="299"/>
        <v>6.5</v>
      </c>
      <c r="W307" s="9">
        <v>148.80000000000001</v>
      </c>
      <c r="X307" s="8">
        <f t="shared" si="286"/>
        <v>43.682795698924728</v>
      </c>
      <c r="Y307" s="643" t="str">
        <f t="shared" si="262"/>
        <v xml:space="preserve">  </v>
      </c>
      <c r="Z307" s="9" t="s">
        <v>1015</v>
      </c>
      <c r="AA307" s="556">
        <v>130.5</v>
      </c>
      <c r="AB307" s="492">
        <v>133.89999999999998</v>
      </c>
      <c r="AC307" s="136">
        <v>3.3999999999999773</v>
      </c>
      <c r="AD307" s="9">
        <v>154.1</v>
      </c>
      <c r="AE307" s="136">
        <f t="shared" si="285"/>
        <v>22.063595068137428</v>
      </c>
      <c r="AF307" s="643" t="str">
        <f t="shared" si="263"/>
        <v xml:space="preserve">  </v>
      </c>
      <c r="AG307" s="9" t="s">
        <v>1015</v>
      </c>
      <c r="AH307" s="557">
        <v>128.4</v>
      </c>
      <c r="AI307" s="556">
        <v>134.6</v>
      </c>
      <c r="AJ307" s="492">
        <v>6.1999999999999886</v>
      </c>
      <c r="AK307" s="136">
        <v>132.80000000000001</v>
      </c>
      <c r="AL307" s="136">
        <f t="shared" si="287"/>
        <v>46.686746987951722</v>
      </c>
      <c r="AM307" s="643" t="str">
        <f t="shared" si="257"/>
        <v xml:space="preserve">  </v>
      </c>
      <c r="AN307" s="136">
        <f t="shared" si="289"/>
        <v>37.477712585004625</v>
      </c>
      <c r="AO307" s="136">
        <f t="shared" si="290"/>
        <v>13.43324960516092</v>
      </c>
      <c r="AP307" s="136">
        <f t="shared" si="291"/>
        <v>35.843301734844289</v>
      </c>
      <c r="AQ307" s="535">
        <f t="shared" si="292"/>
        <v>3</v>
      </c>
      <c r="AR307" s="643" t="str">
        <f t="shared" si="264"/>
        <v xml:space="preserve">  </v>
      </c>
      <c r="AS307" s="535"/>
      <c r="AT307" s="86" t="s">
        <v>191</v>
      </c>
      <c r="AU307" s="86" t="s">
        <v>191</v>
      </c>
      <c r="AV307" s="86" t="s">
        <v>191</v>
      </c>
      <c r="AW307" s="161" t="str">
        <f t="shared" si="298"/>
        <v xml:space="preserve">  </v>
      </c>
      <c r="AX307" s="643" t="str">
        <f t="shared" si="265"/>
        <v xml:space="preserve">  </v>
      </c>
      <c r="AY307" s="86" t="s">
        <v>191</v>
      </c>
      <c r="AZ307" s="86" t="s">
        <v>191</v>
      </c>
      <c r="BA307" s="86" t="s">
        <v>191</v>
      </c>
      <c r="BB307" s="161"/>
      <c r="BC307" s="643" t="str">
        <f t="shared" si="266"/>
        <v xml:space="preserve">  </v>
      </c>
      <c r="BD307" s="801" t="s">
        <v>191</v>
      </c>
      <c r="BE307" s="141" t="s">
        <v>1015</v>
      </c>
      <c r="BF307" s="85">
        <v>8.3211609475057955</v>
      </c>
      <c r="BG307" s="85"/>
      <c r="BH307" s="161"/>
      <c r="BI307" s="643" t="str">
        <f t="shared" si="267"/>
        <v xml:space="preserve">  </v>
      </c>
      <c r="BJ307" s="141" t="s">
        <v>1015</v>
      </c>
      <c r="BK307" s="85">
        <v>4.9054288188314005E-2</v>
      </c>
      <c r="BL307" s="85"/>
      <c r="BM307" s="161" t="str">
        <f t="shared" si="300"/>
        <v xml:space="preserve">  </v>
      </c>
      <c r="BN307" s="818" t="str">
        <f t="shared" si="268"/>
        <v xml:space="preserve">  </v>
      </c>
      <c r="BO307" s="942" t="str">
        <f t="shared" si="269"/>
        <v xml:space="preserve">  </v>
      </c>
      <c r="BP307" s="825">
        <f t="shared" si="288"/>
        <v>0.58951255116652501</v>
      </c>
      <c r="BQ307" s="138">
        <v>1639.6588861840912</v>
      </c>
      <c r="BR307" s="141"/>
      <c r="BS307" s="161"/>
      <c r="BT307" s="818" t="str">
        <f t="shared" si="270"/>
        <v xml:space="preserve">  </v>
      </c>
      <c r="BU307" s="67">
        <v>71.624884141106122</v>
      </c>
      <c r="BV307" s="141"/>
      <c r="BW307" s="161"/>
      <c r="BX307" s="643" t="str">
        <f t="shared" si="271"/>
        <v xml:space="preserve">  </v>
      </c>
      <c r="BY307" s="85">
        <v>1.8557825015323677</v>
      </c>
      <c r="BZ307" s="85"/>
      <c r="CA307" s="197"/>
      <c r="CB307" s="197"/>
      <c r="CC307" s="643" t="str">
        <f t="shared" si="272"/>
        <v xml:space="preserve">  </v>
      </c>
      <c r="CD307" s="199">
        <v>4.0945233648345396E-2</v>
      </c>
      <c r="CE307" s="197"/>
      <c r="CF307" s="197" t="s">
        <v>1033</v>
      </c>
      <c r="CG307" s="818" t="str">
        <f t="shared" si="273"/>
        <v>&lt;MDL</v>
      </c>
      <c r="CH307" s="781">
        <f t="shared" si="303"/>
        <v>0.11318101082910312</v>
      </c>
      <c r="CI307" s="87">
        <v>18.00602256682382</v>
      </c>
      <c r="CJ307" s="141"/>
      <c r="CK307" s="141"/>
      <c r="CL307" s="643" t="str">
        <f t="shared" si="274"/>
        <v xml:space="preserve">  </v>
      </c>
      <c r="CM307" s="198">
        <v>0.84064261983665256</v>
      </c>
      <c r="CN307" s="141"/>
      <c r="CO307" s="141"/>
      <c r="CP307" s="818" t="str">
        <f t="shared" si="275"/>
        <v xml:space="preserve">  </v>
      </c>
      <c r="CQ307" s="154">
        <f t="shared" si="301"/>
        <v>1.0981566177297082</v>
      </c>
      <c r="CR307" s="87">
        <f t="shared" si="302"/>
        <v>1.1736739680870223</v>
      </c>
      <c r="CS307" s="141"/>
    </row>
    <row r="308" spans="1:97" ht="21.6" x14ac:dyDescent="0.3">
      <c r="A308" s="906" t="s">
        <v>2374</v>
      </c>
      <c r="B308" s="425" t="s">
        <v>1480</v>
      </c>
      <c r="C308" s="219" t="s">
        <v>599</v>
      </c>
      <c r="D308" s="219">
        <v>9</v>
      </c>
      <c r="E308" s="471">
        <v>1503022</v>
      </c>
      <c r="F308" s="472">
        <v>1</v>
      </c>
      <c r="G308" s="419">
        <v>11452600</v>
      </c>
      <c r="H308" s="419">
        <v>201412201130</v>
      </c>
      <c r="I308" s="419" t="s">
        <v>672</v>
      </c>
      <c r="J308" s="419"/>
      <c r="K308" s="926" t="s">
        <v>2614</v>
      </c>
      <c r="L308" s="413" t="s">
        <v>1694</v>
      </c>
      <c r="M308" s="219"/>
      <c r="N308" s="219"/>
      <c r="O308" s="219"/>
      <c r="P308" s="332">
        <v>41993</v>
      </c>
      <c r="Q308" s="326">
        <v>0.47916666666666669</v>
      </c>
      <c r="R308" s="219" t="s">
        <v>1001</v>
      </c>
      <c r="S308" s="535" t="s">
        <v>1001</v>
      </c>
      <c r="T308" s="239">
        <v>124</v>
      </c>
      <c r="U308" s="492">
        <v>204.5</v>
      </c>
      <c r="V308" s="136">
        <f t="shared" si="299"/>
        <v>80.5</v>
      </c>
      <c r="W308" s="9">
        <v>60</v>
      </c>
      <c r="X308" s="8">
        <f t="shared" si="286"/>
        <v>1341.6666666666667</v>
      </c>
      <c r="Y308" s="643" t="str">
        <f t="shared" si="262"/>
        <v xml:space="preserve">  </v>
      </c>
      <c r="Z308" s="9"/>
      <c r="AA308" s="9">
        <v>126.3</v>
      </c>
      <c r="AB308" s="9">
        <v>217.79999999999998</v>
      </c>
      <c r="AC308" s="535">
        <v>91.499999999999986</v>
      </c>
      <c r="AD308" s="9">
        <v>68</v>
      </c>
      <c r="AE308" s="136">
        <f t="shared" ref="AE308:AE331" si="304">AC308/(AD308/1000)</f>
        <v>1345.5882352941173</v>
      </c>
      <c r="AF308" s="643" t="str">
        <f t="shared" si="263"/>
        <v xml:space="preserve">  </v>
      </c>
      <c r="AG308" s="9"/>
      <c r="AH308" s="558">
        <v>121.8</v>
      </c>
      <c r="AI308" s="559">
        <v>176.7</v>
      </c>
      <c r="AJ308" s="535">
        <v>54.899999999999991</v>
      </c>
      <c r="AK308" s="559">
        <v>60</v>
      </c>
      <c r="AL308" s="136">
        <f t="shared" si="287"/>
        <v>914.99999999999989</v>
      </c>
      <c r="AM308" s="643" t="str">
        <f t="shared" si="257"/>
        <v xml:space="preserve">  </v>
      </c>
      <c r="AN308" s="136">
        <v>1200.751633986928</v>
      </c>
      <c r="AO308" s="136">
        <v>247.47594210301463</v>
      </c>
      <c r="AP308" s="136">
        <v>20.610085807779026</v>
      </c>
      <c r="AQ308" s="535">
        <v>3</v>
      </c>
      <c r="AR308" s="643" t="str">
        <f t="shared" si="264"/>
        <v xml:space="preserve">  </v>
      </c>
      <c r="AS308" s="535" t="s">
        <v>1067</v>
      </c>
      <c r="AT308" s="86" t="s">
        <v>191</v>
      </c>
      <c r="AU308" s="86" t="s">
        <v>191</v>
      </c>
      <c r="AV308" s="86" t="s">
        <v>191</v>
      </c>
      <c r="AW308" s="161" t="str">
        <f t="shared" si="298"/>
        <v xml:space="preserve">  </v>
      </c>
      <c r="AX308" s="643" t="str">
        <f t="shared" si="265"/>
        <v xml:space="preserve">  </v>
      </c>
      <c r="AY308" s="86" t="s">
        <v>191</v>
      </c>
      <c r="AZ308" s="86" t="s">
        <v>191</v>
      </c>
      <c r="BA308" s="86" t="s">
        <v>191</v>
      </c>
      <c r="BB308" s="161"/>
      <c r="BC308" s="643" t="str">
        <f t="shared" si="266"/>
        <v xml:space="preserve">  </v>
      </c>
      <c r="BD308" s="801" t="s">
        <v>191</v>
      </c>
      <c r="BE308" s="141" t="s">
        <v>1001</v>
      </c>
      <c r="BF308" s="85">
        <v>11.941563232886804</v>
      </c>
      <c r="BG308" s="85"/>
      <c r="BH308" s="161"/>
      <c r="BI308" s="643" t="str">
        <f t="shared" si="267"/>
        <v xml:space="preserve">  </v>
      </c>
      <c r="BJ308" s="141" t="s">
        <v>1001</v>
      </c>
      <c r="BK308" s="85">
        <v>4.7061827912316848E-2</v>
      </c>
      <c r="BL308" s="85"/>
      <c r="BM308" s="161"/>
      <c r="BN308" s="818" t="str">
        <f t="shared" si="268"/>
        <v xml:space="preserve">  </v>
      </c>
      <c r="BO308" s="942" t="str">
        <f t="shared" si="269"/>
        <v xml:space="preserve">  </v>
      </c>
      <c r="BP308" s="825">
        <f t="shared" si="288"/>
        <v>0.39410106528356026</v>
      </c>
      <c r="BQ308" s="138">
        <v>393.95645289410379</v>
      </c>
      <c r="BR308" s="141"/>
      <c r="BS308" s="161"/>
      <c r="BT308" s="818" t="str">
        <f t="shared" si="270"/>
        <v xml:space="preserve">  </v>
      </c>
      <c r="BU308" s="67">
        <v>528.55824096625588</v>
      </c>
      <c r="BV308" s="141"/>
      <c r="BW308" s="161"/>
      <c r="BX308" s="643" t="str">
        <f t="shared" si="271"/>
        <v xml:space="preserve">  </v>
      </c>
      <c r="BY308" s="85">
        <v>0.58989220869753578</v>
      </c>
      <c r="BZ308" s="85"/>
      <c r="CA308" s="201" t="s">
        <v>1073</v>
      </c>
      <c r="CB308" s="197"/>
      <c r="CC308" s="643" t="str">
        <f t="shared" si="272"/>
        <v>&lt;MDL</v>
      </c>
      <c r="CD308" s="199">
        <v>0.79375201611506652</v>
      </c>
      <c r="CE308" s="197"/>
      <c r="CF308" s="197"/>
      <c r="CG308" s="818" t="str">
        <f t="shared" si="273"/>
        <v xml:space="preserve">  </v>
      </c>
      <c r="CH308" s="907" t="s">
        <v>2618</v>
      </c>
      <c r="CI308" s="87">
        <v>7.7207873883546974</v>
      </c>
      <c r="CJ308" s="141"/>
      <c r="CK308" s="141"/>
      <c r="CL308" s="643" t="str">
        <f t="shared" si="274"/>
        <v xml:space="preserve">  </v>
      </c>
      <c r="CM308" s="198">
        <v>7.0645204603445473</v>
      </c>
      <c r="CN308" s="141"/>
      <c r="CO308" s="141"/>
      <c r="CP308" s="818" t="str">
        <f t="shared" si="275"/>
        <v xml:space="preserve">  </v>
      </c>
      <c r="CQ308" s="154">
        <f t="shared" si="301"/>
        <v>1.9598073166807752</v>
      </c>
      <c r="CR308" s="87">
        <f t="shared" si="302"/>
        <v>1.3365642445437833</v>
      </c>
      <c r="CS308" s="141"/>
    </row>
    <row r="309" spans="1:97" ht="31.8" x14ac:dyDescent="0.3">
      <c r="A309" s="906" t="s">
        <v>2375</v>
      </c>
      <c r="B309" s="425" t="s">
        <v>1481</v>
      </c>
      <c r="C309" s="219" t="s">
        <v>599</v>
      </c>
      <c r="D309" s="219">
        <v>9</v>
      </c>
      <c r="E309" s="471">
        <v>1503021</v>
      </c>
      <c r="F309" s="472">
        <v>1</v>
      </c>
      <c r="G309" s="419">
        <v>11452900</v>
      </c>
      <c r="H309" s="419">
        <v>201412201350</v>
      </c>
      <c r="I309" s="419" t="s">
        <v>672</v>
      </c>
      <c r="J309" s="419"/>
      <c r="K309" s="926" t="s">
        <v>2616</v>
      </c>
      <c r="L309" s="415" t="s">
        <v>746</v>
      </c>
      <c r="M309" s="219"/>
      <c r="N309" s="219"/>
      <c r="O309" s="219"/>
      <c r="P309" s="332">
        <v>41993</v>
      </c>
      <c r="Q309" s="326">
        <v>0.57638888888888895</v>
      </c>
      <c r="R309" s="219" t="s">
        <v>1002</v>
      </c>
      <c r="S309" s="535" t="s">
        <v>1002</v>
      </c>
      <c r="T309" s="239">
        <v>123</v>
      </c>
      <c r="U309" s="492">
        <v>134.69999999999999</v>
      </c>
      <c r="V309" s="136">
        <f t="shared" si="299"/>
        <v>11.699999999999989</v>
      </c>
      <c r="W309" s="9">
        <v>103</v>
      </c>
      <c r="X309" s="8">
        <f t="shared" si="286"/>
        <v>113.59223300970864</v>
      </c>
      <c r="Y309" s="643" t="str">
        <f t="shared" si="262"/>
        <v xml:space="preserve">  </v>
      </c>
      <c r="Z309" s="9"/>
      <c r="AA309" s="9">
        <v>128.19999999999999</v>
      </c>
      <c r="AB309" s="9">
        <v>140</v>
      </c>
      <c r="AC309" s="535">
        <v>11.800000000000011</v>
      </c>
      <c r="AD309" s="9">
        <v>93</v>
      </c>
      <c r="AE309" s="136">
        <f t="shared" si="304"/>
        <v>126.88172043010765</v>
      </c>
      <c r="AF309" s="643" t="str">
        <f t="shared" si="263"/>
        <v xml:space="preserve">  </v>
      </c>
      <c r="AG309" s="9"/>
      <c r="AH309" s="558">
        <v>122.8</v>
      </c>
      <c r="AI309" s="559">
        <v>134.6</v>
      </c>
      <c r="AJ309" s="535">
        <v>11.799999999999997</v>
      </c>
      <c r="AK309" s="559">
        <v>95</v>
      </c>
      <c r="AL309" s="136">
        <f t="shared" ref="AL309:AL331" si="305">AJ309/(AK309/1000)</f>
        <v>124.21052631578944</v>
      </c>
      <c r="AM309" s="643" t="str">
        <f t="shared" si="257"/>
        <v xml:space="preserve">  </v>
      </c>
      <c r="AN309" s="136">
        <v>121.56149325186857</v>
      </c>
      <c r="AO309" s="136">
        <v>7.029626668930959</v>
      </c>
      <c r="AP309" s="136">
        <v>5.7827742000223452</v>
      </c>
      <c r="AQ309" s="535">
        <v>3</v>
      </c>
      <c r="AR309" s="643" t="str">
        <f t="shared" si="264"/>
        <v xml:space="preserve">  </v>
      </c>
      <c r="AS309" s="535" t="s">
        <v>1068</v>
      </c>
      <c r="AT309" s="86" t="s">
        <v>191</v>
      </c>
      <c r="AU309" s="86" t="s">
        <v>191</v>
      </c>
      <c r="AV309" s="86" t="s">
        <v>191</v>
      </c>
      <c r="AW309" s="161" t="str">
        <f t="shared" si="298"/>
        <v xml:space="preserve">  </v>
      </c>
      <c r="AX309" s="643" t="str">
        <f t="shared" si="265"/>
        <v xml:space="preserve">  </v>
      </c>
      <c r="AY309" s="86" t="s">
        <v>191</v>
      </c>
      <c r="AZ309" s="86" t="s">
        <v>191</v>
      </c>
      <c r="BA309" s="86" t="s">
        <v>191</v>
      </c>
      <c r="BB309" s="161"/>
      <c r="BC309" s="643" t="str">
        <f t="shared" si="266"/>
        <v xml:space="preserve">  </v>
      </c>
      <c r="BD309" s="801" t="s">
        <v>191</v>
      </c>
      <c r="BE309" s="141" t="s">
        <v>1002</v>
      </c>
      <c r="BF309" s="85">
        <v>9.7746232967343545</v>
      </c>
      <c r="BG309" s="85"/>
      <c r="BH309" s="161"/>
      <c r="BI309" s="643" t="str">
        <f t="shared" si="267"/>
        <v xml:space="preserve">  </v>
      </c>
      <c r="BJ309" s="141" t="s">
        <v>1002</v>
      </c>
      <c r="BK309" s="85">
        <v>5.9692550332110531E-2</v>
      </c>
      <c r="BL309" s="85"/>
      <c r="BM309" s="161"/>
      <c r="BN309" s="818" t="str">
        <f t="shared" si="268"/>
        <v xml:space="preserve">  </v>
      </c>
      <c r="BO309" s="942" t="str">
        <f t="shared" si="269"/>
        <v xml:space="preserve">  </v>
      </c>
      <c r="BP309" s="825">
        <f t="shared" ref="BP309:BP337" si="306">BK309/BF309*100</f>
        <v>0.61068901092130545</v>
      </c>
      <c r="BQ309" s="138">
        <v>282.97149801819711</v>
      </c>
      <c r="BR309" s="141"/>
      <c r="BS309" s="161"/>
      <c r="BT309" s="818" t="str">
        <f t="shared" si="270"/>
        <v xml:space="preserve">  </v>
      </c>
      <c r="BU309" s="67">
        <v>32.143364337989347</v>
      </c>
      <c r="BV309" s="141"/>
      <c r="BW309" s="161"/>
      <c r="BX309" s="643" t="str">
        <f t="shared" si="271"/>
        <v xml:space="preserve">  </v>
      </c>
      <c r="BY309" s="85">
        <v>0.90978021556935207</v>
      </c>
      <c r="BZ309" s="85"/>
      <c r="CA309" s="201" t="s">
        <v>1073</v>
      </c>
      <c r="CB309" s="197" t="s">
        <v>1032</v>
      </c>
      <c r="CC309" s="643" t="str">
        <f t="shared" si="272"/>
        <v xml:space="preserve">  </v>
      </c>
      <c r="CD309" s="199">
        <v>0.1154344789647138</v>
      </c>
      <c r="CE309" s="197"/>
      <c r="CF309" s="197" t="s">
        <v>1032</v>
      </c>
      <c r="CG309" s="818" t="str">
        <f t="shared" si="273"/>
        <v>E, &lt;RL</v>
      </c>
      <c r="CH309" s="781">
        <f t="shared" si="303"/>
        <v>0.32150948839053983</v>
      </c>
      <c r="CI309" s="87">
        <v>7.2049918848623689</v>
      </c>
      <c r="CJ309" s="141"/>
      <c r="CK309" s="141"/>
      <c r="CL309" s="643" t="str">
        <f t="shared" si="274"/>
        <v xml:space="preserve">  </v>
      </c>
      <c r="CM309" s="198">
        <v>0.89493583411974675</v>
      </c>
      <c r="CN309" s="141"/>
      <c r="CO309" s="141"/>
      <c r="CP309" s="818" t="str">
        <f t="shared" si="275"/>
        <v xml:space="preserve">  </v>
      </c>
      <c r="CQ309" s="154">
        <f t="shared" si="301"/>
        <v>2.5461899644744559</v>
      </c>
      <c r="CR309" s="87">
        <f t="shared" si="302"/>
        <v>2.7842008842305499</v>
      </c>
      <c r="CS309" s="141"/>
    </row>
    <row r="310" spans="1:97" ht="14.4" x14ac:dyDescent="0.3">
      <c r="A310" s="906" t="s">
        <v>2376</v>
      </c>
      <c r="B310" s="425" t="s">
        <v>1482</v>
      </c>
      <c r="C310" s="219" t="s">
        <v>599</v>
      </c>
      <c r="D310" s="219">
        <v>9</v>
      </c>
      <c r="E310" s="471">
        <v>1503020</v>
      </c>
      <c r="F310" s="472">
        <v>1</v>
      </c>
      <c r="G310" s="419">
        <v>384115121402501</v>
      </c>
      <c r="H310" s="419">
        <v>201412201430</v>
      </c>
      <c r="I310" s="419" t="s">
        <v>672</v>
      </c>
      <c r="J310" s="419"/>
      <c r="K310" s="911" t="s">
        <v>2617</v>
      </c>
      <c r="L310" s="415" t="s">
        <v>1716</v>
      </c>
      <c r="M310" s="219"/>
      <c r="N310" s="219"/>
      <c r="O310" s="219"/>
      <c r="P310" s="332">
        <v>41993</v>
      </c>
      <c r="Q310" s="326">
        <v>0.60416666666666663</v>
      </c>
      <c r="R310" s="219" t="s">
        <v>1003</v>
      </c>
      <c r="S310" s="535" t="s">
        <v>1003</v>
      </c>
      <c r="T310" s="239">
        <v>123.4</v>
      </c>
      <c r="U310" s="492">
        <v>135.80000000000001</v>
      </c>
      <c r="V310" s="136">
        <f t="shared" si="299"/>
        <v>12.400000000000006</v>
      </c>
      <c r="W310" s="9">
        <v>142</v>
      </c>
      <c r="X310" s="8">
        <f t="shared" si="286"/>
        <v>87.323943661971882</v>
      </c>
      <c r="Y310" s="643" t="str">
        <f t="shared" si="262"/>
        <v xml:space="preserve">  </v>
      </c>
      <c r="Z310" s="9"/>
      <c r="AA310" s="9">
        <v>125.4</v>
      </c>
      <c r="AB310" s="9">
        <v>138.4</v>
      </c>
      <c r="AC310" s="535">
        <v>13</v>
      </c>
      <c r="AD310" s="9">
        <v>138</v>
      </c>
      <c r="AE310" s="136">
        <f t="shared" si="304"/>
        <v>94.202898550724626</v>
      </c>
      <c r="AF310" s="643" t="str">
        <f t="shared" si="263"/>
        <v xml:space="preserve">  </v>
      </c>
      <c r="AG310" s="9"/>
      <c r="AH310" s="560">
        <v>127</v>
      </c>
      <c r="AI310" s="559">
        <v>140.30000000000001</v>
      </c>
      <c r="AJ310" s="535">
        <v>13.300000000000011</v>
      </c>
      <c r="AK310" s="561">
        <v>138</v>
      </c>
      <c r="AL310" s="136">
        <f t="shared" si="305"/>
        <v>96.376811594202977</v>
      </c>
      <c r="AM310" s="643" t="str">
        <f t="shared" si="257"/>
        <v xml:space="preserve">  </v>
      </c>
      <c r="AN310" s="136">
        <v>92.634551268966504</v>
      </c>
      <c r="AO310" s="136">
        <v>4.7258215525719036</v>
      </c>
      <c r="AP310" s="136">
        <v>5.1015754789488579</v>
      </c>
      <c r="AQ310" s="535">
        <v>3</v>
      </c>
      <c r="AR310" s="643" t="str">
        <f t="shared" si="264"/>
        <v xml:space="preserve">  </v>
      </c>
      <c r="AS310" s="535" t="s">
        <v>1069</v>
      </c>
      <c r="AT310" s="86" t="s">
        <v>191</v>
      </c>
      <c r="AU310" s="86" t="s">
        <v>191</v>
      </c>
      <c r="AV310" s="86" t="s">
        <v>191</v>
      </c>
      <c r="AW310" s="161" t="str">
        <f t="shared" si="298"/>
        <v xml:space="preserve">  </v>
      </c>
      <c r="AX310" s="643" t="str">
        <f t="shared" si="265"/>
        <v xml:space="preserve">  </v>
      </c>
      <c r="AY310" s="86" t="s">
        <v>191</v>
      </c>
      <c r="AZ310" s="86" t="s">
        <v>191</v>
      </c>
      <c r="BA310" s="86" t="s">
        <v>191</v>
      </c>
      <c r="BB310" s="161"/>
      <c r="BC310" s="643" t="str">
        <f t="shared" si="266"/>
        <v xml:space="preserve">  </v>
      </c>
      <c r="BD310" s="801" t="s">
        <v>191</v>
      </c>
      <c r="BE310" s="141" t="s">
        <v>1003</v>
      </c>
      <c r="BF310" s="85">
        <v>12.135507061464994</v>
      </c>
      <c r="BG310" s="85"/>
      <c r="BH310" s="161"/>
      <c r="BI310" s="643" t="str">
        <f t="shared" si="267"/>
        <v xml:space="preserve">  </v>
      </c>
      <c r="BJ310" s="141" t="s">
        <v>1003</v>
      </c>
      <c r="BK310" s="85">
        <v>6.8567377896006559E-2</v>
      </c>
      <c r="BL310" s="85">
        <v>6.9892873532865357E-4</v>
      </c>
      <c r="BM310" s="161"/>
      <c r="BN310" s="818" t="str">
        <f t="shared" si="268"/>
        <v xml:space="preserve">  </v>
      </c>
      <c r="BO310" s="942" t="str">
        <f t="shared" si="269"/>
        <v xml:space="preserve">  </v>
      </c>
      <c r="BP310" s="825">
        <f t="shared" si="306"/>
        <v>0.5650145276066374</v>
      </c>
      <c r="BQ310" s="138">
        <v>401.31766313949998</v>
      </c>
      <c r="BR310" s="141"/>
      <c r="BS310" s="161"/>
      <c r="BT310" s="818" t="str">
        <f t="shared" si="270"/>
        <v xml:space="preserve">  </v>
      </c>
      <c r="BU310" s="67">
        <v>35.044641006547906</v>
      </c>
      <c r="BV310" s="141"/>
      <c r="BW310" s="161"/>
      <c r="BX310" s="643" t="str">
        <f t="shared" si="271"/>
        <v xml:space="preserve">  </v>
      </c>
      <c r="BY310" s="85">
        <v>2.1207471495315731</v>
      </c>
      <c r="BZ310" s="85"/>
      <c r="CA310" s="201" t="s">
        <v>1073</v>
      </c>
      <c r="CB310" s="197"/>
      <c r="CC310" s="643" t="str">
        <f t="shared" si="272"/>
        <v xml:space="preserve">  </v>
      </c>
      <c r="CD310" s="199">
        <v>0.19978052857906098</v>
      </c>
      <c r="CE310" s="197"/>
      <c r="CF310" s="197"/>
      <c r="CG310" s="818" t="str">
        <f t="shared" si="273"/>
        <v xml:space="preserve">  </v>
      </c>
      <c r="CH310" s="781">
        <f t="shared" si="303"/>
        <v>0.52844600283501375</v>
      </c>
      <c r="CI310" s="87">
        <v>9.0597306948401819</v>
      </c>
      <c r="CJ310" s="141"/>
      <c r="CK310" s="141"/>
      <c r="CL310" s="643" t="str">
        <f t="shared" si="274"/>
        <v xml:space="preserve">  </v>
      </c>
      <c r="CM310" s="198">
        <v>0.8731479582708298</v>
      </c>
      <c r="CN310" s="141"/>
      <c r="CO310" s="141"/>
      <c r="CP310" s="818" t="str">
        <f t="shared" si="275"/>
        <v xml:space="preserve">  </v>
      </c>
      <c r="CQ310" s="154">
        <f t="shared" si="301"/>
        <v>2.2574961251309227</v>
      </c>
      <c r="CR310" s="87">
        <f t="shared" si="302"/>
        <v>2.4915306112215179</v>
      </c>
      <c r="CS310" s="141"/>
    </row>
    <row r="311" spans="1:97" ht="14.4" x14ac:dyDescent="0.3">
      <c r="A311" s="906" t="s">
        <v>2377</v>
      </c>
      <c r="B311" s="425" t="s">
        <v>1483</v>
      </c>
      <c r="C311" s="219" t="s">
        <v>599</v>
      </c>
      <c r="D311" s="219">
        <v>7</v>
      </c>
      <c r="E311" s="471">
        <v>1503019</v>
      </c>
      <c r="F311" s="472">
        <v>1</v>
      </c>
      <c r="G311" s="419">
        <v>11452800</v>
      </c>
      <c r="H311" s="419">
        <v>201412201500</v>
      </c>
      <c r="I311" s="419" t="s">
        <v>672</v>
      </c>
      <c r="J311" s="419"/>
      <c r="K311" s="911" t="s">
        <v>2615</v>
      </c>
      <c r="L311" s="415" t="s">
        <v>1696</v>
      </c>
      <c r="M311" s="219"/>
      <c r="N311" s="219"/>
      <c r="O311" s="219"/>
      <c r="P311" s="332">
        <v>41993</v>
      </c>
      <c r="Q311" s="326">
        <v>0.625</v>
      </c>
      <c r="R311" s="219" t="s">
        <v>1004</v>
      </c>
      <c r="S311" s="535" t="s">
        <v>1004</v>
      </c>
      <c r="T311" s="239">
        <v>125.9</v>
      </c>
      <c r="U311" s="492">
        <v>136.4</v>
      </c>
      <c r="V311" s="136">
        <f t="shared" si="299"/>
        <v>10.5</v>
      </c>
      <c r="W311" s="9">
        <v>131</v>
      </c>
      <c r="X311" s="8">
        <f t="shared" si="286"/>
        <v>80.152671755725194</v>
      </c>
      <c r="Y311" s="643" t="str">
        <f t="shared" si="262"/>
        <v xml:space="preserve">  </v>
      </c>
      <c r="Z311" s="9"/>
      <c r="AA311" s="9">
        <v>122.2</v>
      </c>
      <c r="AB311" s="9">
        <v>132.30000000000001</v>
      </c>
      <c r="AC311" s="535">
        <v>10.100000000000009</v>
      </c>
      <c r="AD311" s="9">
        <v>128</v>
      </c>
      <c r="AE311" s="136">
        <f t="shared" si="304"/>
        <v>78.906250000000071</v>
      </c>
      <c r="AF311" s="643" t="str">
        <f t="shared" si="263"/>
        <v xml:space="preserve">  </v>
      </c>
      <c r="AG311" s="9"/>
      <c r="AH311" s="136">
        <v>125.3</v>
      </c>
      <c r="AI311" s="559">
        <v>135.4</v>
      </c>
      <c r="AJ311" s="535">
        <v>10.100000000000009</v>
      </c>
      <c r="AK311" s="535">
        <v>128</v>
      </c>
      <c r="AL311" s="136">
        <f t="shared" si="305"/>
        <v>78.906250000000071</v>
      </c>
      <c r="AM311" s="643" t="str">
        <f t="shared" si="257"/>
        <v xml:space="preserve">  </v>
      </c>
      <c r="AN311" s="136">
        <v>79.321723918575117</v>
      </c>
      <c r="AO311" s="136">
        <v>0.71962193619170578</v>
      </c>
      <c r="AP311" s="136">
        <v>0.90721923407818017</v>
      </c>
      <c r="AQ311" s="535">
        <v>3</v>
      </c>
      <c r="AR311" s="643" t="str">
        <f t="shared" si="264"/>
        <v xml:space="preserve">  </v>
      </c>
      <c r="AS311" s="535"/>
      <c r="AT311" s="86" t="s">
        <v>191</v>
      </c>
      <c r="AU311" s="86" t="s">
        <v>191</v>
      </c>
      <c r="AV311" s="86" t="s">
        <v>191</v>
      </c>
      <c r="AW311" s="161" t="str">
        <f t="shared" si="298"/>
        <v xml:space="preserve">  </v>
      </c>
      <c r="AX311" s="643" t="str">
        <f t="shared" si="265"/>
        <v xml:space="preserve">  </v>
      </c>
      <c r="AY311" s="86" t="s">
        <v>191</v>
      </c>
      <c r="AZ311" s="86" t="s">
        <v>191</v>
      </c>
      <c r="BA311" s="86" t="s">
        <v>191</v>
      </c>
      <c r="BB311" s="161"/>
      <c r="BC311" s="643" t="str">
        <f t="shared" si="266"/>
        <v xml:space="preserve">  </v>
      </c>
      <c r="BD311" s="801" t="s">
        <v>191</v>
      </c>
      <c r="BE311" s="141" t="s">
        <v>1004</v>
      </c>
      <c r="BF311" s="85">
        <v>9.2750577261506333</v>
      </c>
      <c r="BG311" s="85"/>
      <c r="BH311" s="161"/>
      <c r="BI311" s="643" t="str">
        <f t="shared" si="267"/>
        <v xml:space="preserve">  </v>
      </c>
      <c r="BJ311" s="141" t="s">
        <v>1004</v>
      </c>
      <c r="BK311" s="85">
        <v>6.5801552927233484E-2</v>
      </c>
      <c r="BL311" s="85"/>
      <c r="BM311" s="161"/>
      <c r="BN311" s="818" t="str">
        <f t="shared" si="268"/>
        <v xml:space="preserve">  </v>
      </c>
      <c r="BO311" s="942" t="str">
        <f t="shared" si="269"/>
        <v xml:space="preserve">  </v>
      </c>
      <c r="BP311" s="825">
        <f t="shared" si="306"/>
        <v>0.70944628993207004</v>
      </c>
      <c r="BQ311" s="138">
        <v>316.67358915651545</v>
      </c>
      <c r="BR311" s="141"/>
      <c r="BS311" s="161"/>
      <c r="BT311" s="818" t="str">
        <f t="shared" si="270"/>
        <v xml:space="preserve">  </v>
      </c>
      <c r="BU311" s="67">
        <v>25.38223424536956</v>
      </c>
      <c r="BV311" s="141"/>
      <c r="BW311" s="161"/>
      <c r="BX311" s="643" t="str">
        <f t="shared" si="271"/>
        <v xml:space="preserve">  </v>
      </c>
      <c r="BY311" s="85">
        <v>0.92849516721427572</v>
      </c>
      <c r="BZ311" s="85"/>
      <c r="CA311" s="201" t="s">
        <v>1073</v>
      </c>
      <c r="CB311" s="197" t="s">
        <v>1032</v>
      </c>
      <c r="CC311" s="643" t="str">
        <f t="shared" si="272"/>
        <v xml:space="preserve">  </v>
      </c>
      <c r="CD311" s="199">
        <v>7.3264071788001428E-2</v>
      </c>
      <c r="CE311" s="197"/>
      <c r="CF311" s="197" t="s">
        <v>1032</v>
      </c>
      <c r="CG311" s="818" t="str">
        <f t="shared" si="273"/>
        <v>&lt;MDL</v>
      </c>
      <c r="CH311" s="781">
        <f t="shared" si="303"/>
        <v>0.29320259061938014</v>
      </c>
      <c r="CI311" s="87">
        <v>8.6599496449296591</v>
      </c>
      <c r="CJ311" s="141"/>
      <c r="CK311" s="141"/>
      <c r="CL311" s="643" t="str">
        <f t="shared" si="274"/>
        <v xml:space="preserve">  </v>
      </c>
      <c r="CM311" s="198">
        <v>0.68332415167023153</v>
      </c>
      <c r="CN311" s="141"/>
      <c r="CO311" s="141"/>
      <c r="CP311" s="818" t="str">
        <f t="shared" si="275"/>
        <v xml:space="preserve">  </v>
      </c>
      <c r="CQ311" s="154">
        <f t="shared" si="301"/>
        <v>2.7346611594595256</v>
      </c>
      <c r="CR311" s="87">
        <f t="shared" si="302"/>
        <v>2.6921355506554328</v>
      </c>
      <c r="CS311" s="141"/>
    </row>
    <row r="312" spans="1:97" ht="14.4" x14ac:dyDescent="0.3">
      <c r="A312" s="906" t="s">
        <v>2378</v>
      </c>
      <c r="B312" s="421" t="s">
        <v>1484</v>
      </c>
      <c r="C312" s="310" t="s">
        <v>600</v>
      </c>
      <c r="D312" s="310">
        <v>7</v>
      </c>
      <c r="E312" s="471">
        <v>1500623</v>
      </c>
      <c r="F312" s="472">
        <v>4</v>
      </c>
      <c r="G312" s="309">
        <v>11452800</v>
      </c>
      <c r="H312" s="309">
        <v>201412201501</v>
      </c>
      <c r="I312" s="419" t="s">
        <v>672</v>
      </c>
      <c r="J312" s="309"/>
      <c r="K312" s="911" t="s">
        <v>2615</v>
      </c>
      <c r="L312" s="415" t="s">
        <v>1696</v>
      </c>
      <c r="M312" s="310"/>
      <c r="N312" s="310"/>
      <c r="O312" s="310" t="s">
        <v>45</v>
      </c>
      <c r="P312" s="402">
        <v>41993</v>
      </c>
      <c r="Q312" s="327">
        <v>0.62569444444444444</v>
      </c>
      <c r="R312" s="310" t="s">
        <v>1064</v>
      </c>
      <c r="S312" s="536" t="s">
        <v>1064</v>
      </c>
      <c r="T312" s="370">
        <v>121.6</v>
      </c>
      <c r="U312" s="494">
        <v>133</v>
      </c>
      <c r="V312" s="311">
        <f t="shared" si="299"/>
        <v>11.400000000000006</v>
      </c>
      <c r="W312" s="352">
        <v>140</v>
      </c>
      <c r="X312" s="315">
        <f t="shared" si="286"/>
        <v>81.428571428571459</v>
      </c>
      <c r="Y312" s="643" t="str">
        <f t="shared" si="262"/>
        <v xml:space="preserve">  </v>
      </c>
      <c r="Z312" s="352"/>
      <c r="AA312" s="352">
        <v>122.4</v>
      </c>
      <c r="AB312" s="352">
        <v>133.6</v>
      </c>
      <c r="AC312" s="536">
        <v>11.199999999999989</v>
      </c>
      <c r="AD312" s="352">
        <v>134</v>
      </c>
      <c r="AE312" s="311">
        <f t="shared" si="304"/>
        <v>83.582089552238713</v>
      </c>
      <c r="AF312" s="643" t="str">
        <f t="shared" si="263"/>
        <v xml:space="preserve">  </v>
      </c>
      <c r="AG312" s="352"/>
      <c r="AH312" s="311">
        <v>125.5</v>
      </c>
      <c r="AI312" s="562">
        <v>136.69999999999999</v>
      </c>
      <c r="AJ312" s="536">
        <v>11.199999999999989</v>
      </c>
      <c r="AK312" s="536">
        <v>138</v>
      </c>
      <c r="AL312" s="311">
        <f t="shared" si="305"/>
        <v>81.159420289854978</v>
      </c>
      <c r="AM312" s="643" t="str">
        <f t="shared" si="257"/>
        <v xml:space="preserve">  </v>
      </c>
      <c r="AN312" s="311">
        <v>82.056693756888379</v>
      </c>
      <c r="AO312" s="311">
        <v>1.3278685300971793</v>
      </c>
      <c r="AP312" s="311">
        <v>1.6182330402334899</v>
      </c>
      <c r="AQ312" s="536">
        <v>3</v>
      </c>
      <c r="AR312" s="643" t="str">
        <f t="shared" si="264"/>
        <v xml:space="preserve">  </v>
      </c>
      <c r="AS312" s="670"/>
      <c r="AT312" s="272" t="s">
        <v>191</v>
      </c>
      <c r="AU312" s="272" t="s">
        <v>191</v>
      </c>
      <c r="AV312" s="272" t="s">
        <v>191</v>
      </c>
      <c r="AW312" s="161" t="str">
        <f t="shared" si="298"/>
        <v xml:space="preserve">  </v>
      </c>
      <c r="AX312" s="643" t="str">
        <f t="shared" si="265"/>
        <v xml:space="preserve">  </v>
      </c>
      <c r="AY312" s="272" t="s">
        <v>191</v>
      </c>
      <c r="AZ312" s="272" t="s">
        <v>191</v>
      </c>
      <c r="BA312" s="272" t="s">
        <v>191</v>
      </c>
      <c r="BB312" s="161"/>
      <c r="BC312" s="643" t="str">
        <f t="shared" si="266"/>
        <v xml:space="preserve">  </v>
      </c>
      <c r="BD312" s="802" t="s">
        <v>191</v>
      </c>
      <c r="BE312" s="195" t="s">
        <v>1005</v>
      </c>
      <c r="BF312" s="312">
        <v>7.8579717506723199</v>
      </c>
      <c r="BG312" s="312"/>
      <c r="BH312" s="161"/>
      <c r="BI312" s="643" t="str">
        <f t="shared" si="267"/>
        <v xml:space="preserve">  </v>
      </c>
      <c r="BJ312" s="195" t="s">
        <v>1005</v>
      </c>
      <c r="BK312" s="312">
        <v>6.1180374639801235E-2</v>
      </c>
      <c r="BL312" s="312"/>
      <c r="BM312" s="161"/>
      <c r="BN312" s="818" t="str">
        <f t="shared" si="268"/>
        <v xml:space="preserve">  </v>
      </c>
      <c r="BO312" s="942" t="str">
        <f t="shared" si="269"/>
        <v xml:space="preserve">  </v>
      </c>
      <c r="BP312" s="846">
        <f t="shared" si="306"/>
        <v>0.77857717717764396</v>
      </c>
      <c r="BQ312" s="317">
        <v>320.82065497038445</v>
      </c>
      <c r="BR312" s="195"/>
      <c r="BS312" s="161"/>
      <c r="BT312" s="818" t="str">
        <f t="shared" si="270"/>
        <v xml:space="preserve">  </v>
      </c>
      <c r="BU312" s="67">
        <v>26.12396761901703</v>
      </c>
      <c r="BV312" s="195"/>
      <c r="BW312" s="161"/>
      <c r="BX312" s="643" t="str">
        <f t="shared" si="271"/>
        <v xml:space="preserve">  </v>
      </c>
      <c r="BY312" s="85">
        <v>0.90397179768160774</v>
      </c>
      <c r="BZ312" s="312"/>
      <c r="CA312" s="480" t="s">
        <v>1073</v>
      </c>
      <c r="CB312" s="196" t="s">
        <v>1032</v>
      </c>
      <c r="CC312" s="643" t="str">
        <f t="shared" si="272"/>
        <v xml:space="preserve">  </v>
      </c>
      <c r="CD312" s="313">
        <v>7.5555851746522351E-2</v>
      </c>
      <c r="CE312" s="196"/>
      <c r="CF312" s="196" t="s">
        <v>1032</v>
      </c>
      <c r="CG312" s="818" t="str">
        <f t="shared" si="273"/>
        <v>&lt;MDL</v>
      </c>
      <c r="CH312" s="789">
        <f t="shared" si="303"/>
        <v>0.28176857807520378</v>
      </c>
      <c r="CI312" s="269">
        <v>10.539984916871513</v>
      </c>
      <c r="CJ312" s="195"/>
      <c r="CK312" s="195"/>
      <c r="CL312" s="643" t="str">
        <f t="shared" si="274"/>
        <v xml:space="preserve">  </v>
      </c>
      <c r="CM312" s="312">
        <v>0.85541906571710735</v>
      </c>
      <c r="CN312" s="195"/>
      <c r="CO312" s="195"/>
      <c r="CP312" s="818" t="str">
        <f t="shared" si="275"/>
        <v xml:space="preserve">  </v>
      </c>
      <c r="CQ312" s="269">
        <f t="shared" si="301"/>
        <v>3.2853199298668838</v>
      </c>
      <c r="CR312" s="269">
        <f t="shared" si="302"/>
        <v>3.2744607488121451</v>
      </c>
      <c r="CS312" s="195"/>
    </row>
    <row r="313" spans="1:97" ht="31.8" x14ac:dyDescent="0.3">
      <c r="A313" s="906" t="s">
        <v>2379</v>
      </c>
      <c r="B313" s="425" t="s">
        <v>1485</v>
      </c>
      <c r="C313" s="219" t="s">
        <v>599</v>
      </c>
      <c r="D313" s="219">
        <v>9</v>
      </c>
      <c r="E313" s="471">
        <v>1503017</v>
      </c>
      <c r="F313" s="472">
        <v>1</v>
      </c>
      <c r="G313" s="419">
        <v>11452900</v>
      </c>
      <c r="H313" s="419">
        <v>201501161230</v>
      </c>
      <c r="I313" s="419" t="s">
        <v>672</v>
      </c>
      <c r="J313" s="419"/>
      <c r="K313" s="926" t="s">
        <v>2616</v>
      </c>
      <c r="L313" s="415" t="s">
        <v>746</v>
      </c>
      <c r="M313" s="219"/>
      <c r="N313" s="219"/>
      <c r="O313" s="219"/>
      <c r="P313" s="332">
        <v>42020</v>
      </c>
      <c r="Q313" s="326">
        <v>0.52083333333333337</v>
      </c>
      <c r="R313" s="219" t="s">
        <v>1036</v>
      </c>
      <c r="S313" s="535" t="s">
        <v>1036</v>
      </c>
      <c r="T313" s="239">
        <v>126.1</v>
      </c>
      <c r="U313" s="492">
        <v>128.1</v>
      </c>
      <c r="V313" s="136">
        <f t="shared" si="299"/>
        <v>2</v>
      </c>
      <c r="W313" s="9">
        <v>140</v>
      </c>
      <c r="X313" s="8">
        <f t="shared" si="286"/>
        <v>14.285714285714285</v>
      </c>
      <c r="Y313" s="643" t="str">
        <f t="shared" si="262"/>
        <v xml:space="preserve">  </v>
      </c>
      <c r="Z313" s="9"/>
      <c r="AA313" s="9">
        <v>127</v>
      </c>
      <c r="AB313" s="9">
        <v>129.80000000000001</v>
      </c>
      <c r="AC313" s="535">
        <v>2.8000000000000114</v>
      </c>
      <c r="AD313" s="9">
        <v>200</v>
      </c>
      <c r="AE313" s="136">
        <f t="shared" si="304"/>
        <v>14.000000000000057</v>
      </c>
      <c r="AF313" s="643" t="str">
        <f t="shared" si="263"/>
        <v xml:space="preserve">  </v>
      </c>
      <c r="AG313" s="9"/>
      <c r="AH313" s="136">
        <v>124.6</v>
      </c>
      <c r="AI313" s="559">
        <v>126.8</v>
      </c>
      <c r="AJ313" s="535">
        <v>2.2000000000000028</v>
      </c>
      <c r="AK313" s="535">
        <v>138</v>
      </c>
      <c r="AL313" s="136">
        <f t="shared" si="305"/>
        <v>15.942028985507266</v>
      </c>
      <c r="AM313" s="643" t="str">
        <f t="shared" si="257"/>
        <v xml:space="preserve">  </v>
      </c>
      <c r="AN313" s="136">
        <v>14.742581090407201</v>
      </c>
      <c r="AO313" s="136">
        <v>1.0485297339895885</v>
      </c>
      <c r="AP313" s="136">
        <v>7.1122534619928439</v>
      </c>
      <c r="AQ313" s="535">
        <v>3</v>
      </c>
      <c r="AR313" s="643" t="str">
        <f t="shared" si="264"/>
        <v xml:space="preserve">  </v>
      </c>
      <c r="AS313" s="535"/>
      <c r="AT313" s="86" t="s">
        <v>191</v>
      </c>
      <c r="AU313" s="86" t="s">
        <v>191</v>
      </c>
      <c r="AV313" s="86" t="s">
        <v>191</v>
      </c>
      <c r="AW313" s="161" t="str">
        <f t="shared" si="298"/>
        <v xml:space="preserve">  </v>
      </c>
      <c r="AX313" s="643" t="str">
        <f t="shared" si="265"/>
        <v xml:space="preserve">  </v>
      </c>
      <c r="AY313" s="86" t="s">
        <v>191</v>
      </c>
      <c r="AZ313" s="86" t="s">
        <v>191</v>
      </c>
      <c r="BA313" s="86" t="s">
        <v>191</v>
      </c>
      <c r="BB313" s="161"/>
      <c r="BC313" s="643" t="str">
        <f t="shared" si="266"/>
        <v xml:space="preserve">  </v>
      </c>
      <c r="BD313" s="801" t="s">
        <v>191</v>
      </c>
      <c r="BE313" s="141" t="s">
        <v>1036</v>
      </c>
      <c r="BF313" s="85">
        <v>5.0331491815531768</v>
      </c>
      <c r="BG313" s="85"/>
      <c r="BH313" s="81"/>
      <c r="BI313" s="643" t="str">
        <f t="shared" si="267"/>
        <v xml:space="preserve">  </v>
      </c>
      <c r="BJ313" s="141" t="s">
        <v>1036</v>
      </c>
      <c r="BK313" s="199">
        <v>9.7219223951737127E-2</v>
      </c>
      <c r="BL313" s="199"/>
      <c r="BM313" s="161" t="s">
        <v>1072</v>
      </c>
      <c r="BN313" s="818" t="str">
        <f t="shared" si="268"/>
        <v xml:space="preserve">  </v>
      </c>
      <c r="BO313" s="942" t="str">
        <f t="shared" si="269"/>
        <v xml:space="preserve">  </v>
      </c>
      <c r="BP313" s="825">
        <f t="shared" si="306"/>
        <v>1.931578430221222</v>
      </c>
      <c r="BQ313" s="138">
        <v>321.98741027273161</v>
      </c>
      <c r="BR313" s="141"/>
      <c r="BS313" s="161"/>
      <c r="BT313" s="818" t="str">
        <f t="shared" si="270"/>
        <v xml:space="preserve">  </v>
      </c>
      <c r="BU313" s="67">
        <v>4.5998201467533084</v>
      </c>
      <c r="BV313" s="141"/>
      <c r="BW313" s="161"/>
      <c r="BX313" s="643" t="str">
        <f t="shared" si="271"/>
        <v xml:space="preserve">  </v>
      </c>
      <c r="BY313" s="85">
        <v>25.070900387975801</v>
      </c>
      <c r="BZ313" s="85"/>
      <c r="CA313" s="201" t="s">
        <v>1073</v>
      </c>
      <c r="CB313" s="197"/>
      <c r="CC313" s="643" t="str">
        <f t="shared" si="272"/>
        <v xml:space="preserve">  </v>
      </c>
      <c r="CD313" s="199">
        <v>0.35099260543166083</v>
      </c>
      <c r="CE313" s="197"/>
      <c r="CF313" s="197"/>
      <c r="CG313" s="818" t="str">
        <f t="shared" si="273"/>
        <v xml:space="preserve">  </v>
      </c>
      <c r="CH313" s="781">
        <f t="shared" si="303"/>
        <v>7.7862983421432856</v>
      </c>
      <c r="CI313" s="87">
        <v>13.623042210030789</v>
      </c>
      <c r="CJ313" s="141"/>
      <c r="CK313" s="141"/>
      <c r="CL313" s="643" t="str">
        <f t="shared" si="274"/>
        <v xml:space="preserve">  </v>
      </c>
      <c r="CM313" s="198">
        <v>0.2171789337830998</v>
      </c>
      <c r="CN313" s="141"/>
      <c r="CO313" s="141"/>
      <c r="CP313" s="818" t="str">
        <f t="shared" si="275"/>
        <v xml:space="preserve">  </v>
      </c>
      <c r="CQ313" s="154">
        <f t="shared" si="301"/>
        <v>4.2309238732320997</v>
      </c>
      <c r="CR313" s="87">
        <f t="shared" si="302"/>
        <v>4.721465771577857</v>
      </c>
      <c r="CS313" s="141"/>
    </row>
    <row r="314" spans="1:97" ht="21.6" x14ac:dyDescent="0.3">
      <c r="A314" s="906" t="s">
        <v>2380</v>
      </c>
      <c r="B314" s="425" t="s">
        <v>1486</v>
      </c>
      <c r="C314" s="219" t="s">
        <v>599</v>
      </c>
      <c r="D314" s="219">
        <v>9</v>
      </c>
      <c r="E314" s="471">
        <v>1503016</v>
      </c>
      <c r="F314" s="472">
        <v>1</v>
      </c>
      <c r="G314" s="419">
        <v>11452600</v>
      </c>
      <c r="H314" s="419">
        <v>201501161430</v>
      </c>
      <c r="I314" s="419" t="s">
        <v>672</v>
      </c>
      <c r="J314" s="419"/>
      <c r="K314" s="926" t="s">
        <v>2614</v>
      </c>
      <c r="L314" s="413" t="s">
        <v>1694</v>
      </c>
      <c r="M314" s="219"/>
      <c r="N314" s="219"/>
      <c r="O314" s="219"/>
      <c r="P314" s="332">
        <v>42020</v>
      </c>
      <c r="Q314" s="326">
        <v>0.60416666666666663</v>
      </c>
      <c r="R314" s="219" t="s">
        <v>1037</v>
      </c>
      <c r="S314" s="535" t="s">
        <v>1037</v>
      </c>
      <c r="T314" s="239">
        <v>126.1</v>
      </c>
      <c r="U314" s="492">
        <v>127.6</v>
      </c>
      <c r="V314" s="136">
        <f t="shared" si="299"/>
        <v>1.5</v>
      </c>
      <c r="W314" s="9">
        <v>278</v>
      </c>
      <c r="X314" s="8">
        <f t="shared" si="286"/>
        <v>5.3956834532374094</v>
      </c>
      <c r="Y314" s="643" t="str">
        <f t="shared" si="262"/>
        <v xml:space="preserve">  </v>
      </c>
      <c r="Z314" s="9"/>
      <c r="AA314" s="9">
        <v>125.9</v>
      </c>
      <c r="AB314" s="9">
        <v>127.1</v>
      </c>
      <c r="AC314" s="535">
        <v>1.1999999999999886</v>
      </c>
      <c r="AD314" s="9">
        <v>270</v>
      </c>
      <c r="AE314" s="136">
        <f t="shared" si="304"/>
        <v>4.444444444444402</v>
      </c>
      <c r="AF314" s="643" t="str">
        <f t="shared" si="263"/>
        <v>E, &lt;RL</v>
      </c>
      <c r="AG314" s="9"/>
      <c r="AH314" s="136">
        <v>126.3</v>
      </c>
      <c r="AI314" s="559">
        <v>127.8</v>
      </c>
      <c r="AJ314" s="535">
        <v>1.5</v>
      </c>
      <c r="AK314" s="535">
        <v>290</v>
      </c>
      <c r="AL314" s="136">
        <f t="shared" si="305"/>
        <v>5.1724137931034484</v>
      </c>
      <c r="AM314" s="643" t="str">
        <f t="shared" si="257"/>
        <v xml:space="preserve">  </v>
      </c>
      <c r="AN314" s="136">
        <v>5.004180563595086</v>
      </c>
      <c r="AO314" s="136">
        <v>0.49743414397836189</v>
      </c>
      <c r="AP314" s="136">
        <v>9.9403716084336686</v>
      </c>
      <c r="AQ314" s="535">
        <v>3</v>
      </c>
      <c r="AR314" s="643" t="str">
        <f t="shared" si="264"/>
        <v xml:space="preserve">  </v>
      </c>
      <c r="AS314" s="535"/>
      <c r="AT314" s="86" t="s">
        <v>191</v>
      </c>
      <c r="AU314" s="86" t="s">
        <v>191</v>
      </c>
      <c r="AV314" s="86" t="s">
        <v>191</v>
      </c>
      <c r="AW314" s="161" t="str">
        <f t="shared" si="298"/>
        <v xml:space="preserve">  </v>
      </c>
      <c r="AX314" s="643" t="str">
        <f t="shared" si="265"/>
        <v xml:space="preserve">  </v>
      </c>
      <c r="AY314" s="86" t="s">
        <v>191</v>
      </c>
      <c r="AZ314" s="86" t="s">
        <v>191</v>
      </c>
      <c r="BA314" s="86" t="s">
        <v>191</v>
      </c>
      <c r="BB314" s="161"/>
      <c r="BC314" s="643" t="str">
        <f t="shared" si="266"/>
        <v xml:space="preserve">  </v>
      </c>
      <c r="BD314" s="801" t="s">
        <v>191</v>
      </c>
      <c r="BE314" s="141" t="s">
        <v>1037</v>
      </c>
      <c r="BF314" s="85">
        <v>1.949421241858097</v>
      </c>
      <c r="BG314" s="85"/>
      <c r="BH314" s="81"/>
      <c r="BI314" s="643" t="str">
        <f t="shared" si="267"/>
        <v xml:space="preserve">  </v>
      </c>
      <c r="BJ314" s="141" t="s">
        <v>1037</v>
      </c>
      <c r="BK314" s="199">
        <v>4.4046919575606337E-2</v>
      </c>
      <c r="BL314" s="199"/>
      <c r="BM314" s="161" t="s">
        <v>1072</v>
      </c>
      <c r="BN314" s="818" t="str">
        <f t="shared" si="268"/>
        <v xml:space="preserve">  </v>
      </c>
      <c r="BO314" s="942" t="str">
        <f t="shared" si="269"/>
        <v xml:space="preserve">  </v>
      </c>
      <c r="BP314" s="825">
        <f t="shared" si="306"/>
        <v>2.2594870020818525</v>
      </c>
      <c r="BQ314" s="138">
        <v>246.91636284563697</v>
      </c>
      <c r="BR314" s="141"/>
      <c r="BS314" s="161"/>
      <c r="BT314" s="818" t="str">
        <f t="shared" si="270"/>
        <v xml:space="preserve">  </v>
      </c>
      <c r="BU314" s="67">
        <v>1.3322825333397676</v>
      </c>
      <c r="BV314" s="141"/>
      <c r="BW314" s="161"/>
      <c r="BX314" s="643" t="str">
        <f t="shared" si="271"/>
        <v>E, &lt;RL</v>
      </c>
      <c r="BY314" s="85">
        <v>3.6854513697053712</v>
      </c>
      <c r="BZ314" s="85"/>
      <c r="CA314" s="201" t="s">
        <v>1073</v>
      </c>
      <c r="CB314" s="197" t="s">
        <v>1033</v>
      </c>
      <c r="CC314" s="643" t="str">
        <f t="shared" si="272"/>
        <v xml:space="preserve">  </v>
      </c>
      <c r="CD314" s="199">
        <v>1.6379783865356917E-2</v>
      </c>
      <c r="CE314" s="197"/>
      <c r="CF314" s="197" t="s">
        <v>1033</v>
      </c>
      <c r="CG314" s="818" t="str">
        <f t="shared" si="273"/>
        <v>&lt;MDL</v>
      </c>
      <c r="CH314" s="781">
        <f t="shared" si="303"/>
        <v>1.4925909839395213</v>
      </c>
      <c r="CI314" s="87">
        <v>39.553159287354752</v>
      </c>
      <c r="CJ314" s="141"/>
      <c r="CK314" s="141"/>
      <c r="CL314" s="643" t="str">
        <f t="shared" si="274"/>
        <v xml:space="preserve">  </v>
      </c>
      <c r="CM314" s="198">
        <v>0.20458530665873148</v>
      </c>
      <c r="CN314" s="141"/>
      <c r="CO314" s="141"/>
      <c r="CP314" s="818" t="str">
        <f t="shared" si="275"/>
        <v xml:space="preserve">  </v>
      </c>
      <c r="CQ314" s="154">
        <f t="shared" si="301"/>
        <v>16.018848986562276</v>
      </c>
      <c r="CR314" s="87">
        <f t="shared" si="302"/>
        <v>15.356000062980392</v>
      </c>
      <c r="CS314" s="141"/>
    </row>
    <row r="315" spans="1:97" ht="31.8" x14ac:dyDescent="0.3">
      <c r="A315" s="906" t="s">
        <v>2381</v>
      </c>
      <c r="B315" s="425" t="s">
        <v>1487</v>
      </c>
      <c r="C315" s="219" t="s">
        <v>599</v>
      </c>
      <c r="D315" s="219">
        <v>9</v>
      </c>
      <c r="E315" s="471">
        <v>1503015</v>
      </c>
      <c r="F315" s="472">
        <v>1</v>
      </c>
      <c r="G315" s="419">
        <v>11452900</v>
      </c>
      <c r="H315" s="419">
        <v>201501291050</v>
      </c>
      <c r="I315" s="419" t="s">
        <v>672</v>
      </c>
      <c r="J315" s="419"/>
      <c r="K315" s="926" t="s">
        <v>2616</v>
      </c>
      <c r="L315" s="415" t="s">
        <v>746</v>
      </c>
      <c r="M315" s="219"/>
      <c r="N315" s="219"/>
      <c r="O315" s="219"/>
      <c r="P315" s="332">
        <v>42033</v>
      </c>
      <c r="Q315" s="326">
        <v>0.4513888888888889</v>
      </c>
      <c r="R315" s="219" t="s">
        <v>1038</v>
      </c>
      <c r="S315" s="535" t="s">
        <v>1038</v>
      </c>
      <c r="T315" s="239">
        <v>125.9</v>
      </c>
      <c r="U315" s="492">
        <v>138.6</v>
      </c>
      <c r="V315" s="136">
        <f t="shared" si="299"/>
        <v>12.699999999999989</v>
      </c>
      <c r="W315" s="9">
        <v>88</v>
      </c>
      <c r="X315" s="8">
        <f t="shared" si="286"/>
        <v>144.3181818181817</v>
      </c>
      <c r="Y315" s="643" t="str">
        <f t="shared" si="262"/>
        <v xml:space="preserve">  </v>
      </c>
      <c r="Z315" s="9"/>
      <c r="AA315" s="9">
        <v>126.7</v>
      </c>
      <c r="AB315" s="9">
        <v>139.69999999999999</v>
      </c>
      <c r="AC315" s="535">
        <v>12.999999999999986</v>
      </c>
      <c r="AD315" s="9">
        <v>84</v>
      </c>
      <c r="AE315" s="136">
        <f t="shared" si="304"/>
        <v>154.76190476190459</v>
      </c>
      <c r="AF315" s="643" t="str">
        <f t="shared" si="263"/>
        <v xml:space="preserve">  </v>
      </c>
      <c r="AG315" s="9"/>
      <c r="AH315" s="136">
        <v>128.30000000000001</v>
      </c>
      <c r="AI315" s="559">
        <v>142.19999999999999</v>
      </c>
      <c r="AJ315" s="535">
        <v>13.899999999999977</v>
      </c>
      <c r="AK315" s="535">
        <v>86</v>
      </c>
      <c r="AL315" s="136">
        <f t="shared" si="305"/>
        <v>161.62790697674393</v>
      </c>
      <c r="AM315" s="643" t="str">
        <f t="shared" si="257"/>
        <v xml:space="preserve">  </v>
      </c>
      <c r="AN315" s="136">
        <v>153.56933118561008</v>
      </c>
      <c r="AO315" s="136">
        <v>8.7162675536835987</v>
      </c>
      <c r="AP315" s="136">
        <v>5.6757866211898564</v>
      </c>
      <c r="AQ315" s="535">
        <v>3</v>
      </c>
      <c r="AR315" s="643" t="str">
        <f t="shared" si="264"/>
        <v xml:space="preserve">  </v>
      </c>
      <c r="AS315" s="535"/>
      <c r="AT315" s="86" t="s">
        <v>191</v>
      </c>
      <c r="AU315" s="86" t="s">
        <v>191</v>
      </c>
      <c r="AV315" s="86" t="s">
        <v>191</v>
      </c>
      <c r="AW315" s="161" t="str">
        <f t="shared" si="298"/>
        <v xml:space="preserve">  </v>
      </c>
      <c r="AX315" s="643" t="str">
        <f t="shared" si="265"/>
        <v xml:space="preserve">  </v>
      </c>
      <c r="AY315" s="86" t="s">
        <v>191</v>
      </c>
      <c r="AZ315" s="86" t="s">
        <v>191</v>
      </c>
      <c r="BA315" s="86" t="s">
        <v>191</v>
      </c>
      <c r="BB315" s="161"/>
      <c r="BC315" s="643" t="str">
        <f t="shared" si="266"/>
        <v xml:space="preserve">  </v>
      </c>
      <c r="BD315" s="801" t="s">
        <v>191</v>
      </c>
      <c r="BE315" s="141" t="s">
        <v>1038</v>
      </c>
      <c r="BF315" s="85">
        <v>9.1024472656302642</v>
      </c>
      <c r="BG315" s="85">
        <v>0.10384449408717167</v>
      </c>
      <c r="BH315" s="81"/>
      <c r="BI315" s="643" t="str">
        <f t="shared" si="267"/>
        <v xml:space="preserve">  </v>
      </c>
      <c r="BJ315" s="141" t="s">
        <v>1038</v>
      </c>
      <c r="BK315" s="199">
        <v>1.1217390170915302</v>
      </c>
      <c r="BL315" s="199"/>
      <c r="BM315" s="161" t="s">
        <v>1072</v>
      </c>
      <c r="BN315" s="818" t="str">
        <f t="shared" si="268"/>
        <v xml:space="preserve">  </v>
      </c>
      <c r="BO315" s="942" t="str">
        <f t="shared" si="269"/>
        <v xml:space="preserve">  </v>
      </c>
      <c r="BP315" s="825">
        <f t="shared" si="306"/>
        <v>12.323488226370511</v>
      </c>
      <c r="BQ315" s="138">
        <v>402.55407952599649</v>
      </c>
      <c r="BR315" s="141"/>
      <c r="BS315" s="161"/>
      <c r="BT315" s="818" t="str">
        <f t="shared" si="270"/>
        <v xml:space="preserve">  </v>
      </c>
      <c r="BU315" s="67">
        <v>58.095872840683541</v>
      </c>
      <c r="BV315" s="141"/>
      <c r="BW315" s="161"/>
      <c r="BX315" s="643" t="str">
        <f t="shared" si="271"/>
        <v xml:space="preserve">  </v>
      </c>
      <c r="BY315" s="85">
        <v>19.059484730866256</v>
      </c>
      <c r="BZ315" s="85"/>
      <c r="CA315" s="201" t="s">
        <v>1073</v>
      </c>
      <c r="CB315" s="197"/>
      <c r="CC315" s="643" t="str">
        <f t="shared" si="272"/>
        <v xml:space="preserve">  </v>
      </c>
      <c r="CD315" s="199">
        <v>2.949682160729298</v>
      </c>
      <c r="CE315" s="197"/>
      <c r="CF315" s="197"/>
      <c r="CG315" s="818" t="str">
        <f t="shared" si="273"/>
        <v xml:space="preserve">  </v>
      </c>
      <c r="CH315" s="781">
        <f t="shared" si="303"/>
        <v>4.734639567759098</v>
      </c>
      <c r="CI315" s="87">
        <v>9.8127507095009907</v>
      </c>
      <c r="CJ315" s="141"/>
      <c r="CK315" s="141"/>
      <c r="CL315" s="643" t="str">
        <f t="shared" si="274"/>
        <v xml:space="preserve">  </v>
      </c>
      <c r="CM315" s="198">
        <v>1.5860143588612041</v>
      </c>
      <c r="CN315" s="141"/>
      <c r="CO315" s="141"/>
      <c r="CP315" s="818" t="str">
        <f t="shared" si="275"/>
        <v xml:space="preserve">  </v>
      </c>
      <c r="CQ315" s="154">
        <f t="shared" si="301"/>
        <v>2.4376229700753274</v>
      </c>
      <c r="CR315" s="87">
        <f t="shared" si="302"/>
        <v>2.7299948882953102</v>
      </c>
      <c r="CS315" s="141"/>
    </row>
    <row r="316" spans="1:97" ht="21.6" x14ac:dyDescent="0.3">
      <c r="A316" s="906" t="s">
        <v>2382</v>
      </c>
      <c r="B316" s="425" t="s">
        <v>1488</v>
      </c>
      <c r="C316" s="219" t="s">
        <v>599</v>
      </c>
      <c r="D316" s="219">
        <v>7</v>
      </c>
      <c r="E316" s="471">
        <v>1503012</v>
      </c>
      <c r="F316" s="472">
        <v>1</v>
      </c>
      <c r="G316" s="419">
        <v>11452600</v>
      </c>
      <c r="H316" s="419">
        <v>201502071520</v>
      </c>
      <c r="I316" s="419" t="s">
        <v>672</v>
      </c>
      <c r="J316" s="419"/>
      <c r="K316" s="926" t="s">
        <v>2614</v>
      </c>
      <c r="L316" s="413" t="s">
        <v>1694</v>
      </c>
      <c r="M316" s="219"/>
      <c r="N316" s="219"/>
      <c r="O316" s="219"/>
      <c r="P316" s="332">
        <v>42042</v>
      </c>
      <c r="Q316" s="326">
        <v>0.63888888888888895</v>
      </c>
      <c r="R316" s="219" t="s">
        <v>1039</v>
      </c>
      <c r="S316" s="535" t="s">
        <v>1039</v>
      </c>
      <c r="T316" s="239">
        <v>124</v>
      </c>
      <c r="U316" s="492">
        <v>287.2</v>
      </c>
      <c r="V316" s="136">
        <f t="shared" si="299"/>
        <v>163.19999999999999</v>
      </c>
      <c r="W316" s="9">
        <v>50</v>
      </c>
      <c r="X316" s="8">
        <f t="shared" si="286"/>
        <v>3263.9999999999995</v>
      </c>
      <c r="Y316" s="643" t="str">
        <f t="shared" si="262"/>
        <v xml:space="preserve">  </v>
      </c>
      <c r="Z316" s="9"/>
      <c r="AA316" s="556">
        <v>125.7</v>
      </c>
      <c r="AB316" s="492">
        <v>320.7</v>
      </c>
      <c r="AC316" s="535">
        <v>195</v>
      </c>
      <c r="AD316" s="136">
        <v>56</v>
      </c>
      <c r="AE316" s="136">
        <f t="shared" si="304"/>
        <v>3482.1428571428569</v>
      </c>
      <c r="AF316" s="643" t="str">
        <f t="shared" si="263"/>
        <v xml:space="preserve">  </v>
      </c>
      <c r="AG316" s="9"/>
      <c r="AH316" s="136">
        <v>127.8</v>
      </c>
      <c r="AI316" s="559">
        <v>308.59999999999997</v>
      </c>
      <c r="AJ316" s="535">
        <v>180.79999999999995</v>
      </c>
      <c r="AK316" s="535">
        <v>52</v>
      </c>
      <c r="AL316" s="136">
        <f t="shared" si="305"/>
        <v>3476.9230769230762</v>
      </c>
      <c r="AM316" s="643" t="str">
        <f t="shared" si="257"/>
        <v xml:space="preserve">  </v>
      </c>
      <c r="AN316" s="136">
        <v>3407.6886446886442</v>
      </c>
      <c r="AO316" s="136">
        <v>124.46538268020704</v>
      </c>
      <c r="AP316" s="136">
        <v>3.6524869393277348</v>
      </c>
      <c r="AQ316" s="535">
        <v>3</v>
      </c>
      <c r="AR316" s="643" t="str">
        <f t="shared" si="264"/>
        <v xml:space="preserve">  </v>
      </c>
      <c r="AS316" s="535" t="s">
        <v>1070</v>
      </c>
      <c r="AT316" s="86" t="s">
        <v>191</v>
      </c>
      <c r="AU316" s="86" t="s">
        <v>191</v>
      </c>
      <c r="AV316" s="86" t="s">
        <v>191</v>
      </c>
      <c r="AW316" s="161" t="str">
        <f t="shared" si="298"/>
        <v xml:space="preserve">  </v>
      </c>
      <c r="AX316" s="643" t="str">
        <f t="shared" si="265"/>
        <v xml:space="preserve">  </v>
      </c>
      <c r="AY316" s="86" t="s">
        <v>191</v>
      </c>
      <c r="AZ316" s="86" t="s">
        <v>191</v>
      </c>
      <c r="BA316" s="86" t="s">
        <v>191</v>
      </c>
      <c r="BB316" s="161"/>
      <c r="BC316" s="643" t="str">
        <f t="shared" si="266"/>
        <v xml:space="preserve">  </v>
      </c>
      <c r="BD316" s="801" t="s">
        <v>191</v>
      </c>
      <c r="BE316" s="141" t="s">
        <v>1039</v>
      </c>
      <c r="BF316" s="85">
        <v>8.8740175874255929</v>
      </c>
      <c r="BG316" s="85"/>
      <c r="BH316" s="81"/>
      <c r="BI316" s="643" t="str">
        <f t="shared" si="267"/>
        <v xml:space="preserve">  </v>
      </c>
      <c r="BJ316" s="141" t="s">
        <v>1039</v>
      </c>
      <c r="BK316" s="199">
        <v>9.5311480634766889E-3</v>
      </c>
      <c r="BL316" s="199"/>
      <c r="BM316" s="161" t="s">
        <v>1059</v>
      </c>
      <c r="BN316" s="818" t="str">
        <f t="shared" si="268"/>
        <v>E, &lt;RL</v>
      </c>
      <c r="BO316" s="942" t="str">
        <f t="shared" si="269"/>
        <v>&lt;MDL</v>
      </c>
      <c r="BP316" s="825">
        <f t="shared" si="306"/>
        <v>0.10740510675775811</v>
      </c>
      <c r="BQ316" s="138">
        <v>290.24593499966676</v>
      </c>
      <c r="BR316" s="141"/>
      <c r="BS316" s="161"/>
      <c r="BT316" s="818" t="str">
        <f t="shared" si="270"/>
        <v xml:space="preserve">  </v>
      </c>
      <c r="BU316" s="67">
        <v>947.36273183891205</v>
      </c>
      <c r="BV316" s="141"/>
      <c r="BW316" s="161"/>
      <c r="BX316" s="643" t="str">
        <f t="shared" si="271"/>
        <v xml:space="preserve">  </v>
      </c>
      <c r="BY316" s="85">
        <v>0.59043722221541584</v>
      </c>
      <c r="BZ316" s="85"/>
      <c r="CA316" s="201" t="s">
        <v>1073</v>
      </c>
      <c r="CB316" s="197"/>
      <c r="CC316" s="643" t="str">
        <f t="shared" si="272"/>
        <v>&lt;MDL</v>
      </c>
      <c r="CD316" s="199">
        <v>2.05598675592868</v>
      </c>
      <c r="CE316" s="197"/>
      <c r="CF316" s="197"/>
      <c r="CG316" s="818" t="str">
        <f t="shared" si="273"/>
        <v xml:space="preserve">  </v>
      </c>
      <c r="CH316" s="907" t="s">
        <v>2618</v>
      </c>
      <c r="CI316" s="87">
        <v>3.9479635373434512</v>
      </c>
      <c r="CJ316" s="141"/>
      <c r="CK316" s="141"/>
      <c r="CL316" s="643" t="str">
        <f t="shared" si="274"/>
        <v xml:space="preserve">  </v>
      </c>
      <c r="CM316" s="198">
        <v>13.726765529840305</v>
      </c>
      <c r="CN316" s="141"/>
      <c r="CO316" s="141"/>
      <c r="CP316" s="818" t="str">
        <f t="shared" si="275"/>
        <v xml:space="preserve">  </v>
      </c>
      <c r="CQ316" s="154">
        <f t="shared" si="301"/>
        <v>1.3602132058621197</v>
      </c>
      <c r="CR316" s="87">
        <f t="shared" si="302"/>
        <v>1.448945062805614</v>
      </c>
      <c r="CS316" s="141"/>
    </row>
    <row r="317" spans="1:97" ht="21.6" x14ac:dyDescent="0.3">
      <c r="A317" s="906" t="s">
        <v>2383</v>
      </c>
      <c r="B317" s="421" t="s">
        <v>1489</v>
      </c>
      <c r="C317" s="310" t="s">
        <v>600</v>
      </c>
      <c r="D317" s="310">
        <v>7</v>
      </c>
      <c r="E317" s="478">
        <v>1500624</v>
      </c>
      <c r="F317" s="472">
        <v>4</v>
      </c>
      <c r="G317" s="309">
        <v>11452600</v>
      </c>
      <c r="H317" s="309">
        <v>201502071521</v>
      </c>
      <c r="I317" s="419" t="s">
        <v>672</v>
      </c>
      <c r="J317" s="309"/>
      <c r="K317" s="926" t="s">
        <v>2614</v>
      </c>
      <c r="L317" s="469" t="s">
        <v>1694</v>
      </c>
      <c r="M317" s="310"/>
      <c r="N317" s="310"/>
      <c r="O317" s="310" t="s">
        <v>45</v>
      </c>
      <c r="P317" s="402">
        <v>42042</v>
      </c>
      <c r="Q317" s="327">
        <v>0.63958333333333328</v>
      </c>
      <c r="R317" s="310" t="s">
        <v>1040</v>
      </c>
      <c r="S317" s="536" t="s">
        <v>1065</v>
      </c>
      <c r="T317" s="370">
        <v>126</v>
      </c>
      <c r="U317" s="494">
        <v>307.8</v>
      </c>
      <c r="V317" s="311">
        <f t="shared" si="299"/>
        <v>181.8</v>
      </c>
      <c r="W317" s="352">
        <v>52</v>
      </c>
      <c r="X317" s="315">
        <f t="shared" si="286"/>
        <v>3496.1538461538466</v>
      </c>
      <c r="Y317" s="643" t="str">
        <f t="shared" si="262"/>
        <v xml:space="preserve">  </v>
      </c>
      <c r="Z317" s="352"/>
      <c r="AA317" s="557">
        <v>127.5</v>
      </c>
      <c r="AB317" s="494">
        <v>292.39999999999998</v>
      </c>
      <c r="AC317" s="536">
        <v>164.89999999999998</v>
      </c>
      <c r="AD317" s="311">
        <v>48</v>
      </c>
      <c r="AE317" s="311">
        <f t="shared" si="304"/>
        <v>3435.4166666666661</v>
      </c>
      <c r="AF317" s="643" t="str">
        <f t="shared" si="263"/>
        <v xml:space="preserve">  </v>
      </c>
      <c r="AG317" s="352"/>
      <c r="AH317" s="311">
        <v>126.7</v>
      </c>
      <c r="AI317" s="562">
        <v>276.39999999999998</v>
      </c>
      <c r="AJ317" s="536">
        <v>149.69999999999999</v>
      </c>
      <c r="AK317" s="536">
        <v>42</v>
      </c>
      <c r="AL317" s="311">
        <f t="shared" si="305"/>
        <v>3564.2857142857138</v>
      </c>
      <c r="AM317" s="643" t="str">
        <f t="shared" si="257"/>
        <v xml:space="preserve">  </v>
      </c>
      <c r="AN317" s="311">
        <v>3498.618742368742</v>
      </c>
      <c r="AO317" s="311">
        <v>64.469873922420163</v>
      </c>
      <c r="AP317" s="311">
        <v>1.8427236195153633</v>
      </c>
      <c r="AQ317" s="536">
        <v>3</v>
      </c>
      <c r="AR317" s="643" t="str">
        <f t="shared" si="264"/>
        <v xml:space="preserve">  </v>
      </c>
      <c r="AS317" s="536"/>
      <c r="AT317" s="272" t="s">
        <v>191</v>
      </c>
      <c r="AU317" s="272" t="s">
        <v>191</v>
      </c>
      <c r="AV317" s="272" t="s">
        <v>191</v>
      </c>
      <c r="AW317" s="161" t="str">
        <f t="shared" si="298"/>
        <v xml:space="preserve">  </v>
      </c>
      <c r="AX317" s="643" t="str">
        <f t="shared" si="265"/>
        <v xml:space="preserve">  </v>
      </c>
      <c r="AY317" s="272" t="s">
        <v>191</v>
      </c>
      <c r="AZ317" s="272" t="s">
        <v>191</v>
      </c>
      <c r="BA317" s="272" t="s">
        <v>191</v>
      </c>
      <c r="BB317" s="161"/>
      <c r="BC317" s="643" t="str">
        <f t="shared" si="266"/>
        <v xml:space="preserve">  </v>
      </c>
      <c r="BD317" s="802" t="s">
        <v>191</v>
      </c>
      <c r="BE317" s="195" t="s">
        <v>1060</v>
      </c>
      <c r="BF317" s="312">
        <v>7.7950229488575644</v>
      </c>
      <c r="BG317" s="312"/>
      <c r="BH317" s="81"/>
      <c r="BI317" s="643" t="str">
        <f t="shared" si="267"/>
        <v xml:space="preserve">  </v>
      </c>
      <c r="BJ317" s="195" t="s">
        <v>1040</v>
      </c>
      <c r="BK317" s="479">
        <v>3.3099907769038239E-3</v>
      </c>
      <c r="BL317" s="313"/>
      <c r="BM317" s="161" t="s">
        <v>1076</v>
      </c>
      <c r="BN317" s="818" t="str">
        <f t="shared" si="268"/>
        <v>&lt;MDL</v>
      </c>
      <c r="BO317" s="942" t="str">
        <f t="shared" si="269"/>
        <v>&lt;MDL</v>
      </c>
      <c r="BP317" s="846">
        <f t="shared" si="306"/>
        <v>4.2462874049510463E-2</v>
      </c>
      <c r="BQ317" s="317">
        <v>254.28251987700108</v>
      </c>
      <c r="BR317" s="195"/>
      <c r="BS317" s="161"/>
      <c r="BT317" s="818" t="str">
        <f t="shared" si="270"/>
        <v xml:space="preserve">  </v>
      </c>
      <c r="BU317" s="67">
        <v>889.01080987766932</v>
      </c>
      <c r="BV317" s="195"/>
      <c r="BW317" s="161"/>
      <c r="BX317" s="643" t="str">
        <f t="shared" si="271"/>
        <v xml:space="preserve">  </v>
      </c>
      <c r="BY317" s="85">
        <v>0.57224922015001145</v>
      </c>
      <c r="BZ317" s="312"/>
      <c r="CA317" s="480" t="s">
        <v>1073</v>
      </c>
      <c r="CB317" s="196"/>
      <c r="CC317" s="643" t="str">
        <f t="shared" si="272"/>
        <v>&lt;MDL</v>
      </c>
      <c r="CD317" s="313">
        <v>1.9659145083903515</v>
      </c>
      <c r="CE317" s="196"/>
      <c r="CF317" s="196"/>
      <c r="CG317" s="818" t="str">
        <f t="shared" si="273"/>
        <v xml:space="preserve">  </v>
      </c>
      <c r="CH317" s="907" t="s">
        <v>2618</v>
      </c>
      <c r="CI317" s="269">
        <v>3.6404628767879141</v>
      </c>
      <c r="CJ317" s="195"/>
      <c r="CK317" s="195"/>
      <c r="CL317" s="643" t="str">
        <f t="shared" si="274"/>
        <v xml:space="preserve">  </v>
      </c>
      <c r="CM317" s="312">
        <v>12.975649825122636</v>
      </c>
      <c r="CN317" s="195"/>
      <c r="CO317" s="195"/>
      <c r="CP317" s="818" t="str">
        <f t="shared" si="275"/>
        <v xml:space="preserve">  </v>
      </c>
      <c r="CQ317" s="269">
        <f t="shared" si="301"/>
        <v>1.4316606892793264</v>
      </c>
      <c r="CR317" s="269">
        <f t="shared" si="302"/>
        <v>1.4595604103968238</v>
      </c>
      <c r="CS317" s="195"/>
    </row>
    <row r="318" spans="1:97" ht="21.6" x14ac:dyDescent="0.3">
      <c r="A318" s="906" t="s">
        <v>2384</v>
      </c>
      <c r="B318" s="425" t="s">
        <v>1490</v>
      </c>
      <c r="C318" s="219" t="s">
        <v>599</v>
      </c>
      <c r="D318" s="219">
        <v>9</v>
      </c>
      <c r="E318" s="471">
        <v>1503010</v>
      </c>
      <c r="F318" s="472">
        <v>1</v>
      </c>
      <c r="G318" s="419">
        <v>11452600</v>
      </c>
      <c r="H318" s="419">
        <v>201502071640</v>
      </c>
      <c r="I318" s="419" t="s">
        <v>672</v>
      </c>
      <c r="J318" s="419"/>
      <c r="K318" s="926" t="s">
        <v>2614</v>
      </c>
      <c r="L318" s="413" t="s">
        <v>1694</v>
      </c>
      <c r="M318" s="219"/>
      <c r="N318" s="219"/>
      <c r="O318" s="219"/>
      <c r="P318" s="332">
        <v>42042</v>
      </c>
      <c r="Q318" s="326">
        <v>0.69444444444444453</v>
      </c>
      <c r="R318" s="219" t="s">
        <v>1041</v>
      </c>
      <c r="S318" s="535" t="s">
        <v>1041</v>
      </c>
      <c r="T318" s="239">
        <v>127.9</v>
      </c>
      <c r="U318" s="492">
        <v>218.70000000000002</v>
      </c>
      <c r="V318" s="136">
        <f t="shared" si="299"/>
        <v>90.800000000000011</v>
      </c>
      <c r="W318" s="9">
        <v>26</v>
      </c>
      <c r="X318" s="8">
        <f t="shared" si="286"/>
        <v>3492.3076923076928</v>
      </c>
      <c r="Y318" s="643" t="str">
        <f t="shared" si="262"/>
        <v xml:space="preserve">  </v>
      </c>
      <c r="Z318" s="9"/>
      <c r="AA318" s="556">
        <v>125.9</v>
      </c>
      <c r="AB318" s="492">
        <v>249.79999999999998</v>
      </c>
      <c r="AC318" s="535">
        <v>123.89999999999998</v>
      </c>
      <c r="AD318" s="136">
        <v>32</v>
      </c>
      <c r="AE318" s="136">
        <f t="shared" si="304"/>
        <v>3871.8749999999991</v>
      </c>
      <c r="AF318" s="643" t="str">
        <f t="shared" si="263"/>
        <v xml:space="preserve">  </v>
      </c>
      <c r="AG318" s="9"/>
      <c r="AH318" s="136">
        <v>128.4</v>
      </c>
      <c r="AI318" s="559">
        <v>264.60000000000002</v>
      </c>
      <c r="AJ318" s="535">
        <v>136.20000000000002</v>
      </c>
      <c r="AK318" s="535">
        <v>26</v>
      </c>
      <c r="AL318" s="136">
        <f t="shared" si="305"/>
        <v>5238.461538461539</v>
      </c>
      <c r="AM318" s="643" t="str">
        <f t="shared" si="257"/>
        <v xml:space="preserve">  </v>
      </c>
      <c r="AN318" s="136">
        <v>4200.8814102564102</v>
      </c>
      <c r="AO318" s="136">
        <v>918.39383006519472</v>
      </c>
      <c r="AP318" s="136">
        <v>21.861931827519467</v>
      </c>
      <c r="AQ318" s="535">
        <v>3</v>
      </c>
      <c r="AR318" s="643" t="str">
        <f t="shared" si="264"/>
        <v xml:space="preserve">  </v>
      </c>
      <c r="AS318" s="535"/>
      <c r="AT318" s="86" t="s">
        <v>191</v>
      </c>
      <c r="AU318" s="86" t="s">
        <v>191</v>
      </c>
      <c r="AV318" s="86" t="s">
        <v>191</v>
      </c>
      <c r="AW318" s="161" t="str">
        <f t="shared" si="298"/>
        <v xml:space="preserve">  </v>
      </c>
      <c r="AX318" s="643" t="str">
        <f t="shared" si="265"/>
        <v xml:space="preserve">  </v>
      </c>
      <c r="AY318" s="86" t="s">
        <v>191</v>
      </c>
      <c r="AZ318" s="86" t="s">
        <v>191</v>
      </c>
      <c r="BA318" s="86" t="s">
        <v>191</v>
      </c>
      <c r="BB318" s="161"/>
      <c r="BC318" s="643" t="str">
        <f t="shared" si="266"/>
        <v xml:space="preserve">  </v>
      </c>
      <c r="BD318" s="801" t="s">
        <v>191</v>
      </c>
      <c r="BE318" s="141" t="s">
        <v>1041</v>
      </c>
      <c r="BF318" s="85">
        <v>8.333250949795163</v>
      </c>
      <c r="BG318" s="85"/>
      <c r="BH318" s="81"/>
      <c r="BI318" s="643" t="str">
        <f t="shared" si="267"/>
        <v xml:space="preserve">  </v>
      </c>
      <c r="BJ318" s="141" t="s">
        <v>1041</v>
      </c>
      <c r="BK318" s="199">
        <v>7.0647667597006927E-2</v>
      </c>
      <c r="BL318" s="199"/>
      <c r="BM318" s="161" t="s">
        <v>1072</v>
      </c>
      <c r="BN318" s="818" t="str">
        <f t="shared" si="268"/>
        <v xml:space="preserve">  </v>
      </c>
      <c r="BO318" s="942" t="str">
        <f t="shared" si="269"/>
        <v xml:space="preserve">  </v>
      </c>
      <c r="BP318" s="825">
        <f t="shared" si="306"/>
        <v>0.84778039234188052</v>
      </c>
      <c r="BQ318" s="138">
        <v>258.88551211246062</v>
      </c>
      <c r="BR318" s="141"/>
      <c r="BS318" s="161"/>
      <c r="BT318" s="818" t="str">
        <f t="shared" si="270"/>
        <v xml:space="preserve">  </v>
      </c>
      <c r="BU318" s="67">
        <v>904.1078653773626</v>
      </c>
      <c r="BV318" s="141"/>
      <c r="BW318" s="161"/>
      <c r="BX318" s="643" t="str">
        <f t="shared" si="271"/>
        <v xml:space="preserve">  </v>
      </c>
      <c r="BY318" s="85">
        <v>0.68491250136204607</v>
      </c>
      <c r="BZ318" s="85"/>
      <c r="CA318" s="201" t="s">
        <v>1073</v>
      </c>
      <c r="CB318" s="197"/>
      <c r="CC318" s="643" t="str">
        <f t="shared" si="272"/>
        <v>E, &lt;RL</v>
      </c>
      <c r="CD318" s="199">
        <v>2.6518955912111717</v>
      </c>
      <c r="CE318" s="197"/>
      <c r="CF318" s="197"/>
      <c r="CG318" s="818" t="str">
        <f t="shared" si="273"/>
        <v xml:space="preserve">  </v>
      </c>
      <c r="CH318" s="781">
        <f t="shared" si="303"/>
        <v>0.26456192769277798</v>
      </c>
      <c r="CI318" s="87">
        <v>4.4773263782974571</v>
      </c>
      <c r="CJ318" s="141"/>
      <c r="CK318" s="141"/>
      <c r="CL318" s="643" t="str">
        <f t="shared" si="274"/>
        <v xml:space="preserve">  </v>
      </c>
      <c r="CM318" s="198">
        <v>23.454302027850531</v>
      </c>
      <c r="CN318" s="141"/>
      <c r="CO318" s="141"/>
      <c r="CP318" s="818" t="str">
        <f t="shared" si="275"/>
        <v xml:space="preserve">  </v>
      </c>
      <c r="CQ318" s="154">
        <f t="shared" si="301"/>
        <v>1.7294619315554798</v>
      </c>
      <c r="CR318" s="87">
        <f t="shared" si="302"/>
        <v>2.5941928973332198</v>
      </c>
      <c r="CS318" s="141"/>
    </row>
    <row r="319" spans="1:97" ht="31.8" x14ac:dyDescent="0.3">
      <c r="A319" s="906" t="s">
        <v>2385</v>
      </c>
      <c r="B319" s="425" t="s">
        <v>1491</v>
      </c>
      <c r="C319" s="219" t="s">
        <v>599</v>
      </c>
      <c r="D319" s="219">
        <v>9</v>
      </c>
      <c r="E319" s="471">
        <v>1503009</v>
      </c>
      <c r="F319" s="472">
        <v>1</v>
      </c>
      <c r="G319" s="419">
        <v>11452900</v>
      </c>
      <c r="H319" s="419">
        <v>201502081130</v>
      </c>
      <c r="I319" s="419" t="s">
        <v>672</v>
      </c>
      <c r="J319" s="419"/>
      <c r="K319" s="926" t="s">
        <v>2616</v>
      </c>
      <c r="L319" s="415" t="s">
        <v>746</v>
      </c>
      <c r="M319" s="219"/>
      <c r="N319" s="219"/>
      <c r="O319" s="219"/>
      <c r="P319" s="332">
        <v>42043</v>
      </c>
      <c r="Q319" s="326">
        <v>0.47916666666666669</v>
      </c>
      <c r="R319" s="219" t="s">
        <v>1042</v>
      </c>
      <c r="S319" s="535" t="s">
        <v>1042</v>
      </c>
      <c r="T319" s="239">
        <v>126.8</v>
      </c>
      <c r="U319" s="492">
        <v>183.60000000000002</v>
      </c>
      <c r="V319" s="136">
        <f t="shared" si="299"/>
        <v>56.800000000000026</v>
      </c>
      <c r="W319" s="9">
        <v>72</v>
      </c>
      <c r="X319" s="8">
        <f t="shared" si="286"/>
        <v>788.88888888888926</v>
      </c>
      <c r="Y319" s="643" t="str">
        <f t="shared" si="262"/>
        <v xml:space="preserve">  </v>
      </c>
      <c r="Z319" s="9"/>
      <c r="AA319" s="556">
        <v>127.3</v>
      </c>
      <c r="AB319" s="492">
        <v>174.4</v>
      </c>
      <c r="AC319" s="535">
        <v>47.100000000000009</v>
      </c>
      <c r="AD319" s="136">
        <v>58</v>
      </c>
      <c r="AE319" s="136">
        <f t="shared" si="304"/>
        <v>812.06896551724151</v>
      </c>
      <c r="AF319" s="643" t="str">
        <f t="shared" si="263"/>
        <v xml:space="preserve">  </v>
      </c>
      <c r="AG319" s="9"/>
      <c r="AH319" s="136">
        <v>123.7</v>
      </c>
      <c r="AI319" s="559">
        <v>169.9</v>
      </c>
      <c r="AJ319" s="535">
        <v>46.2</v>
      </c>
      <c r="AK319" s="535">
        <v>60</v>
      </c>
      <c r="AL319" s="136">
        <f t="shared" si="305"/>
        <v>770.00000000000011</v>
      </c>
      <c r="AM319" s="643" t="str">
        <f t="shared" si="257"/>
        <v xml:space="preserve">  </v>
      </c>
      <c r="AN319" s="136">
        <v>790.31928480204363</v>
      </c>
      <c r="AO319" s="136">
        <v>21.070927584565133</v>
      </c>
      <c r="AP319" s="136">
        <v>2.6661284862665227</v>
      </c>
      <c r="AQ319" s="535">
        <v>3</v>
      </c>
      <c r="AR319" s="643" t="str">
        <f t="shared" si="264"/>
        <v xml:space="preserve">  </v>
      </c>
      <c r="AS319" s="535"/>
      <c r="AT319" s="86" t="s">
        <v>191</v>
      </c>
      <c r="AU319" s="86" t="s">
        <v>191</v>
      </c>
      <c r="AV319" s="86" t="s">
        <v>191</v>
      </c>
      <c r="AW319" s="161" t="str">
        <f t="shared" si="298"/>
        <v xml:space="preserve">  </v>
      </c>
      <c r="AX319" s="643" t="str">
        <f t="shared" si="265"/>
        <v xml:space="preserve">  </v>
      </c>
      <c r="AY319" s="86" t="s">
        <v>191</v>
      </c>
      <c r="AZ319" s="86" t="s">
        <v>191</v>
      </c>
      <c r="BA319" s="86" t="s">
        <v>191</v>
      </c>
      <c r="BB319" s="161"/>
      <c r="BC319" s="643" t="str">
        <f t="shared" si="266"/>
        <v xml:space="preserve">  </v>
      </c>
      <c r="BD319" s="801" t="s">
        <v>191</v>
      </c>
      <c r="BE319" s="141" t="s">
        <v>1042</v>
      </c>
      <c r="BF319" s="85">
        <v>14.239396523659964</v>
      </c>
      <c r="BG319" s="85"/>
      <c r="BH319" s="81"/>
      <c r="BI319" s="643" t="str">
        <f t="shared" si="267"/>
        <v xml:space="preserve">  </v>
      </c>
      <c r="BJ319" s="141" t="s">
        <v>1042</v>
      </c>
      <c r="BK319" s="199">
        <v>5.7378569295443257E-2</v>
      </c>
      <c r="BL319" s="199"/>
      <c r="BM319" s="161" t="s">
        <v>1072</v>
      </c>
      <c r="BN319" s="818" t="str">
        <f t="shared" si="268"/>
        <v xml:space="preserve">  </v>
      </c>
      <c r="BO319" s="942" t="str">
        <f t="shared" si="269"/>
        <v xml:space="preserve">  </v>
      </c>
      <c r="BP319" s="825">
        <f t="shared" si="306"/>
        <v>0.40295646799429946</v>
      </c>
      <c r="BQ319" s="138">
        <v>324.32228653535037</v>
      </c>
      <c r="BR319" s="141"/>
      <c r="BS319" s="161"/>
      <c r="BT319" s="818" t="str">
        <f t="shared" si="270"/>
        <v xml:space="preserve">  </v>
      </c>
      <c r="BU319" s="67">
        <v>255.85424826677655</v>
      </c>
      <c r="BV319" s="141"/>
      <c r="BW319" s="161"/>
      <c r="BX319" s="643" t="str">
        <f t="shared" si="271"/>
        <v xml:space="preserve">  </v>
      </c>
      <c r="BY319" s="85">
        <v>0.69449879700459605</v>
      </c>
      <c r="BZ319" s="85"/>
      <c r="CA319" s="201" t="s">
        <v>1073</v>
      </c>
      <c r="CB319" s="197"/>
      <c r="CC319" s="643" t="str">
        <f t="shared" si="272"/>
        <v>E, &lt;RL</v>
      </c>
      <c r="CD319" s="199">
        <v>0.563980919636491</v>
      </c>
      <c r="CE319" s="197"/>
      <c r="CF319" s="197"/>
      <c r="CG319" s="818" t="str">
        <f t="shared" si="273"/>
        <v xml:space="preserve">  </v>
      </c>
      <c r="CH319" s="781">
        <f t="shared" si="303"/>
        <v>0.21413847454756929</v>
      </c>
      <c r="CI319" s="199">
        <v>6.6857495782950025</v>
      </c>
      <c r="CJ319" s="141"/>
      <c r="CK319" s="141"/>
      <c r="CL319" s="643" t="str">
        <f t="shared" si="274"/>
        <v xml:space="preserve">  </v>
      </c>
      <c r="CM319" s="198">
        <v>5.1480271752871518</v>
      </c>
      <c r="CN319" s="141"/>
      <c r="CO319" s="141"/>
      <c r="CP319" s="818" t="str">
        <f t="shared" si="275"/>
        <v xml:space="preserve">  </v>
      </c>
      <c r="CQ319" s="154">
        <f t="shared" si="301"/>
        <v>2.0614524057896562</v>
      </c>
      <c r="CR319" s="87">
        <f t="shared" si="302"/>
        <v>2.0120936862144099</v>
      </c>
      <c r="CS319" s="141"/>
    </row>
    <row r="320" spans="1:97" ht="21.6" x14ac:dyDescent="0.3">
      <c r="A320" s="906" t="s">
        <v>2386</v>
      </c>
      <c r="B320" s="425" t="s">
        <v>1492</v>
      </c>
      <c r="C320" s="219" t="s">
        <v>599</v>
      </c>
      <c r="D320" s="219">
        <v>9</v>
      </c>
      <c r="E320" s="471">
        <v>1503008</v>
      </c>
      <c r="F320" s="472">
        <v>1</v>
      </c>
      <c r="G320" s="419">
        <v>11452600</v>
      </c>
      <c r="H320" s="419">
        <v>201502081320</v>
      </c>
      <c r="I320" s="419" t="s">
        <v>672</v>
      </c>
      <c r="J320" s="419"/>
      <c r="K320" s="926" t="s">
        <v>2614</v>
      </c>
      <c r="L320" s="413" t="s">
        <v>1694</v>
      </c>
      <c r="M320" s="219"/>
      <c r="N320" s="219"/>
      <c r="O320" s="219"/>
      <c r="P320" s="332">
        <v>42043</v>
      </c>
      <c r="Q320" s="326">
        <v>0.55555555555555558</v>
      </c>
      <c r="R320" s="219" t="s">
        <v>1043</v>
      </c>
      <c r="S320" s="535" t="s">
        <v>1043</v>
      </c>
      <c r="T320" s="239">
        <v>121.9</v>
      </c>
      <c r="U320" s="492">
        <v>157.9</v>
      </c>
      <c r="V320" s="136">
        <f t="shared" si="299"/>
        <v>36</v>
      </c>
      <c r="W320" s="9">
        <v>70</v>
      </c>
      <c r="X320" s="8">
        <f t="shared" si="286"/>
        <v>514.28571428571422</v>
      </c>
      <c r="Y320" s="643" t="str">
        <f t="shared" si="262"/>
        <v xml:space="preserve">  </v>
      </c>
      <c r="Z320" s="9"/>
      <c r="AA320" s="556">
        <v>124.6</v>
      </c>
      <c r="AB320" s="492">
        <v>176.3</v>
      </c>
      <c r="AC320" s="535">
        <v>51.700000000000017</v>
      </c>
      <c r="AD320" s="136">
        <v>98</v>
      </c>
      <c r="AE320" s="136">
        <f t="shared" si="304"/>
        <v>527.55102040816337</v>
      </c>
      <c r="AF320" s="643" t="str">
        <f t="shared" si="263"/>
        <v xml:space="preserve">  </v>
      </c>
      <c r="AG320" s="9"/>
      <c r="AH320" s="136">
        <v>122.6</v>
      </c>
      <c r="AI320" s="559">
        <v>172.2</v>
      </c>
      <c r="AJ320" s="535">
        <v>49.599999999999994</v>
      </c>
      <c r="AK320" s="535">
        <v>96</v>
      </c>
      <c r="AL320" s="136">
        <f t="shared" si="305"/>
        <v>516.66666666666663</v>
      </c>
      <c r="AM320" s="643" t="str">
        <f t="shared" si="257"/>
        <v xml:space="preserve">  </v>
      </c>
      <c r="AN320" s="136">
        <v>519.50113378684807</v>
      </c>
      <c r="AO320" s="136">
        <v>7.0723220742634432</v>
      </c>
      <c r="AP320" s="136">
        <v>1.3613679767569526</v>
      </c>
      <c r="AQ320" s="535">
        <v>3</v>
      </c>
      <c r="AR320" s="643" t="str">
        <f t="shared" si="264"/>
        <v xml:space="preserve">  </v>
      </c>
      <c r="AS320" s="535"/>
      <c r="AT320" s="86" t="s">
        <v>191</v>
      </c>
      <c r="AU320" s="86" t="s">
        <v>191</v>
      </c>
      <c r="AV320" s="86" t="s">
        <v>191</v>
      </c>
      <c r="AW320" s="161" t="str">
        <f t="shared" si="298"/>
        <v xml:space="preserve">  </v>
      </c>
      <c r="AX320" s="643" t="str">
        <f t="shared" si="265"/>
        <v xml:space="preserve">  </v>
      </c>
      <c r="AY320" s="86" t="s">
        <v>191</v>
      </c>
      <c r="AZ320" s="86" t="s">
        <v>191</v>
      </c>
      <c r="BA320" s="86" t="s">
        <v>191</v>
      </c>
      <c r="BB320" s="161"/>
      <c r="BC320" s="643" t="str">
        <f t="shared" si="266"/>
        <v xml:space="preserve">  </v>
      </c>
      <c r="BD320" s="801" t="s">
        <v>191</v>
      </c>
      <c r="BE320" s="141" t="s">
        <v>1043</v>
      </c>
      <c r="BF320" s="85">
        <v>7.5260026734479499</v>
      </c>
      <c r="BG320" s="85"/>
      <c r="BH320" s="81"/>
      <c r="BI320" s="643" t="str">
        <f t="shared" si="267"/>
        <v xml:space="preserve">  </v>
      </c>
      <c r="BJ320" s="141" t="s">
        <v>1043</v>
      </c>
      <c r="BK320" s="199">
        <v>4.4454197213071547E-2</v>
      </c>
      <c r="BL320" s="199"/>
      <c r="BM320" s="161" t="s">
        <v>1072</v>
      </c>
      <c r="BN320" s="818" t="str">
        <f t="shared" si="268"/>
        <v xml:space="preserve">  </v>
      </c>
      <c r="BO320" s="942" t="str">
        <f t="shared" si="269"/>
        <v xml:space="preserve">  </v>
      </c>
      <c r="BP320" s="825">
        <f t="shared" si="306"/>
        <v>0.59067474650132401</v>
      </c>
      <c r="BQ320" s="138">
        <v>289.87949732911193</v>
      </c>
      <c r="BR320" s="141"/>
      <c r="BS320" s="161"/>
      <c r="BT320" s="818" t="str">
        <f t="shared" si="270"/>
        <v xml:space="preserve">  </v>
      </c>
      <c r="BU320" s="67">
        <v>149.08088434068611</v>
      </c>
      <c r="BV320" s="141"/>
      <c r="BW320" s="161"/>
      <c r="BX320" s="643" t="str">
        <f t="shared" si="271"/>
        <v xml:space="preserve">  </v>
      </c>
      <c r="BY320" s="85">
        <v>0.94816010736183176</v>
      </c>
      <c r="BZ320" s="85"/>
      <c r="CA320" s="201" t="s">
        <v>1073</v>
      </c>
      <c r="CB320" s="197"/>
      <c r="CC320" s="643" t="str">
        <f t="shared" si="272"/>
        <v xml:space="preserve">  </v>
      </c>
      <c r="CD320" s="199">
        <v>0.50020283214904815</v>
      </c>
      <c r="CE320" s="197"/>
      <c r="CF320" s="197"/>
      <c r="CG320" s="818" t="str">
        <f t="shared" si="273"/>
        <v xml:space="preserve">  </v>
      </c>
      <c r="CH320" s="781">
        <f t="shared" si="303"/>
        <v>0.32708767474001349</v>
      </c>
      <c r="CI320" s="199">
        <v>5.586209622496999</v>
      </c>
      <c r="CJ320" s="141"/>
      <c r="CK320" s="141"/>
      <c r="CL320" s="643" t="str">
        <f t="shared" si="274"/>
        <v xml:space="preserve">  </v>
      </c>
      <c r="CM320" s="198">
        <v>2.8862083049567819</v>
      </c>
      <c r="CN320" s="141"/>
      <c r="CO320" s="141"/>
      <c r="CP320" s="818" t="str">
        <f t="shared" si="275"/>
        <v xml:space="preserve">  </v>
      </c>
      <c r="CQ320" s="154">
        <f t="shared" si="301"/>
        <v>1.9270799328573243</v>
      </c>
      <c r="CR320" s="87">
        <f t="shared" si="302"/>
        <v>1.936001599213145</v>
      </c>
      <c r="CS320" s="141"/>
    </row>
    <row r="321" spans="1:97" ht="21.6" x14ac:dyDescent="0.3">
      <c r="A321" s="906" t="s">
        <v>2387</v>
      </c>
      <c r="B321" s="425" t="s">
        <v>1493</v>
      </c>
      <c r="C321" s="219" t="s">
        <v>599</v>
      </c>
      <c r="D321" s="219">
        <v>9</v>
      </c>
      <c r="E321" s="471">
        <v>1503007</v>
      </c>
      <c r="F321" s="472">
        <v>1</v>
      </c>
      <c r="G321" s="419">
        <v>11452600</v>
      </c>
      <c r="H321" s="419">
        <v>201502091210</v>
      </c>
      <c r="I321" s="419" t="s">
        <v>672</v>
      </c>
      <c r="J321" s="419"/>
      <c r="K321" s="926" t="s">
        <v>2614</v>
      </c>
      <c r="L321" s="413" t="s">
        <v>1694</v>
      </c>
      <c r="M321" s="219"/>
      <c r="N321" s="219"/>
      <c r="O321" s="219"/>
      <c r="P321" s="332">
        <v>42044</v>
      </c>
      <c r="Q321" s="326">
        <v>0.50694444444444442</v>
      </c>
      <c r="R321" s="219" t="s">
        <v>1044</v>
      </c>
      <c r="S321" s="535" t="s">
        <v>1044</v>
      </c>
      <c r="T321" s="239">
        <v>122.4</v>
      </c>
      <c r="U321" s="492">
        <v>187.20000000000002</v>
      </c>
      <c r="V321" s="136">
        <f t="shared" si="299"/>
        <v>64.800000000000011</v>
      </c>
      <c r="W321" s="9">
        <v>62</v>
      </c>
      <c r="X321" s="8">
        <f t="shared" si="286"/>
        <v>1045.1612903225807</v>
      </c>
      <c r="Y321" s="643" t="str">
        <f t="shared" si="262"/>
        <v xml:space="preserve">  </v>
      </c>
      <c r="Z321" s="9"/>
      <c r="AA321" s="556">
        <v>126.6</v>
      </c>
      <c r="AB321" s="492">
        <v>190.29999999999998</v>
      </c>
      <c r="AC321" s="535">
        <v>63.699999999999989</v>
      </c>
      <c r="AD321" s="136">
        <v>62</v>
      </c>
      <c r="AE321" s="136">
        <f t="shared" si="304"/>
        <v>1027.4193548387095</v>
      </c>
      <c r="AF321" s="643" t="str">
        <f t="shared" si="263"/>
        <v xml:space="preserve">  </v>
      </c>
      <c r="AG321" s="9"/>
      <c r="AH321" s="136">
        <v>127.8</v>
      </c>
      <c r="AI321" s="559">
        <v>196</v>
      </c>
      <c r="AJ321" s="535">
        <v>68.2</v>
      </c>
      <c r="AK321" s="535">
        <v>66</v>
      </c>
      <c r="AL321" s="136">
        <f t="shared" si="305"/>
        <v>1033.3333333333333</v>
      </c>
      <c r="AM321" s="643" t="str">
        <f t="shared" si="257"/>
        <v xml:space="preserve">  </v>
      </c>
      <c r="AN321" s="136">
        <v>1035.3046594982079</v>
      </c>
      <c r="AO321" s="136">
        <v>9.0337513699847509</v>
      </c>
      <c r="AP321" s="136">
        <v>0.87256937241673715</v>
      </c>
      <c r="AQ321" s="535">
        <v>3</v>
      </c>
      <c r="AR321" s="643" t="str">
        <f t="shared" si="264"/>
        <v xml:space="preserve">  </v>
      </c>
      <c r="AS321" s="535"/>
      <c r="AT321" s="86" t="s">
        <v>191</v>
      </c>
      <c r="AU321" s="86" t="s">
        <v>191</v>
      </c>
      <c r="AV321" s="86" t="s">
        <v>191</v>
      </c>
      <c r="AW321" s="161" t="str">
        <f t="shared" si="298"/>
        <v xml:space="preserve">  </v>
      </c>
      <c r="AX321" s="643" t="str">
        <f t="shared" si="265"/>
        <v xml:space="preserve">  </v>
      </c>
      <c r="AY321" s="86" t="s">
        <v>191</v>
      </c>
      <c r="AZ321" s="86" t="s">
        <v>191</v>
      </c>
      <c r="BA321" s="86" t="s">
        <v>191</v>
      </c>
      <c r="BB321" s="161"/>
      <c r="BC321" s="643" t="str">
        <f t="shared" si="266"/>
        <v xml:space="preserve">  </v>
      </c>
      <c r="BD321" s="801" t="s">
        <v>191</v>
      </c>
      <c r="BE321" s="141" t="s">
        <v>1044</v>
      </c>
      <c r="BF321" s="85">
        <v>5.5153789544163647</v>
      </c>
      <c r="BG321" s="85"/>
      <c r="BH321" s="81"/>
      <c r="BI321" s="643" t="str">
        <f t="shared" si="267"/>
        <v xml:space="preserve">  </v>
      </c>
      <c r="BJ321" s="141" t="s">
        <v>1044</v>
      </c>
      <c r="BK321" s="199">
        <v>4.9472119582672572E-2</v>
      </c>
      <c r="BL321" s="199"/>
      <c r="BM321" s="161" t="s">
        <v>1072</v>
      </c>
      <c r="BN321" s="818" t="str">
        <f t="shared" si="268"/>
        <v xml:space="preserve">  </v>
      </c>
      <c r="BO321" s="942" t="str">
        <f t="shared" si="269"/>
        <v xml:space="preserve">  </v>
      </c>
      <c r="BP321" s="825">
        <f t="shared" si="306"/>
        <v>0.8969849577254968</v>
      </c>
      <c r="BQ321" s="138">
        <v>269.43860827621171</v>
      </c>
      <c r="BR321" s="141"/>
      <c r="BS321" s="161"/>
      <c r="BT321" s="818" t="str">
        <f t="shared" si="270"/>
        <v xml:space="preserve">  </v>
      </c>
      <c r="BU321" s="67">
        <v>281.60680348868584</v>
      </c>
      <c r="BV321" s="141"/>
      <c r="BW321" s="161"/>
      <c r="BX321" s="643" t="str">
        <f t="shared" si="271"/>
        <v xml:space="preserve">  </v>
      </c>
      <c r="BY321" s="85">
        <v>0.73970533836437724</v>
      </c>
      <c r="BZ321" s="85"/>
      <c r="CA321" s="201" t="s">
        <v>1073</v>
      </c>
      <c r="CB321" s="197"/>
      <c r="CC321" s="643" t="str">
        <f t="shared" si="272"/>
        <v>E, &lt;RL</v>
      </c>
      <c r="CD321" s="199">
        <v>0.75998758151307799</v>
      </c>
      <c r="CE321" s="197"/>
      <c r="CF321" s="197"/>
      <c r="CG321" s="818" t="str">
        <f t="shared" si="273"/>
        <v xml:space="preserve">  </v>
      </c>
      <c r="CH321" s="781">
        <f t="shared" si="303"/>
        <v>0.27453576274639802</v>
      </c>
      <c r="CI321" s="199">
        <v>5.2285935539486248</v>
      </c>
      <c r="CJ321" s="141"/>
      <c r="CK321" s="141"/>
      <c r="CL321" s="643" t="str">
        <f t="shared" si="274"/>
        <v xml:space="preserve">  </v>
      </c>
      <c r="CM321" s="198">
        <v>5.402880005746912</v>
      </c>
      <c r="CN321" s="141"/>
      <c r="CO321" s="141"/>
      <c r="CP321" s="818" t="str">
        <f t="shared" si="275"/>
        <v xml:space="preserve">  </v>
      </c>
      <c r="CQ321" s="154">
        <f t="shared" si="301"/>
        <v>1.9405509802027316</v>
      </c>
      <c r="CR321" s="87">
        <f t="shared" si="302"/>
        <v>1.9185900123197783</v>
      </c>
      <c r="CS321" s="141"/>
    </row>
    <row r="322" spans="1:97" ht="28.8" x14ac:dyDescent="0.3">
      <c r="A322" s="906" t="s">
        <v>2388</v>
      </c>
      <c r="B322" s="425" t="s">
        <v>1494</v>
      </c>
      <c r="C322" s="219" t="s">
        <v>599</v>
      </c>
      <c r="D322" s="219">
        <v>9</v>
      </c>
      <c r="E322" s="471">
        <v>1503005</v>
      </c>
      <c r="F322" s="608">
        <v>1</v>
      </c>
      <c r="G322" s="609">
        <v>384115121402501</v>
      </c>
      <c r="H322" s="609">
        <v>201502091340</v>
      </c>
      <c r="I322" s="419" t="s">
        <v>672</v>
      </c>
      <c r="J322" s="419"/>
      <c r="K322" s="911" t="s">
        <v>2617</v>
      </c>
      <c r="L322" s="413" t="s">
        <v>1716</v>
      </c>
      <c r="M322" s="219"/>
      <c r="N322" s="219"/>
      <c r="O322" s="219"/>
      <c r="P322" s="332">
        <v>42044</v>
      </c>
      <c r="Q322" s="326">
        <v>0.56944444444444442</v>
      </c>
      <c r="R322" s="219" t="s">
        <v>1045</v>
      </c>
      <c r="S322" s="535" t="s">
        <v>1045</v>
      </c>
      <c r="T322" s="239">
        <v>126.4</v>
      </c>
      <c r="U322" s="492">
        <v>152.19999999999999</v>
      </c>
      <c r="V322" s="136">
        <f t="shared" si="299"/>
        <v>25.799999999999983</v>
      </c>
      <c r="W322" s="9">
        <v>70</v>
      </c>
      <c r="X322" s="8">
        <f t="shared" si="286"/>
        <v>368.57142857142827</v>
      </c>
      <c r="Y322" s="643" t="str">
        <f t="shared" si="262"/>
        <v xml:space="preserve">  </v>
      </c>
      <c r="Z322" s="9"/>
      <c r="AA322" s="556">
        <v>117.3</v>
      </c>
      <c r="AB322" s="492">
        <v>145.1</v>
      </c>
      <c r="AC322" s="535">
        <v>27.799999999999997</v>
      </c>
      <c r="AD322" s="136">
        <v>64</v>
      </c>
      <c r="AE322" s="136">
        <f t="shared" si="304"/>
        <v>434.37499999999994</v>
      </c>
      <c r="AF322" s="643" t="str">
        <f t="shared" si="263"/>
        <v xml:space="preserve">  </v>
      </c>
      <c r="AG322" s="9"/>
      <c r="AH322" s="136">
        <v>128</v>
      </c>
      <c r="AI322" s="559">
        <v>152.60000000000002</v>
      </c>
      <c r="AJ322" s="535">
        <v>24.600000000000023</v>
      </c>
      <c r="AK322" s="535">
        <v>68</v>
      </c>
      <c r="AL322" s="136">
        <f t="shared" si="305"/>
        <v>361.76470588235327</v>
      </c>
      <c r="AM322" s="643" t="str">
        <f t="shared" si="257"/>
        <v xml:space="preserve">  </v>
      </c>
      <c r="AN322" s="136">
        <v>388.2370448179272</v>
      </c>
      <c r="AO322" s="136">
        <v>40.101322294018054</v>
      </c>
      <c r="AP322" s="136">
        <v>10.329081891921083</v>
      </c>
      <c r="AQ322" s="535">
        <v>3</v>
      </c>
      <c r="AR322" s="643" t="str">
        <f t="shared" si="264"/>
        <v xml:space="preserve">  </v>
      </c>
      <c r="AS322" s="535"/>
      <c r="AT322" s="86" t="s">
        <v>191</v>
      </c>
      <c r="AU322" s="86" t="s">
        <v>191</v>
      </c>
      <c r="AV322" s="86" t="s">
        <v>191</v>
      </c>
      <c r="AW322" s="161" t="str">
        <f t="shared" si="298"/>
        <v xml:space="preserve">  </v>
      </c>
      <c r="AX322" s="643" t="str">
        <f t="shared" si="265"/>
        <v xml:space="preserve">  </v>
      </c>
      <c r="AY322" s="86" t="s">
        <v>191</v>
      </c>
      <c r="AZ322" s="86" t="s">
        <v>191</v>
      </c>
      <c r="BA322" s="86" t="s">
        <v>191</v>
      </c>
      <c r="BB322" s="161"/>
      <c r="BC322" s="643" t="str">
        <f t="shared" si="266"/>
        <v xml:space="preserve">  </v>
      </c>
      <c r="BD322" s="801" t="s">
        <v>191</v>
      </c>
      <c r="BE322" s="141"/>
      <c r="BF322" s="85">
        <v>7.9410035469680293</v>
      </c>
      <c r="BG322" s="85">
        <v>0.3539275395796464</v>
      </c>
      <c r="BH322" s="161"/>
      <c r="BI322" s="643" t="str">
        <f t="shared" si="267"/>
        <v xml:space="preserve">  </v>
      </c>
      <c r="BJ322" s="141" t="s">
        <v>1045</v>
      </c>
      <c r="BK322" s="199">
        <v>0.18313155089069894</v>
      </c>
      <c r="BL322" s="199"/>
      <c r="BM322" s="161" t="s">
        <v>1072</v>
      </c>
      <c r="BN322" s="818" t="str">
        <f t="shared" si="268"/>
        <v xml:space="preserve">  </v>
      </c>
      <c r="BO322" s="942" t="str">
        <f t="shared" si="269"/>
        <v xml:space="preserve">  </v>
      </c>
      <c r="BP322" s="825">
        <f t="shared" si="306"/>
        <v>2.3061512289667818</v>
      </c>
      <c r="BQ322" s="138">
        <v>388.85193918370754</v>
      </c>
      <c r="BR322" s="141"/>
      <c r="BS322" s="161"/>
      <c r="BT322" s="818" t="str">
        <f t="shared" si="270"/>
        <v xml:space="preserve">  </v>
      </c>
      <c r="BU322" s="67">
        <v>143.31971472770923</v>
      </c>
      <c r="BV322" s="141"/>
      <c r="BW322" s="161"/>
      <c r="BX322" s="643" t="str">
        <f t="shared" si="271"/>
        <v xml:space="preserve">  </v>
      </c>
      <c r="BY322" s="85">
        <v>2.241885252812152</v>
      </c>
      <c r="BZ322" s="85"/>
      <c r="CA322" s="201" t="s">
        <v>1073</v>
      </c>
      <c r="CB322" s="197"/>
      <c r="CC322" s="643" t="str">
        <f t="shared" si="272"/>
        <v xml:space="preserve">  </v>
      </c>
      <c r="CD322" s="199">
        <v>0.97381890669027871</v>
      </c>
      <c r="CE322" s="197"/>
      <c r="CF322" s="197"/>
      <c r="CG322" s="818" t="str">
        <f t="shared" si="273"/>
        <v xml:space="preserve">  </v>
      </c>
      <c r="CH322" s="781">
        <f t="shared" si="303"/>
        <v>0.5765395583517986</v>
      </c>
      <c r="CI322" s="199">
        <v>6.3899685295764161</v>
      </c>
      <c r="CJ322" s="141"/>
      <c r="CK322" s="141"/>
      <c r="CL322" s="643" t="str">
        <f t="shared" si="274"/>
        <v xml:space="preserve">  </v>
      </c>
      <c r="CM322" s="198">
        <v>2.3116650856997052</v>
      </c>
      <c r="CN322" s="141"/>
      <c r="CO322" s="141"/>
      <c r="CP322" s="818" t="str">
        <f t="shared" si="275"/>
        <v xml:space="preserve">  </v>
      </c>
      <c r="CQ322" s="154">
        <f t="shared" si="301"/>
        <v>1.6432908996134816</v>
      </c>
      <c r="CR322" s="87">
        <f t="shared" si="302"/>
        <v>1.6129428460638509</v>
      </c>
      <c r="CS322" s="141"/>
    </row>
    <row r="323" spans="1:97" ht="28.8" x14ac:dyDescent="0.3">
      <c r="A323" s="906" t="s">
        <v>2389</v>
      </c>
      <c r="B323" s="425" t="s">
        <v>1495</v>
      </c>
      <c r="C323" s="219" t="s">
        <v>599</v>
      </c>
      <c r="D323" s="219">
        <v>9</v>
      </c>
      <c r="E323" s="471">
        <v>1503004</v>
      </c>
      <c r="F323" s="472">
        <v>1</v>
      </c>
      <c r="G323" s="419">
        <v>11452800</v>
      </c>
      <c r="H323" s="419">
        <v>201502091400</v>
      </c>
      <c r="I323" s="419" t="s">
        <v>672</v>
      </c>
      <c r="J323" s="419"/>
      <c r="K323" s="911" t="s">
        <v>2615</v>
      </c>
      <c r="L323" s="413" t="s">
        <v>1696</v>
      </c>
      <c r="M323" s="219"/>
      <c r="N323" s="219"/>
      <c r="O323" s="219"/>
      <c r="P323" s="332">
        <v>42044</v>
      </c>
      <c r="Q323" s="326">
        <v>0.58333333333333337</v>
      </c>
      <c r="R323" s="219" t="s">
        <v>1046</v>
      </c>
      <c r="S323" s="535" t="s">
        <v>1046</v>
      </c>
      <c r="T323" s="239">
        <v>127.7</v>
      </c>
      <c r="U323" s="492">
        <v>156.1</v>
      </c>
      <c r="V323" s="136">
        <f t="shared" si="299"/>
        <v>28.399999999999991</v>
      </c>
      <c r="W323" s="9">
        <v>76</v>
      </c>
      <c r="X323" s="8">
        <f t="shared" si="286"/>
        <v>373.68421052631567</v>
      </c>
      <c r="Y323" s="643" t="str">
        <f t="shared" si="262"/>
        <v xml:space="preserve">  </v>
      </c>
      <c r="Z323" s="9"/>
      <c r="AA323" s="556">
        <v>128.1</v>
      </c>
      <c r="AB323" s="492">
        <v>155.1</v>
      </c>
      <c r="AC323" s="535">
        <v>27</v>
      </c>
      <c r="AD323" s="136">
        <v>74</v>
      </c>
      <c r="AE323" s="136">
        <f t="shared" si="304"/>
        <v>364.8648648648649</v>
      </c>
      <c r="AF323" s="643" t="str">
        <f t="shared" si="263"/>
        <v xml:space="preserve">  </v>
      </c>
      <c r="AG323" s="9"/>
      <c r="AH323" s="136">
        <v>131.6</v>
      </c>
      <c r="AI323" s="559">
        <v>159.6</v>
      </c>
      <c r="AJ323" s="535">
        <v>28</v>
      </c>
      <c r="AK323" s="535">
        <v>74</v>
      </c>
      <c r="AL323" s="136">
        <f t="shared" si="305"/>
        <v>378.37837837837839</v>
      </c>
      <c r="AM323" s="643" t="str">
        <f t="shared" si="257"/>
        <v xml:space="preserve">  </v>
      </c>
      <c r="AN323" s="136">
        <v>372.30915125651967</v>
      </c>
      <c r="AO323" s="136">
        <v>6.8608930079521633</v>
      </c>
      <c r="AP323" s="136">
        <v>1.8427946196855722</v>
      </c>
      <c r="AQ323" s="535">
        <v>3</v>
      </c>
      <c r="AR323" s="643" t="str">
        <f t="shared" si="264"/>
        <v xml:space="preserve">  </v>
      </c>
      <c r="AS323" s="535"/>
      <c r="AT323" s="86" t="s">
        <v>191</v>
      </c>
      <c r="AU323" s="86" t="s">
        <v>191</v>
      </c>
      <c r="AV323" s="86" t="s">
        <v>191</v>
      </c>
      <c r="AW323" s="161" t="str">
        <f t="shared" si="298"/>
        <v xml:space="preserve">  </v>
      </c>
      <c r="AX323" s="643" t="str">
        <f t="shared" si="265"/>
        <v xml:space="preserve">  </v>
      </c>
      <c r="AY323" s="86" t="s">
        <v>191</v>
      </c>
      <c r="AZ323" s="86" t="s">
        <v>191</v>
      </c>
      <c r="BA323" s="86" t="s">
        <v>191</v>
      </c>
      <c r="BB323" s="161"/>
      <c r="BC323" s="643" t="str">
        <f t="shared" si="266"/>
        <v xml:space="preserve">  </v>
      </c>
      <c r="BD323" s="801" t="s">
        <v>191</v>
      </c>
      <c r="BE323" s="141" t="s">
        <v>1046</v>
      </c>
      <c r="BF323" s="85">
        <v>12.131049595293538</v>
      </c>
      <c r="BG323" s="85"/>
      <c r="BH323" s="161"/>
      <c r="BI323" s="643" t="str">
        <f t="shared" si="267"/>
        <v xml:space="preserve">  </v>
      </c>
      <c r="BJ323" s="141" t="s">
        <v>1046</v>
      </c>
      <c r="BK323" s="199">
        <v>9.2078801638956306E-2</v>
      </c>
      <c r="BL323" s="199"/>
      <c r="BM323" s="161" t="s">
        <v>1072</v>
      </c>
      <c r="BN323" s="818" t="str">
        <f t="shared" si="268"/>
        <v xml:space="preserve">  </v>
      </c>
      <c r="BO323" s="942" t="str">
        <f t="shared" si="269"/>
        <v xml:space="preserve">  </v>
      </c>
      <c r="BP323" s="825">
        <f t="shared" si="306"/>
        <v>0.75903408782270543</v>
      </c>
      <c r="BQ323" s="138">
        <v>351.14584357874116</v>
      </c>
      <c r="BR323" s="141"/>
      <c r="BS323" s="161"/>
      <c r="BT323" s="818" t="str">
        <f t="shared" si="270"/>
        <v xml:space="preserve">  </v>
      </c>
      <c r="BU323" s="67">
        <v>131.21765733731903</v>
      </c>
      <c r="BV323" s="141"/>
      <c r="BW323" s="161"/>
      <c r="BX323" s="643" t="str">
        <f t="shared" si="271"/>
        <v xml:space="preserve">  </v>
      </c>
      <c r="BY323" s="85">
        <v>1.4610651777364678</v>
      </c>
      <c r="BZ323" s="85"/>
      <c r="CA323" s="201" t="s">
        <v>1073</v>
      </c>
      <c r="CB323" s="197"/>
      <c r="CC323" s="643" t="str">
        <f t="shared" si="272"/>
        <v xml:space="preserve">  </v>
      </c>
      <c r="CD323" s="199">
        <v>0.53309134863357599</v>
      </c>
      <c r="CE323" s="197"/>
      <c r="CF323" s="197"/>
      <c r="CG323" s="818" t="str">
        <f t="shared" si="273"/>
        <v xml:space="preserve">  </v>
      </c>
      <c r="CH323" s="781">
        <f t="shared" si="303"/>
        <v>0.41608499842853403</v>
      </c>
      <c r="CI323" s="199">
        <v>5.5703547229061821</v>
      </c>
      <c r="CJ323" s="141"/>
      <c r="CK323" s="141"/>
      <c r="CL323" s="643" t="str">
        <f t="shared" si="274"/>
        <v xml:space="preserve">  </v>
      </c>
      <c r="CM323" s="198">
        <v>2.107701787045583</v>
      </c>
      <c r="CN323" s="141"/>
      <c r="CO323" s="141"/>
      <c r="CP323" s="818" t="str">
        <f t="shared" si="275"/>
        <v xml:space="preserve">  </v>
      </c>
      <c r="CQ323" s="154">
        <f t="shared" si="301"/>
        <v>1.5863365108170737</v>
      </c>
      <c r="CR323" s="87">
        <f t="shared" si="302"/>
        <v>1.606263844222847</v>
      </c>
      <c r="CS323" s="141"/>
    </row>
    <row r="324" spans="1:97" ht="31.8" x14ac:dyDescent="0.3">
      <c r="A324" s="906" t="s">
        <v>2390</v>
      </c>
      <c r="B324" s="425" t="s">
        <v>1496</v>
      </c>
      <c r="C324" s="219" t="s">
        <v>599</v>
      </c>
      <c r="D324" s="219">
        <v>9</v>
      </c>
      <c r="E324" s="471">
        <v>1503003</v>
      </c>
      <c r="F324" s="472">
        <v>1</v>
      </c>
      <c r="G324" s="419">
        <v>11452900</v>
      </c>
      <c r="H324" s="419">
        <v>201502091420</v>
      </c>
      <c r="I324" s="419" t="s">
        <v>672</v>
      </c>
      <c r="J324" s="419"/>
      <c r="K324" s="926" t="s">
        <v>2616</v>
      </c>
      <c r="L324" s="413" t="s">
        <v>746</v>
      </c>
      <c r="M324" s="219"/>
      <c r="N324" s="219"/>
      <c r="O324" s="219"/>
      <c r="P324" s="332">
        <v>42044</v>
      </c>
      <c r="Q324" s="326">
        <v>0.59722222222222221</v>
      </c>
      <c r="R324" s="219" t="s">
        <v>1047</v>
      </c>
      <c r="S324" s="535" t="s">
        <v>1047</v>
      </c>
      <c r="T324" s="239">
        <v>126.2</v>
      </c>
      <c r="U324" s="492">
        <v>150.79999999999998</v>
      </c>
      <c r="V324" s="136">
        <f t="shared" si="299"/>
        <v>24.59999999999998</v>
      </c>
      <c r="W324" s="9">
        <v>90</v>
      </c>
      <c r="X324" s="8">
        <f t="shared" si="286"/>
        <v>273.33333333333314</v>
      </c>
      <c r="Y324" s="643" t="str">
        <f t="shared" si="262"/>
        <v xml:space="preserve">  </v>
      </c>
      <c r="Z324" s="9"/>
      <c r="AA324" s="556">
        <v>126</v>
      </c>
      <c r="AB324" s="492">
        <v>157.1</v>
      </c>
      <c r="AC324" s="535">
        <v>31.099999999999994</v>
      </c>
      <c r="AD324" s="136">
        <v>100</v>
      </c>
      <c r="AE324" s="136">
        <f t="shared" si="304"/>
        <v>310.99999999999994</v>
      </c>
      <c r="AF324" s="643" t="str">
        <f t="shared" si="263"/>
        <v xml:space="preserve">  </v>
      </c>
      <c r="AG324" s="9"/>
      <c r="AH324" s="136">
        <v>126.6</v>
      </c>
      <c r="AI324" s="559">
        <v>151.60000000000002</v>
      </c>
      <c r="AJ324" s="535">
        <v>25.000000000000028</v>
      </c>
      <c r="AK324" s="535">
        <v>82</v>
      </c>
      <c r="AL324" s="136">
        <f t="shared" si="305"/>
        <v>304.87804878048814</v>
      </c>
      <c r="AM324" s="643" t="str">
        <f t="shared" si="257"/>
        <v xml:space="preserve">  </v>
      </c>
      <c r="AN324" s="136">
        <v>296.40379403794037</v>
      </c>
      <c r="AO324" s="136">
        <v>20.212723456418274</v>
      </c>
      <c r="AP324" s="136">
        <v>6.8193200839497345</v>
      </c>
      <c r="AQ324" s="535">
        <v>3</v>
      </c>
      <c r="AR324" s="643" t="str">
        <f t="shared" si="264"/>
        <v xml:space="preserve">  </v>
      </c>
      <c r="AS324" s="535"/>
      <c r="AT324" s="86" t="s">
        <v>191</v>
      </c>
      <c r="AU324" s="86" t="s">
        <v>191</v>
      </c>
      <c r="AV324" s="86" t="s">
        <v>191</v>
      </c>
      <c r="AW324" s="161" t="str">
        <f t="shared" si="298"/>
        <v xml:space="preserve">  </v>
      </c>
      <c r="AX324" s="643" t="str">
        <f t="shared" si="265"/>
        <v xml:space="preserve">  </v>
      </c>
      <c r="AY324" s="86" t="s">
        <v>191</v>
      </c>
      <c r="AZ324" s="86" t="s">
        <v>191</v>
      </c>
      <c r="BA324" s="86" t="s">
        <v>191</v>
      </c>
      <c r="BB324" s="161"/>
      <c r="BC324" s="643" t="str">
        <f t="shared" si="266"/>
        <v xml:space="preserve">  </v>
      </c>
      <c r="BD324" s="801" t="s">
        <v>191</v>
      </c>
      <c r="BE324" s="141" t="s">
        <v>1047</v>
      </c>
      <c r="BF324" s="85">
        <v>7.0908225665363638</v>
      </c>
      <c r="BG324" s="85"/>
      <c r="BH324" s="161"/>
      <c r="BI324" s="643" t="str">
        <f t="shared" si="267"/>
        <v xml:space="preserve">  </v>
      </c>
      <c r="BJ324" s="141" t="s">
        <v>1047</v>
      </c>
      <c r="BK324" s="199">
        <v>6.0237203144597483E-2</v>
      </c>
      <c r="BL324" s="199"/>
      <c r="BM324" s="161" t="s">
        <v>1072</v>
      </c>
      <c r="BN324" s="818" t="str">
        <f t="shared" si="268"/>
        <v xml:space="preserve">  </v>
      </c>
      <c r="BO324" s="942" t="str">
        <f t="shared" si="269"/>
        <v xml:space="preserve">  </v>
      </c>
      <c r="BP324" s="825">
        <f t="shared" si="306"/>
        <v>0.84950938455115499</v>
      </c>
      <c r="BQ324" s="138">
        <v>250.20135972281568</v>
      </c>
      <c r="BR324" s="141"/>
      <c r="BS324" s="161"/>
      <c r="BT324" s="818" t="str">
        <f t="shared" si="270"/>
        <v xml:space="preserve">  </v>
      </c>
      <c r="BU324" s="67">
        <v>68.388371657569564</v>
      </c>
      <c r="BV324" s="141"/>
      <c r="BW324" s="161"/>
      <c r="BX324" s="643" t="str">
        <f t="shared" si="271"/>
        <v xml:space="preserve">  </v>
      </c>
      <c r="BY324" s="85">
        <v>1.0785587300729547</v>
      </c>
      <c r="BZ324" s="85"/>
      <c r="CA324" s="201" t="s">
        <v>1073</v>
      </c>
      <c r="CB324" s="197"/>
      <c r="CC324" s="643" t="str">
        <f t="shared" si="272"/>
        <v xml:space="preserve">  </v>
      </c>
      <c r="CD324" s="199">
        <v>0.33543176505268874</v>
      </c>
      <c r="CE324" s="197"/>
      <c r="CF324" s="197"/>
      <c r="CG324" s="818" t="str">
        <f t="shared" si="273"/>
        <v xml:space="preserve">  </v>
      </c>
      <c r="CH324" s="781">
        <f t="shared" si="303"/>
        <v>0.43107628642299567</v>
      </c>
      <c r="CI324" s="199">
        <v>5.211230677241165</v>
      </c>
      <c r="CJ324" s="141"/>
      <c r="CK324" s="141"/>
      <c r="CL324" s="643" t="str">
        <f t="shared" si="274"/>
        <v xml:space="preserve">  </v>
      </c>
      <c r="CM324" s="198">
        <v>1.5887898406223084</v>
      </c>
      <c r="CN324" s="141"/>
      <c r="CO324" s="141"/>
      <c r="CP324" s="818" t="str">
        <f t="shared" si="275"/>
        <v xml:space="preserve">  </v>
      </c>
      <c r="CQ324" s="154">
        <f t="shared" si="301"/>
        <v>2.0828146909410887</v>
      </c>
      <c r="CR324" s="87">
        <f t="shared" si="302"/>
        <v>2.3231871180931289</v>
      </c>
      <c r="CS324" s="141"/>
    </row>
    <row r="325" spans="1:97" ht="21.6" x14ac:dyDescent="0.3">
      <c r="A325" s="906" t="s">
        <v>2391</v>
      </c>
      <c r="B325" s="425" t="s">
        <v>1497</v>
      </c>
      <c r="C325" s="219" t="s">
        <v>599</v>
      </c>
      <c r="D325" s="219">
        <v>9</v>
      </c>
      <c r="E325" s="471">
        <v>1503002</v>
      </c>
      <c r="F325" s="472">
        <v>1</v>
      </c>
      <c r="G325" s="419">
        <v>11452600</v>
      </c>
      <c r="H325" s="419">
        <v>201502101130</v>
      </c>
      <c r="I325" s="419" t="s">
        <v>672</v>
      </c>
      <c r="J325" s="419"/>
      <c r="K325" s="926" t="s">
        <v>2614</v>
      </c>
      <c r="L325" s="413" t="s">
        <v>1694</v>
      </c>
      <c r="M325" s="219"/>
      <c r="N325" s="219"/>
      <c r="O325" s="219"/>
      <c r="P325" s="332">
        <v>42045</v>
      </c>
      <c r="Q325" s="326">
        <v>0.47916666666666669</v>
      </c>
      <c r="R325" s="219" t="s">
        <v>1048</v>
      </c>
      <c r="S325" s="535" t="s">
        <v>1048</v>
      </c>
      <c r="T325" s="239">
        <v>127.5</v>
      </c>
      <c r="U325" s="492">
        <v>151</v>
      </c>
      <c r="V325" s="136">
        <f t="shared" si="299"/>
        <v>23.5</v>
      </c>
      <c r="W325" s="9">
        <v>78</v>
      </c>
      <c r="X325" s="8">
        <f t="shared" si="286"/>
        <v>301.28205128205127</v>
      </c>
      <c r="Y325" s="643" t="str">
        <f t="shared" si="262"/>
        <v xml:space="preserve">  </v>
      </c>
      <c r="Z325" s="9"/>
      <c r="AA325" s="556">
        <v>126.7</v>
      </c>
      <c r="AB325" s="492">
        <v>165.5</v>
      </c>
      <c r="AC325" s="535">
        <v>38.799999999999997</v>
      </c>
      <c r="AD325" s="136">
        <v>138</v>
      </c>
      <c r="AE325" s="136">
        <f t="shared" si="304"/>
        <v>281.15942028985501</v>
      </c>
      <c r="AF325" s="643" t="str">
        <f t="shared" si="263"/>
        <v xml:space="preserve">  </v>
      </c>
      <c r="AG325" s="9"/>
      <c r="AH325" s="136">
        <v>126.3</v>
      </c>
      <c r="AI325" s="559">
        <v>157.70000000000002</v>
      </c>
      <c r="AJ325" s="535">
        <v>31.40000000000002</v>
      </c>
      <c r="AK325" s="535">
        <v>102</v>
      </c>
      <c r="AL325" s="136">
        <f t="shared" si="305"/>
        <v>307.84313725490216</v>
      </c>
      <c r="AM325" s="643" t="str">
        <f t="shared" si="257"/>
        <v xml:space="preserve">  </v>
      </c>
      <c r="AN325" s="136">
        <v>296.76153627560279</v>
      </c>
      <c r="AO325" s="136">
        <v>13.904369087101026</v>
      </c>
      <c r="AP325" s="136">
        <v>4.6853676731839062</v>
      </c>
      <c r="AQ325" s="535">
        <v>3</v>
      </c>
      <c r="AR325" s="643" t="str">
        <f t="shared" si="264"/>
        <v xml:space="preserve">  </v>
      </c>
      <c r="AS325" s="535"/>
      <c r="AT325" s="86" t="s">
        <v>191</v>
      </c>
      <c r="AU325" s="86" t="s">
        <v>191</v>
      </c>
      <c r="AV325" s="86" t="s">
        <v>191</v>
      </c>
      <c r="AW325" s="161" t="str">
        <f t="shared" si="298"/>
        <v xml:space="preserve">  </v>
      </c>
      <c r="AX325" s="643" t="str">
        <f t="shared" si="265"/>
        <v xml:space="preserve">  </v>
      </c>
      <c r="AY325" s="86" t="s">
        <v>191</v>
      </c>
      <c r="AZ325" s="86" t="s">
        <v>191</v>
      </c>
      <c r="BA325" s="86" t="s">
        <v>191</v>
      </c>
      <c r="BB325" s="161"/>
      <c r="BC325" s="643" t="str">
        <f t="shared" si="266"/>
        <v xml:space="preserve">  </v>
      </c>
      <c r="BD325" s="801" t="s">
        <v>191</v>
      </c>
      <c r="BE325" s="141" t="s">
        <v>1048</v>
      </c>
      <c r="BF325" s="85">
        <v>9.5530255412471714</v>
      </c>
      <c r="BG325" s="85"/>
      <c r="BH325" s="161"/>
      <c r="BI325" s="643" t="str">
        <f t="shared" si="267"/>
        <v xml:space="preserve">  </v>
      </c>
      <c r="BJ325" s="141" t="s">
        <v>1048</v>
      </c>
      <c r="BK325" s="199">
        <v>6.7285981670864553E-2</v>
      </c>
      <c r="BL325" s="199">
        <v>3.3298066013891445E-3</v>
      </c>
      <c r="BM325" s="161" t="s">
        <v>1072</v>
      </c>
      <c r="BN325" s="818" t="str">
        <f t="shared" si="268"/>
        <v xml:space="preserve">  </v>
      </c>
      <c r="BO325" s="942" t="str">
        <f t="shared" si="269"/>
        <v xml:space="preserve">  </v>
      </c>
      <c r="BP325" s="825">
        <f t="shared" si="306"/>
        <v>0.70434211005030145</v>
      </c>
      <c r="BQ325" s="138">
        <v>300.36708816477477</v>
      </c>
      <c r="BR325" s="141"/>
      <c r="BS325" s="161"/>
      <c r="BT325" s="818" t="str">
        <f t="shared" si="270"/>
        <v xml:space="preserve">  </v>
      </c>
      <c r="BU325" s="67">
        <v>90.495212459900102</v>
      </c>
      <c r="BV325" s="141"/>
      <c r="BW325" s="161"/>
      <c r="BX325" s="643" t="str">
        <f t="shared" si="271"/>
        <v xml:space="preserve">  </v>
      </c>
      <c r="BY325" s="85">
        <v>0.87676129843989292</v>
      </c>
      <c r="BZ325" s="85"/>
      <c r="CA325" s="201" t="s">
        <v>1073</v>
      </c>
      <c r="CB325" s="197"/>
      <c r="CC325" s="643" t="str">
        <f t="shared" si="272"/>
        <v xml:space="preserve">  </v>
      </c>
      <c r="CD325" s="199">
        <v>0.24650969840194092</v>
      </c>
      <c r="CE325" s="197"/>
      <c r="CF325" s="197"/>
      <c r="CG325" s="818" t="str">
        <f t="shared" si="273"/>
        <v xml:space="preserve">  </v>
      </c>
      <c r="CH325" s="781">
        <f t="shared" si="303"/>
        <v>0.29189659353055386</v>
      </c>
      <c r="CI325" s="199">
        <v>5.7853215780801532</v>
      </c>
      <c r="CJ325" s="141"/>
      <c r="CK325" s="141"/>
      <c r="CL325" s="643" t="str">
        <f t="shared" si="274"/>
        <v xml:space="preserve">  </v>
      </c>
      <c r="CM325" s="198">
        <v>1.7809715446246757</v>
      </c>
      <c r="CN325" s="141"/>
      <c r="CO325" s="141"/>
      <c r="CP325" s="818" t="str">
        <f t="shared" si="275"/>
        <v xml:space="preserve">  </v>
      </c>
      <c r="CQ325" s="154">
        <f t="shared" si="301"/>
        <v>1.9260837175697667</v>
      </c>
      <c r="CR325" s="87">
        <f t="shared" si="302"/>
        <v>1.9680284693666563</v>
      </c>
      <c r="CS325" s="141"/>
    </row>
    <row r="326" spans="1:97" ht="28.8" x14ac:dyDescent="0.3">
      <c r="A326" s="906" t="s">
        <v>2392</v>
      </c>
      <c r="B326" s="425" t="s">
        <v>1498</v>
      </c>
      <c r="C326" s="219" t="s">
        <v>599</v>
      </c>
      <c r="D326" s="219">
        <v>9</v>
      </c>
      <c r="E326" s="471">
        <v>1503001</v>
      </c>
      <c r="F326" s="472">
        <v>1</v>
      </c>
      <c r="G326" s="419">
        <v>384115121402501</v>
      </c>
      <c r="H326" s="419">
        <v>201502101310</v>
      </c>
      <c r="I326" s="419" t="s">
        <v>672</v>
      </c>
      <c r="J326" s="419"/>
      <c r="K326" s="911" t="s">
        <v>2617</v>
      </c>
      <c r="L326" s="413" t="s">
        <v>1716</v>
      </c>
      <c r="M326" s="219"/>
      <c r="N326" s="219"/>
      <c r="O326" s="219"/>
      <c r="P326" s="332">
        <v>42045</v>
      </c>
      <c r="Q326" s="326">
        <v>0.54861111111111105</v>
      </c>
      <c r="R326" s="219" t="s">
        <v>1049</v>
      </c>
      <c r="S326" s="535" t="s">
        <v>1049</v>
      </c>
      <c r="T326" s="239">
        <v>123</v>
      </c>
      <c r="U326" s="492">
        <v>139.6</v>
      </c>
      <c r="V326" s="136">
        <f t="shared" si="299"/>
        <v>16.599999999999994</v>
      </c>
      <c r="W326" s="9">
        <v>106</v>
      </c>
      <c r="X326" s="8">
        <f t="shared" si="286"/>
        <v>156.60377358490561</v>
      </c>
      <c r="Y326" s="643" t="str">
        <f t="shared" si="262"/>
        <v xml:space="preserve">  </v>
      </c>
      <c r="Z326" s="9"/>
      <c r="AA326" s="556">
        <v>126.4</v>
      </c>
      <c r="AB326" s="492">
        <v>141.19999999999999</v>
      </c>
      <c r="AC326" s="535">
        <v>14.799999999999983</v>
      </c>
      <c r="AD326" s="136">
        <v>100</v>
      </c>
      <c r="AE326" s="136">
        <f t="shared" si="304"/>
        <v>147.99999999999983</v>
      </c>
      <c r="AF326" s="643" t="str">
        <f t="shared" si="263"/>
        <v xml:space="preserve">  </v>
      </c>
      <c r="AG326" s="9"/>
      <c r="AH326" s="136">
        <v>127.2</v>
      </c>
      <c r="AI326" s="559">
        <v>143.80000000000001</v>
      </c>
      <c r="AJ326" s="535">
        <v>16.600000000000009</v>
      </c>
      <c r="AK326" s="535">
        <v>106</v>
      </c>
      <c r="AL326" s="136">
        <f t="shared" si="305"/>
        <v>156.60377358490575</v>
      </c>
      <c r="AM326" s="643" t="str">
        <f t="shared" si="257"/>
        <v xml:space="preserve">  </v>
      </c>
      <c r="AN326" s="136">
        <v>153.73584905660371</v>
      </c>
      <c r="AO326" s="136">
        <v>4.9673909952919848</v>
      </c>
      <c r="AP326" s="136">
        <v>3.2311207995885529</v>
      </c>
      <c r="AQ326" s="535">
        <v>3</v>
      </c>
      <c r="AR326" s="643" t="str">
        <f t="shared" si="264"/>
        <v xml:space="preserve">  </v>
      </c>
      <c r="AS326" s="535" t="s">
        <v>1071</v>
      </c>
      <c r="AT326" s="86" t="s">
        <v>191</v>
      </c>
      <c r="AU326" s="86" t="s">
        <v>191</v>
      </c>
      <c r="AV326" s="86" t="s">
        <v>191</v>
      </c>
      <c r="AW326" s="161" t="str">
        <f t="shared" si="298"/>
        <v xml:space="preserve">  </v>
      </c>
      <c r="AX326" s="643" t="str">
        <f t="shared" si="265"/>
        <v xml:space="preserve">  </v>
      </c>
      <c r="AY326" s="86" t="s">
        <v>191</v>
      </c>
      <c r="AZ326" s="86" t="s">
        <v>191</v>
      </c>
      <c r="BA326" s="86" t="s">
        <v>191</v>
      </c>
      <c r="BB326" s="161"/>
      <c r="BC326" s="643" t="str">
        <f t="shared" si="266"/>
        <v xml:space="preserve">  </v>
      </c>
      <c r="BD326" s="801" t="s">
        <v>191</v>
      </c>
      <c r="BE326" s="141" t="s">
        <v>1049</v>
      </c>
      <c r="BF326" s="85">
        <v>10.801956675594278</v>
      </c>
      <c r="BG326" s="85"/>
      <c r="BH326" s="161"/>
      <c r="BI326" s="643" t="str">
        <f t="shared" si="267"/>
        <v xml:space="preserve">  </v>
      </c>
      <c r="BJ326" s="141" t="s">
        <v>1049</v>
      </c>
      <c r="BK326" s="199">
        <v>7.3186091687576019E-2</v>
      </c>
      <c r="BL326" s="199"/>
      <c r="BM326" s="161" t="s">
        <v>1072</v>
      </c>
      <c r="BN326" s="818" t="str">
        <f t="shared" si="268"/>
        <v xml:space="preserve">  </v>
      </c>
      <c r="BO326" s="942" t="str">
        <f t="shared" si="269"/>
        <v xml:space="preserve">  </v>
      </c>
      <c r="BP326" s="825">
        <f t="shared" si="306"/>
        <v>0.67752624719307741</v>
      </c>
      <c r="BQ326" s="138">
        <v>309.99683424008327</v>
      </c>
      <c r="BR326" s="141"/>
      <c r="BS326" s="161"/>
      <c r="BT326" s="818" t="str">
        <f t="shared" si="270"/>
        <v xml:space="preserve">  </v>
      </c>
      <c r="BU326" s="67">
        <v>48.54667404137151</v>
      </c>
      <c r="BV326" s="141"/>
      <c r="BW326" s="161"/>
      <c r="BX326" s="643" t="str">
        <f t="shared" si="271"/>
        <v xml:space="preserve">  </v>
      </c>
      <c r="BY326" s="85">
        <v>1.307851388313686</v>
      </c>
      <c r="BZ326" s="85"/>
      <c r="CA326" s="201" t="s">
        <v>1073</v>
      </c>
      <c r="CB326" s="197"/>
      <c r="CC326" s="643" t="str">
        <f t="shared" si="272"/>
        <v xml:space="preserve">  </v>
      </c>
      <c r="CD326" s="199">
        <v>0.19356200547042526</v>
      </c>
      <c r="CE326" s="197"/>
      <c r="CF326" s="197"/>
      <c r="CG326" s="818" t="str">
        <f t="shared" si="273"/>
        <v xml:space="preserve">  </v>
      </c>
      <c r="CH326" s="781">
        <f t="shared" si="303"/>
        <v>0.42189185303124555</v>
      </c>
      <c r="CI326" s="199">
        <v>6.3006988928123766</v>
      </c>
      <c r="CJ326" s="141"/>
      <c r="CK326" s="141"/>
      <c r="CL326" s="643" t="str">
        <f t="shared" si="274"/>
        <v xml:space="preserve">  </v>
      </c>
      <c r="CM326" s="198">
        <v>0.98671322283665563</v>
      </c>
      <c r="CN326" s="141"/>
      <c r="CO326" s="141"/>
      <c r="CP326" s="818" t="str">
        <f t="shared" si="275"/>
        <v xml:space="preserve">  </v>
      </c>
      <c r="CQ326" s="154">
        <f t="shared" si="301"/>
        <v>2.0325042700057621</v>
      </c>
      <c r="CR326" s="87">
        <f t="shared" si="302"/>
        <v>2.0325042700057638</v>
      </c>
      <c r="CS326" s="141"/>
    </row>
    <row r="327" spans="1:97" ht="28.8" x14ac:dyDescent="0.3">
      <c r="A327" s="906" t="s">
        <v>2393</v>
      </c>
      <c r="B327" s="425" t="s">
        <v>1499</v>
      </c>
      <c r="C327" s="219" t="s">
        <v>599</v>
      </c>
      <c r="D327" s="219">
        <v>9</v>
      </c>
      <c r="E327" s="471">
        <v>1503000</v>
      </c>
      <c r="F327" s="472">
        <v>1</v>
      </c>
      <c r="G327" s="419">
        <v>11452800</v>
      </c>
      <c r="H327" s="419">
        <v>201502101330</v>
      </c>
      <c r="I327" s="419" t="s">
        <v>672</v>
      </c>
      <c r="J327" s="419"/>
      <c r="K327" s="911" t="s">
        <v>2615</v>
      </c>
      <c r="L327" s="413" t="s">
        <v>1696</v>
      </c>
      <c r="M327" s="219"/>
      <c r="N327" s="219"/>
      <c r="O327" s="219"/>
      <c r="P327" s="332">
        <v>42045</v>
      </c>
      <c r="Q327" s="326">
        <v>0.5625</v>
      </c>
      <c r="R327" s="219" t="s">
        <v>1050</v>
      </c>
      <c r="S327" s="535" t="s">
        <v>1050</v>
      </c>
      <c r="T327" s="239">
        <v>124.3</v>
      </c>
      <c r="U327" s="492">
        <v>154.5</v>
      </c>
      <c r="V327" s="136">
        <f t="shared" si="299"/>
        <v>30.200000000000003</v>
      </c>
      <c r="W327" s="9">
        <v>98</v>
      </c>
      <c r="X327" s="8">
        <f t="shared" si="286"/>
        <v>308.16326530612247</v>
      </c>
      <c r="Y327" s="643" t="str">
        <f t="shared" si="262"/>
        <v xml:space="preserve">  </v>
      </c>
      <c r="Z327" s="9"/>
      <c r="AA327" s="556">
        <v>126.9</v>
      </c>
      <c r="AB327" s="492">
        <v>159.80000000000001</v>
      </c>
      <c r="AC327" s="535">
        <v>32.900000000000006</v>
      </c>
      <c r="AD327" s="136">
        <v>104</v>
      </c>
      <c r="AE327" s="136">
        <f t="shared" si="304"/>
        <v>316.34615384615392</v>
      </c>
      <c r="AF327" s="643" t="str">
        <f t="shared" si="263"/>
        <v xml:space="preserve">  </v>
      </c>
      <c r="AG327" s="9"/>
      <c r="AH327" s="136">
        <v>125.3</v>
      </c>
      <c r="AI327" s="559">
        <v>151.4</v>
      </c>
      <c r="AJ327" s="535">
        <v>26.100000000000009</v>
      </c>
      <c r="AK327" s="535">
        <v>88</v>
      </c>
      <c r="AL327" s="136">
        <f t="shared" si="305"/>
        <v>296.59090909090918</v>
      </c>
      <c r="AM327" s="643" t="str">
        <f t="shared" si="257"/>
        <v xml:space="preserve">  </v>
      </c>
      <c r="AN327" s="136">
        <v>307.03344274772854</v>
      </c>
      <c r="AO327" s="136">
        <v>9.9259658519963754</v>
      </c>
      <c r="AP327" s="136">
        <v>3.2328614639389497</v>
      </c>
      <c r="AQ327" s="535">
        <v>3</v>
      </c>
      <c r="AR327" s="643" t="str">
        <f t="shared" si="264"/>
        <v xml:space="preserve">  </v>
      </c>
      <c r="AS327" s="535"/>
      <c r="AT327" s="86" t="s">
        <v>191</v>
      </c>
      <c r="AU327" s="86" t="s">
        <v>191</v>
      </c>
      <c r="AV327" s="86" t="s">
        <v>191</v>
      </c>
      <c r="AW327" s="161" t="str">
        <f t="shared" si="298"/>
        <v xml:space="preserve">  </v>
      </c>
      <c r="AX327" s="643" t="str">
        <f t="shared" si="265"/>
        <v xml:space="preserve">  </v>
      </c>
      <c r="AY327" s="86" t="s">
        <v>191</v>
      </c>
      <c r="AZ327" s="86" t="s">
        <v>191</v>
      </c>
      <c r="BA327" s="86" t="s">
        <v>191</v>
      </c>
      <c r="BB327" s="161"/>
      <c r="BC327" s="643" t="str">
        <f t="shared" si="266"/>
        <v xml:space="preserve">  </v>
      </c>
      <c r="BD327" s="801" t="s">
        <v>191</v>
      </c>
      <c r="BE327" s="141" t="s">
        <v>1050</v>
      </c>
      <c r="BF327" s="85">
        <v>11.271670215570884</v>
      </c>
      <c r="BG327" s="85"/>
      <c r="BH327" s="161"/>
      <c r="BI327" s="643" t="str">
        <f t="shared" si="267"/>
        <v xml:space="preserve">  </v>
      </c>
      <c r="BJ327" s="141" t="s">
        <v>1050</v>
      </c>
      <c r="BK327" s="199">
        <v>6.7758355283542335E-2</v>
      </c>
      <c r="BL327" s="199"/>
      <c r="BM327" s="161" t="s">
        <v>1072</v>
      </c>
      <c r="BN327" s="818" t="str">
        <f t="shared" si="268"/>
        <v xml:space="preserve">  </v>
      </c>
      <c r="BO327" s="942" t="str">
        <f t="shared" si="269"/>
        <v xml:space="preserve">  </v>
      </c>
      <c r="BP327" s="825">
        <f t="shared" si="306"/>
        <v>0.60113855345004463</v>
      </c>
      <c r="BQ327" s="138">
        <v>265.31940082172906</v>
      </c>
      <c r="BR327" s="141"/>
      <c r="BS327" s="161"/>
      <c r="BT327" s="818" t="str">
        <f t="shared" si="270"/>
        <v xml:space="preserve">  </v>
      </c>
      <c r="BU327" s="67">
        <v>81.761692906287934</v>
      </c>
      <c r="BV327" s="141"/>
      <c r="BW327" s="161"/>
      <c r="BX327" s="643" t="str">
        <f t="shared" si="271"/>
        <v xml:space="preserve">  </v>
      </c>
      <c r="BY327" s="85">
        <v>0.93495700692455264</v>
      </c>
      <c r="BZ327" s="85"/>
      <c r="CA327" s="201" t="s">
        <v>1073</v>
      </c>
      <c r="CB327" s="197"/>
      <c r="CC327" s="643" t="str">
        <f t="shared" si="272"/>
        <v xml:space="preserve">  </v>
      </c>
      <c r="CD327" s="199">
        <v>0.29577005315209393</v>
      </c>
      <c r="CE327" s="197"/>
      <c r="CF327" s="197"/>
      <c r="CG327" s="818" t="str">
        <f t="shared" si="273"/>
        <v xml:space="preserve">  </v>
      </c>
      <c r="CH327" s="781">
        <f t="shared" si="303"/>
        <v>0.3523892350234728</v>
      </c>
      <c r="CI327" s="199">
        <v>4.7103833491872864</v>
      </c>
      <c r="CJ327" s="141"/>
      <c r="CK327" s="141"/>
      <c r="CL327" s="643" t="str">
        <f t="shared" si="274"/>
        <v xml:space="preserve">  </v>
      </c>
      <c r="CM327" s="198">
        <v>1.397056879702139</v>
      </c>
      <c r="CN327" s="141"/>
      <c r="CO327" s="141"/>
      <c r="CP327" s="818" t="str">
        <f t="shared" si="275"/>
        <v xml:space="preserve">  </v>
      </c>
      <c r="CQ327" s="154">
        <f t="shared" si="301"/>
        <v>1.7753633298577525</v>
      </c>
      <c r="CR327" s="87">
        <f t="shared" si="302"/>
        <v>1.7086936804297717</v>
      </c>
      <c r="CS327" s="141"/>
    </row>
    <row r="328" spans="1:97" ht="31.8" x14ac:dyDescent="0.3">
      <c r="A328" s="906" t="s">
        <v>2394</v>
      </c>
      <c r="B328" s="425" t="s">
        <v>1500</v>
      </c>
      <c r="C328" s="219" t="s">
        <v>599</v>
      </c>
      <c r="D328" s="219">
        <v>9</v>
      </c>
      <c r="E328" s="471">
        <v>1502999</v>
      </c>
      <c r="F328" s="472">
        <v>1</v>
      </c>
      <c r="G328" s="419">
        <v>11452900</v>
      </c>
      <c r="H328" s="419">
        <v>201502101500</v>
      </c>
      <c r="I328" s="419" t="s">
        <v>672</v>
      </c>
      <c r="J328" s="419"/>
      <c r="K328" s="926" t="s">
        <v>2616</v>
      </c>
      <c r="L328" s="413" t="s">
        <v>746</v>
      </c>
      <c r="M328" s="219"/>
      <c r="N328" s="219"/>
      <c r="O328" s="219"/>
      <c r="P328" s="332">
        <v>42045</v>
      </c>
      <c r="Q328" s="326">
        <v>0.625</v>
      </c>
      <c r="R328" s="219" t="s">
        <v>1051</v>
      </c>
      <c r="S328" s="535" t="s">
        <v>1051</v>
      </c>
      <c r="T328" s="239">
        <v>126.6</v>
      </c>
      <c r="U328" s="492">
        <v>144.5</v>
      </c>
      <c r="V328" s="136">
        <f t="shared" si="299"/>
        <v>17.900000000000006</v>
      </c>
      <c r="W328" s="9">
        <v>108</v>
      </c>
      <c r="X328" s="8">
        <f t="shared" si="286"/>
        <v>165.74074074074079</v>
      </c>
      <c r="Y328" s="643" t="str">
        <f t="shared" si="262"/>
        <v xml:space="preserve">  </v>
      </c>
      <c r="Z328" s="9"/>
      <c r="AA328" s="556">
        <v>125</v>
      </c>
      <c r="AB328" s="492">
        <v>148.9</v>
      </c>
      <c r="AC328" s="535">
        <v>23.900000000000006</v>
      </c>
      <c r="AD328" s="136">
        <v>90</v>
      </c>
      <c r="AE328" s="136">
        <f t="shared" si="304"/>
        <v>265.55555555555566</v>
      </c>
      <c r="AF328" s="643" t="str">
        <f t="shared" si="263"/>
        <v xml:space="preserve">  </v>
      </c>
      <c r="AG328" s="9"/>
      <c r="AH328" s="136">
        <v>127.1</v>
      </c>
      <c r="AI328" s="559">
        <v>155.20000000000002</v>
      </c>
      <c r="AJ328" s="535">
        <v>28.100000000000023</v>
      </c>
      <c r="AK328" s="535">
        <v>104</v>
      </c>
      <c r="AL328" s="136">
        <f t="shared" si="305"/>
        <v>270.19230769230791</v>
      </c>
      <c r="AM328" s="643" t="str">
        <f t="shared" si="257"/>
        <v xml:space="preserve">  </v>
      </c>
      <c r="AN328" s="136">
        <v>233.82953466286813</v>
      </c>
      <c r="AO328" s="136">
        <v>59.01218315671683</v>
      </c>
      <c r="AP328" s="136">
        <v>25.237266644609157</v>
      </c>
      <c r="AQ328" s="535">
        <v>3</v>
      </c>
      <c r="AR328" s="643" t="str">
        <f t="shared" si="264"/>
        <v xml:space="preserve">  </v>
      </c>
      <c r="AS328" s="535"/>
      <c r="AT328" s="86" t="s">
        <v>191</v>
      </c>
      <c r="AU328" s="86" t="s">
        <v>191</v>
      </c>
      <c r="AV328" s="86" t="s">
        <v>191</v>
      </c>
      <c r="AW328" s="161" t="str">
        <f t="shared" si="298"/>
        <v xml:space="preserve">  </v>
      </c>
      <c r="AX328" s="643" t="str">
        <f t="shared" si="265"/>
        <v xml:space="preserve">  </v>
      </c>
      <c r="AY328" s="86" t="s">
        <v>191</v>
      </c>
      <c r="AZ328" s="86" t="s">
        <v>191</v>
      </c>
      <c r="BA328" s="86" t="s">
        <v>191</v>
      </c>
      <c r="BB328" s="161"/>
      <c r="BC328" s="643" t="str">
        <f t="shared" si="266"/>
        <v xml:space="preserve">  </v>
      </c>
      <c r="BD328" s="801" t="s">
        <v>191</v>
      </c>
      <c r="BE328" s="141"/>
      <c r="BF328" s="85">
        <v>11.457596867533535</v>
      </c>
      <c r="BG328" s="85"/>
      <c r="BH328" s="161"/>
      <c r="BI328" s="643" t="str">
        <f t="shared" si="267"/>
        <v xml:space="preserve">  </v>
      </c>
      <c r="BJ328" s="141" t="s">
        <v>1051</v>
      </c>
      <c r="BK328" s="199">
        <v>7.3222174043091587E-2</v>
      </c>
      <c r="BL328" s="199"/>
      <c r="BM328" s="161" t="s">
        <v>1072</v>
      </c>
      <c r="BN328" s="818" t="str">
        <f t="shared" si="268"/>
        <v xml:space="preserve">  </v>
      </c>
      <c r="BO328" s="942" t="str">
        <f t="shared" si="269"/>
        <v xml:space="preserve">  </v>
      </c>
      <c r="BP328" s="825">
        <f t="shared" si="306"/>
        <v>0.63907095780769996</v>
      </c>
      <c r="BQ328" s="138">
        <v>267.32622854855043</v>
      </c>
      <c r="BR328" s="141"/>
      <c r="BS328" s="161"/>
      <c r="BT328" s="818" t="str">
        <f t="shared" si="270"/>
        <v xml:space="preserve">  </v>
      </c>
      <c r="BU328" s="67">
        <v>44.306847139065326</v>
      </c>
      <c r="BV328" s="141"/>
      <c r="BW328" s="161"/>
      <c r="BX328" s="643" t="str">
        <f t="shared" si="271"/>
        <v xml:space="preserve">  </v>
      </c>
      <c r="BY328" s="85">
        <v>0.69911590397811052</v>
      </c>
      <c r="BZ328" s="85"/>
      <c r="CA328" s="201" t="s">
        <v>1073</v>
      </c>
      <c r="CB328" s="197"/>
      <c r="CC328" s="643" t="str">
        <f t="shared" si="272"/>
        <v>E, &lt;RL</v>
      </c>
      <c r="CD328" s="199">
        <v>0.1856541122786316</v>
      </c>
      <c r="CE328" s="197"/>
      <c r="CF328" s="197"/>
      <c r="CG328" s="818" t="str">
        <f t="shared" si="273"/>
        <v xml:space="preserve">  </v>
      </c>
      <c r="CH328" s="781">
        <f t="shared" si="303"/>
        <v>0.26152162762852155</v>
      </c>
      <c r="CI328" s="199">
        <v>4.7669269640444742</v>
      </c>
      <c r="CJ328" s="141"/>
      <c r="CK328" s="141"/>
      <c r="CL328" s="643" t="str">
        <f t="shared" si="274"/>
        <v xml:space="preserve">  </v>
      </c>
      <c r="CM328" s="198">
        <v>1.2879869970158639</v>
      </c>
      <c r="CN328" s="141"/>
      <c r="CO328" s="141"/>
      <c r="CP328" s="818" t="str">
        <f t="shared" si="275"/>
        <v xml:space="preserve">  </v>
      </c>
      <c r="CQ328" s="154">
        <f t="shared" si="301"/>
        <v>1.7831871529877692</v>
      </c>
      <c r="CR328" s="87">
        <f t="shared" si="302"/>
        <v>2.9069705478552241</v>
      </c>
      <c r="CS328" s="141"/>
    </row>
    <row r="329" spans="1:97" ht="14.4" x14ac:dyDescent="0.3">
      <c r="A329" s="906" t="s">
        <v>2395</v>
      </c>
      <c r="B329" s="425" t="s">
        <v>1501</v>
      </c>
      <c r="C329" s="219" t="s">
        <v>599</v>
      </c>
      <c r="D329" s="219">
        <v>9</v>
      </c>
      <c r="E329" s="471">
        <v>1503014</v>
      </c>
      <c r="F329" s="472">
        <v>1</v>
      </c>
      <c r="G329" s="419">
        <v>11451800</v>
      </c>
      <c r="H329" s="419">
        <v>201502071100</v>
      </c>
      <c r="I329" s="419" t="s">
        <v>672</v>
      </c>
      <c r="J329" s="419"/>
      <c r="K329" s="926" t="s">
        <v>1691</v>
      </c>
      <c r="L329" s="413" t="s">
        <v>1692</v>
      </c>
      <c r="M329" s="219" t="s">
        <v>1055</v>
      </c>
      <c r="N329" s="219"/>
      <c r="O329" s="219"/>
      <c r="P329" s="332">
        <v>42042</v>
      </c>
      <c r="Q329" s="326">
        <v>0.45833333333333331</v>
      </c>
      <c r="R329" s="219" t="s">
        <v>1061</v>
      </c>
      <c r="S329" s="535" t="s">
        <v>1056</v>
      </c>
      <c r="T329" s="239">
        <v>127.5</v>
      </c>
      <c r="U329" s="492">
        <v>262.10000000000002</v>
      </c>
      <c r="V329" s="136">
        <f t="shared" si="299"/>
        <v>134.60000000000002</v>
      </c>
      <c r="W329" s="9">
        <v>76</v>
      </c>
      <c r="X329" s="8">
        <f t="shared" si="286"/>
        <v>1771.0526315789477</v>
      </c>
      <c r="Y329" s="643" t="str">
        <f t="shared" si="262"/>
        <v xml:space="preserve">  </v>
      </c>
      <c r="Z329" s="9"/>
      <c r="AA329" s="556">
        <v>127.3</v>
      </c>
      <c r="AB329" s="492">
        <v>287.7</v>
      </c>
      <c r="AC329" s="535">
        <v>160.39999999999998</v>
      </c>
      <c r="AD329" s="136">
        <v>92</v>
      </c>
      <c r="AE329" s="136">
        <f t="shared" si="304"/>
        <v>1743.478260869565</v>
      </c>
      <c r="AF329" s="643" t="str">
        <f t="shared" si="263"/>
        <v xml:space="preserve">  </v>
      </c>
      <c r="AG329" s="9"/>
      <c r="AH329" s="136">
        <v>126.6</v>
      </c>
      <c r="AI329" s="559">
        <v>309.7</v>
      </c>
      <c r="AJ329" s="535">
        <v>183.1</v>
      </c>
      <c r="AK329" s="535">
        <v>106</v>
      </c>
      <c r="AL329" s="136">
        <f t="shared" si="305"/>
        <v>1727.3584905660377</v>
      </c>
      <c r="AM329" s="643" t="str">
        <f t="shared" ref="AM329:AM392" si="307">IF(AJ329&lt;AM$5,"&lt;MDL",IF(AJ329&lt;AM$6,"E, &lt;RL",IF(AJ329&gt;AM$6,"  ",)))</f>
        <v xml:space="preserve">  </v>
      </c>
      <c r="AN329" s="136">
        <v>1747.29646100485</v>
      </c>
      <c r="AO329" s="136">
        <v>22.095892806556481</v>
      </c>
      <c r="AP329" s="136">
        <v>1.264576063632006</v>
      </c>
      <c r="AQ329" s="535">
        <v>3</v>
      </c>
      <c r="AR329" s="643" t="str">
        <f t="shared" si="264"/>
        <v xml:space="preserve">  </v>
      </c>
      <c r="AS329" s="535"/>
      <c r="AT329" s="86" t="s">
        <v>191</v>
      </c>
      <c r="AU329" s="86" t="s">
        <v>191</v>
      </c>
      <c r="AV329" s="86" t="s">
        <v>191</v>
      </c>
      <c r="AW329" s="161" t="str">
        <f t="shared" si="298"/>
        <v xml:space="preserve">  </v>
      </c>
      <c r="AX329" s="643" t="str">
        <f t="shared" si="265"/>
        <v xml:space="preserve">  </v>
      </c>
      <c r="AY329" s="86" t="s">
        <v>191</v>
      </c>
      <c r="AZ329" s="86" t="s">
        <v>191</v>
      </c>
      <c r="BA329" s="86" t="s">
        <v>191</v>
      </c>
      <c r="BB329" s="161"/>
      <c r="BC329" s="643" t="str">
        <f t="shared" si="266"/>
        <v xml:space="preserve">  </v>
      </c>
      <c r="BD329" s="801" t="s">
        <v>191</v>
      </c>
      <c r="BE329" s="17" t="s">
        <v>1061</v>
      </c>
      <c r="BF329" s="85">
        <v>14.813713783360612</v>
      </c>
      <c r="BG329" s="85"/>
      <c r="BH329" s="161"/>
      <c r="BI329" s="643" t="str">
        <f t="shared" si="267"/>
        <v xml:space="preserve">  </v>
      </c>
      <c r="BJ329" s="141" t="s">
        <v>1061</v>
      </c>
      <c r="BK329" s="199">
        <v>3.7454367764017893E-2</v>
      </c>
      <c r="BL329" s="199">
        <v>6.6559053126931736E-4</v>
      </c>
      <c r="BM329" s="161" t="s">
        <v>1072</v>
      </c>
      <c r="BN329" s="818" t="str">
        <f t="shared" si="268"/>
        <v xml:space="preserve">  </v>
      </c>
      <c r="BO329" s="942" t="str">
        <f t="shared" si="269"/>
        <v xml:space="preserve">  </v>
      </c>
      <c r="BP329" s="825">
        <f t="shared" si="306"/>
        <v>0.25283577306649607</v>
      </c>
      <c r="BQ329" s="138">
        <v>335.53427133027355</v>
      </c>
      <c r="BR329" s="141"/>
      <c r="BS329" s="161"/>
      <c r="BT329" s="818" t="str">
        <f t="shared" si="270"/>
        <v xml:space="preserve">  </v>
      </c>
      <c r="BU329" s="67">
        <v>594.24885422440559</v>
      </c>
      <c r="BV329" s="141"/>
      <c r="BW329" s="161"/>
      <c r="BX329" s="643" t="str">
        <f t="shared" si="271"/>
        <v xml:space="preserve">  </v>
      </c>
      <c r="BY329" s="85">
        <v>0.49054585133522993</v>
      </c>
      <c r="BZ329" s="85"/>
      <c r="CA329" s="201" t="s">
        <v>1073</v>
      </c>
      <c r="CB329" s="197"/>
      <c r="CC329" s="643" t="str">
        <f t="shared" si="272"/>
        <v>&lt;MDL</v>
      </c>
      <c r="CD329" s="199">
        <v>0.85525602776272713</v>
      </c>
      <c r="CE329" s="197"/>
      <c r="CF329" s="197"/>
      <c r="CG329" s="818" t="str">
        <f t="shared" si="273"/>
        <v xml:space="preserve">  </v>
      </c>
      <c r="CH329" s="907" t="s">
        <v>2618</v>
      </c>
      <c r="CI329" s="199">
        <v>3.6778979749146359</v>
      </c>
      <c r="CJ329" s="141"/>
      <c r="CK329" s="141"/>
      <c r="CL329" s="643" t="str">
        <f t="shared" si="274"/>
        <v xml:space="preserve">  </v>
      </c>
      <c r="CM329" s="198">
        <v>6.3530482944044326</v>
      </c>
      <c r="CN329" s="141"/>
      <c r="CO329" s="141"/>
      <c r="CP329" s="818" t="str">
        <f t="shared" si="275"/>
        <v xml:space="preserve">  </v>
      </c>
      <c r="CQ329" s="154">
        <f t="shared" si="301"/>
        <v>1.0961318378397187</v>
      </c>
      <c r="CR329" s="87">
        <f t="shared" si="302"/>
        <v>1.0690888588579992</v>
      </c>
      <c r="CS329" s="141"/>
    </row>
    <row r="330" spans="1:97" ht="14.4" x14ac:dyDescent="0.3">
      <c r="A330" s="906" t="s">
        <v>2396</v>
      </c>
      <c r="B330" s="425" t="s">
        <v>1502</v>
      </c>
      <c r="C330" s="219" t="s">
        <v>599</v>
      </c>
      <c r="D330" s="219">
        <v>9</v>
      </c>
      <c r="E330" s="471">
        <v>1503013</v>
      </c>
      <c r="F330" s="472">
        <v>1</v>
      </c>
      <c r="G330" s="419">
        <v>11451800</v>
      </c>
      <c r="H330" s="419">
        <v>201502071315</v>
      </c>
      <c r="I330" s="419" t="s">
        <v>672</v>
      </c>
      <c r="J330" s="419"/>
      <c r="K330" s="926" t="s">
        <v>1691</v>
      </c>
      <c r="L330" s="413" t="s">
        <v>1692</v>
      </c>
      <c r="M330" s="219" t="s">
        <v>1055</v>
      </c>
      <c r="N330" s="219"/>
      <c r="O330" s="219"/>
      <c r="P330" s="332">
        <v>42042</v>
      </c>
      <c r="Q330" s="326">
        <v>0.55208333333333337</v>
      </c>
      <c r="R330" s="219" t="s">
        <v>1062</v>
      </c>
      <c r="S330" s="535" t="s">
        <v>1057</v>
      </c>
      <c r="T330" s="239">
        <v>121.5</v>
      </c>
      <c r="U330" s="492">
        <v>209.2</v>
      </c>
      <c r="V330" s="136">
        <f t="shared" si="299"/>
        <v>87.699999999999989</v>
      </c>
      <c r="W330" s="9">
        <v>70</v>
      </c>
      <c r="X330" s="8">
        <f t="shared" si="286"/>
        <v>1252.8571428571427</v>
      </c>
      <c r="Y330" s="643" t="str">
        <f t="shared" ref="Y330:Y393" si="308">IF(V330&lt;Y$5,"&lt;MDL",IF(V330&lt;Y$6,"E, &lt;RL",IF(V330&gt;Y$6,"  ",)))</f>
        <v xml:space="preserve">  </v>
      </c>
      <c r="Z330" s="9"/>
      <c r="AA330" s="556">
        <v>126.3</v>
      </c>
      <c r="AB330" s="492">
        <v>205.6</v>
      </c>
      <c r="AC330" s="535">
        <v>79.3</v>
      </c>
      <c r="AD330" s="136">
        <v>66</v>
      </c>
      <c r="AE330" s="136">
        <f t="shared" si="304"/>
        <v>1201.5151515151515</v>
      </c>
      <c r="AF330" s="643" t="str">
        <f t="shared" ref="AF330:AF393" si="309">IF(AC330&lt;AF$5,"&lt;MDL",IF(AC330&lt;AF$6,"E, &lt;RL",IF(AC330&gt;AF$6,"  ",)))</f>
        <v xml:space="preserve">  </v>
      </c>
      <c r="AG330" s="9"/>
      <c r="AH330" s="136">
        <v>122.9</v>
      </c>
      <c r="AI330" s="559">
        <v>198.6</v>
      </c>
      <c r="AJ330" s="535">
        <v>75.699999999999989</v>
      </c>
      <c r="AK330" s="535">
        <v>68</v>
      </c>
      <c r="AL330" s="136">
        <f t="shared" si="305"/>
        <v>1113.2352941176468</v>
      </c>
      <c r="AM330" s="643" t="str">
        <f t="shared" si="307"/>
        <v xml:space="preserve">  </v>
      </c>
      <c r="AN330" s="136">
        <v>1189.202529496647</v>
      </c>
      <c r="AO330" s="136">
        <v>70.620575309796109</v>
      </c>
      <c r="AP330" s="136">
        <v>5.9384817605196014</v>
      </c>
      <c r="AQ330" s="535">
        <v>3</v>
      </c>
      <c r="AR330" s="643" t="str">
        <f t="shared" ref="AR330:AR393" si="310">IF(AN330&lt;AR$5,"&lt;MDL",IF(AN330&lt;AR$6,"E, &lt;RL",IF(AN330&gt;AR$6,"  ",)))</f>
        <v xml:space="preserve">  </v>
      </c>
      <c r="AS330" s="535"/>
      <c r="AT330" s="86" t="s">
        <v>191</v>
      </c>
      <c r="AU330" s="86" t="s">
        <v>191</v>
      </c>
      <c r="AV330" s="86" t="s">
        <v>191</v>
      </c>
      <c r="AW330" s="161" t="str">
        <f t="shared" si="298"/>
        <v xml:space="preserve">  </v>
      </c>
      <c r="AX330" s="643" t="str">
        <f t="shared" ref="AX330:AX393" si="311">IF(AU330&lt;AX$5,"&lt;MDL",IF(AU330&lt;AX$6,"E, &lt;RL",IF(AU330&gt;AX$6,"  ",)))</f>
        <v xml:space="preserve">  </v>
      </c>
      <c r="AY330" s="86" t="s">
        <v>191</v>
      </c>
      <c r="AZ330" s="86" t="s">
        <v>191</v>
      </c>
      <c r="BA330" s="86" t="s">
        <v>191</v>
      </c>
      <c r="BB330" s="161"/>
      <c r="BC330" s="643" t="str">
        <f t="shared" ref="BC330:BC393" si="312">IF(AZ330&lt;BC$5,"&lt;MDL",IF(AZ330&lt;BC$6,"E, &lt;RL",IF(AZ330&gt;BC$6,"  ",)))</f>
        <v xml:space="preserve">  </v>
      </c>
      <c r="BD330" s="801" t="s">
        <v>191</v>
      </c>
      <c r="BE330" s="17" t="s">
        <v>1062</v>
      </c>
      <c r="BF330" s="85">
        <v>28.022146378201363</v>
      </c>
      <c r="BG330" s="85"/>
      <c r="BH330" s="161"/>
      <c r="BI330" s="643" t="str">
        <f t="shared" ref="BI330:BI393" si="313">IF(BF330&lt;BI$5,"&lt;MDL",IF(BF330&lt;BI$6,"E, &lt;RL",IF(BF330&gt;BI$6,"  ",)))</f>
        <v xml:space="preserve">  </v>
      </c>
      <c r="BJ330" s="141" t="s">
        <v>1062</v>
      </c>
      <c r="BK330" s="199">
        <v>1.7921490611647006E-2</v>
      </c>
      <c r="BL330" s="199"/>
      <c r="BM330" s="161" t="s">
        <v>1076</v>
      </c>
      <c r="BN330" s="818" t="str">
        <f t="shared" ref="BN330:BN393" si="314">IF(BK330&lt;BN$5,"&lt;MDL",IF(BK330&lt;BN$6,"E, &lt;RL",IF(BK330&gt;BN$6,"  ",)))</f>
        <v xml:space="preserve">  </v>
      </c>
      <c r="BO330" s="942" t="str">
        <f t="shared" ref="BO330:BO393" si="315">IF(BK330&lt;BO$5,"&lt;MDL",IF(BK330&lt;BO$6,"E, &lt;RL",IF(BK330&gt;BO$6,"  ",)))</f>
        <v>E, &lt;RL</v>
      </c>
      <c r="BP330" s="825">
        <f t="shared" si="306"/>
        <v>6.3954739118728843E-2</v>
      </c>
      <c r="BQ330" s="138">
        <v>285.92557817908397</v>
      </c>
      <c r="BR330" s="141"/>
      <c r="BS330" s="161"/>
      <c r="BT330" s="818" t="str">
        <f t="shared" ref="BT330:BT393" si="316">IF(BQ330&lt;BT$5,"&lt;MDL",IF(BQ330&lt;BT$6,"E, &lt;RL",IF(BQ330&gt;BT$6,"  ",)))</f>
        <v xml:space="preserve">  </v>
      </c>
      <c r="BU330" s="67">
        <v>358.22390294722373</v>
      </c>
      <c r="BV330" s="141"/>
      <c r="BW330" s="161"/>
      <c r="BX330" s="643" t="str">
        <f t="shared" ref="BX330:BX393" si="317">IF(BU330&lt;BX$5,"&lt;MDL",IF(BU330&lt;BX$6,"E, &lt;RL",IF(BU330&gt;BX$6,"  ",)))</f>
        <v xml:space="preserve">  </v>
      </c>
      <c r="BY330" s="85">
        <v>0.66866095015670335</v>
      </c>
      <c r="BZ330" s="85"/>
      <c r="CA330" s="201" t="s">
        <v>1073</v>
      </c>
      <c r="CB330" s="197"/>
      <c r="CC330" s="643" t="str">
        <f t="shared" ref="CC330:CC393" si="318">IF(BY330&lt;CC$5,"&lt;MDL",IF(BY330&lt;CC$6,"E, &lt;RL",IF(BY330&gt;CC$6,"  ",)))</f>
        <v>E, &lt;RL</v>
      </c>
      <c r="CD330" s="199">
        <v>0.80340626283979677</v>
      </c>
      <c r="CE330" s="197"/>
      <c r="CF330" s="197"/>
      <c r="CG330" s="818" t="str">
        <f t="shared" ref="CG330:CG393" si="319">IF(CD330&lt;CG$5,"&lt;MDL",IF(CD330&lt;CG$6,"E, &lt;RL",IF(CD330&gt;CG$6,"  ",)))</f>
        <v xml:space="preserve">  </v>
      </c>
      <c r="CH330" s="781">
        <f t="shared" si="303"/>
        <v>0.23385838875104084</v>
      </c>
      <c r="CI330" s="199">
        <v>3.7409836883340204</v>
      </c>
      <c r="CJ330" s="141"/>
      <c r="CK330" s="141"/>
      <c r="CL330" s="643" t="str">
        <f t="shared" ref="CL330:CL393" si="320">IF(CI330&lt;CL$5,"&lt;MDL",IF(CI330&lt;CL$6,"E, &lt;RL",IF(CI330&gt;CL$6,"  ",)))</f>
        <v xml:space="preserve">  </v>
      </c>
      <c r="CM330" s="198">
        <v>4.1645950765718425</v>
      </c>
      <c r="CN330" s="141"/>
      <c r="CO330" s="141"/>
      <c r="CP330" s="818" t="str">
        <f t="shared" ref="CP330:CP393" si="321">IF(CM330&lt;CP$5,"&lt;MDL",IF(CM330&lt;CP$6,"E, &lt;RL",IF(CM330&gt;CP$6,"  ",)))</f>
        <v xml:space="preserve">  </v>
      </c>
      <c r="CQ330" s="154">
        <f t="shared" si="301"/>
        <v>1.3083767154231047</v>
      </c>
      <c r="CR330" s="87">
        <f t="shared" si="302"/>
        <v>1.1625676126881466</v>
      </c>
      <c r="CS330" s="141"/>
    </row>
    <row r="331" spans="1:97" ht="14.4" x14ac:dyDescent="0.3">
      <c r="A331" s="906" t="s">
        <v>2397</v>
      </c>
      <c r="B331" s="425" t="s">
        <v>1503</v>
      </c>
      <c r="C331" s="219" t="s">
        <v>599</v>
      </c>
      <c r="D331" s="219">
        <v>9</v>
      </c>
      <c r="E331" s="471">
        <v>1503006</v>
      </c>
      <c r="F331" s="472">
        <v>1</v>
      </c>
      <c r="G331" s="419">
        <v>11451800</v>
      </c>
      <c r="H331" s="419">
        <v>201502091335</v>
      </c>
      <c r="I331" s="419" t="s">
        <v>672</v>
      </c>
      <c r="J331" s="419"/>
      <c r="K331" s="926" t="s">
        <v>1691</v>
      </c>
      <c r="L331" s="413" t="s">
        <v>1692</v>
      </c>
      <c r="M331" s="219" t="s">
        <v>1055</v>
      </c>
      <c r="N331" s="219"/>
      <c r="O331" s="219"/>
      <c r="P331" s="332">
        <v>42044</v>
      </c>
      <c r="Q331" s="326">
        <v>0.56597222222222221</v>
      </c>
      <c r="R331" s="219" t="s">
        <v>1063</v>
      </c>
      <c r="S331" s="535" t="s">
        <v>1058</v>
      </c>
      <c r="T331" s="239">
        <v>129.4</v>
      </c>
      <c r="U331" s="492">
        <v>165</v>
      </c>
      <c r="V331" s="136">
        <f t="shared" si="299"/>
        <v>35.599999999999994</v>
      </c>
      <c r="W331" s="9">
        <v>76</v>
      </c>
      <c r="X331" s="8">
        <f t="shared" si="286"/>
        <v>468.4210526315789</v>
      </c>
      <c r="Y331" s="643" t="str">
        <f t="shared" si="308"/>
        <v xml:space="preserve">  </v>
      </c>
      <c r="Z331" s="9"/>
      <c r="AA331" s="556">
        <v>127.1</v>
      </c>
      <c r="AB331" s="492">
        <v>164.70000000000002</v>
      </c>
      <c r="AC331" s="535">
        <v>37.600000000000023</v>
      </c>
      <c r="AD331" s="136">
        <v>80</v>
      </c>
      <c r="AE331" s="136">
        <f t="shared" si="304"/>
        <v>470.00000000000028</v>
      </c>
      <c r="AF331" s="643" t="str">
        <f t="shared" si="309"/>
        <v xml:space="preserve">  </v>
      </c>
      <c r="AG331" s="9"/>
      <c r="AH331" s="136">
        <v>121.1</v>
      </c>
      <c r="AI331" s="559">
        <v>166.8</v>
      </c>
      <c r="AJ331" s="535">
        <v>45.700000000000017</v>
      </c>
      <c r="AK331" s="535">
        <v>92</v>
      </c>
      <c r="AL331" s="136">
        <f t="shared" si="305"/>
        <v>496.73913043478279</v>
      </c>
      <c r="AM331" s="643" t="str">
        <f t="shared" si="307"/>
        <v xml:space="preserve">  </v>
      </c>
      <c r="AN331" s="136">
        <v>478.38672768878729</v>
      </c>
      <c r="AO331" s="136">
        <v>15.913242397810626</v>
      </c>
      <c r="AP331" s="136">
        <v>3.3264389408735702</v>
      </c>
      <c r="AQ331" s="535">
        <v>3</v>
      </c>
      <c r="AR331" s="643" t="str">
        <f t="shared" si="310"/>
        <v xml:space="preserve">  </v>
      </c>
      <c r="AS331" s="535"/>
      <c r="AT331" s="86" t="s">
        <v>191</v>
      </c>
      <c r="AU331" s="86" t="s">
        <v>191</v>
      </c>
      <c r="AV331" s="86" t="s">
        <v>191</v>
      </c>
      <c r="AW331" s="161" t="str">
        <f t="shared" si="298"/>
        <v xml:space="preserve">  </v>
      </c>
      <c r="AX331" s="643" t="str">
        <f t="shared" si="311"/>
        <v xml:space="preserve">  </v>
      </c>
      <c r="AY331" s="86" t="s">
        <v>191</v>
      </c>
      <c r="AZ331" s="86" t="s">
        <v>191</v>
      </c>
      <c r="BA331" s="86" t="s">
        <v>191</v>
      </c>
      <c r="BB331" s="161"/>
      <c r="BC331" s="643" t="str">
        <f t="shared" si="312"/>
        <v xml:space="preserve">  </v>
      </c>
      <c r="BD331" s="801" t="s">
        <v>191</v>
      </c>
      <c r="BE331" s="17" t="s">
        <v>1063</v>
      </c>
      <c r="BF331" s="85">
        <v>13.18223915801533</v>
      </c>
      <c r="BG331" s="85"/>
      <c r="BH331" s="161"/>
      <c r="BI331" s="643" t="str">
        <f t="shared" si="313"/>
        <v xml:space="preserve">  </v>
      </c>
      <c r="BJ331" s="141" t="s">
        <v>1063</v>
      </c>
      <c r="BK331" s="199">
        <v>7.6818866185856691E-2</v>
      </c>
      <c r="BL331" s="199"/>
      <c r="BM331" s="161" t="s">
        <v>1072</v>
      </c>
      <c r="BN331" s="818" t="str">
        <f t="shared" si="314"/>
        <v xml:space="preserve">  </v>
      </c>
      <c r="BO331" s="942" t="str">
        <f t="shared" si="315"/>
        <v xml:space="preserve">  </v>
      </c>
      <c r="BP331" s="825">
        <f t="shared" si="306"/>
        <v>0.58274520182064626</v>
      </c>
      <c r="BQ331" s="138">
        <v>318.65210434396386</v>
      </c>
      <c r="BR331" s="141"/>
      <c r="BS331" s="161"/>
      <c r="BT331" s="818" t="str">
        <f t="shared" si="316"/>
        <v xml:space="preserve">  </v>
      </c>
      <c r="BU331" s="67">
        <v>149.26335414006726</v>
      </c>
      <c r="BV331" s="141"/>
      <c r="BW331" s="161"/>
      <c r="BX331" s="643" t="str">
        <f t="shared" si="317"/>
        <v xml:space="preserve">  </v>
      </c>
      <c r="BY331" s="85">
        <v>0.66282932186023191</v>
      </c>
      <c r="BZ331" s="85"/>
      <c r="CA331" s="201" t="s">
        <v>1073</v>
      </c>
      <c r="CB331" s="197"/>
      <c r="CC331" s="643" t="str">
        <f t="shared" si="318"/>
        <v>E, &lt;RL</v>
      </c>
      <c r="CD331" s="199">
        <v>0.31152978127430919</v>
      </c>
      <c r="CE331" s="197"/>
      <c r="CF331" s="197"/>
      <c r="CG331" s="818" t="str">
        <f t="shared" si="319"/>
        <v xml:space="preserve">  </v>
      </c>
      <c r="CH331" s="781">
        <f t="shared" si="303"/>
        <v>0.20801033880659756</v>
      </c>
      <c r="CI331" s="199">
        <v>4.671000673809516</v>
      </c>
      <c r="CJ331" s="141"/>
      <c r="CK331" s="141"/>
      <c r="CL331" s="643" t="str">
        <f t="shared" si="320"/>
        <v xml:space="preserve">  </v>
      </c>
      <c r="CM331" s="198">
        <v>2.3202688129684237</v>
      </c>
      <c r="CN331" s="141"/>
      <c r="CO331" s="141"/>
      <c r="CP331" s="818" t="str">
        <f t="shared" si="321"/>
        <v xml:space="preserve">  </v>
      </c>
      <c r="CQ331" s="154">
        <f t="shared" si="301"/>
        <v>1.4658621770052647</v>
      </c>
      <c r="CR331" s="87">
        <f t="shared" si="302"/>
        <v>1.5544798831139131</v>
      </c>
      <c r="CS331" s="141"/>
    </row>
    <row r="332" spans="1:97" ht="14.4" x14ac:dyDescent="0.3">
      <c r="A332" s="906" t="s">
        <v>2398</v>
      </c>
      <c r="B332" s="425" t="s">
        <v>1504</v>
      </c>
      <c r="C332" s="219" t="s">
        <v>599</v>
      </c>
      <c r="D332" s="219">
        <v>7</v>
      </c>
      <c r="E332" s="471">
        <v>1601132</v>
      </c>
      <c r="F332" s="472">
        <v>1</v>
      </c>
      <c r="G332" s="419">
        <v>11451800</v>
      </c>
      <c r="H332" s="419">
        <v>201512191340</v>
      </c>
      <c r="I332" s="419" t="s">
        <v>672</v>
      </c>
      <c r="J332" s="419"/>
      <c r="K332" s="926" t="s">
        <v>1691</v>
      </c>
      <c r="L332" s="413" t="s">
        <v>1692</v>
      </c>
      <c r="M332" s="219" t="s">
        <v>1055</v>
      </c>
      <c r="N332" s="219"/>
      <c r="O332" s="219"/>
      <c r="P332" s="332">
        <v>42357</v>
      </c>
      <c r="Q332" s="326">
        <v>0.56944444444444442</v>
      </c>
      <c r="R332" s="219" t="s">
        <v>1077</v>
      </c>
      <c r="S332" s="535" t="s">
        <v>1077</v>
      </c>
      <c r="T332" s="239">
        <v>126</v>
      </c>
      <c r="U332" s="492">
        <v>132.70000000000002</v>
      </c>
      <c r="V332" s="136">
        <v>6.7000000000000171</v>
      </c>
      <c r="W332" s="9">
        <v>100</v>
      </c>
      <c r="X332" s="8">
        <v>67.000000000000171</v>
      </c>
      <c r="Y332" s="643" t="str">
        <f t="shared" si="308"/>
        <v xml:space="preserve">  </v>
      </c>
      <c r="Z332" s="535" t="s">
        <v>1077</v>
      </c>
      <c r="AA332" s="239">
        <v>126</v>
      </c>
      <c r="AB332" s="492">
        <v>132.70000000000002</v>
      </c>
      <c r="AC332" s="535">
        <v>6.7000000000000171</v>
      </c>
      <c r="AD332" s="136">
        <v>102</v>
      </c>
      <c r="AE332" s="136">
        <v>65.686274509804093</v>
      </c>
      <c r="AF332" s="643" t="str">
        <f t="shared" si="309"/>
        <v xml:space="preserve">  </v>
      </c>
      <c r="AG332" s="535" t="s">
        <v>1077</v>
      </c>
      <c r="AH332" s="136">
        <v>126</v>
      </c>
      <c r="AI332" s="559">
        <v>133.5</v>
      </c>
      <c r="AJ332" s="535">
        <v>7.5</v>
      </c>
      <c r="AK332" s="535">
        <v>110</v>
      </c>
      <c r="AL332" s="136">
        <v>68.181818181818187</v>
      </c>
      <c r="AM332" s="643" t="str">
        <f t="shared" si="307"/>
        <v xml:space="preserve">  </v>
      </c>
      <c r="AN332" s="136">
        <v>66.956030897207484</v>
      </c>
      <c r="AO332" s="136">
        <v>1.2483527210819434</v>
      </c>
      <c r="AP332" s="136">
        <v>1.8644365628518882</v>
      </c>
      <c r="AQ332" s="535">
        <v>3</v>
      </c>
      <c r="AR332" s="643" t="str">
        <f t="shared" si="310"/>
        <v xml:space="preserve">  </v>
      </c>
      <c r="AS332" s="535"/>
      <c r="AT332" s="86" t="s">
        <v>191</v>
      </c>
      <c r="AU332" s="86" t="s">
        <v>191</v>
      </c>
      <c r="AV332" s="86" t="s">
        <v>191</v>
      </c>
      <c r="AW332" s="161" t="str">
        <f t="shared" si="298"/>
        <v xml:space="preserve">  </v>
      </c>
      <c r="AX332" s="643" t="str">
        <f t="shared" si="311"/>
        <v xml:space="preserve">  </v>
      </c>
      <c r="AY332" s="86" t="s">
        <v>191</v>
      </c>
      <c r="AZ332" s="86" t="s">
        <v>191</v>
      </c>
      <c r="BA332" s="86" t="s">
        <v>191</v>
      </c>
      <c r="BB332" s="161"/>
      <c r="BC332" s="643" t="str">
        <f t="shared" si="312"/>
        <v xml:space="preserve">  </v>
      </c>
      <c r="BD332" s="801" t="s">
        <v>191</v>
      </c>
      <c r="BE332" s="141" t="s">
        <v>1077</v>
      </c>
      <c r="BF332" s="85">
        <v>3.0227184557077136</v>
      </c>
      <c r="BG332" s="85"/>
      <c r="BH332" s="671"/>
      <c r="BI332" s="643" t="str">
        <f t="shared" si="313"/>
        <v xml:space="preserve">  </v>
      </c>
      <c r="BJ332" s="141" t="s">
        <v>1077</v>
      </c>
      <c r="BK332" s="199">
        <v>3.4971624974496532E-2</v>
      </c>
      <c r="BL332" s="199"/>
      <c r="BM332" s="141"/>
      <c r="BN332" s="818" t="str">
        <f t="shared" si="314"/>
        <v xml:space="preserve">  </v>
      </c>
      <c r="BO332" s="942" t="str">
        <f t="shared" si="315"/>
        <v xml:space="preserve">  </v>
      </c>
      <c r="BP332" s="825">
        <f t="shared" si="306"/>
        <v>1.1569593889388079</v>
      </c>
      <c r="BQ332" s="138">
        <v>125.19412544430348</v>
      </c>
      <c r="BR332" s="141"/>
      <c r="BS332" s="161"/>
      <c r="BT332" s="818" t="str">
        <f t="shared" si="316"/>
        <v xml:space="preserve">  </v>
      </c>
      <c r="BU332" s="67">
        <v>8.3880064047683547</v>
      </c>
      <c r="BV332" s="141"/>
      <c r="BW332" s="161"/>
      <c r="BX332" s="643" t="str">
        <f t="shared" si="317"/>
        <v xml:space="preserve">  </v>
      </c>
      <c r="BY332" s="85">
        <v>0.82312464086333859</v>
      </c>
      <c r="BZ332" s="85"/>
      <c r="CA332" s="141"/>
      <c r="CB332" s="197"/>
      <c r="CC332" s="643" t="str">
        <f t="shared" si="318"/>
        <v xml:space="preserve">  </v>
      </c>
      <c r="CD332" s="199">
        <v>5.4067991115533121E-2</v>
      </c>
      <c r="CE332" s="199"/>
      <c r="CF332" s="197" t="s">
        <v>1033</v>
      </c>
      <c r="CG332" s="818" t="str">
        <f t="shared" si="319"/>
        <v>&lt;MDL</v>
      </c>
      <c r="CH332" s="781">
        <f t="shared" si="303"/>
        <v>0.6574786460164469</v>
      </c>
      <c r="CI332" s="84">
        <v>4.3914775144039293</v>
      </c>
      <c r="CJ332" s="141"/>
      <c r="CK332" s="141" t="s">
        <v>602</v>
      </c>
      <c r="CL332" s="643" t="str">
        <f t="shared" si="320"/>
        <v xml:space="preserve">  </v>
      </c>
      <c r="CM332" s="5">
        <v>0.29941892143663151</v>
      </c>
      <c r="CN332" s="141"/>
      <c r="CO332" s="141"/>
      <c r="CP332" s="818" t="str">
        <f t="shared" si="321"/>
        <v xml:space="preserve">  </v>
      </c>
      <c r="CQ332" s="154">
        <f t="shared" si="301"/>
        <v>3.507734487396228</v>
      </c>
      <c r="CR332" s="87">
        <f t="shared" si="302"/>
        <v>3.5696076873095848</v>
      </c>
      <c r="CS332" s="141"/>
    </row>
    <row r="333" spans="1:97" ht="14.4" x14ac:dyDescent="0.3">
      <c r="A333" s="906" t="s">
        <v>2399</v>
      </c>
      <c r="B333" s="425" t="s">
        <v>1505</v>
      </c>
      <c r="C333" s="219" t="s">
        <v>599</v>
      </c>
      <c r="D333" s="219">
        <v>7</v>
      </c>
      <c r="E333" s="471">
        <v>1601131</v>
      </c>
      <c r="F333" s="472">
        <v>1</v>
      </c>
      <c r="G333" s="419">
        <v>11451800</v>
      </c>
      <c r="H333" s="419">
        <v>201512191400</v>
      </c>
      <c r="I333" s="419" t="s">
        <v>672</v>
      </c>
      <c r="J333" s="419"/>
      <c r="K333" s="926" t="s">
        <v>1691</v>
      </c>
      <c r="L333" s="413" t="s">
        <v>1692</v>
      </c>
      <c r="M333" s="219" t="s">
        <v>1055</v>
      </c>
      <c r="N333" s="219"/>
      <c r="O333" s="219"/>
      <c r="P333" s="332">
        <v>42357</v>
      </c>
      <c r="Q333" s="326">
        <v>0.58333333333333337</v>
      </c>
      <c r="R333" s="219" t="s">
        <v>1078</v>
      </c>
      <c r="S333" s="535" t="s">
        <v>1078</v>
      </c>
      <c r="T333" s="239">
        <v>130.1</v>
      </c>
      <c r="U333" s="492">
        <v>138.80000000000001</v>
      </c>
      <c r="V333" s="136">
        <v>8.7000000000000171</v>
      </c>
      <c r="W333" s="9">
        <v>132</v>
      </c>
      <c r="X333" s="8">
        <v>65.909090909091034</v>
      </c>
      <c r="Y333" s="643" t="str">
        <f t="shared" si="308"/>
        <v xml:space="preserve">  </v>
      </c>
      <c r="Z333" s="535" t="s">
        <v>1078</v>
      </c>
      <c r="AA333" s="556">
        <v>122.8</v>
      </c>
      <c r="AB333" s="492">
        <v>131.70000000000002</v>
      </c>
      <c r="AC333" s="535">
        <v>8.9000000000000199</v>
      </c>
      <c r="AD333" s="136">
        <v>132</v>
      </c>
      <c r="AE333" s="136">
        <v>67.424242424242578</v>
      </c>
      <c r="AF333" s="643" t="str">
        <f t="shared" si="309"/>
        <v xml:space="preserve">  </v>
      </c>
      <c r="AG333" s="535" t="s">
        <v>1078</v>
      </c>
      <c r="AH333" s="136">
        <v>130.9</v>
      </c>
      <c r="AI333" s="559">
        <v>139.6</v>
      </c>
      <c r="AJ333" s="535">
        <v>8.6999999999999886</v>
      </c>
      <c r="AK333" s="535">
        <v>126</v>
      </c>
      <c r="AL333" s="136">
        <v>69.047619047618952</v>
      </c>
      <c r="AM333" s="643" t="str">
        <f t="shared" si="307"/>
        <v xml:space="preserve">  </v>
      </c>
      <c r="AN333" s="136">
        <v>67.460317460317512</v>
      </c>
      <c r="AO333" s="136">
        <v>1.5695750301446993</v>
      </c>
      <c r="AP333" s="136">
        <v>2.3266641623321411</v>
      </c>
      <c r="AQ333" s="535">
        <v>3</v>
      </c>
      <c r="AR333" s="643" t="str">
        <f t="shared" si="310"/>
        <v xml:space="preserve">  </v>
      </c>
      <c r="AS333" s="535"/>
      <c r="AT333" s="86" t="s">
        <v>191</v>
      </c>
      <c r="AU333" s="86" t="s">
        <v>191</v>
      </c>
      <c r="AV333" s="86" t="s">
        <v>191</v>
      </c>
      <c r="AW333" s="161" t="str">
        <f t="shared" si="298"/>
        <v xml:space="preserve">  </v>
      </c>
      <c r="AX333" s="643" t="str">
        <f t="shared" si="311"/>
        <v xml:space="preserve">  </v>
      </c>
      <c r="AY333" s="86" t="s">
        <v>191</v>
      </c>
      <c r="AZ333" s="86" t="s">
        <v>191</v>
      </c>
      <c r="BA333" s="86" t="s">
        <v>191</v>
      </c>
      <c r="BB333" s="161"/>
      <c r="BC333" s="643" t="str">
        <f t="shared" si="312"/>
        <v xml:space="preserve">  </v>
      </c>
      <c r="BD333" s="801" t="s">
        <v>191</v>
      </c>
      <c r="BE333" s="141" t="s">
        <v>1078</v>
      </c>
      <c r="BF333" s="85">
        <v>3.9029901767348814</v>
      </c>
      <c r="BG333" s="85"/>
      <c r="BH333" s="671"/>
      <c r="BI333" s="643" t="str">
        <f t="shared" si="313"/>
        <v xml:space="preserve">  </v>
      </c>
      <c r="BJ333" s="141" t="s">
        <v>1078</v>
      </c>
      <c r="BK333" s="199">
        <v>2.8907229101986266E-2</v>
      </c>
      <c r="BL333" s="199"/>
      <c r="BM333" s="141"/>
      <c r="BN333" s="818" t="str">
        <f t="shared" si="314"/>
        <v xml:space="preserve">  </v>
      </c>
      <c r="BO333" s="942" t="str">
        <f t="shared" si="315"/>
        <v>E, &lt;RL</v>
      </c>
      <c r="BP333" s="825">
        <f t="shared" si="306"/>
        <v>0.74064314264221753</v>
      </c>
      <c r="BQ333" s="138">
        <v>110.90525822337433</v>
      </c>
      <c r="BR333" s="141"/>
      <c r="BS333" s="161"/>
      <c r="BT333" s="818" t="str">
        <f t="shared" si="316"/>
        <v xml:space="preserve">  </v>
      </c>
      <c r="BU333" s="67">
        <v>7.3096647465405944</v>
      </c>
      <c r="BV333" s="141"/>
      <c r="BW333" s="161"/>
      <c r="BX333" s="643" t="str">
        <f t="shared" si="317"/>
        <v xml:space="preserve">  </v>
      </c>
      <c r="BY333" s="85">
        <v>1.1099639648685562</v>
      </c>
      <c r="BZ333" s="85"/>
      <c r="CA333" s="197"/>
      <c r="CB333" s="197"/>
      <c r="CC333" s="643" t="str">
        <f t="shared" si="318"/>
        <v xml:space="preserve">  </v>
      </c>
      <c r="CD333" s="199">
        <v>7.4838479449471002E-2</v>
      </c>
      <c r="CE333" s="199"/>
      <c r="CF333" s="197" t="s">
        <v>1033</v>
      </c>
      <c r="CG333" s="818" t="str">
        <f t="shared" si="319"/>
        <v>&lt;MDL</v>
      </c>
      <c r="CH333" s="781">
        <f t="shared" si="303"/>
        <v>1.0008217668390234</v>
      </c>
      <c r="CI333" s="84">
        <v>5.4498252594440633</v>
      </c>
      <c r="CJ333" s="141"/>
      <c r="CK333" s="141" t="s">
        <v>602</v>
      </c>
      <c r="CL333" s="643" t="str">
        <f t="shared" si="320"/>
        <v xml:space="preserve">  </v>
      </c>
      <c r="CM333" s="5">
        <v>0.37629745839018486</v>
      </c>
      <c r="CN333" s="141"/>
      <c r="CO333" s="141"/>
      <c r="CP333" s="818" t="str">
        <f t="shared" si="321"/>
        <v xml:space="preserve">  </v>
      </c>
      <c r="CQ333" s="154">
        <f t="shared" si="301"/>
        <v>4.9139466845364241</v>
      </c>
      <c r="CR333" s="87">
        <f t="shared" si="302"/>
        <v>5.1479441457048098</v>
      </c>
      <c r="CS333" s="141"/>
    </row>
    <row r="334" spans="1:97" ht="14.4" x14ac:dyDescent="0.3">
      <c r="A334" s="906" t="s">
        <v>2400</v>
      </c>
      <c r="B334" s="425" t="s">
        <v>1506</v>
      </c>
      <c r="C334" s="219" t="s">
        <v>599</v>
      </c>
      <c r="D334" s="219">
        <v>7</v>
      </c>
      <c r="E334" s="471">
        <v>1601522</v>
      </c>
      <c r="F334" s="472">
        <v>1</v>
      </c>
      <c r="G334" s="419">
        <v>11451800</v>
      </c>
      <c r="H334" s="419">
        <v>201512221000</v>
      </c>
      <c r="I334" s="419" t="s">
        <v>672</v>
      </c>
      <c r="J334" s="419"/>
      <c r="K334" s="926" t="s">
        <v>1691</v>
      </c>
      <c r="L334" s="413" t="s">
        <v>1692</v>
      </c>
      <c r="M334" s="219" t="s">
        <v>1055</v>
      </c>
      <c r="N334" s="219"/>
      <c r="O334" s="219"/>
      <c r="P334" s="332">
        <v>42360</v>
      </c>
      <c r="Q334" s="326">
        <v>0.41666666666666669</v>
      </c>
      <c r="R334" s="219" t="s">
        <v>1079</v>
      </c>
      <c r="S334" s="535" t="s">
        <v>1079</v>
      </c>
      <c r="T334" s="239">
        <v>121.9</v>
      </c>
      <c r="U334" s="492">
        <v>142.80000000000001</v>
      </c>
      <c r="V334" s="136">
        <v>20.900000000000006</v>
      </c>
      <c r="W334" s="9">
        <v>83</v>
      </c>
      <c r="X334" s="8">
        <v>251.80722891566271</v>
      </c>
      <c r="Y334" s="643" t="str">
        <f t="shared" si="308"/>
        <v xml:space="preserve">  </v>
      </c>
      <c r="Z334" s="535" t="s">
        <v>1079</v>
      </c>
      <c r="AA334" s="556">
        <v>119.7</v>
      </c>
      <c r="AB334" s="492">
        <v>138.69999999999999</v>
      </c>
      <c r="AC334" s="535">
        <v>18.999999999999986</v>
      </c>
      <c r="AD334" s="136">
        <v>75.400000000000006</v>
      </c>
      <c r="AE334" s="136">
        <v>251.98938992042417</v>
      </c>
      <c r="AF334" s="643" t="str">
        <f t="shared" si="309"/>
        <v xml:space="preserve">  </v>
      </c>
      <c r="AG334" s="535" t="s">
        <v>1079</v>
      </c>
      <c r="AH334" s="136">
        <v>121.2</v>
      </c>
      <c r="AI334" s="559">
        <v>132.30000000000001</v>
      </c>
      <c r="AJ334" s="535">
        <v>11.100000000000009</v>
      </c>
      <c r="AK334" s="535">
        <v>41</v>
      </c>
      <c r="AL334" s="136">
        <v>270.73170731707336</v>
      </c>
      <c r="AM334" s="643" t="str">
        <f t="shared" si="307"/>
        <v xml:space="preserve">  </v>
      </c>
      <c r="AN334" s="136">
        <v>258.17610871772007</v>
      </c>
      <c r="AO334" s="136">
        <v>10.873848803389508</v>
      </c>
      <c r="AP334" s="136">
        <v>4.2117951414623578</v>
      </c>
      <c r="AQ334" s="535">
        <v>3</v>
      </c>
      <c r="AR334" s="643" t="str">
        <f t="shared" si="310"/>
        <v xml:space="preserve">  </v>
      </c>
      <c r="AS334" s="535"/>
      <c r="AT334" s="86" t="s">
        <v>191</v>
      </c>
      <c r="AU334" s="86" t="s">
        <v>191</v>
      </c>
      <c r="AV334" s="86" t="s">
        <v>191</v>
      </c>
      <c r="AW334" s="161" t="str">
        <f t="shared" si="298"/>
        <v xml:space="preserve">  </v>
      </c>
      <c r="AX334" s="643" t="str">
        <f t="shared" si="311"/>
        <v xml:space="preserve">  </v>
      </c>
      <c r="AY334" s="86" t="s">
        <v>191</v>
      </c>
      <c r="AZ334" s="86" t="s">
        <v>191</v>
      </c>
      <c r="BA334" s="86" t="s">
        <v>191</v>
      </c>
      <c r="BB334" s="161"/>
      <c r="BC334" s="643" t="str">
        <f t="shared" si="312"/>
        <v xml:space="preserve">  </v>
      </c>
      <c r="BD334" s="801" t="s">
        <v>191</v>
      </c>
      <c r="BE334" s="141" t="s">
        <v>1079</v>
      </c>
      <c r="BF334" s="85">
        <v>2.3823436986137296</v>
      </c>
      <c r="BG334" s="85"/>
      <c r="BH334" s="671"/>
      <c r="BI334" s="643" t="str">
        <f t="shared" si="313"/>
        <v xml:space="preserve">  </v>
      </c>
      <c r="BJ334" s="141" t="s">
        <v>1079</v>
      </c>
      <c r="BK334" s="199">
        <v>5.1423292000335442E-2</v>
      </c>
      <c r="BL334" s="199"/>
      <c r="BM334" s="141"/>
      <c r="BN334" s="818" t="str">
        <f t="shared" si="314"/>
        <v xml:space="preserve">  </v>
      </c>
      <c r="BO334" s="942" t="str">
        <f t="shared" si="315"/>
        <v xml:space="preserve">  </v>
      </c>
      <c r="BP334" s="825">
        <f t="shared" si="306"/>
        <v>2.1585169272703317</v>
      </c>
      <c r="BQ334" s="138">
        <v>192.87211497207775</v>
      </c>
      <c r="BR334" s="141"/>
      <c r="BS334" s="161"/>
      <c r="BT334" s="818" t="str">
        <f t="shared" si="316"/>
        <v xml:space="preserve">  </v>
      </c>
      <c r="BU334" s="67">
        <v>48.566592806221998</v>
      </c>
      <c r="BV334" s="141"/>
      <c r="BW334" s="161"/>
      <c r="BX334" s="643" t="str">
        <f t="shared" si="317"/>
        <v xml:space="preserve">  </v>
      </c>
      <c r="BY334" s="85">
        <v>1.1038391676934431</v>
      </c>
      <c r="BZ334" s="85"/>
      <c r="CA334" s="197"/>
      <c r="CB334" s="197"/>
      <c r="CC334" s="643" t="str">
        <f t="shared" si="318"/>
        <v xml:space="preserve">  </v>
      </c>
      <c r="CD334" s="199">
        <v>0.27815575843733958</v>
      </c>
      <c r="CE334" s="199"/>
      <c r="CF334" s="197" t="s">
        <v>1132</v>
      </c>
      <c r="CG334" s="818" t="str">
        <f t="shared" si="319"/>
        <v xml:space="preserve">  </v>
      </c>
      <c r="CH334" s="781">
        <f t="shared" si="303"/>
        <v>0.57231661915111309</v>
      </c>
      <c r="CI334" s="84">
        <v>7.0104519275084938</v>
      </c>
      <c r="CJ334" s="141"/>
      <c r="CK334" s="141" t="s">
        <v>602</v>
      </c>
      <c r="CL334" s="643" t="str">
        <f t="shared" si="320"/>
        <v xml:space="preserve">  </v>
      </c>
      <c r="CM334" s="5">
        <v>1.8979516193986423</v>
      </c>
      <c r="CN334" s="141"/>
      <c r="CO334" s="141"/>
      <c r="CP334" s="818" t="str">
        <f t="shared" si="321"/>
        <v xml:space="preserve">  </v>
      </c>
      <c r="CQ334" s="154">
        <f t="shared" si="301"/>
        <v>3.6347669690475488</v>
      </c>
      <c r="CR334" s="87">
        <f t="shared" si="302"/>
        <v>3.9079365253629459</v>
      </c>
      <c r="CS334" s="141"/>
    </row>
    <row r="335" spans="1:97" ht="14.4" x14ac:dyDescent="0.3">
      <c r="A335" s="906" t="s">
        <v>2401</v>
      </c>
      <c r="B335" s="421" t="s">
        <v>1507</v>
      </c>
      <c r="C335" s="219" t="s">
        <v>600</v>
      </c>
      <c r="D335" s="310">
        <v>7</v>
      </c>
      <c r="E335" s="471">
        <v>1600316</v>
      </c>
      <c r="F335" s="472">
        <v>4</v>
      </c>
      <c r="G335" s="419">
        <v>11451800</v>
      </c>
      <c r="H335" s="309">
        <v>201512221001</v>
      </c>
      <c r="I335" s="419" t="s">
        <v>672</v>
      </c>
      <c r="J335" s="419"/>
      <c r="K335" s="926" t="s">
        <v>1691</v>
      </c>
      <c r="L335" s="413" t="s">
        <v>1692</v>
      </c>
      <c r="M335" s="219" t="s">
        <v>1055</v>
      </c>
      <c r="N335" s="219"/>
      <c r="O335" s="219" t="s">
        <v>45</v>
      </c>
      <c r="P335" s="332">
        <v>42360</v>
      </c>
      <c r="Q335" s="326">
        <v>0.41736111111111113</v>
      </c>
      <c r="R335" s="219" t="s">
        <v>1763</v>
      </c>
      <c r="S335" s="536"/>
      <c r="T335" s="370"/>
      <c r="U335" s="494"/>
      <c r="V335" s="311"/>
      <c r="W335" s="352"/>
      <c r="X335" s="315"/>
      <c r="Y335" s="643"/>
      <c r="Z335" s="536"/>
      <c r="AA335" s="557"/>
      <c r="AB335" s="494"/>
      <c r="AC335" s="536"/>
      <c r="AD335" s="311"/>
      <c r="AE335" s="311"/>
      <c r="AF335" s="643"/>
      <c r="AG335" s="536"/>
      <c r="AH335" s="311"/>
      <c r="AI335" s="562"/>
      <c r="AJ335" s="536"/>
      <c r="AK335" s="536"/>
      <c r="AL335" s="311"/>
      <c r="AM335" s="643"/>
      <c r="AN335" s="315"/>
      <c r="AO335" s="315"/>
      <c r="AP335" s="315"/>
      <c r="AQ335" s="536"/>
      <c r="AR335" s="643"/>
      <c r="AS335" s="536"/>
      <c r="AT335" s="272" t="s">
        <v>191</v>
      </c>
      <c r="AU335" s="272" t="s">
        <v>191</v>
      </c>
      <c r="AV335" s="272" t="s">
        <v>191</v>
      </c>
      <c r="AW335" s="161" t="str">
        <f t="shared" si="298"/>
        <v xml:space="preserve">  </v>
      </c>
      <c r="AX335" s="643" t="str">
        <f t="shared" si="311"/>
        <v xml:space="preserve">  </v>
      </c>
      <c r="AY335" s="272" t="s">
        <v>191</v>
      </c>
      <c r="AZ335" s="272" t="s">
        <v>191</v>
      </c>
      <c r="BA335" s="272" t="s">
        <v>191</v>
      </c>
      <c r="BB335" s="161"/>
      <c r="BC335" s="643" t="str">
        <f t="shared" si="312"/>
        <v xml:space="preserve">  </v>
      </c>
      <c r="BD335" s="802" t="s">
        <v>191</v>
      </c>
      <c r="BE335" s="195" t="s">
        <v>1080</v>
      </c>
      <c r="BF335" s="312">
        <v>2.3260597453985943</v>
      </c>
      <c r="BG335" s="312"/>
      <c r="BH335" s="671"/>
      <c r="BI335" s="643" t="str">
        <f t="shared" si="313"/>
        <v xml:space="preserve">  </v>
      </c>
      <c r="BJ335" s="195" t="s">
        <v>1080</v>
      </c>
      <c r="BK335" s="313">
        <v>4.3750392929553475E-2</v>
      </c>
      <c r="BL335" s="313"/>
      <c r="BM335" s="195"/>
      <c r="BN335" s="818" t="str">
        <f t="shared" si="314"/>
        <v xml:space="preserve">  </v>
      </c>
      <c r="BO335" s="942" t="str">
        <f t="shared" si="315"/>
        <v xml:space="preserve">  </v>
      </c>
      <c r="BP335" s="846">
        <f t="shared" si="306"/>
        <v>1.8808800167794657</v>
      </c>
      <c r="BQ335" s="317"/>
      <c r="BR335" s="195"/>
      <c r="BS335" s="161"/>
      <c r="BT335" s="818"/>
      <c r="BU335" s="67"/>
      <c r="BV335" s="195"/>
      <c r="BW335" s="161"/>
      <c r="BX335" s="643"/>
      <c r="BY335" s="85"/>
      <c r="BZ335" s="318"/>
      <c r="CA335" s="319"/>
      <c r="CB335" s="319"/>
      <c r="CC335" s="885"/>
      <c r="CD335" s="318"/>
      <c r="CE335" s="318"/>
      <c r="CF335" s="319"/>
      <c r="CG335" s="319"/>
      <c r="CH335" s="319"/>
      <c r="CI335" s="319"/>
      <c r="CJ335" s="319"/>
      <c r="CK335" s="319"/>
      <c r="CL335" s="319"/>
      <c r="CM335" s="319"/>
      <c r="CN335" s="319"/>
      <c r="CO335" s="319"/>
      <c r="CP335" s="319"/>
      <c r="CQ335" s="319"/>
      <c r="CR335" s="319"/>
      <c r="CS335" s="195"/>
    </row>
    <row r="336" spans="1:97" ht="14.4" x14ac:dyDescent="0.3">
      <c r="A336" s="906" t="s">
        <v>2402</v>
      </c>
      <c r="B336" s="425" t="s">
        <v>1508</v>
      </c>
      <c r="C336" s="219" t="s">
        <v>599</v>
      </c>
      <c r="D336" s="219">
        <v>7</v>
      </c>
      <c r="E336" s="471">
        <v>1601521</v>
      </c>
      <c r="F336" s="472">
        <v>1</v>
      </c>
      <c r="G336" s="419">
        <v>11451800</v>
      </c>
      <c r="H336" s="419">
        <v>201512221200</v>
      </c>
      <c r="I336" s="419" t="s">
        <v>672</v>
      </c>
      <c r="J336" s="419"/>
      <c r="K336" s="926" t="s">
        <v>1691</v>
      </c>
      <c r="L336" s="413" t="s">
        <v>1692</v>
      </c>
      <c r="M336" s="219" t="s">
        <v>1055</v>
      </c>
      <c r="N336" s="219"/>
      <c r="O336" s="219"/>
      <c r="P336" s="332">
        <v>42360</v>
      </c>
      <c r="Q336" s="326">
        <v>0.5</v>
      </c>
      <c r="R336" s="219" t="s">
        <v>1081</v>
      </c>
      <c r="S336" s="535" t="s">
        <v>1081</v>
      </c>
      <c r="T336" s="239">
        <v>118.8</v>
      </c>
      <c r="U336" s="492">
        <v>145.6</v>
      </c>
      <c r="V336" s="136">
        <v>26.799999999999997</v>
      </c>
      <c r="W336" s="9">
        <v>80</v>
      </c>
      <c r="X336" s="8">
        <v>334.99999999999994</v>
      </c>
      <c r="Y336" s="643" t="str">
        <f t="shared" si="308"/>
        <v xml:space="preserve">  </v>
      </c>
      <c r="Z336" s="535" t="s">
        <v>1081</v>
      </c>
      <c r="AA336" s="556">
        <v>119.1</v>
      </c>
      <c r="AB336" s="492">
        <v>152.79999999999998</v>
      </c>
      <c r="AC336" s="535">
        <v>33.699999999999989</v>
      </c>
      <c r="AD336" s="136">
        <v>90</v>
      </c>
      <c r="AE336" s="136">
        <v>374.44444444444434</v>
      </c>
      <c r="AF336" s="643" t="str">
        <f t="shared" si="309"/>
        <v xml:space="preserve">  </v>
      </c>
      <c r="AG336" s="535" t="s">
        <v>1081</v>
      </c>
      <c r="AH336" s="136">
        <v>119.6</v>
      </c>
      <c r="AI336" s="559">
        <v>154.1</v>
      </c>
      <c r="AJ336" s="535">
        <v>34.5</v>
      </c>
      <c r="AK336" s="535">
        <v>88</v>
      </c>
      <c r="AL336" s="136">
        <v>392.04545454545456</v>
      </c>
      <c r="AM336" s="643" t="str">
        <f t="shared" si="307"/>
        <v xml:space="preserve">  </v>
      </c>
      <c r="AN336" s="136">
        <v>367.1632996632996</v>
      </c>
      <c r="AO336" s="136">
        <v>29.211423674093247</v>
      </c>
      <c r="AP336" s="136">
        <v>7.9559759106863481</v>
      </c>
      <c r="AQ336" s="535">
        <v>3</v>
      </c>
      <c r="AR336" s="643" t="str">
        <f t="shared" si="310"/>
        <v xml:space="preserve">  </v>
      </c>
      <c r="AS336" s="535" t="s">
        <v>1135</v>
      </c>
      <c r="AT336" s="86" t="s">
        <v>191</v>
      </c>
      <c r="AU336" s="86" t="s">
        <v>191</v>
      </c>
      <c r="AV336" s="86" t="s">
        <v>191</v>
      </c>
      <c r="AW336" s="161" t="str">
        <f t="shared" si="298"/>
        <v xml:space="preserve">  </v>
      </c>
      <c r="AX336" s="643" t="str">
        <f t="shared" si="311"/>
        <v xml:space="preserve">  </v>
      </c>
      <c r="AY336" s="86" t="s">
        <v>191</v>
      </c>
      <c r="AZ336" s="86" t="s">
        <v>191</v>
      </c>
      <c r="BA336" s="86" t="s">
        <v>191</v>
      </c>
      <c r="BB336" s="161"/>
      <c r="BC336" s="643" t="str">
        <f t="shared" si="312"/>
        <v xml:space="preserve">  </v>
      </c>
      <c r="BD336" s="801" t="s">
        <v>191</v>
      </c>
      <c r="BE336" s="141" t="s">
        <v>1081</v>
      </c>
      <c r="BF336" s="85">
        <v>1.7549549136620979</v>
      </c>
      <c r="BG336" s="85"/>
      <c r="BH336" s="671"/>
      <c r="BI336" s="643" t="str">
        <f t="shared" si="313"/>
        <v xml:space="preserve">  </v>
      </c>
      <c r="BJ336" s="141" t="s">
        <v>1081</v>
      </c>
      <c r="BK336" s="199">
        <v>4.2861704280462674E-2</v>
      </c>
      <c r="BL336" s="199"/>
      <c r="BM336" s="141"/>
      <c r="BN336" s="818" t="str">
        <f t="shared" si="314"/>
        <v xml:space="preserve">  </v>
      </c>
      <c r="BO336" s="942" t="str">
        <f t="shared" si="315"/>
        <v xml:space="preserve">  </v>
      </c>
      <c r="BP336" s="825">
        <f t="shared" si="306"/>
        <v>2.4423250960346516</v>
      </c>
      <c r="BQ336" s="538">
        <v>118.65328675599024</v>
      </c>
      <c r="BR336" s="538">
        <v>10.925022167389798</v>
      </c>
      <c r="BS336" s="161"/>
      <c r="BT336" s="818" t="str">
        <f t="shared" si="316"/>
        <v xml:space="preserve">  </v>
      </c>
      <c r="BU336" s="67">
        <v>39.748851063256723</v>
      </c>
      <c r="BV336" s="141">
        <v>3.6598824260755798</v>
      </c>
      <c r="BW336" s="161"/>
      <c r="BX336" s="643" t="str">
        <f t="shared" si="317"/>
        <v xml:space="preserve">  </v>
      </c>
      <c r="BY336" s="85">
        <v>1.1161525677876341</v>
      </c>
      <c r="BZ336" s="85"/>
      <c r="CA336" s="197"/>
      <c r="CB336" s="197" t="s">
        <v>1132</v>
      </c>
      <c r="CC336" s="643" t="str">
        <f t="shared" si="318"/>
        <v xml:space="preserve">  </v>
      </c>
      <c r="CD336" s="199">
        <v>0.41793712816048068</v>
      </c>
      <c r="CE336" s="199"/>
      <c r="CF336" s="197" t="s">
        <v>1132</v>
      </c>
      <c r="CG336" s="818" t="str">
        <f t="shared" si="319"/>
        <v xml:space="preserve">  </v>
      </c>
      <c r="CH336" s="781">
        <f t="shared" ref="CH336:CH344" si="322">BY336/BQ336*100</f>
        <v>0.94068407062586901</v>
      </c>
      <c r="CI336" s="84">
        <v>4.1019295464212515</v>
      </c>
      <c r="CJ336" s="141"/>
      <c r="CK336" s="141" t="s">
        <v>602</v>
      </c>
      <c r="CL336" s="643" t="str">
        <f t="shared" si="320"/>
        <v xml:space="preserve">  </v>
      </c>
      <c r="CM336" s="5">
        <v>1.6081428335401502</v>
      </c>
      <c r="CN336" s="141"/>
      <c r="CO336" s="141"/>
      <c r="CP336" s="818" t="str">
        <f t="shared" si="321"/>
        <v xml:space="preserve">  </v>
      </c>
      <c r="CQ336" s="154">
        <f t="shared" ref="CQ336:CQ344" si="323">CI336/BQ336*100</f>
        <v>3.4570719940163515</v>
      </c>
      <c r="CR336" s="87">
        <f t="shared" ref="CR336:CR344" si="324">100*CM336/BU336</f>
        <v>4.0457592874343353</v>
      </c>
      <c r="CS336" s="141"/>
    </row>
    <row r="337" spans="1:97" ht="14.4" x14ac:dyDescent="0.3">
      <c r="A337" s="906" t="s">
        <v>2403</v>
      </c>
      <c r="B337" s="425" t="s">
        <v>1509</v>
      </c>
      <c r="C337" s="219" t="s">
        <v>599</v>
      </c>
      <c r="D337" s="219">
        <v>7</v>
      </c>
      <c r="E337" s="471">
        <v>1601520</v>
      </c>
      <c r="F337" s="472">
        <v>1</v>
      </c>
      <c r="G337" s="419">
        <v>11451800</v>
      </c>
      <c r="H337" s="419">
        <v>201512221320</v>
      </c>
      <c r="I337" s="419" t="s">
        <v>672</v>
      </c>
      <c r="J337" s="419"/>
      <c r="K337" s="926" t="s">
        <v>1691</v>
      </c>
      <c r="L337" s="413" t="s">
        <v>1692</v>
      </c>
      <c r="M337" s="219" t="s">
        <v>1055</v>
      </c>
      <c r="N337" s="219"/>
      <c r="O337" s="219"/>
      <c r="P337" s="332">
        <v>42360</v>
      </c>
      <c r="Q337" s="326">
        <v>0.55555555555555558</v>
      </c>
      <c r="R337" s="219" t="s">
        <v>1123</v>
      </c>
      <c r="S337" s="535" t="s">
        <v>1123</v>
      </c>
      <c r="T337" s="239">
        <v>124.4</v>
      </c>
      <c r="U337" s="492">
        <v>153.79999999999998</v>
      </c>
      <c r="V337" s="136">
        <v>29.399999999999977</v>
      </c>
      <c r="W337" s="9">
        <v>54</v>
      </c>
      <c r="X337" s="8">
        <v>544.444444444444</v>
      </c>
      <c r="Y337" s="643" t="str">
        <f t="shared" si="308"/>
        <v xml:space="preserve">  </v>
      </c>
      <c r="Z337" s="535" t="s">
        <v>1123</v>
      </c>
      <c r="AA337" s="556">
        <v>122.6</v>
      </c>
      <c r="AB337" s="492">
        <v>166.3</v>
      </c>
      <c r="AC337" s="535">
        <v>43.700000000000017</v>
      </c>
      <c r="AD337" s="136">
        <v>82</v>
      </c>
      <c r="AE337" s="136">
        <v>532.92682926829286</v>
      </c>
      <c r="AF337" s="643" t="str">
        <f t="shared" si="309"/>
        <v xml:space="preserve">  </v>
      </c>
      <c r="AG337" s="535" t="s">
        <v>1123</v>
      </c>
      <c r="AH337" s="136">
        <v>124.8</v>
      </c>
      <c r="AI337" s="559">
        <v>154.1</v>
      </c>
      <c r="AJ337" s="535">
        <v>29.299999999999997</v>
      </c>
      <c r="AK337" s="535">
        <v>54</v>
      </c>
      <c r="AL337" s="136">
        <v>542.5925925925925</v>
      </c>
      <c r="AM337" s="643" t="str">
        <f t="shared" si="307"/>
        <v xml:space="preserve">  </v>
      </c>
      <c r="AN337" s="136">
        <v>539.98795543510971</v>
      </c>
      <c r="AO337" s="136">
        <v>6.1848173682075256</v>
      </c>
      <c r="AP337" s="136">
        <v>1.1453620966830536</v>
      </c>
      <c r="AQ337" s="535">
        <v>3</v>
      </c>
      <c r="AR337" s="643" t="str">
        <f t="shared" si="310"/>
        <v xml:space="preserve">  </v>
      </c>
      <c r="AS337" s="535"/>
      <c r="AT337" s="86" t="s">
        <v>191</v>
      </c>
      <c r="AU337" s="86" t="s">
        <v>191</v>
      </c>
      <c r="AV337" s="86" t="s">
        <v>191</v>
      </c>
      <c r="AW337" s="161" t="str">
        <f t="shared" si="298"/>
        <v xml:space="preserve">  </v>
      </c>
      <c r="AX337" s="643" t="str">
        <f t="shared" si="311"/>
        <v xml:space="preserve">  </v>
      </c>
      <c r="AY337" s="86" t="s">
        <v>191</v>
      </c>
      <c r="AZ337" s="86" t="s">
        <v>191</v>
      </c>
      <c r="BA337" s="86" t="s">
        <v>191</v>
      </c>
      <c r="BB337" s="161"/>
      <c r="BC337" s="643" t="str">
        <f t="shared" si="312"/>
        <v xml:space="preserve">  </v>
      </c>
      <c r="BD337" s="801" t="s">
        <v>191</v>
      </c>
      <c r="BE337" s="141" t="s">
        <v>1082</v>
      </c>
      <c r="BF337" s="85">
        <v>3.6280209777934358</v>
      </c>
      <c r="BG337" s="85"/>
      <c r="BH337" s="671"/>
      <c r="BI337" s="643" t="str">
        <f t="shared" si="313"/>
        <v xml:space="preserve">  </v>
      </c>
      <c r="BJ337" s="141" t="s">
        <v>1123</v>
      </c>
      <c r="BK337" s="199">
        <v>3.3879081596579583E-2</v>
      </c>
      <c r="BL337" s="199"/>
      <c r="BM337" s="141"/>
      <c r="BN337" s="818" t="str">
        <f t="shared" si="314"/>
        <v xml:space="preserve">  </v>
      </c>
      <c r="BO337" s="942" t="str">
        <f t="shared" si="315"/>
        <v xml:space="preserve">  </v>
      </c>
      <c r="BP337" s="825">
        <f t="shared" si="306"/>
        <v>0.93381713622794038</v>
      </c>
      <c r="BQ337" s="538">
        <v>101.19570047755627</v>
      </c>
      <c r="BR337" s="538">
        <v>3.8791557125302276</v>
      </c>
      <c r="BS337" s="161"/>
      <c r="BT337" s="818" t="str">
        <f t="shared" si="316"/>
        <v xml:space="preserve">  </v>
      </c>
      <c r="BU337" s="67">
        <v>55.095436926669478</v>
      </c>
      <c r="BV337" s="141">
        <v>2.1119847768220126</v>
      </c>
      <c r="BW337" s="161"/>
      <c r="BX337" s="643" t="str">
        <f t="shared" si="317"/>
        <v xml:space="preserve">  </v>
      </c>
      <c r="BY337" s="85">
        <v>1.0079866172945879</v>
      </c>
      <c r="BZ337" s="85"/>
      <c r="CA337" s="197"/>
      <c r="CB337" s="197" t="s">
        <v>1132</v>
      </c>
      <c r="CC337" s="643" t="str">
        <f t="shared" si="318"/>
        <v xml:space="preserve">  </v>
      </c>
      <c r="CD337" s="199">
        <v>0.53718311189967682</v>
      </c>
      <c r="CE337" s="199"/>
      <c r="CF337" s="197" t="s">
        <v>1132</v>
      </c>
      <c r="CG337" s="818" t="str">
        <f t="shared" si="319"/>
        <v xml:space="preserve">  </v>
      </c>
      <c r="CH337" s="781">
        <f t="shared" si="322"/>
        <v>0.99607652552209436</v>
      </c>
      <c r="CI337" s="84">
        <v>4.5828624625244467</v>
      </c>
      <c r="CJ337" s="141"/>
      <c r="CK337" s="141" t="s">
        <v>602</v>
      </c>
      <c r="CL337" s="643" t="str">
        <f t="shared" si="320"/>
        <v xml:space="preserve">  </v>
      </c>
      <c r="CM337" s="5">
        <v>2.4866272250364125</v>
      </c>
      <c r="CN337" s="141"/>
      <c r="CO337" s="141"/>
      <c r="CP337" s="818" t="str">
        <f t="shared" si="321"/>
        <v xml:space="preserve">  </v>
      </c>
      <c r="CQ337" s="154">
        <f t="shared" si="323"/>
        <v>4.5287126240515114</v>
      </c>
      <c r="CR337" s="87">
        <f t="shared" si="324"/>
        <v>4.5133088396159655</v>
      </c>
      <c r="CS337" s="141"/>
    </row>
    <row r="338" spans="1:97" x14ac:dyDescent="0.3">
      <c r="A338" s="906" t="s">
        <v>2404</v>
      </c>
      <c r="B338" s="219" t="s">
        <v>1510</v>
      </c>
      <c r="C338" s="219" t="s">
        <v>600</v>
      </c>
      <c r="D338" s="310">
        <v>7</v>
      </c>
      <c r="E338" s="471">
        <v>1601189</v>
      </c>
      <c r="F338" s="472">
        <v>4</v>
      </c>
      <c r="G338" s="419">
        <v>11451800</v>
      </c>
      <c r="H338" s="419"/>
      <c r="I338" s="419" t="s">
        <v>672</v>
      </c>
      <c r="J338" s="419"/>
      <c r="K338" s="926" t="s">
        <v>1691</v>
      </c>
      <c r="L338" s="413" t="s">
        <v>1692</v>
      </c>
      <c r="M338" s="219" t="s">
        <v>1055</v>
      </c>
      <c r="N338" s="219"/>
      <c r="O338" s="219" t="s">
        <v>45</v>
      </c>
      <c r="P338" s="332">
        <v>42360</v>
      </c>
      <c r="Q338" s="326">
        <v>0.55625000000000002</v>
      </c>
      <c r="R338" s="219" t="s">
        <v>1764</v>
      </c>
      <c r="S338" s="535" t="s">
        <v>1124</v>
      </c>
      <c r="T338" s="239">
        <v>120.2</v>
      </c>
      <c r="U338" s="492">
        <v>150.69999999999999</v>
      </c>
      <c r="V338" s="136">
        <v>30.499999999999986</v>
      </c>
      <c r="W338" s="9">
        <v>54</v>
      </c>
      <c r="X338" s="8">
        <v>564.81481481481455</v>
      </c>
      <c r="Y338" s="643" t="str">
        <f t="shared" si="308"/>
        <v xml:space="preserve">  </v>
      </c>
      <c r="Z338" s="535" t="s">
        <v>1124</v>
      </c>
      <c r="AA338" s="556">
        <v>125.1</v>
      </c>
      <c r="AB338" s="492">
        <v>158.1</v>
      </c>
      <c r="AC338" s="535">
        <v>33</v>
      </c>
      <c r="AD338" s="136">
        <v>62</v>
      </c>
      <c r="AE338" s="136">
        <v>532.25806451612902</v>
      </c>
      <c r="AF338" s="643" t="str">
        <f t="shared" si="309"/>
        <v xml:space="preserve">  </v>
      </c>
      <c r="AG338" s="535" t="s">
        <v>1124</v>
      </c>
      <c r="AH338" s="136">
        <v>125.6</v>
      </c>
      <c r="AI338" s="559">
        <v>156.29999999999998</v>
      </c>
      <c r="AJ338" s="535">
        <v>30.699999999999989</v>
      </c>
      <c r="AK338" s="535">
        <v>56</v>
      </c>
      <c r="AL338" s="136">
        <v>548.21428571428555</v>
      </c>
      <c r="AM338" s="643" t="str">
        <f t="shared" si="307"/>
        <v xml:space="preserve">  </v>
      </c>
      <c r="AN338" s="136">
        <v>548.42905501507641</v>
      </c>
      <c r="AO338" s="136">
        <v>16.279437701965065</v>
      </c>
      <c r="AP338" s="136">
        <v>2.9683762289942024</v>
      </c>
      <c r="AQ338" s="535">
        <v>3</v>
      </c>
      <c r="AR338" s="643" t="str">
        <f t="shared" si="310"/>
        <v xml:space="preserve">  </v>
      </c>
      <c r="AS338" s="535"/>
      <c r="AT338" s="86" t="s">
        <v>191</v>
      </c>
      <c r="AU338" s="86" t="s">
        <v>191</v>
      </c>
      <c r="AV338" s="86" t="s">
        <v>191</v>
      </c>
      <c r="AW338" s="161" t="str">
        <f t="shared" si="298"/>
        <v xml:space="preserve">  </v>
      </c>
      <c r="AX338" s="643" t="str">
        <f t="shared" si="311"/>
        <v xml:space="preserve">  </v>
      </c>
      <c r="AY338" s="86" t="s">
        <v>191</v>
      </c>
      <c r="AZ338" s="86" t="s">
        <v>191</v>
      </c>
      <c r="BA338" s="86" t="s">
        <v>191</v>
      </c>
      <c r="BB338" s="161"/>
      <c r="BC338" s="643" t="str">
        <f t="shared" si="312"/>
        <v xml:space="preserve">  </v>
      </c>
      <c r="BD338" s="801" t="s">
        <v>191</v>
      </c>
      <c r="BE338" s="141"/>
      <c r="BF338" s="112" t="s">
        <v>960</v>
      </c>
      <c r="BG338" s="85"/>
      <c r="BH338" s="672"/>
      <c r="BI338" s="643" t="str">
        <f t="shared" si="313"/>
        <v xml:space="preserve">  </v>
      </c>
      <c r="BJ338" s="141" t="s">
        <v>1124</v>
      </c>
      <c r="BK338" s="124" t="s">
        <v>960</v>
      </c>
      <c r="BL338" s="124"/>
      <c r="BM338" s="141"/>
      <c r="BN338" s="818" t="str">
        <f t="shared" si="314"/>
        <v xml:space="preserve">  </v>
      </c>
      <c r="BO338" s="942" t="str">
        <f t="shared" si="315"/>
        <v xml:space="preserve">  </v>
      </c>
      <c r="BP338" s="825"/>
      <c r="BQ338" s="538">
        <v>95.430138794085963</v>
      </c>
      <c r="BR338" s="538">
        <v>7.0936506533255894</v>
      </c>
      <c r="BS338" s="161"/>
      <c r="BT338" s="818" t="str">
        <f t="shared" si="316"/>
        <v xml:space="preserve">  </v>
      </c>
      <c r="BU338" s="67">
        <v>53.900356170733716</v>
      </c>
      <c r="BV338" s="141">
        <v>4.0065989801190796</v>
      </c>
      <c r="BW338" s="161"/>
      <c r="BX338" s="643" t="str">
        <f t="shared" si="317"/>
        <v xml:space="preserve">  </v>
      </c>
      <c r="BY338" s="85">
        <v>1.1118127108951359</v>
      </c>
      <c r="BZ338" s="85">
        <v>5.4911008085193336E-2</v>
      </c>
      <c r="CA338" s="197"/>
      <c r="CB338" s="197" t="s">
        <v>1132</v>
      </c>
      <c r="CC338" s="643" t="str">
        <f t="shared" si="318"/>
        <v xml:space="preserve">  </v>
      </c>
      <c r="CD338" s="199">
        <v>0.59177128160547565</v>
      </c>
      <c r="CE338" s="199">
        <v>2.9226826884054535E-2</v>
      </c>
      <c r="CF338" s="197" t="s">
        <v>1132</v>
      </c>
      <c r="CG338" s="818" t="str">
        <f t="shared" si="319"/>
        <v xml:space="preserve">  </v>
      </c>
      <c r="CH338" s="781">
        <f t="shared" si="322"/>
        <v>1.165054064622232</v>
      </c>
      <c r="CI338" s="85">
        <v>4.8926061365150995</v>
      </c>
      <c r="CJ338" s="141"/>
      <c r="CK338" s="141" t="s">
        <v>602</v>
      </c>
      <c r="CL338" s="643" t="str">
        <f t="shared" si="320"/>
        <v xml:space="preserve">  </v>
      </c>
      <c r="CM338" s="24">
        <v>2.6821965784109554</v>
      </c>
      <c r="CN338" s="141"/>
      <c r="CO338" s="141"/>
      <c r="CP338" s="818" t="str">
        <f t="shared" si="321"/>
        <v xml:space="preserve">  </v>
      </c>
      <c r="CQ338" s="154">
        <f t="shared" si="323"/>
        <v>5.1268982717002043</v>
      </c>
      <c r="CR338" s="87">
        <f t="shared" si="324"/>
        <v>4.9762130883048004</v>
      </c>
      <c r="CS338" s="141"/>
    </row>
    <row r="339" spans="1:97" x14ac:dyDescent="0.3">
      <c r="A339" s="906" t="s">
        <v>2405</v>
      </c>
      <c r="B339" s="219" t="s">
        <v>1511</v>
      </c>
      <c r="C339" s="219" t="s">
        <v>600</v>
      </c>
      <c r="D339" s="310">
        <v>7</v>
      </c>
      <c r="E339" s="471">
        <v>1601190</v>
      </c>
      <c r="F339" s="472">
        <v>4</v>
      </c>
      <c r="G339" s="419">
        <v>11451800</v>
      </c>
      <c r="H339" s="419"/>
      <c r="I339" s="419" t="s">
        <v>672</v>
      </c>
      <c r="J339" s="419"/>
      <c r="K339" s="926" t="s">
        <v>1691</v>
      </c>
      <c r="L339" s="413" t="s">
        <v>1692</v>
      </c>
      <c r="M339" s="219" t="s">
        <v>1055</v>
      </c>
      <c r="N339" s="219"/>
      <c r="O339" s="219" t="s">
        <v>45</v>
      </c>
      <c r="P339" s="332">
        <v>42360</v>
      </c>
      <c r="Q339" s="326">
        <v>0.55694444444444446</v>
      </c>
      <c r="R339" s="219" t="s">
        <v>1765</v>
      </c>
      <c r="S339" s="535" t="s">
        <v>1125</v>
      </c>
      <c r="T339" s="239">
        <v>120.2</v>
      </c>
      <c r="U339" s="492">
        <v>155.6</v>
      </c>
      <c r="V339" s="136">
        <v>35.399999999999991</v>
      </c>
      <c r="W339" s="9">
        <v>66</v>
      </c>
      <c r="X339" s="8">
        <v>536.36363636363626</v>
      </c>
      <c r="Y339" s="643" t="str">
        <f t="shared" si="308"/>
        <v xml:space="preserve">  </v>
      </c>
      <c r="Z339" s="535" t="s">
        <v>1125</v>
      </c>
      <c r="AA339" s="556">
        <v>122.3</v>
      </c>
      <c r="AB339" s="492">
        <v>161.1</v>
      </c>
      <c r="AC339" s="535">
        <v>38.799999999999997</v>
      </c>
      <c r="AD339" s="136">
        <v>72</v>
      </c>
      <c r="AE339" s="136">
        <v>538.88888888888891</v>
      </c>
      <c r="AF339" s="643" t="str">
        <f t="shared" si="309"/>
        <v xml:space="preserve">  </v>
      </c>
      <c r="AG339" s="535" t="s">
        <v>1125</v>
      </c>
      <c r="AH339" s="136">
        <v>119.1</v>
      </c>
      <c r="AI339" s="559">
        <v>148.5</v>
      </c>
      <c r="AJ339" s="535">
        <v>29.400000000000006</v>
      </c>
      <c r="AK339" s="535">
        <v>52</v>
      </c>
      <c r="AL339" s="136">
        <v>565.38461538461547</v>
      </c>
      <c r="AM339" s="643" t="str">
        <f t="shared" si="307"/>
        <v xml:space="preserve">  </v>
      </c>
      <c r="AN339" s="136">
        <v>546.87904687904688</v>
      </c>
      <c r="AO339" s="136">
        <v>16.075953295677142</v>
      </c>
      <c r="AP339" s="136">
        <v>2.9395811354302368</v>
      </c>
      <c r="AQ339" s="535">
        <v>3</v>
      </c>
      <c r="AR339" s="643" t="str">
        <f t="shared" si="310"/>
        <v xml:space="preserve">  </v>
      </c>
      <c r="AS339" s="535"/>
      <c r="AT339" s="86" t="s">
        <v>191</v>
      </c>
      <c r="AU339" s="86" t="s">
        <v>191</v>
      </c>
      <c r="AV339" s="86" t="s">
        <v>191</v>
      </c>
      <c r="AW339" s="161" t="str">
        <f t="shared" si="298"/>
        <v xml:space="preserve">  </v>
      </c>
      <c r="AX339" s="643" t="str">
        <f t="shared" si="311"/>
        <v xml:space="preserve">  </v>
      </c>
      <c r="AY339" s="86" t="s">
        <v>191</v>
      </c>
      <c r="AZ339" s="86" t="s">
        <v>191</v>
      </c>
      <c r="BA339" s="86" t="s">
        <v>191</v>
      </c>
      <c r="BB339" s="161"/>
      <c r="BC339" s="643" t="str">
        <f t="shared" si="312"/>
        <v xml:space="preserve">  </v>
      </c>
      <c r="BD339" s="801" t="s">
        <v>191</v>
      </c>
      <c r="BE339" s="141"/>
      <c r="BF339" s="112" t="s">
        <v>960</v>
      </c>
      <c r="BG339" s="85"/>
      <c r="BH339" s="85"/>
      <c r="BI339" s="643" t="str">
        <f t="shared" si="313"/>
        <v xml:space="preserve">  </v>
      </c>
      <c r="BJ339" s="141" t="s">
        <v>1125</v>
      </c>
      <c r="BK339" s="124" t="s">
        <v>960</v>
      </c>
      <c r="BL339" s="124"/>
      <c r="BM339" s="141"/>
      <c r="BN339" s="818" t="str">
        <f t="shared" si="314"/>
        <v xml:space="preserve">  </v>
      </c>
      <c r="BO339" s="942" t="str">
        <f t="shared" si="315"/>
        <v xml:space="preserve">  </v>
      </c>
      <c r="BP339" s="825"/>
      <c r="BQ339" s="538">
        <v>107.59958840744528</v>
      </c>
      <c r="BR339" s="141"/>
      <c r="BS339" s="161"/>
      <c r="BT339" s="818" t="str">
        <f t="shared" si="316"/>
        <v xml:space="preserve">  </v>
      </c>
      <c r="BU339" s="67">
        <v>57.712506509447906</v>
      </c>
      <c r="BV339" s="141"/>
      <c r="BW339" s="161"/>
      <c r="BX339" s="643" t="str">
        <f t="shared" si="317"/>
        <v xml:space="preserve">  </v>
      </c>
      <c r="BY339" s="85">
        <v>1.0780969638145477</v>
      </c>
      <c r="BZ339" s="85"/>
      <c r="CA339" s="197"/>
      <c r="CB339" s="197" t="s">
        <v>1132</v>
      </c>
      <c r="CC339" s="643" t="str">
        <f t="shared" si="318"/>
        <v xml:space="preserve">  </v>
      </c>
      <c r="CD339" s="199">
        <v>0.58097447494450627</v>
      </c>
      <c r="CE339" s="199"/>
      <c r="CF339" s="197" t="s">
        <v>1132</v>
      </c>
      <c r="CG339" s="818" t="str">
        <f t="shared" si="319"/>
        <v xml:space="preserve">  </v>
      </c>
      <c r="CH339" s="781">
        <f t="shared" si="322"/>
        <v>1.001952683807803</v>
      </c>
      <c r="CI339" s="85">
        <v>5.3059172704308502</v>
      </c>
      <c r="CJ339" s="141"/>
      <c r="CK339" s="141" t="s">
        <v>602</v>
      </c>
      <c r="CL339" s="643" t="str">
        <f t="shared" si="320"/>
        <v xml:space="preserve">  </v>
      </c>
      <c r="CM339" s="24">
        <v>2.9998839952051348</v>
      </c>
      <c r="CN339" s="141"/>
      <c r="CO339" s="141"/>
      <c r="CP339" s="818" t="str">
        <f t="shared" si="321"/>
        <v xml:space="preserve">  </v>
      </c>
      <c r="CQ339" s="154">
        <f t="shared" si="323"/>
        <v>4.9311687423366672</v>
      </c>
      <c r="CR339" s="87">
        <f t="shared" si="324"/>
        <v>5.197979045865968</v>
      </c>
      <c r="CS339" s="141"/>
    </row>
    <row r="340" spans="1:97" ht="14.4" x14ac:dyDescent="0.3">
      <c r="A340" s="906" t="s">
        <v>2406</v>
      </c>
      <c r="B340" s="219" t="s">
        <v>1512</v>
      </c>
      <c r="C340" s="219" t="s">
        <v>599</v>
      </c>
      <c r="D340" s="219">
        <v>7</v>
      </c>
      <c r="E340" s="471">
        <v>1601519</v>
      </c>
      <c r="F340" s="472">
        <v>1</v>
      </c>
      <c r="G340" s="419">
        <v>11451800</v>
      </c>
      <c r="H340" s="419">
        <v>201512221610</v>
      </c>
      <c r="I340" s="419" t="s">
        <v>672</v>
      </c>
      <c r="J340" s="419"/>
      <c r="K340" s="926" t="s">
        <v>1691</v>
      </c>
      <c r="L340" s="413" t="s">
        <v>1692</v>
      </c>
      <c r="M340" s="219" t="s">
        <v>1055</v>
      </c>
      <c r="N340" s="219"/>
      <c r="O340" s="219"/>
      <c r="P340" s="332">
        <v>42360</v>
      </c>
      <c r="Q340" s="326">
        <v>0.67361111111111116</v>
      </c>
      <c r="R340" s="219" t="s">
        <v>1126</v>
      </c>
      <c r="S340" s="535" t="s">
        <v>1126</v>
      </c>
      <c r="T340" s="239">
        <v>122.7</v>
      </c>
      <c r="U340" s="492">
        <v>141.80000000000001</v>
      </c>
      <c r="V340" s="136">
        <v>19.100000000000009</v>
      </c>
      <c r="W340" s="9">
        <v>16</v>
      </c>
      <c r="X340" s="8">
        <v>1193.7500000000005</v>
      </c>
      <c r="Y340" s="643" t="str">
        <f t="shared" si="308"/>
        <v xml:space="preserve">  </v>
      </c>
      <c r="Z340" s="535" t="s">
        <v>1126</v>
      </c>
      <c r="AA340" s="556">
        <v>128.6</v>
      </c>
      <c r="AB340" s="492">
        <v>142.6</v>
      </c>
      <c r="AC340" s="535">
        <v>14</v>
      </c>
      <c r="AD340" s="136">
        <v>10</v>
      </c>
      <c r="AE340" s="136">
        <v>1400</v>
      </c>
      <c r="AF340" s="643" t="str">
        <f t="shared" si="309"/>
        <v xml:space="preserve">  </v>
      </c>
      <c r="AG340" s="535" t="s">
        <v>1126</v>
      </c>
      <c r="AH340" s="136">
        <v>126.9</v>
      </c>
      <c r="AI340" s="559">
        <v>140.80000000000001</v>
      </c>
      <c r="AJ340" s="535">
        <v>13.900000000000006</v>
      </c>
      <c r="AK340" s="535">
        <v>11</v>
      </c>
      <c r="AL340" s="136">
        <v>1263.6363636363642</v>
      </c>
      <c r="AM340" s="643" t="str">
        <f t="shared" si="307"/>
        <v xml:space="preserve">  </v>
      </c>
      <c r="AN340" s="136">
        <v>1285.795454545455</v>
      </c>
      <c r="AO340" s="136">
        <v>104.89535074271863</v>
      </c>
      <c r="AP340" s="136">
        <v>8.1580122539630899</v>
      </c>
      <c r="AQ340" s="535">
        <v>3</v>
      </c>
      <c r="AR340" s="643" t="str">
        <f t="shared" si="310"/>
        <v xml:space="preserve">  </v>
      </c>
      <c r="AS340" s="535"/>
      <c r="AT340" s="86" t="s">
        <v>191</v>
      </c>
      <c r="AU340" s="86" t="s">
        <v>191</v>
      </c>
      <c r="AV340" s="86" t="s">
        <v>191</v>
      </c>
      <c r="AW340" s="161" t="str">
        <f t="shared" si="298"/>
        <v xml:space="preserve">  </v>
      </c>
      <c r="AX340" s="643" t="str">
        <f t="shared" si="311"/>
        <v xml:space="preserve">  </v>
      </c>
      <c r="AY340" s="86" t="s">
        <v>191</v>
      </c>
      <c r="AZ340" s="86" t="s">
        <v>191</v>
      </c>
      <c r="BA340" s="86" t="s">
        <v>191</v>
      </c>
      <c r="BB340" s="161"/>
      <c r="BC340" s="643" t="str">
        <f t="shared" si="312"/>
        <v xml:space="preserve">  </v>
      </c>
      <c r="BD340" s="801" t="s">
        <v>191</v>
      </c>
      <c r="BE340" s="141" t="s">
        <v>1083</v>
      </c>
      <c r="BF340" s="85">
        <v>2.3054165000524147</v>
      </c>
      <c r="BG340" s="85"/>
      <c r="BH340" s="161"/>
      <c r="BI340" s="643" t="str">
        <f t="shared" si="313"/>
        <v xml:space="preserve">  </v>
      </c>
      <c r="BJ340" s="141" t="s">
        <v>1126</v>
      </c>
      <c r="BK340" s="199">
        <v>4.7014475606420976E-2</v>
      </c>
      <c r="BL340" s="199"/>
      <c r="BM340" s="141"/>
      <c r="BN340" s="818" t="str">
        <f t="shared" si="314"/>
        <v xml:space="preserve">  </v>
      </c>
      <c r="BO340" s="942" t="str">
        <f t="shared" si="315"/>
        <v xml:space="preserve">  </v>
      </c>
      <c r="BP340" s="825">
        <f>BK340/BF340*100</f>
        <v>2.0393050715717562</v>
      </c>
      <c r="BQ340" s="538">
        <v>104.80687441078516</v>
      </c>
      <c r="BR340" s="141"/>
      <c r="BS340" s="161"/>
      <c r="BT340" s="818" t="str">
        <f t="shared" si="316"/>
        <v xml:space="preserve">  </v>
      </c>
      <c r="BU340" s="67">
        <v>125.11320632787483</v>
      </c>
      <c r="BV340" s="141"/>
      <c r="BW340" s="161"/>
      <c r="BX340" s="643" t="str">
        <f t="shared" si="317"/>
        <v xml:space="preserve">  </v>
      </c>
      <c r="BY340" s="85">
        <v>1.128258611908163</v>
      </c>
      <c r="BZ340" s="85">
        <v>5.2829832851643999E-2</v>
      </c>
      <c r="CA340" s="197"/>
      <c r="CB340" s="197" t="s">
        <v>1032</v>
      </c>
      <c r="CC340" s="643" t="str">
        <f t="shared" si="318"/>
        <v xml:space="preserve">  </v>
      </c>
      <c r="CD340" s="199">
        <v>1.5795620566714295</v>
      </c>
      <c r="CE340" s="199">
        <v>7.3961765992301753E-2</v>
      </c>
      <c r="CF340" s="197" t="s">
        <v>1032</v>
      </c>
      <c r="CG340" s="818" t="str">
        <f t="shared" si="319"/>
        <v xml:space="preserve">  </v>
      </c>
      <c r="CH340" s="781">
        <f t="shared" si="322"/>
        <v>1.0765120305811349</v>
      </c>
      <c r="CI340" s="85">
        <v>3.827657490418475</v>
      </c>
      <c r="CJ340" s="141"/>
      <c r="CK340" s="141" t="s">
        <v>602</v>
      </c>
      <c r="CL340" s="643" t="str">
        <f t="shared" si="320"/>
        <v xml:space="preserve">  </v>
      </c>
      <c r="CM340" s="24">
        <v>4.8367671924378932</v>
      </c>
      <c r="CN340" s="141"/>
      <c r="CO340" s="141"/>
      <c r="CP340" s="818" t="str">
        <f t="shared" si="321"/>
        <v xml:space="preserve">  </v>
      </c>
      <c r="CQ340" s="154">
        <f t="shared" si="323"/>
        <v>3.6521053718443772</v>
      </c>
      <c r="CR340" s="87">
        <f t="shared" si="324"/>
        <v>3.8659125878067089</v>
      </c>
      <c r="CS340" s="141"/>
    </row>
    <row r="341" spans="1:97" x14ac:dyDescent="0.3">
      <c r="A341" s="906" t="s">
        <v>2407</v>
      </c>
      <c r="B341" s="219" t="s">
        <v>1513</v>
      </c>
      <c r="C341" s="219" t="s">
        <v>600</v>
      </c>
      <c r="D341" s="310">
        <v>7</v>
      </c>
      <c r="E341" s="471">
        <v>1601191</v>
      </c>
      <c r="F341" s="472">
        <v>4</v>
      </c>
      <c r="G341" s="419">
        <v>11451800</v>
      </c>
      <c r="H341" s="419"/>
      <c r="I341" s="419" t="s">
        <v>672</v>
      </c>
      <c r="J341" s="419"/>
      <c r="K341" s="926" t="s">
        <v>1691</v>
      </c>
      <c r="L341" s="413" t="s">
        <v>1692</v>
      </c>
      <c r="M341" s="219" t="s">
        <v>1055</v>
      </c>
      <c r="N341" s="219"/>
      <c r="O341" s="219" t="s">
        <v>45</v>
      </c>
      <c r="P341" s="332">
        <v>42360</v>
      </c>
      <c r="Q341" s="326">
        <v>0.6743055555555556</v>
      </c>
      <c r="R341" s="219" t="s">
        <v>1766</v>
      </c>
      <c r="S341" s="535" t="s">
        <v>1127</v>
      </c>
      <c r="T341" s="239">
        <v>125.9</v>
      </c>
      <c r="U341" s="492">
        <v>154.29999999999998</v>
      </c>
      <c r="V341" s="136">
        <v>28.399999999999977</v>
      </c>
      <c r="W341" s="9">
        <v>25</v>
      </c>
      <c r="X341" s="8">
        <v>1135.9999999999991</v>
      </c>
      <c r="Y341" s="643" t="str">
        <f t="shared" si="308"/>
        <v xml:space="preserve">  </v>
      </c>
      <c r="Z341" s="535" t="s">
        <v>1127</v>
      </c>
      <c r="AA341" s="556">
        <v>120.2</v>
      </c>
      <c r="AB341" s="492">
        <v>143.6</v>
      </c>
      <c r="AC341" s="535">
        <v>23.399999999999991</v>
      </c>
      <c r="AD341" s="136">
        <v>19</v>
      </c>
      <c r="AE341" s="136">
        <v>1231.5789473684206</v>
      </c>
      <c r="AF341" s="643" t="str">
        <f t="shared" si="309"/>
        <v xml:space="preserve">  </v>
      </c>
      <c r="AG341" s="535" t="s">
        <v>1127</v>
      </c>
      <c r="AH341" s="136">
        <v>124.9</v>
      </c>
      <c r="AI341" s="559">
        <v>137.80000000000001</v>
      </c>
      <c r="AJ341" s="535">
        <v>12.900000000000006</v>
      </c>
      <c r="AK341" s="535">
        <v>11</v>
      </c>
      <c r="AL341" s="136">
        <v>1172.7272727272732</v>
      </c>
      <c r="AM341" s="643" t="str">
        <f t="shared" si="307"/>
        <v xml:space="preserve">  </v>
      </c>
      <c r="AN341" s="136">
        <v>1180.102073365231</v>
      </c>
      <c r="AO341" s="136">
        <v>48.214360499244293</v>
      </c>
      <c r="AP341" s="136">
        <v>4.0856093373138567</v>
      </c>
      <c r="AQ341" s="535">
        <v>3</v>
      </c>
      <c r="AR341" s="643" t="str">
        <f t="shared" si="310"/>
        <v xml:space="preserve">  </v>
      </c>
      <c r="AS341" s="535"/>
      <c r="AT341" s="86" t="s">
        <v>191</v>
      </c>
      <c r="AU341" s="86" t="s">
        <v>191</v>
      </c>
      <c r="AV341" s="86" t="s">
        <v>191</v>
      </c>
      <c r="AW341" s="161" t="str">
        <f t="shared" si="298"/>
        <v xml:space="preserve">  </v>
      </c>
      <c r="AX341" s="643" t="str">
        <f t="shared" si="311"/>
        <v xml:space="preserve">  </v>
      </c>
      <c r="AY341" s="86" t="s">
        <v>191</v>
      </c>
      <c r="AZ341" s="86" t="s">
        <v>191</v>
      </c>
      <c r="BA341" s="86" t="s">
        <v>191</v>
      </c>
      <c r="BB341" s="161"/>
      <c r="BC341" s="643" t="str">
        <f t="shared" si="312"/>
        <v xml:space="preserve">  </v>
      </c>
      <c r="BD341" s="801" t="s">
        <v>191</v>
      </c>
      <c r="BE341" s="66"/>
      <c r="BF341" s="112" t="s">
        <v>960</v>
      </c>
      <c r="BG341" s="66"/>
      <c r="BH341" s="66"/>
      <c r="BI341" s="643" t="str">
        <f t="shared" si="313"/>
        <v xml:space="preserve">  </v>
      </c>
      <c r="BJ341" s="141" t="s">
        <v>1127</v>
      </c>
      <c r="BK341" s="124" t="s">
        <v>960</v>
      </c>
      <c r="BL341" s="125"/>
      <c r="BM341" s="66"/>
      <c r="BN341" s="818" t="str">
        <f t="shared" si="314"/>
        <v xml:space="preserve">  </v>
      </c>
      <c r="BO341" s="942" t="str">
        <f t="shared" si="315"/>
        <v xml:space="preserve">  </v>
      </c>
      <c r="BP341" s="847"/>
      <c r="BQ341" s="538">
        <v>99.763140422155416</v>
      </c>
      <c r="BR341" s="141"/>
      <c r="BS341" s="161"/>
      <c r="BT341" s="818" t="str">
        <f t="shared" si="316"/>
        <v xml:space="preserve">  </v>
      </c>
      <c r="BU341" s="67">
        <v>113.33092751956845</v>
      </c>
      <c r="BV341" s="141"/>
      <c r="BW341" s="161"/>
      <c r="BX341" s="643" t="str">
        <f t="shared" si="317"/>
        <v xml:space="preserve">  </v>
      </c>
      <c r="BY341" s="85">
        <v>1.0195492760630411</v>
      </c>
      <c r="BZ341" s="85"/>
      <c r="CA341" s="197"/>
      <c r="CB341" s="197" t="s">
        <v>1132</v>
      </c>
      <c r="CC341" s="643" t="str">
        <f t="shared" si="318"/>
        <v xml:space="preserve">  </v>
      </c>
      <c r="CD341" s="199">
        <v>1.2556554242039564</v>
      </c>
      <c r="CE341" s="199"/>
      <c r="CF341" s="197" t="s">
        <v>1132</v>
      </c>
      <c r="CG341" s="818" t="str">
        <f t="shared" si="319"/>
        <v xml:space="preserve">  </v>
      </c>
      <c r="CH341" s="781">
        <f t="shared" si="322"/>
        <v>1.0219699096768002</v>
      </c>
      <c r="CI341" s="85">
        <v>4.4610588090354231</v>
      </c>
      <c r="CJ341" s="141"/>
      <c r="CK341" s="141" t="s">
        <v>602</v>
      </c>
      <c r="CL341" s="643" t="str">
        <f t="shared" si="320"/>
        <v xml:space="preserve">  </v>
      </c>
      <c r="CM341" s="24">
        <v>5.2316053305960892</v>
      </c>
      <c r="CN341" s="141"/>
      <c r="CO341" s="141"/>
      <c r="CP341" s="818" t="str">
        <f t="shared" si="321"/>
        <v xml:space="preserve">  </v>
      </c>
      <c r="CQ341" s="154">
        <f t="shared" si="323"/>
        <v>4.4716503411561712</v>
      </c>
      <c r="CR341" s="87">
        <f t="shared" si="324"/>
        <v>4.6162203425828023</v>
      </c>
      <c r="CS341" s="141"/>
    </row>
    <row r="342" spans="1:97" x14ac:dyDescent="0.3">
      <c r="A342" s="906" t="s">
        <v>2408</v>
      </c>
      <c r="B342" s="219" t="s">
        <v>1514</v>
      </c>
      <c r="C342" s="219" t="s">
        <v>600</v>
      </c>
      <c r="D342" s="310">
        <v>7</v>
      </c>
      <c r="E342" s="471">
        <v>1601192</v>
      </c>
      <c r="F342" s="472">
        <v>4</v>
      </c>
      <c r="G342" s="419">
        <v>11451800</v>
      </c>
      <c r="H342" s="419"/>
      <c r="I342" s="419" t="s">
        <v>672</v>
      </c>
      <c r="J342" s="419"/>
      <c r="K342" s="926" t="s">
        <v>1691</v>
      </c>
      <c r="L342" s="413" t="s">
        <v>1692</v>
      </c>
      <c r="M342" s="219" t="s">
        <v>1055</v>
      </c>
      <c r="N342" s="219"/>
      <c r="O342" s="219" t="s">
        <v>45</v>
      </c>
      <c r="P342" s="332">
        <v>42360</v>
      </c>
      <c r="Q342" s="326">
        <v>0.67499999999999993</v>
      </c>
      <c r="R342" s="219" t="s">
        <v>1767</v>
      </c>
      <c r="S342" s="535" t="s">
        <v>1128</v>
      </c>
      <c r="T342" s="239">
        <v>124.5</v>
      </c>
      <c r="U342" s="492">
        <v>146</v>
      </c>
      <c r="V342" s="136">
        <v>21.5</v>
      </c>
      <c r="W342" s="9">
        <v>19</v>
      </c>
      <c r="X342" s="8">
        <v>1131.578947368421</v>
      </c>
      <c r="Y342" s="643" t="str">
        <f t="shared" si="308"/>
        <v xml:space="preserve">  </v>
      </c>
      <c r="Z342" s="535" t="s">
        <v>1128</v>
      </c>
      <c r="AA342" s="556">
        <v>124.5</v>
      </c>
      <c r="AB342" s="492">
        <v>135.4</v>
      </c>
      <c r="AC342" s="535">
        <v>10.900000000000006</v>
      </c>
      <c r="AD342" s="136">
        <v>10</v>
      </c>
      <c r="AE342" s="136">
        <v>1090.0000000000005</v>
      </c>
      <c r="AF342" s="643" t="str">
        <f t="shared" si="309"/>
        <v xml:space="preserve">  </v>
      </c>
      <c r="AG342" s="535" t="s">
        <v>1128</v>
      </c>
      <c r="AH342" s="136">
        <v>118.8</v>
      </c>
      <c r="AI342" s="559">
        <v>130.70000000000002</v>
      </c>
      <c r="AJ342" s="535">
        <v>11.90000000000002</v>
      </c>
      <c r="AK342" s="535">
        <v>10</v>
      </c>
      <c r="AL342" s="136">
        <v>1190.000000000002</v>
      </c>
      <c r="AM342" s="643" t="str">
        <f t="shared" si="307"/>
        <v xml:space="preserve">  </v>
      </c>
      <c r="AN342" s="136">
        <v>1137.1929824561412</v>
      </c>
      <c r="AO342" s="136">
        <v>50.235824293771614</v>
      </c>
      <c r="AP342" s="136">
        <v>4.4175285170394627</v>
      </c>
      <c r="AQ342" s="535">
        <v>3</v>
      </c>
      <c r="AR342" s="643" t="str">
        <f t="shared" si="310"/>
        <v xml:space="preserve">  </v>
      </c>
      <c r="AS342" s="535"/>
      <c r="AT342" s="86" t="s">
        <v>191</v>
      </c>
      <c r="AU342" s="86" t="s">
        <v>191</v>
      </c>
      <c r="AV342" s="86" t="s">
        <v>191</v>
      </c>
      <c r="AW342" s="161" t="str">
        <f t="shared" si="298"/>
        <v xml:space="preserve">  </v>
      </c>
      <c r="AX342" s="643" t="str">
        <f t="shared" si="311"/>
        <v xml:space="preserve">  </v>
      </c>
      <c r="AY342" s="86" t="s">
        <v>191</v>
      </c>
      <c r="AZ342" s="86" t="s">
        <v>191</v>
      </c>
      <c r="BA342" s="86" t="s">
        <v>191</v>
      </c>
      <c r="BB342" s="161"/>
      <c r="BC342" s="643" t="str">
        <f t="shared" si="312"/>
        <v xml:space="preserve">  </v>
      </c>
      <c r="BD342" s="801" t="s">
        <v>191</v>
      </c>
      <c r="BE342" s="66"/>
      <c r="BF342" s="112" t="s">
        <v>960</v>
      </c>
      <c r="BG342" s="66"/>
      <c r="BH342" s="66"/>
      <c r="BI342" s="643" t="str">
        <f t="shared" si="313"/>
        <v xml:space="preserve">  </v>
      </c>
      <c r="BJ342" s="141" t="s">
        <v>1128</v>
      </c>
      <c r="BK342" s="124" t="s">
        <v>960</v>
      </c>
      <c r="BL342" s="125"/>
      <c r="BM342" s="66"/>
      <c r="BN342" s="818" t="str">
        <f t="shared" si="314"/>
        <v xml:space="preserve">  </v>
      </c>
      <c r="BO342" s="942" t="str">
        <f t="shared" si="315"/>
        <v xml:space="preserve">  </v>
      </c>
      <c r="BP342" s="847"/>
      <c r="BQ342" s="538">
        <v>101.86955798218564</v>
      </c>
      <c r="BR342" s="141"/>
      <c r="BS342" s="161"/>
      <c r="BT342" s="818" t="str">
        <f t="shared" si="316"/>
        <v xml:space="preserve">  </v>
      </c>
      <c r="BU342" s="67">
        <v>115.27344719036796</v>
      </c>
      <c r="BV342" s="141"/>
      <c r="BW342" s="161"/>
      <c r="BX342" s="643" t="str">
        <f t="shared" si="317"/>
        <v xml:space="preserve">  </v>
      </c>
      <c r="BY342" s="85">
        <v>0.8859444026929606</v>
      </c>
      <c r="BZ342" s="85"/>
      <c r="CA342" s="197"/>
      <c r="CB342" s="197" t="s">
        <v>1033</v>
      </c>
      <c r="CC342" s="643" t="str">
        <f t="shared" si="318"/>
        <v xml:space="preserve">  </v>
      </c>
      <c r="CD342" s="199">
        <v>0.96567939893532651</v>
      </c>
      <c r="CE342" s="199"/>
      <c r="CF342" s="197" t="s">
        <v>1033</v>
      </c>
      <c r="CG342" s="818" t="str">
        <f t="shared" si="319"/>
        <v xml:space="preserve">  </v>
      </c>
      <c r="CH342" s="781">
        <f t="shared" si="322"/>
        <v>0.86968513483477516</v>
      </c>
      <c r="CI342" s="85">
        <v>4.714278890474243</v>
      </c>
      <c r="CJ342" s="141"/>
      <c r="CK342" s="141" t="s">
        <v>602</v>
      </c>
      <c r="CL342" s="643" t="str">
        <f t="shared" si="320"/>
        <v xml:space="preserve">  </v>
      </c>
      <c r="CM342" s="24">
        <v>5.6099918796643591</v>
      </c>
      <c r="CN342" s="141"/>
      <c r="CO342" s="141"/>
      <c r="CP342" s="818" t="str">
        <f t="shared" si="321"/>
        <v xml:space="preserve">  </v>
      </c>
      <c r="CQ342" s="154">
        <f t="shared" si="323"/>
        <v>4.6277602297034104</v>
      </c>
      <c r="CR342" s="87">
        <f t="shared" si="324"/>
        <v>4.866681804353223</v>
      </c>
      <c r="CS342" s="141"/>
    </row>
    <row r="343" spans="1:97" ht="14.4" x14ac:dyDescent="0.3">
      <c r="A343" s="906" t="s">
        <v>2409</v>
      </c>
      <c r="B343" s="425" t="s">
        <v>1515</v>
      </c>
      <c r="C343" s="219" t="s">
        <v>599</v>
      </c>
      <c r="D343" s="219">
        <v>7</v>
      </c>
      <c r="E343" s="471">
        <v>1601518</v>
      </c>
      <c r="F343" s="472">
        <v>1</v>
      </c>
      <c r="G343" s="419">
        <v>11451800</v>
      </c>
      <c r="H343" s="419">
        <v>201512231240</v>
      </c>
      <c r="I343" s="419" t="s">
        <v>672</v>
      </c>
      <c r="J343" s="419"/>
      <c r="K343" s="926" t="s">
        <v>1691</v>
      </c>
      <c r="L343" s="413" t="s">
        <v>1692</v>
      </c>
      <c r="M343" s="219" t="s">
        <v>1055</v>
      </c>
      <c r="N343" s="219"/>
      <c r="O343" s="219"/>
      <c r="P343" s="332">
        <v>42361</v>
      </c>
      <c r="Q343" s="326">
        <v>0.52777777777777779</v>
      </c>
      <c r="R343" s="219" t="s">
        <v>1084</v>
      </c>
      <c r="S343" s="535" t="s">
        <v>1084</v>
      </c>
      <c r="T343" s="239">
        <v>122.9</v>
      </c>
      <c r="U343" s="492">
        <v>144.19999999999999</v>
      </c>
      <c r="V343" s="136">
        <v>21.299999999999983</v>
      </c>
      <c r="W343" s="9">
        <v>74</v>
      </c>
      <c r="X343" s="8">
        <v>287.83783783783764</v>
      </c>
      <c r="Y343" s="643" t="str">
        <f t="shared" si="308"/>
        <v xml:space="preserve">  </v>
      </c>
      <c r="Z343" s="535" t="s">
        <v>1084</v>
      </c>
      <c r="AA343" s="239">
        <v>122</v>
      </c>
      <c r="AB343" s="492">
        <v>161.70000000000002</v>
      </c>
      <c r="AC343" s="535">
        <v>39.700000000000017</v>
      </c>
      <c r="AD343" s="136">
        <v>140</v>
      </c>
      <c r="AE343" s="136">
        <v>283.57142857142867</v>
      </c>
      <c r="AF343" s="643" t="str">
        <f t="shared" si="309"/>
        <v xml:space="preserve">  </v>
      </c>
      <c r="AG343" s="535" t="s">
        <v>1084</v>
      </c>
      <c r="AH343" s="136">
        <v>118.7</v>
      </c>
      <c r="AI343" s="559">
        <v>138</v>
      </c>
      <c r="AJ343" s="535">
        <v>19.299999999999997</v>
      </c>
      <c r="AK343" s="535">
        <v>68</v>
      </c>
      <c r="AL343" s="136">
        <v>283.82352941176464</v>
      </c>
      <c r="AM343" s="643" t="str">
        <f t="shared" si="307"/>
        <v xml:space="preserve">  </v>
      </c>
      <c r="AN343" s="136">
        <v>285.07759860701032</v>
      </c>
      <c r="AO343" s="136">
        <v>2.393758376898802</v>
      </c>
      <c r="AP343" s="136">
        <v>0.83968659361365106</v>
      </c>
      <c r="AQ343" s="535">
        <v>3</v>
      </c>
      <c r="AR343" s="643" t="str">
        <f t="shared" si="310"/>
        <v xml:space="preserve">  </v>
      </c>
      <c r="AS343" s="535"/>
      <c r="AT343" s="86" t="s">
        <v>191</v>
      </c>
      <c r="AU343" s="86" t="s">
        <v>191</v>
      </c>
      <c r="AV343" s="86" t="s">
        <v>191</v>
      </c>
      <c r="AW343" s="161" t="str">
        <f t="shared" si="298"/>
        <v xml:space="preserve">  </v>
      </c>
      <c r="AX343" s="643" t="str">
        <f t="shared" si="311"/>
        <v xml:space="preserve">  </v>
      </c>
      <c r="AY343" s="86" t="s">
        <v>191</v>
      </c>
      <c r="AZ343" s="86" t="s">
        <v>191</v>
      </c>
      <c r="BA343" s="86" t="s">
        <v>191</v>
      </c>
      <c r="BB343" s="161"/>
      <c r="BC343" s="643" t="str">
        <f t="shared" si="312"/>
        <v xml:space="preserve">  </v>
      </c>
      <c r="BD343" s="801" t="s">
        <v>191</v>
      </c>
      <c r="BE343" s="141" t="s">
        <v>1084</v>
      </c>
      <c r="BF343" s="85">
        <v>5.6098194201583178</v>
      </c>
      <c r="BG343" s="85"/>
      <c r="BH343" s="161"/>
      <c r="BI343" s="643" t="str">
        <f t="shared" si="313"/>
        <v xml:space="preserve">  </v>
      </c>
      <c r="BJ343" s="141" t="s">
        <v>1084</v>
      </c>
      <c r="BK343" s="199">
        <v>6.1935877015500886E-2</v>
      </c>
      <c r="BL343" s="199"/>
      <c r="BM343" s="141"/>
      <c r="BN343" s="818" t="str">
        <f t="shared" si="314"/>
        <v xml:space="preserve">  </v>
      </c>
      <c r="BO343" s="942" t="str">
        <f t="shared" si="315"/>
        <v xml:space="preserve">  </v>
      </c>
      <c r="BP343" s="825">
        <f t="shared" ref="BP343:BP374" si="325">BK343/BF343*100</f>
        <v>1.104061866821249</v>
      </c>
      <c r="BQ343" s="538">
        <v>116.13950138307993</v>
      </c>
      <c r="BR343" s="82"/>
      <c r="BS343" s="161"/>
      <c r="BT343" s="818" t="str">
        <f t="shared" si="316"/>
        <v xml:space="preserve">  </v>
      </c>
      <c r="BU343" s="67">
        <v>33.42934296567028</v>
      </c>
      <c r="BV343" s="141"/>
      <c r="BW343" s="161"/>
      <c r="BX343" s="643" t="str">
        <f t="shared" si="317"/>
        <v xml:space="preserve">  </v>
      </c>
      <c r="BY343" s="85">
        <v>1.2213279882950019</v>
      </c>
      <c r="BZ343" s="85"/>
      <c r="CA343" s="197"/>
      <c r="CB343" s="197" t="s">
        <v>1132</v>
      </c>
      <c r="CC343" s="643" t="str">
        <f t="shared" si="318"/>
        <v xml:space="preserve">  </v>
      </c>
      <c r="CD343" s="199">
        <v>0.34633372239508281</v>
      </c>
      <c r="CE343" s="199"/>
      <c r="CF343" s="197" t="s">
        <v>1132</v>
      </c>
      <c r="CG343" s="818" t="str">
        <f t="shared" si="319"/>
        <v xml:space="preserve">  </v>
      </c>
      <c r="CH343" s="781">
        <f t="shared" si="322"/>
        <v>1.0516042980643741</v>
      </c>
      <c r="CI343" s="84">
        <v>5.5321664867156484</v>
      </c>
      <c r="CJ343" s="141"/>
      <c r="CK343" s="141" t="s">
        <v>602</v>
      </c>
      <c r="CL343" s="643" t="str">
        <f t="shared" si="320"/>
        <v xml:space="preserve">  </v>
      </c>
      <c r="CM343" s="5">
        <v>1.5701590175531175</v>
      </c>
      <c r="CN343" s="141"/>
      <c r="CO343" s="141"/>
      <c r="CP343" s="818" t="str">
        <f t="shared" si="321"/>
        <v xml:space="preserve">  </v>
      </c>
      <c r="CQ343" s="154">
        <f t="shared" si="323"/>
        <v>4.7633806076608627</v>
      </c>
      <c r="CR343" s="87">
        <f t="shared" si="324"/>
        <v>4.6969484837484448</v>
      </c>
      <c r="CS343" s="141"/>
    </row>
    <row r="344" spans="1:97" ht="14.4" x14ac:dyDescent="0.3">
      <c r="A344" s="906" t="s">
        <v>2410</v>
      </c>
      <c r="B344" s="421" t="s">
        <v>1516</v>
      </c>
      <c r="C344" s="219" t="s">
        <v>600</v>
      </c>
      <c r="D344" s="310">
        <v>7</v>
      </c>
      <c r="E344" s="471">
        <v>1600314</v>
      </c>
      <c r="F344" s="472">
        <v>4</v>
      </c>
      <c r="G344" s="419">
        <v>11451800</v>
      </c>
      <c r="H344" s="309">
        <v>201512231241</v>
      </c>
      <c r="I344" s="419" t="s">
        <v>672</v>
      </c>
      <c r="J344" s="419"/>
      <c r="K344" s="926" t="s">
        <v>1691</v>
      </c>
      <c r="L344" s="413" t="s">
        <v>1692</v>
      </c>
      <c r="M344" s="219" t="s">
        <v>1055</v>
      </c>
      <c r="N344" s="219"/>
      <c r="O344" s="219" t="s">
        <v>45</v>
      </c>
      <c r="P344" s="332">
        <v>42361</v>
      </c>
      <c r="Q344" s="326">
        <v>0.52847222222222223</v>
      </c>
      <c r="R344" s="219" t="s">
        <v>1085</v>
      </c>
      <c r="S344" s="536" t="s">
        <v>1085</v>
      </c>
      <c r="T344" s="370">
        <v>123.1</v>
      </c>
      <c r="U344" s="494">
        <v>137.9</v>
      </c>
      <c r="V344" s="311">
        <v>14.800000000000011</v>
      </c>
      <c r="W344" s="352">
        <v>50</v>
      </c>
      <c r="X344" s="315">
        <v>296.00000000000023</v>
      </c>
      <c r="Y344" s="643" t="str">
        <f t="shared" si="308"/>
        <v xml:space="preserve">  </v>
      </c>
      <c r="Z344" s="536" t="s">
        <v>1085</v>
      </c>
      <c r="AA344" s="557">
        <v>126.3</v>
      </c>
      <c r="AB344" s="494">
        <v>138.69999999999999</v>
      </c>
      <c r="AC344" s="536">
        <v>12.399999999999991</v>
      </c>
      <c r="AD344" s="311">
        <v>42</v>
      </c>
      <c r="AE344" s="311">
        <v>295.23809523809501</v>
      </c>
      <c r="AF344" s="643" t="str">
        <f t="shared" si="309"/>
        <v xml:space="preserve">  </v>
      </c>
      <c r="AG344" s="536" t="s">
        <v>1085</v>
      </c>
      <c r="AH344" s="311">
        <v>121.6</v>
      </c>
      <c r="AI344" s="562">
        <v>132.1</v>
      </c>
      <c r="AJ344" s="536">
        <v>10.5</v>
      </c>
      <c r="AK344" s="536">
        <v>36</v>
      </c>
      <c r="AL344" s="311">
        <v>291.66666666666669</v>
      </c>
      <c r="AM344" s="643" t="str">
        <f t="shared" si="307"/>
        <v xml:space="preserve">  </v>
      </c>
      <c r="AN344" s="311">
        <v>294.30158730158729</v>
      </c>
      <c r="AO344" s="311">
        <v>2.3134886601842974</v>
      </c>
      <c r="AP344" s="311">
        <v>0.78609452344323794</v>
      </c>
      <c r="AQ344" s="536">
        <v>3</v>
      </c>
      <c r="AR344" s="643" t="str">
        <f t="shared" si="310"/>
        <v xml:space="preserve">  </v>
      </c>
      <c r="AS344" s="536"/>
      <c r="AT344" s="272" t="s">
        <v>191</v>
      </c>
      <c r="AU344" s="272" t="s">
        <v>191</v>
      </c>
      <c r="AV344" s="272" t="s">
        <v>191</v>
      </c>
      <c r="AW344" s="161" t="str">
        <f t="shared" si="298"/>
        <v xml:space="preserve">  </v>
      </c>
      <c r="AX344" s="643" t="str">
        <f t="shared" si="311"/>
        <v xml:space="preserve">  </v>
      </c>
      <c r="AY344" s="272" t="s">
        <v>191</v>
      </c>
      <c r="AZ344" s="272" t="s">
        <v>191</v>
      </c>
      <c r="BA344" s="272" t="s">
        <v>191</v>
      </c>
      <c r="BB344" s="161"/>
      <c r="BC344" s="643" t="str">
        <f t="shared" si="312"/>
        <v xml:space="preserve">  </v>
      </c>
      <c r="BD344" s="802" t="s">
        <v>191</v>
      </c>
      <c r="BE344" s="195" t="s">
        <v>1085</v>
      </c>
      <c r="BF344" s="312">
        <v>5.8276882671581927</v>
      </c>
      <c r="BG344" s="312"/>
      <c r="BH344" s="161"/>
      <c r="BI344" s="643" t="str">
        <f t="shared" si="313"/>
        <v xml:space="preserve">  </v>
      </c>
      <c r="BJ344" s="195" t="s">
        <v>1085</v>
      </c>
      <c r="BK344" s="313">
        <v>6.83536250056372E-2</v>
      </c>
      <c r="BL344" s="313"/>
      <c r="BM344" s="195"/>
      <c r="BN344" s="818" t="str">
        <f t="shared" si="314"/>
        <v xml:space="preserve">  </v>
      </c>
      <c r="BO344" s="942" t="str">
        <f t="shared" si="315"/>
        <v xml:space="preserve">  </v>
      </c>
      <c r="BP344" s="846">
        <f t="shared" si="325"/>
        <v>1.1729114851740188</v>
      </c>
      <c r="BQ344" s="673">
        <v>123.35061589932012</v>
      </c>
      <c r="BR344" s="250"/>
      <c r="BS344" s="161"/>
      <c r="BT344" s="818" t="str">
        <f t="shared" si="316"/>
        <v xml:space="preserve">  </v>
      </c>
      <c r="BU344" s="67">
        <v>36.511782306198782</v>
      </c>
      <c r="BV344" s="195"/>
      <c r="BW344" s="161"/>
      <c r="BX344" s="643" t="str">
        <f t="shared" si="317"/>
        <v xml:space="preserve">  </v>
      </c>
      <c r="BY344" s="85">
        <v>0.8801729041308386</v>
      </c>
      <c r="BZ344" s="312"/>
      <c r="CA344" s="196"/>
      <c r="CB344" s="196" t="s">
        <v>1033</v>
      </c>
      <c r="CC344" s="643" t="str">
        <f t="shared" si="318"/>
        <v xml:space="preserve">  </v>
      </c>
      <c r="CD344" s="313">
        <v>0.25986057169577126</v>
      </c>
      <c r="CE344" s="313"/>
      <c r="CF344" s="196" t="s">
        <v>1033</v>
      </c>
      <c r="CG344" s="818" t="str">
        <f t="shared" si="319"/>
        <v xml:space="preserve">  </v>
      </c>
      <c r="CH344" s="789">
        <f t="shared" si="322"/>
        <v>0.71355371654507471</v>
      </c>
      <c r="CI344" s="271">
        <v>4.2398095311749069</v>
      </c>
      <c r="CJ344" s="195"/>
      <c r="CK344" s="195" t="s">
        <v>602</v>
      </c>
      <c r="CL344" s="643" t="str">
        <f t="shared" si="320"/>
        <v xml:space="preserve">  </v>
      </c>
      <c r="CM344" s="348">
        <v>1.236611113259348</v>
      </c>
      <c r="CN344" s="195"/>
      <c r="CO344" s="195"/>
      <c r="CP344" s="818" t="str">
        <f t="shared" si="321"/>
        <v xml:space="preserve">  </v>
      </c>
      <c r="CQ344" s="269">
        <f t="shared" si="323"/>
        <v>3.4372017523086202</v>
      </c>
      <c r="CR344" s="269">
        <f t="shared" si="324"/>
        <v>3.386882357286082</v>
      </c>
      <c r="CS344" s="195"/>
    </row>
    <row r="345" spans="1:97" ht="14.4" x14ac:dyDescent="0.3">
      <c r="A345" s="906" t="s">
        <v>2411</v>
      </c>
      <c r="B345" s="425" t="s">
        <v>1517</v>
      </c>
      <c r="C345" s="219" t="s">
        <v>601</v>
      </c>
      <c r="D345" s="305">
        <v>2</v>
      </c>
      <c r="E345" s="471">
        <v>1600430</v>
      </c>
      <c r="F345" s="472">
        <v>4</v>
      </c>
      <c r="G345" s="419">
        <v>88888823</v>
      </c>
      <c r="H345" s="419">
        <v>201512231907</v>
      </c>
      <c r="I345" s="419" t="s">
        <v>672</v>
      </c>
      <c r="J345" s="419"/>
      <c r="K345" s="926" t="s">
        <v>137</v>
      </c>
      <c r="L345" s="413"/>
      <c r="M345" s="219" t="s">
        <v>1118</v>
      </c>
      <c r="N345" s="219"/>
      <c r="O345" s="219" t="s">
        <v>137</v>
      </c>
      <c r="P345" s="332">
        <v>42361</v>
      </c>
      <c r="Q345" s="326">
        <v>0.79652777777777783</v>
      </c>
      <c r="R345" s="219" t="s">
        <v>1086</v>
      </c>
      <c r="S345" s="535" t="s">
        <v>1086</v>
      </c>
      <c r="T345" s="239">
        <v>118.6</v>
      </c>
      <c r="U345" s="492">
        <v>118.7</v>
      </c>
      <c r="V345" s="136">
        <v>0.10000000000000853</v>
      </c>
      <c r="W345" s="9">
        <v>1022</v>
      </c>
      <c r="X345" s="8">
        <v>9.7847358121339059E-2</v>
      </c>
      <c r="Y345" s="643" t="str">
        <f t="shared" si="308"/>
        <v>&lt;MDL</v>
      </c>
      <c r="Z345" s="535" t="s">
        <v>1086</v>
      </c>
      <c r="AA345" s="556">
        <v>121.2</v>
      </c>
      <c r="AB345" s="492">
        <v>120.89999999999999</v>
      </c>
      <c r="AC345" s="502">
        <v>-0.30000000000001137</v>
      </c>
      <c r="AD345" s="136">
        <v>1000</v>
      </c>
      <c r="AE345" s="25">
        <v>-0.30000000000001137</v>
      </c>
      <c r="AF345" s="643" t="str">
        <f t="shared" si="309"/>
        <v>&lt;MDL</v>
      </c>
      <c r="AG345" s="535" t="s">
        <v>1086</v>
      </c>
      <c r="AH345" s="136">
        <v>126.1</v>
      </c>
      <c r="AI345" s="559">
        <v>125.8</v>
      </c>
      <c r="AJ345" s="502">
        <v>-0.29999999999999716</v>
      </c>
      <c r="AK345" s="535">
        <v>1002</v>
      </c>
      <c r="AL345" s="25">
        <v>-0.29940119760478756</v>
      </c>
      <c r="AM345" s="643" t="str">
        <f t="shared" si="307"/>
        <v>&lt;MDL</v>
      </c>
      <c r="AN345" s="25">
        <v>-0.16718461316115329</v>
      </c>
      <c r="AO345" s="136">
        <v>0.22952461522130913</v>
      </c>
      <c r="AP345" s="136"/>
      <c r="AQ345" s="535">
        <v>3</v>
      </c>
      <c r="AR345" s="643" t="str">
        <f t="shared" si="310"/>
        <v>&lt;MDL</v>
      </c>
      <c r="AS345" s="535"/>
      <c r="AT345" s="86" t="s">
        <v>191</v>
      </c>
      <c r="AU345" s="86" t="s">
        <v>191</v>
      </c>
      <c r="AV345" s="86" t="s">
        <v>191</v>
      </c>
      <c r="AW345" s="161" t="str">
        <f t="shared" si="298"/>
        <v xml:space="preserve">  </v>
      </c>
      <c r="AX345" s="643" t="str">
        <f t="shared" si="311"/>
        <v xml:space="preserve">  </v>
      </c>
      <c r="AY345" s="86" t="s">
        <v>191</v>
      </c>
      <c r="AZ345" s="86" t="s">
        <v>191</v>
      </c>
      <c r="BA345" s="86" t="s">
        <v>191</v>
      </c>
      <c r="BB345" s="161"/>
      <c r="BC345" s="643" t="str">
        <f t="shared" si="312"/>
        <v xml:space="preserve">  </v>
      </c>
      <c r="BD345" s="801" t="s">
        <v>191</v>
      </c>
      <c r="BE345" s="141" t="s">
        <v>1086</v>
      </c>
      <c r="BF345" s="85">
        <v>4.4698617044585748E-2</v>
      </c>
      <c r="BG345" s="85" t="s">
        <v>1130</v>
      </c>
      <c r="BH345" s="161"/>
      <c r="BI345" s="643" t="str">
        <f t="shared" si="313"/>
        <v>&lt;MDL</v>
      </c>
      <c r="BJ345" s="141" t="s">
        <v>1086</v>
      </c>
      <c r="BK345" s="199">
        <v>2.8776013630080893E-6</v>
      </c>
      <c r="BL345" s="199"/>
      <c r="BM345" s="674" t="s">
        <v>1033</v>
      </c>
      <c r="BN345" s="818" t="str">
        <f t="shared" si="314"/>
        <v>&lt;MDL</v>
      </c>
      <c r="BO345" s="942" t="str">
        <f t="shared" si="315"/>
        <v>&lt;MDL</v>
      </c>
      <c r="BP345" s="825">
        <f t="shared" si="325"/>
        <v>6.4377861179413095E-3</v>
      </c>
      <c r="BQ345" s="8">
        <v>0.1</v>
      </c>
      <c r="BR345" s="141"/>
      <c r="BS345" s="161"/>
      <c r="BT345" s="818" t="str">
        <f t="shared" si="316"/>
        <v>&lt;MDL</v>
      </c>
      <c r="BU345" s="858">
        <v>9.3238186784561639E-2</v>
      </c>
      <c r="BV345" s="141"/>
      <c r="BW345" s="161" t="s">
        <v>1032</v>
      </c>
      <c r="BX345" s="643" t="str">
        <f t="shared" si="317"/>
        <v>&lt;MDL</v>
      </c>
      <c r="BY345" s="882">
        <v>0.81415546482612422</v>
      </c>
      <c r="BZ345" s="85"/>
      <c r="CA345" s="197"/>
      <c r="CB345" s="216" t="s">
        <v>1033</v>
      </c>
      <c r="CC345" s="643" t="s">
        <v>88</v>
      </c>
      <c r="CD345" s="199">
        <v>8.1415546482612421E-4</v>
      </c>
      <c r="CE345" s="199"/>
      <c r="CF345" s="197" t="s">
        <v>1033</v>
      </c>
      <c r="CG345" s="818" t="str">
        <f t="shared" si="319"/>
        <v>&lt;MDL</v>
      </c>
      <c r="CH345" s="781"/>
      <c r="CI345" s="905">
        <v>0.01</v>
      </c>
      <c r="CJ345" s="141"/>
      <c r="CK345" s="141" t="s">
        <v>88</v>
      </c>
      <c r="CL345" s="643" t="str">
        <f t="shared" si="320"/>
        <v>&lt;MDL</v>
      </c>
      <c r="CM345" s="675">
        <v>9.9800399201596805E-9</v>
      </c>
      <c r="CN345" s="141"/>
      <c r="CO345" s="141" t="s">
        <v>88</v>
      </c>
      <c r="CP345" s="818" t="str">
        <f t="shared" si="321"/>
        <v>&lt;MDL</v>
      </c>
      <c r="CQ345" s="154"/>
      <c r="CR345" s="87"/>
      <c r="CS345" s="141"/>
    </row>
    <row r="346" spans="1:97" ht="14.4" x14ac:dyDescent="0.3">
      <c r="A346" s="906" t="s">
        <v>2412</v>
      </c>
      <c r="B346" s="425" t="s">
        <v>1518</v>
      </c>
      <c r="C346" s="219" t="s">
        <v>599</v>
      </c>
      <c r="D346" s="219">
        <v>9</v>
      </c>
      <c r="E346" s="471">
        <v>1601517</v>
      </c>
      <c r="F346" s="472">
        <v>1</v>
      </c>
      <c r="G346" s="419">
        <v>11451800</v>
      </c>
      <c r="H346" s="419">
        <v>201601052100</v>
      </c>
      <c r="I346" s="419" t="s">
        <v>672</v>
      </c>
      <c r="J346" s="419"/>
      <c r="K346" s="926" t="s">
        <v>1691</v>
      </c>
      <c r="L346" s="413" t="s">
        <v>1692</v>
      </c>
      <c r="M346" s="219" t="s">
        <v>1055</v>
      </c>
      <c r="N346" s="219"/>
      <c r="O346" s="219"/>
      <c r="P346" s="332">
        <v>42374</v>
      </c>
      <c r="Q346" s="326">
        <v>0.875</v>
      </c>
      <c r="R346" s="219" t="s">
        <v>1087</v>
      </c>
      <c r="S346" s="535" t="s">
        <v>1087</v>
      </c>
      <c r="T346" s="239">
        <v>122.6</v>
      </c>
      <c r="U346" s="492">
        <v>150.9</v>
      </c>
      <c r="V346" s="136">
        <v>28.300000000000011</v>
      </c>
      <c r="W346" s="9">
        <v>100</v>
      </c>
      <c r="X346" s="8">
        <v>283.00000000000011</v>
      </c>
      <c r="Y346" s="643" t="str">
        <f t="shared" si="308"/>
        <v xml:space="preserve">  </v>
      </c>
      <c r="Z346" s="535" t="s">
        <v>1087</v>
      </c>
      <c r="AA346" s="556">
        <v>126.6</v>
      </c>
      <c r="AB346" s="492">
        <v>152.10000000000002</v>
      </c>
      <c r="AC346" s="535">
        <v>25.500000000000028</v>
      </c>
      <c r="AD346" s="136">
        <v>90</v>
      </c>
      <c r="AE346" s="136">
        <v>283.33333333333366</v>
      </c>
      <c r="AF346" s="643" t="str">
        <f t="shared" si="309"/>
        <v xml:space="preserve">  </v>
      </c>
      <c r="AG346" s="535" t="s">
        <v>1087</v>
      </c>
      <c r="AH346" s="136">
        <v>123.6</v>
      </c>
      <c r="AI346" s="559">
        <v>153.79999999999998</v>
      </c>
      <c r="AJ346" s="535">
        <v>30.199999999999989</v>
      </c>
      <c r="AK346" s="535">
        <v>106</v>
      </c>
      <c r="AL346" s="136">
        <v>284.9056603773584</v>
      </c>
      <c r="AM346" s="643" t="str">
        <f t="shared" si="307"/>
        <v xml:space="preserve">  </v>
      </c>
      <c r="AN346" s="136">
        <v>283.74633123689733</v>
      </c>
      <c r="AO346" s="136">
        <v>1.0177479156055114</v>
      </c>
      <c r="AP346" s="136">
        <v>0.3586823171136625</v>
      </c>
      <c r="AQ346" s="535">
        <v>3</v>
      </c>
      <c r="AR346" s="643" t="str">
        <f t="shared" si="310"/>
        <v xml:space="preserve">  </v>
      </c>
      <c r="AS346" s="535"/>
      <c r="AT346" s="86" t="s">
        <v>191</v>
      </c>
      <c r="AU346" s="86" t="s">
        <v>191</v>
      </c>
      <c r="AV346" s="86" t="s">
        <v>191</v>
      </c>
      <c r="AW346" s="161" t="str">
        <f t="shared" si="298"/>
        <v xml:space="preserve">  </v>
      </c>
      <c r="AX346" s="643" t="str">
        <f t="shared" si="311"/>
        <v xml:space="preserve">  </v>
      </c>
      <c r="AY346" s="86" t="s">
        <v>191</v>
      </c>
      <c r="AZ346" s="86" t="s">
        <v>191</v>
      </c>
      <c r="BA346" s="86" t="s">
        <v>191</v>
      </c>
      <c r="BB346" s="161"/>
      <c r="BC346" s="643" t="str">
        <f t="shared" si="312"/>
        <v xml:space="preserve">  </v>
      </c>
      <c r="BD346" s="801" t="s">
        <v>191</v>
      </c>
      <c r="BE346" s="141" t="s">
        <v>1087</v>
      </c>
      <c r="BF346" s="85">
        <v>1.8322507372831509</v>
      </c>
      <c r="BG346" s="85">
        <v>3.6373694883606644E-2</v>
      </c>
      <c r="BH346" s="161"/>
      <c r="BI346" s="643" t="str">
        <f t="shared" si="313"/>
        <v xml:space="preserve">  </v>
      </c>
      <c r="BJ346" s="141" t="s">
        <v>1087</v>
      </c>
      <c r="BK346" s="199">
        <v>3.4074035247690641E-2</v>
      </c>
      <c r="BL346" s="199"/>
      <c r="BM346" s="141"/>
      <c r="BN346" s="818" t="str">
        <f t="shared" si="314"/>
        <v xml:space="preserve">  </v>
      </c>
      <c r="BO346" s="942" t="str">
        <f t="shared" si="315"/>
        <v xml:space="preserve">  </v>
      </c>
      <c r="BP346" s="825">
        <f t="shared" si="325"/>
        <v>1.8596818958422356</v>
      </c>
      <c r="BQ346" s="7">
        <v>115.20065551393282</v>
      </c>
      <c r="BR346" s="141"/>
      <c r="BS346" s="161"/>
      <c r="BT346" s="818" t="str">
        <f t="shared" si="316"/>
        <v xml:space="preserve">  </v>
      </c>
      <c r="BU346" s="67">
        <v>32.601785510443001</v>
      </c>
      <c r="BV346" s="141"/>
      <c r="BW346" s="161"/>
      <c r="BX346" s="643" t="str">
        <f t="shared" si="317"/>
        <v xml:space="preserve">  </v>
      </c>
      <c r="BY346" s="85">
        <v>1.0748085422551223</v>
      </c>
      <c r="BZ346" s="141"/>
      <c r="CA346" s="141"/>
      <c r="CB346" s="85" t="s">
        <v>1132</v>
      </c>
      <c r="CC346" s="643" t="str">
        <f t="shared" si="318"/>
        <v xml:space="preserve">  </v>
      </c>
      <c r="CD346" s="199">
        <v>0.30452908697228492</v>
      </c>
      <c r="CE346" s="199"/>
      <c r="CF346" s="197" t="s">
        <v>1132</v>
      </c>
      <c r="CG346" s="818" t="str">
        <f t="shared" si="319"/>
        <v xml:space="preserve">  </v>
      </c>
      <c r="CH346" s="781">
        <f>BY346/BQ346*100</f>
        <v>0.93298821735014414</v>
      </c>
      <c r="CI346" s="84">
        <v>3.9189646328781165</v>
      </c>
      <c r="CJ346" s="141"/>
      <c r="CK346" s="141" t="s">
        <v>602</v>
      </c>
      <c r="CL346" s="643" t="str">
        <f t="shared" si="320"/>
        <v xml:space="preserve">  </v>
      </c>
      <c r="CM346" s="5">
        <v>1.1165352067256515</v>
      </c>
      <c r="CN346" s="141"/>
      <c r="CO346" s="141"/>
      <c r="CP346" s="818" t="str">
        <f t="shared" si="321"/>
        <v xml:space="preserve">  </v>
      </c>
      <c r="CQ346" s="154">
        <f>CI346/BQ346*100</f>
        <v>3.4018596642483008</v>
      </c>
      <c r="CR346" s="87">
        <f>100*CM346/BU346</f>
        <v>3.4247670464797184</v>
      </c>
      <c r="CS346" s="141"/>
    </row>
    <row r="347" spans="1:97" ht="14.4" x14ac:dyDescent="0.3">
      <c r="A347" s="906" t="s">
        <v>2413</v>
      </c>
      <c r="B347" s="425" t="s">
        <v>1519</v>
      </c>
      <c r="C347" s="219" t="s">
        <v>599</v>
      </c>
      <c r="D347" s="219">
        <v>9</v>
      </c>
      <c r="E347" s="471">
        <v>1601516</v>
      </c>
      <c r="F347" s="472">
        <v>1</v>
      </c>
      <c r="G347" s="419">
        <v>11451800</v>
      </c>
      <c r="H347" s="419">
        <v>201601061510</v>
      </c>
      <c r="I347" s="419" t="s">
        <v>672</v>
      </c>
      <c r="J347" s="419"/>
      <c r="K347" s="926" t="s">
        <v>1691</v>
      </c>
      <c r="L347" s="413" t="s">
        <v>1692</v>
      </c>
      <c r="M347" s="219" t="s">
        <v>1055</v>
      </c>
      <c r="N347" s="219"/>
      <c r="O347" s="219"/>
      <c r="P347" s="332">
        <v>42375</v>
      </c>
      <c r="Q347" s="326">
        <v>0.63194444444444442</v>
      </c>
      <c r="R347" s="219" t="s">
        <v>1088</v>
      </c>
      <c r="S347" s="535" t="s">
        <v>1088</v>
      </c>
      <c r="T347" s="239">
        <v>126.1</v>
      </c>
      <c r="U347" s="492">
        <v>152.19999999999999</v>
      </c>
      <c r="V347" s="136">
        <v>26.099999999999994</v>
      </c>
      <c r="W347" s="9">
        <v>60</v>
      </c>
      <c r="X347" s="8">
        <v>434.99999999999994</v>
      </c>
      <c r="Y347" s="643" t="str">
        <f t="shared" si="308"/>
        <v xml:space="preserve">  </v>
      </c>
      <c r="Z347" s="535" t="s">
        <v>1088</v>
      </c>
      <c r="AA347" s="556">
        <v>122.7</v>
      </c>
      <c r="AB347" s="492">
        <v>159.30000000000001</v>
      </c>
      <c r="AC347" s="535">
        <v>36.600000000000009</v>
      </c>
      <c r="AD347" s="136">
        <v>86</v>
      </c>
      <c r="AE347" s="136">
        <v>425.58139534883736</v>
      </c>
      <c r="AF347" s="643" t="str">
        <f t="shared" si="309"/>
        <v xml:space="preserve">  </v>
      </c>
      <c r="AG347" s="535" t="s">
        <v>1088</v>
      </c>
      <c r="AH347" s="136">
        <v>124.3</v>
      </c>
      <c r="AI347" s="559">
        <v>149.9</v>
      </c>
      <c r="AJ347" s="535">
        <v>25.600000000000009</v>
      </c>
      <c r="AK347" s="535">
        <v>62</v>
      </c>
      <c r="AL347" s="136">
        <v>412.90322580645176</v>
      </c>
      <c r="AM347" s="643" t="str">
        <f t="shared" si="307"/>
        <v xml:space="preserve">  </v>
      </c>
      <c r="AN347" s="136">
        <v>424.49487371842969</v>
      </c>
      <c r="AO347" s="136">
        <v>11.088383758698653</v>
      </c>
      <c r="AP347" s="136">
        <v>2.612136081071653</v>
      </c>
      <c r="AQ347" s="535">
        <v>3</v>
      </c>
      <c r="AR347" s="643" t="str">
        <f t="shared" si="310"/>
        <v xml:space="preserve">  </v>
      </c>
      <c r="AS347" s="535"/>
      <c r="AT347" s="86" t="s">
        <v>191</v>
      </c>
      <c r="AU347" s="86" t="s">
        <v>191</v>
      </c>
      <c r="AV347" s="86" t="s">
        <v>191</v>
      </c>
      <c r="AW347" s="161" t="str">
        <f t="shared" ref="AW347:AW414" si="326">IF(AU347&lt;AW$7,"E, &lt;PRL",IF(AU347&gt;AW$7,"  ",))</f>
        <v xml:space="preserve">  </v>
      </c>
      <c r="AX347" s="643" t="str">
        <f t="shared" si="311"/>
        <v xml:space="preserve">  </v>
      </c>
      <c r="AY347" s="86" t="s">
        <v>191</v>
      </c>
      <c r="AZ347" s="86" t="s">
        <v>191</v>
      </c>
      <c r="BA347" s="86" t="s">
        <v>191</v>
      </c>
      <c r="BB347" s="161"/>
      <c r="BC347" s="643" t="str">
        <f t="shared" si="312"/>
        <v xml:space="preserve">  </v>
      </c>
      <c r="BD347" s="801" t="s">
        <v>191</v>
      </c>
      <c r="BE347" s="141" t="s">
        <v>1088</v>
      </c>
      <c r="BF347" s="85">
        <v>24.828539475774399</v>
      </c>
      <c r="BG347" s="85"/>
      <c r="BH347" s="161"/>
      <c r="BI347" s="643" t="str">
        <f t="shared" si="313"/>
        <v xml:space="preserve">  </v>
      </c>
      <c r="BJ347" s="141" t="s">
        <v>1088</v>
      </c>
      <c r="BK347" s="199">
        <v>7.139499381772027E-2</v>
      </c>
      <c r="BL347" s="199"/>
      <c r="BM347" s="141"/>
      <c r="BN347" s="818" t="str">
        <f t="shared" si="314"/>
        <v xml:space="preserve">  </v>
      </c>
      <c r="BO347" s="942" t="str">
        <f t="shared" si="315"/>
        <v xml:space="preserve">  </v>
      </c>
      <c r="BP347" s="825">
        <f t="shared" si="325"/>
        <v>0.28755212882087366</v>
      </c>
      <c r="BQ347" s="7">
        <v>352.21227013644705</v>
      </c>
      <c r="BR347" s="141"/>
      <c r="BS347" s="161"/>
      <c r="BT347" s="818" t="str">
        <f t="shared" si="316"/>
        <v xml:space="preserve">  </v>
      </c>
      <c r="BU347" s="67">
        <v>153.21233750935446</v>
      </c>
      <c r="BV347" s="141"/>
      <c r="BW347" s="161"/>
      <c r="BX347" s="643" t="str">
        <f t="shared" si="317"/>
        <v xml:space="preserve">  </v>
      </c>
      <c r="BY347" s="85">
        <v>0.82361210844865596</v>
      </c>
      <c r="BZ347" s="141"/>
      <c r="CA347" s="141"/>
      <c r="CB347" s="85" t="s">
        <v>1132</v>
      </c>
      <c r="CC347" s="643" t="str">
        <f t="shared" si="318"/>
        <v xml:space="preserve">  </v>
      </c>
      <c r="CD347" s="199">
        <v>0.35051399033977676</v>
      </c>
      <c r="CE347" s="199"/>
      <c r="CF347" s="197" t="s">
        <v>1132</v>
      </c>
      <c r="CG347" s="818" t="str">
        <f t="shared" si="319"/>
        <v xml:space="preserve">  </v>
      </c>
      <c r="CH347" s="781">
        <f>BY347/BQ347*100</f>
        <v>0.23383969789853959</v>
      </c>
      <c r="CI347" s="84">
        <v>9.9390733150303507</v>
      </c>
      <c r="CJ347" s="141"/>
      <c r="CK347" s="141" t="s">
        <v>602</v>
      </c>
      <c r="CL347" s="643" t="str">
        <f t="shared" si="320"/>
        <v xml:space="preserve">  </v>
      </c>
      <c r="CM347" s="5">
        <v>4.1038754333028553</v>
      </c>
      <c r="CN347" s="141"/>
      <c r="CO347" s="141"/>
      <c r="CP347" s="818" t="str">
        <f t="shared" si="321"/>
        <v xml:space="preserve">  </v>
      </c>
      <c r="CQ347" s="154">
        <f>CI347/BQ347*100</f>
        <v>2.8218986553705108</v>
      </c>
      <c r="CR347" s="87">
        <f>100*CM347/BU347</f>
        <v>2.6785541556353394</v>
      </c>
      <c r="CS347" s="141"/>
    </row>
    <row r="348" spans="1:97" ht="14.4" x14ac:dyDescent="0.3">
      <c r="A348" s="906" t="s">
        <v>2414</v>
      </c>
      <c r="B348" s="425" t="s">
        <v>1520</v>
      </c>
      <c r="C348" s="219" t="s">
        <v>599</v>
      </c>
      <c r="D348" s="219">
        <v>7</v>
      </c>
      <c r="E348" s="471">
        <v>1601515</v>
      </c>
      <c r="F348" s="472">
        <v>1</v>
      </c>
      <c r="G348" s="419">
        <v>11451800</v>
      </c>
      <c r="H348" s="419">
        <v>201601070900</v>
      </c>
      <c r="I348" s="419" t="s">
        <v>672</v>
      </c>
      <c r="J348" s="419"/>
      <c r="K348" s="926" t="s">
        <v>1691</v>
      </c>
      <c r="L348" s="413" t="s">
        <v>1692</v>
      </c>
      <c r="M348" s="219" t="s">
        <v>1055</v>
      </c>
      <c r="N348" s="219"/>
      <c r="O348" s="219"/>
      <c r="P348" s="332">
        <v>42376</v>
      </c>
      <c r="Q348" s="326">
        <v>0.375</v>
      </c>
      <c r="R348" s="219" t="s">
        <v>1089</v>
      </c>
      <c r="S348" s="535" t="s">
        <v>1089</v>
      </c>
      <c r="T348" s="239">
        <v>131.1</v>
      </c>
      <c r="U348" s="492">
        <v>160.30000000000001</v>
      </c>
      <c r="V348" s="136">
        <v>29.200000000000017</v>
      </c>
      <c r="W348" s="9">
        <v>70</v>
      </c>
      <c r="X348" s="8">
        <v>417.14285714285734</v>
      </c>
      <c r="Y348" s="643" t="str">
        <f t="shared" si="308"/>
        <v xml:space="preserve">  </v>
      </c>
      <c r="Z348" s="535" t="s">
        <v>1089</v>
      </c>
      <c r="AA348" s="556">
        <v>131.69999999999999</v>
      </c>
      <c r="AB348" s="492">
        <v>164.39999999999998</v>
      </c>
      <c r="AC348" s="535">
        <v>32.699999999999989</v>
      </c>
      <c r="AD348" s="136">
        <v>76</v>
      </c>
      <c r="AE348" s="136">
        <v>430.26315789473671</v>
      </c>
      <c r="AF348" s="643" t="str">
        <f t="shared" si="309"/>
        <v xml:space="preserve">  </v>
      </c>
      <c r="AG348" s="535" t="s">
        <v>1089</v>
      </c>
      <c r="AH348" s="136">
        <v>133.30000000000001</v>
      </c>
      <c r="AI348" s="559">
        <v>155.29999999999998</v>
      </c>
      <c r="AJ348" s="535">
        <v>21.999999999999972</v>
      </c>
      <c r="AK348" s="535">
        <v>64</v>
      </c>
      <c r="AL348" s="136">
        <v>343.74999999999955</v>
      </c>
      <c r="AM348" s="643" t="str">
        <f t="shared" si="307"/>
        <v xml:space="preserve">  </v>
      </c>
      <c r="AN348" s="136">
        <v>397.0520050125312</v>
      </c>
      <c r="AO348" s="136">
        <v>46.624707792348723</v>
      </c>
      <c r="AP348" s="136">
        <v>11.74272065214158</v>
      </c>
      <c r="AQ348" s="535">
        <v>3</v>
      </c>
      <c r="AR348" s="643" t="str">
        <f t="shared" si="310"/>
        <v xml:space="preserve">  </v>
      </c>
      <c r="AS348" s="535" t="s">
        <v>1134</v>
      </c>
      <c r="AT348" s="86" t="s">
        <v>191</v>
      </c>
      <c r="AU348" s="86" t="s">
        <v>191</v>
      </c>
      <c r="AV348" s="86" t="s">
        <v>191</v>
      </c>
      <c r="AW348" s="161" t="str">
        <f t="shared" si="326"/>
        <v xml:space="preserve">  </v>
      </c>
      <c r="AX348" s="643" t="str">
        <f t="shared" si="311"/>
        <v xml:space="preserve">  </v>
      </c>
      <c r="AY348" s="86" t="s">
        <v>191</v>
      </c>
      <c r="AZ348" s="86" t="s">
        <v>191</v>
      </c>
      <c r="BA348" s="86" t="s">
        <v>191</v>
      </c>
      <c r="BB348" s="161"/>
      <c r="BC348" s="643" t="str">
        <f t="shared" si="312"/>
        <v xml:space="preserve">  </v>
      </c>
      <c r="BD348" s="801" t="s">
        <v>191</v>
      </c>
      <c r="BE348" s="141" t="s">
        <v>1089</v>
      </c>
      <c r="BF348" s="85">
        <v>25.51492578748573</v>
      </c>
      <c r="BG348" s="85"/>
      <c r="BH348" s="161"/>
      <c r="BI348" s="643" t="str">
        <f t="shared" si="313"/>
        <v xml:space="preserve">  </v>
      </c>
      <c r="BJ348" s="141" t="s">
        <v>1089</v>
      </c>
      <c r="BK348" s="199">
        <v>5.878253520969999E-2</v>
      </c>
      <c r="BL348" s="199"/>
      <c r="BM348" s="141"/>
      <c r="BN348" s="818" t="str">
        <f t="shared" si="314"/>
        <v xml:space="preserve">  </v>
      </c>
      <c r="BO348" s="942" t="str">
        <f t="shared" si="315"/>
        <v xml:space="preserve">  </v>
      </c>
      <c r="BP348" s="825">
        <f t="shared" si="325"/>
        <v>0.23038489588133931</v>
      </c>
      <c r="BQ348" s="190">
        <v>448.22582742524128</v>
      </c>
      <c r="BR348" s="190"/>
      <c r="BS348" s="161"/>
      <c r="BT348" s="818" t="str">
        <f t="shared" si="316"/>
        <v xml:space="preserve">  </v>
      </c>
      <c r="BU348" s="67">
        <v>186.97420229738646</v>
      </c>
      <c r="BV348" s="141"/>
      <c r="BW348" s="161"/>
      <c r="BX348" s="643" t="str">
        <f t="shared" si="317"/>
        <v xml:space="preserve">  </v>
      </c>
      <c r="BY348" s="85">
        <v>1.132191052186692</v>
      </c>
      <c r="BZ348" s="141"/>
      <c r="CA348" s="141"/>
      <c r="CB348" s="85" t="s">
        <v>1132</v>
      </c>
      <c r="CC348" s="643" t="str">
        <f t="shared" si="318"/>
        <v xml:space="preserve">  </v>
      </c>
      <c r="CD348" s="199">
        <v>0.48714009745401105</v>
      </c>
      <c r="CE348" s="199"/>
      <c r="CF348" s="197" t="s">
        <v>1132</v>
      </c>
      <c r="CG348" s="818" t="str">
        <f t="shared" si="319"/>
        <v xml:space="preserve">  </v>
      </c>
      <c r="CH348" s="781">
        <f>BY348/BQ348*100</f>
        <v>0.25259388971188368</v>
      </c>
      <c r="CI348" s="84">
        <v>8.999019232188882</v>
      </c>
      <c r="CJ348" s="141"/>
      <c r="CK348" s="141" t="s">
        <v>602</v>
      </c>
      <c r="CL348" s="643" t="str">
        <f t="shared" si="320"/>
        <v xml:space="preserve">  </v>
      </c>
      <c r="CM348" s="5">
        <v>3.0934128610649241</v>
      </c>
      <c r="CN348" s="141"/>
      <c r="CO348" s="141"/>
      <c r="CP348" s="818" t="str">
        <f t="shared" si="321"/>
        <v xml:space="preserve">  </v>
      </c>
      <c r="CQ348" s="154">
        <f>CI348/BQ348*100</f>
        <v>2.0076976116887888</v>
      </c>
      <c r="CR348" s="87">
        <f>100*CM348/BU348</f>
        <v>1.6544597185363492</v>
      </c>
      <c r="CS348" s="141"/>
    </row>
    <row r="349" spans="1:97" ht="14.4" x14ac:dyDescent="0.3">
      <c r="A349" s="906" t="s">
        <v>2415</v>
      </c>
      <c r="B349" s="421" t="s">
        <v>1521</v>
      </c>
      <c r="C349" s="219" t="s">
        <v>600</v>
      </c>
      <c r="D349" s="310">
        <v>7</v>
      </c>
      <c r="E349" s="471">
        <v>1600313</v>
      </c>
      <c r="F349" s="472">
        <v>4</v>
      </c>
      <c r="G349" s="419">
        <v>11451800</v>
      </c>
      <c r="H349" s="309">
        <v>201601070901</v>
      </c>
      <c r="I349" s="419" t="s">
        <v>672</v>
      </c>
      <c r="J349" s="419"/>
      <c r="K349" s="926" t="s">
        <v>1691</v>
      </c>
      <c r="L349" s="413" t="s">
        <v>1692</v>
      </c>
      <c r="M349" s="219" t="s">
        <v>1055</v>
      </c>
      <c r="N349" s="219"/>
      <c r="O349" s="219" t="s">
        <v>45</v>
      </c>
      <c r="P349" s="332">
        <v>42376</v>
      </c>
      <c r="Q349" s="326">
        <v>0.3756944444444445</v>
      </c>
      <c r="R349" s="219" t="s">
        <v>1090</v>
      </c>
      <c r="S349" s="536" t="s">
        <v>1090</v>
      </c>
      <c r="T349" s="370">
        <v>125.6</v>
      </c>
      <c r="U349" s="494">
        <v>153.5</v>
      </c>
      <c r="V349" s="311">
        <v>27.900000000000006</v>
      </c>
      <c r="W349" s="352">
        <v>66</v>
      </c>
      <c r="X349" s="315">
        <v>422.7272727272728</v>
      </c>
      <c r="Y349" s="643" t="str">
        <f t="shared" si="308"/>
        <v xml:space="preserve">  </v>
      </c>
      <c r="Z349" s="536" t="s">
        <v>1090</v>
      </c>
      <c r="AA349" s="557">
        <v>130</v>
      </c>
      <c r="AB349" s="494">
        <v>160</v>
      </c>
      <c r="AC349" s="536">
        <v>30</v>
      </c>
      <c r="AD349" s="311">
        <v>70</v>
      </c>
      <c r="AE349" s="311">
        <v>428.57142857142856</v>
      </c>
      <c r="AF349" s="643" t="str">
        <f t="shared" si="309"/>
        <v xml:space="preserve">  </v>
      </c>
      <c r="AG349" s="536" t="s">
        <v>1090</v>
      </c>
      <c r="AH349" s="311">
        <v>132.19999999999999</v>
      </c>
      <c r="AI349" s="562">
        <v>157.79999999999998</v>
      </c>
      <c r="AJ349" s="536">
        <v>25.599999999999994</v>
      </c>
      <c r="AK349" s="536">
        <v>56</v>
      </c>
      <c r="AL349" s="311">
        <v>457.14285714285705</v>
      </c>
      <c r="AM349" s="643" t="str">
        <f t="shared" si="307"/>
        <v xml:space="preserve">  </v>
      </c>
      <c r="AN349" s="311">
        <v>436.14718614718618</v>
      </c>
      <c r="AO349" s="311">
        <v>18.41608508346814</v>
      </c>
      <c r="AP349" s="311">
        <v>4.2224472995346307</v>
      </c>
      <c r="AQ349" s="536">
        <v>3</v>
      </c>
      <c r="AR349" s="643" t="str">
        <f t="shared" si="310"/>
        <v xml:space="preserve">  </v>
      </c>
      <c r="AS349" s="536"/>
      <c r="AT349" s="272" t="s">
        <v>191</v>
      </c>
      <c r="AU349" s="272" t="s">
        <v>191</v>
      </c>
      <c r="AV349" s="272" t="s">
        <v>191</v>
      </c>
      <c r="AW349" s="161" t="str">
        <f t="shared" si="326"/>
        <v xml:space="preserve">  </v>
      </c>
      <c r="AX349" s="643" t="str">
        <f t="shared" si="311"/>
        <v xml:space="preserve">  </v>
      </c>
      <c r="AY349" s="272" t="s">
        <v>191</v>
      </c>
      <c r="AZ349" s="272" t="s">
        <v>191</v>
      </c>
      <c r="BA349" s="272" t="s">
        <v>191</v>
      </c>
      <c r="BB349" s="161"/>
      <c r="BC349" s="643" t="str">
        <f t="shared" si="312"/>
        <v xml:space="preserve">  </v>
      </c>
      <c r="BD349" s="802" t="s">
        <v>191</v>
      </c>
      <c r="BE349" s="195" t="s">
        <v>1090</v>
      </c>
      <c r="BF349" s="312">
        <v>23.587382329454229</v>
      </c>
      <c r="BG349" s="312"/>
      <c r="BH349" s="161"/>
      <c r="BI349" s="643" t="str">
        <f t="shared" si="313"/>
        <v xml:space="preserve">  </v>
      </c>
      <c r="BJ349" s="195" t="s">
        <v>1090</v>
      </c>
      <c r="BK349" s="313">
        <v>7.2741052130204695E-2</v>
      </c>
      <c r="BL349" s="313"/>
      <c r="BM349" s="195"/>
      <c r="BN349" s="818" t="str">
        <f t="shared" si="314"/>
        <v xml:space="preserve">  </v>
      </c>
      <c r="BO349" s="942" t="str">
        <f t="shared" si="315"/>
        <v xml:space="preserve">  </v>
      </c>
      <c r="BP349" s="846">
        <f t="shared" si="325"/>
        <v>0.3083896767949994</v>
      </c>
      <c r="BQ349" s="314">
        <v>455.5952208618998</v>
      </c>
      <c r="BR349" s="195"/>
      <c r="BS349" s="161"/>
      <c r="BT349" s="818" t="str">
        <f t="shared" si="316"/>
        <v xml:space="preserve">  </v>
      </c>
      <c r="BU349" s="67">
        <v>192.59252518253038</v>
      </c>
      <c r="BV349" s="195"/>
      <c r="BW349" s="161"/>
      <c r="BX349" s="643" t="str">
        <f t="shared" si="317"/>
        <v xml:space="preserve">  </v>
      </c>
      <c r="BY349" s="85">
        <v>1.2809306986786193</v>
      </c>
      <c r="BZ349" s="195"/>
      <c r="CA349" s="195"/>
      <c r="CB349" s="312" t="s">
        <v>1132</v>
      </c>
      <c r="CC349" s="643" t="str">
        <f t="shared" si="318"/>
        <v xml:space="preserve">  </v>
      </c>
      <c r="CD349" s="313">
        <v>0.54897029943369391</v>
      </c>
      <c r="CE349" s="313"/>
      <c r="CF349" s="196" t="s">
        <v>1132</v>
      </c>
      <c r="CG349" s="818" t="str">
        <f t="shared" si="319"/>
        <v xml:space="preserve">  </v>
      </c>
      <c r="CH349" s="789">
        <f>BY349/BQ349*100</f>
        <v>0.28115542921089937</v>
      </c>
      <c r="CI349" s="271">
        <v>9.0392887821115071</v>
      </c>
      <c r="CJ349" s="195"/>
      <c r="CK349" s="195" t="s">
        <v>602</v>
      </c>
      <c r="CL349" s="643" t="str">
        <f t="shared" si="320"/>
        <v xml:space="preserve">  </v>
      </c>
      <c r="CM349" s="348">
        <v>4.132246300393831</v>
      </c>
      <c r="CN349" s="195"/>
      <c r="CO349" s="195"/>
      <c r="CP349" s="818" t="str">
        <f t="shared" si="321"/>
        <v xml:space="preserve">  </v>
      </c>
      <c r="CQ349" s="269">
        <f>CI349/BQ349*100</f>
        <v>1.9840613703126397</v>
      </c>
      <c r="CR349" s="269">
        <f>100*CM349/BU349</f>
        <v>2.1455901761906269</v>
      </c>
      <c r="CS349" s="195"/>
    </row>
    <row r="350" spans="1:97" ht="21.6" x14ac:dyDescent="0.3">
      <c r="A350" s="906" t="s">
        <v>2416</v>
      </c>
      <c r="B350" s="390" t="s">
        <v>1522</v>
      </c>
      <c r="C350" s="219" t="s">
        <v>601</v>
      </c>
      <c r="D350" s="305">
        <v>2</v>
      </c>
      <c r="E350" s="471">
        <v>1600312</v>
      </c>
      <c r="F350" s="472">
        <v>4</v>
      </c>
      <c r="G350" s="419">
        <v>11452600</v>
      </c>
      <c r="H350" s="233">
        <v>201601071307</v>
      </c>
      <c r="I350" s="419" t="s">
        <v>672</v>
      </c>
      <c r="J350" s="419"/>
      <c r="K350" s="926" t="s">
        <v>2614</v>
      </c>
      <c r="L350" s="413" t="s">
        <v>1694</v>
      </c>
      <c r="M350" s="219" t="s">
        <v>1119</v>
      </c>
      <c r="N350" s="219"/>
      <c r="O350" s="219" t="s">
        <v>137</v>
      </c>
      <c r="P350" s="332">
        <v>42376</v>
      </c>
      <c r="Q350" s="326">
        <v>0.54652777777777783</v>
      </c>
      <c r="R350" s="219" t="s">
        <v>1681</v>
      </c>
      <c r="S350" s="502" t="s">
        <v>1091</v>
      </c>
      <c r="T350" s="320">
        <v>125.9</v>
      </c>
      <c r="U350" s="563">
        <v>125.6</v>
      </c>
      <c r="V350" s="25">
        <v>-0.30000000000001137</v>
      </c>
      <c r="W350" s="502">
        <v>276</v>
      </c>
      <c r="X350" s="25">
        <v>-1.0869565217391715</v>
      </c>
      <c r="Y350" s="643" t="str">
        <f t="shared" si="308"/>
        <v>&lt;MDL</v>
      </c>
      <c r="Z350" s="502" t="s">
        <v>1091</v>
      </c>
      <c r="AA350" s="564">
        <v>126.5</v>
      </c>
      <c r="AB350" s="563">
        <v>126.4</v>
      </c>
      <c r="AC350" s="502">
        <v>-9.9999999999994316E-2</v>
      </c>
      <c r="AD350" s="25">
        <v>279</v>
      </c>
      <c r="AE350" s="25">
        <v>-0.35842293906807993</v>
      </c>
      <c r="AF350" s="643" t="str">
        <f t="shared" si="309"/>
        <v>&lt;MDL</v>
      </c>
      <c r="AG350" s="502" t="s">
        <v>1091</v>
      </c>
      <c r="AH350" s="25">
        <v>127.9</v>
      </c>
      <c r="AI350" s="565">
        <v>127.7</v>
      </c>
      <c r="AJ350" s="502">
        <v>-0.20000000000000284</v>
      </c>
      <c r="AK350" s="502">
        <v>280</v>
      </c>
      <c r="AL350" s="25">
        <v>-0.7142857142857244</v>
      </c>
      <c r="AM350" s="643" t="str">
        <f t="shared" si="307"/>
        <v>&lt;MDL</v>
      </c>
      <c r="AN350" s="25">
        <v>-0.71988839169765872</v>
      </c>
      <c r="AO350" s="25">
        <v>0.36429910481022404</v>
      </c>
      <c r="AP350" s="25"/>
      <c r="AQ350" s="502">
        <v>3</v>
      </c>
      <c r="AR350" s="643" t="str">
        <f t="shared" si="310"/>
        <v>&lt;MDL</v>
      </c>
      <c r="AS350" s="502"/>
      <c r="AT350" s="86" t="s">
        <v>191</v>
      </c>
      <c r="AU350" s="86" t="s">
        <v>191</v>
      </c>
      <c r="AV350" s="86" t="s">
        <v>191</v>
      </c>
      <c r="AW350" s="161" t="str">
        <f t="shared" si="326"/>
        <v xml:space="preserve">  </v>
      </c>
      <c r="AX350" s="643" t="str">
        <f t="shared" si="311"/>
        <v xml:space="preserve">  </v>
      </c>
      <c r="AY350" s="86" t="s">
        <v>191</v>
      </c>
      <c r="AZ350" s="86" t="s">
        <v>191</v>
      </c>
      <c r="BA350" s="86" t="s">
        <v>191</v>
      </c>
      <c r="BB350" s="161"/>
      <c r="BC350" s="643" t="str">
        <f t="shared" si="312"/>
        <v xml:space="preserve">  </v>
      </c>
      <c r="BD350" s="801" t="s">
        <v>191</v>
      </c>
      <c r="BE350" s="39" t="s">
        <v>1091</v>
      </c>
      <c r="BF350" s="200">
        <v>3.0411147388070724E-2</v>
      </c>
      <c r="BG350" s="200"/>
      <c r="BH350" s="669"/>
      <c r="BI350" s="643" t="str">
        <f t="shared" si="313"/>
        <v>&lt;MDL</v>
      </c>
      <c r="BJ350" s="39" t="s">
        <v>1091</v>
      </c>
      <c r="BK350" s="215">
        <v>1.6188285489920941E-4</v>
      </c>
      <c r="BL350" s="215"/>
      <c r="BM350" s="676" t="s">
        <v>1033</v>
      </c>
      <c r="BN350" s="818" t="str">
        <f t="shared" si="314"/>
        <v>&lt;MDL</v>
      </c>
      <c r="BO350" s="942" t="str">
        <f t="shared" si="315"/>
        <v>&lt;MDL</v>
      </c>
      <c r="BP350" s="848"/>
      <c r="BQ350" s="137">
        <v>0</v>
      </c>
      <c r="BR350" s="39"/>
      <c r="BS350" s="161" t="s">
        <v>1033</v>
      </c>
      <c r="BT350" s="818" t="str">
        <f t="shared" si="316"/>
        <v>&lt;MDL</v>
      </c>
      <c r="BU350" s="858">
        <v>-3.1881351855897418E-2</v>
      </c>
      <c r="BV350" s="39"/>
      <c r="BW350" s="161" t="s">
        <v>1033</v>
      </c>
      <c r="BX350" s="643" t="str">
        <f t="shared" si="317"/>
        <v>&lt;MDL</v>
      </c>
      <c r="BY350" s="882">
        <v>1.0032673682539821</v>
      </c>
      <c r="BZ350" s="39"/>
      <c r="CA350" s="39"/>
      <c r="CB350" s="200" t="s">
        <v>1033</v>
      </c>
      <c r="CC350" s="643" t="s">
        <v>88</v>
      </c>
      <c r="CD350" s="215">
        <v>3.5959403880071045E-3</v>
      </c>
      <c r="CE350" s="215"/>
      <c r="CF350" s="216" t="s">
        <v>1033</v>
      </c>
      <c r="CG350" s="818" t="str">
        <f t="shared" si="319"/>
        <v>&lt;MDL</v>
      </c>
      <c r="CH350" s="907" t="s">
        <v>2618</v>
      </c>
      <c r="CI350" s="677">
        <v>2.2612943923979271E-3</v>
      </c>
      <c r="CJ350" s="39"/>
      <c r="CK350" s="39" t="s">
        <v>88</v>
      </c>
      <c r="CL350" s="643" t="str">
        <f t="shared" si="320"/>
        <v>&lt;MDL</v>
      </c>
      <c r="CM350" s="675">
        <v>3.5714285714285712E-8</v>
      </c>
      <c r="CN350" s="39"/>
      <c r="CO350" s="39" t="s">
        <v>88</v>
      </c>
      <c r="CP350" s="818" t="str">
        <f t="shared" si="321"/>
        <v>&lt;MDL</v>
      </c>
      <c r="CQ350" s="193"/>
      <c r="CR350" s="61" t="s">
        <v>2618</v>
      </c>
      <c r="CS350" s="39"/>
    </row>
    <row r="351" spans="1:97" ht="21.6" x14ac:dyDescent="0.3">
      <c r="A351" s="906" t="s">
        <v>2417</v>
      </c>
      <c r="B351" s="425" t="s">
        <v>1523</v>
      </c>
      <c r="C351" s="219" t="s">
        <v>599</v>
      </c>
      <c r="D351" s="219">
        <v>9</v>
      </c>
      <c r="E351" s="471">
        <v>1601514</v>
      </c>
      <c r="F351" s="472">
        <v>1</v>
      </c>
      <c r="G351" s="419">
        <v>11452600</v>
      </c>
      <c r="H351" s="419">
        <v>201601071410</v>
      </c>
      <c r="I351" s="419" t="s">
        <v>672</v>
      </c>
      <c r="J351" s="419"/>
      <c r="K351" s="926" t="s">
        <v>2614</v>
      </c>
      <c r="L351" s="413" t="s">
        <v>1694</v>
      </c>
      <c r="M351" s="219" t="s">
        <v>1119</v>
      </c>
      <c r="N351" s="219"/>
      <c r="O351" s="219"/>
      <c r="P351" s="332">
        <v>42376</v>
      </c>
      <c r="Q351" s="326">
        <v>0.59027777777777779</v>
      </c>
      <c r="R351" s="219" t="s">
        <v>1092</v>
      </c>
      <c r="S351" s="535" t="s">
        <v>1092</v>
      </c>
      <c r="T351" s="239">
        <v>131.69999999999999</v>
      </c>
      <c r="U351" s="492">
        <v>158.29999999999998</v>
      </c>
      <c r="V351" s="136">
        <v>26.599999999999994</v>
      </c>
      <c r="W351" s="9">
        <v>72</v>
      </c>
      <c r="X351" s="8">
        <v>369.4444444444444</v>
      </c>
      <c r="Y351" s="643" t="str">
        <f t="shared" si="308"/>
        <v xml:space="preserve">  </v>
      </c>
      <c r="Z351" s="535" t="s">
        <v>1092</v>
      </c>
      <c r="AA351" s="556">
        <v>125.6</v>
      </c>
      <c r="AB351" s="492">
        <v>155.20000000000002</v>
      </c>
      <c r="AC351" s="535">
        <v>29.600000000000023</v>
      </c>
      <c r="AD351" s="136">
        <v>73</v>
      </c>
      <c r="AE351" s="136">
        <v>405.47945205479488</v>
      </c>
      <c r="AF351" s="643" t="str">
        <f t="shared" si="309"/>
        <v xml:space="preserve">  </v>
      </c>
      <c r="AG351" s="535" t="s">
        <v>1092</v>
      </c>
      <c r="AH351" s="136">
        <v>133.69999999999999</v>
      </c>
      <c r="AI351" s="559">
        <v>161.89999999999998</v>
      </c>
      <c r="AJ351" s="535">
        <v>28.199999999999989</v>
      </c>
      <c r="AK351" s="535">
        <v>69</v>
      </c>
      <c r="AL351" s="136">
        <v>408.69565217391283</v>
      </c>
      <c r="AM351" s="643" t="str">
        <f t="shared" si="307"/>
        <v xml:space="preserve">  </v>
      </c>
      <c r="AN351" s="136">
        <v>394.53984955771739</v>
      </c>
      <c r="AO351" s="136">
        <v>21.792670881537649</v>
      </c>
      <c r="AP351" s="136">
        <v>5.5235664802851785</v>
      </c>
      <c r="AQ351" s="535">
        <v>3</v>
      </c>
      <c r="AR351" s="643" t="str">
        <f t="shared" si="310"/>
        <v xml:space="preserve">  </v>
      </c>
      <c r="AS351" s="535" t="s">
        <v>1133</v>
      </c>
      <c r="AT351" s="86" t="s">
        <v>191</v>
      </c>
      <c r="AU351" s="86" t="s">
        <v>191</v>
      </c>
      <c r="AV351" s="86" t="s">
        <v>191</v>
      </c>
      <c r="AW351" s="161" t="str">
        <f t="shared" si="326"/>
        <v xml:space="preserve">  </v>
      </c>
      <c r="AX351" s="643" t="str">
        <f t="shared" si="311"/>
        <v xml:space="preserve">  </v>
      </c>
      <c r="AY351" s="86" t="s">
        <v>191</v>
      </c>
      <c r="AZ351" s="86" t="s">
        <v>191</v>
      </c>
      <c r="BA351" s="86" t="s">
        <v>191</v>
      </c>
      <c r="BB351" s="161"/>
      <c r="BC351" s="643" t="str">
        <f t="shared" si="312"/>
        <v xml:space="preserve">  </v>
      </c>
      <c r="BD351" s="801" t="s">
        <v>191</v>
      </c>
      <c r="BE351" s="141" t="s">
        <v>1092</v>
      </c>
      <c r="BF351" s="85">
        <v>1.9796260844216265</v>
      </c>
      <c r="BG351" s="85"/>
      <c r="BH351" s="161"/>
      <c r="BI351" s="643" t="str">
        <f t="shared" si="313"/>
        <v xml:space="preserve">  </v>
      </c>
      <c r="BJ351" s="141" t="s">
        <v>1092</v>
      </c>
      <c r="BK351" s="199">
        <v>3.1028188028128213E-2</v>
      </c>
      <c r="BL351" s="199"/>
      <c r="BM351" s="141"/>
      <c r="BN351" s="818" t="str">
        <f t="shared" si="314"/>
        <v xml:space="preserve">  </v>
      </c>
      <c r="BO351" s="942" t="str">
        <f t="shared" si="315"/>
        <v xml:space="preserve">  </v>
      </c>
      <c r="BP351" s="825">
        <f t="shared" si="325"/>
        <v>1.5673761965605488</v>
      </c>
      <c r="BQ351" s="7">
        <v>173.16483820742852</v>
      </c>
      <c r="BR351" s="141"/>
      <c r="BS351" s="161"/>
      <c r="BT351" s="818" t="str">
        <f t="shared" si="316"/>
        <v xml:space="preserve">  </v>
      </c>
      <c r="BU351" s="90">
        <v>63.974787448855537</v>
      </c>
      <c r="BV351" s="141"/>
      <c r="BW351" s="161"/>
      <c r="BX351" s="643" t="str">
        <f t="shared" si="317"/>
        <v xml:space="preserve">  </v>
      </c>
      <c r="BY351" s="85">
        <v>1.1857986990103035</v>
      </c>
      <c r="BZ351" s="141"/>
      <c r="CA351" s="141"/>
      <c r="CB351" s="85" t="s">
        <v>1132</v>
      </c>
      <c r="CC351" s="643" t="str">
        <f t="shared" si="318"/>
        <v xml:space="preserve">  </v>
      </c>
      <c r="CD351" s="199">
        <v>0.48081700672198635</v>
      </c>
      <c r="CE351" s="199"/>
      <c r="CF351" s="197" t="s">
        <v>1132</v>
      </c>
      <c r="CG351" s="818" t="str">
        <f t="shared" si="319"/>
        <v xml:space="preserve">  </v>
      </c>
      <c r="CH351" s="781">
        <f t="shared" ref="CH351:CH383" si="327">BY351/BQ351*100</f>
        <v>0.68478030025349246</v>
      </c>
      <c r="CI351" s="5">
        <v>4.5707014314426209</v>
      </c>
      <c r="CJ351" s="141"/>
      <c r="CK351" s="141" t="s">
        <v>602</v>
      </c>
      <c r="CL351" s="643" t="str">
        <f t="shared" si="320"/>
        <v xml:space="preserve">  </v>
      </c>
      <c r="CM351" s="5">
        <v>1.8680258024156791</v>
      </c>
      <c r="CN351" s="141"/>
      <c r="CO351" s="141"/>
      <c r="CP351" s="818" t="str">
        <f t="shared" si="321"/>
        <v xml:space="preserve">  </v>
      </c>
      <c r="CQ351" s="154">
        <f t="shared" ref="CQ351:CQ383" si="328">CI351/BQ351*100</f>
        <v>2.6395089665764169</v>
      </c>
      <c r="CR351" s="87">
        <f t="shared" ref="CR351:CR383" si="329">100*CM351/BU351</f>
        <v>2.919940615526182</v>
      </c>
      <c r="CS351" s="141"/>
    </row>
    <row r="352" spans="1:97" ht="21.6" x14ac:dyDescent="0.3">
      <c r="A352" s="906" t="s">
        <v>2418</v>
      </c>
      <c r="B352" s="425" t="s">
        <v>1524</v>
      </c>
      <c r="C352" s="219" t="s">
        <v>599</v>
      </c>
      <c r="D352" s="219">
        <v>9</v>
      </c>
      <c r="E352" s="471">
        <v>1601513</v>
      </c>
      <c r="F352" s="472">
        <v>1</v>
      </c>
      <c r="G352" s="419">
        <v>11452600</v>
      </c>
      <c r="H352" s="419">
        <v>201601071650</v>
      </c>
      <c r="I352" s="419" t="s">
        <v>672</v>
      </c>
      <c r="J352" s="419"/>
      <c r="K352" s="926" t="s">
        <v>2614</v>
      </c>
      <c r="L352" s="413" t="s">
        <v>1694</v>
      </c>
      <c r="M352" s="219" t="s">
        <v>1119</v>
      </c>
      <c r="N352" s="219"/>
      <c r="O352" s="219"/>
      <c r="P352" s="332">
        <v>42376</v>
      </c>
      <c r="Q352" s="326">
        <v>0.70138888888888884</v>
      </c>
      <c r="R352" s="219" t="s">
        <v>1093</v>
      </c>
      <c r="S352" s="535" t="s">
        <v>1093</v>
      </c>
      <c r="T352" s="239">
        <v>125.7</v>
      </c>
      <c r="U352" s="492">
        <v>148.19999999999999</v>
      </c>
      <c r="V352" s="136">
        <v>22.499999999999986</v>
      </c>
      <c r="W352" s="9">
        <v>42</v>
      </c>
      <c r="X352" s="8">
        <v>535.71428571428532</v>
      </c>
      <c r="Y352" s="643" t="str">
        <f t="shared" si="308"/>
        <v xml:space="preserve">  </v>
      </c>
      <c r="Z352" s="535" t="s">
        <v>1093</v>
      </c>
      <c r="AA352" s="556">
        <v>133.1</v>
      </c>
      <c r="AB352" s="492">
        <v>160.5</v>
      </c>
      <c r="AC352" s="535">
        <v>27.400000000000006</v>
      </c>
      <c r="AD352" s="136">
        <v>48</v>
      </c>
      <c r="AE352" s="136">
        <v>570.83333333333348</v>
      </c>
      <c r="AF352" s="643" t="str">
        <f t="shared" si="309"/>
        <v xml:space="preserve">  </v>
      </c>
      <c r="AG352" s="535" t="s">
        <v>1093</v>
      </c>
      <c r="AH352" s="136">
        <v>134.1</v>
      </c>
      <c r="AI352" s="559">
        <v>157.6</v>
      </c>
      <c r="AJ352" s="535">
        <v>23.5</v>
      </c>
      <c r="AK352" s="535">
        <v>42</v>
      </c>
      <c r="AL352" s="136">
        <v>559.52380952380952</v>
      </c>
      <c r="AM352" s="643" t="str">
        <f t="shared" si="307"/>
        <v xml:space="preserve">  </v>
      </c>
      <c r="AN352" s="136">
        <v>555.35714285714278</v>
      </c>
      <c r="AO352" s="136">
        <v>17.926452793304559</v>
      </c>
      <c r="AP352" s="136">
        <v>3.2279143293410146</v>
      </c>
      <c r="AQ352" s="535">
        <v>3</v>
      </c>
      <c r="AR352" s="643" t="str">
        <f t="shared" si="310"/>
        <v xml:space="preserve">  </v>
      </c>
      <c r="AS352" s="535"/>
      <c r="AT352" s="86" t="s">
        <v>191</v>
      </c>
      <c r="AU352" s="86" t="s">
        <v>191</v>
      </c>
      <c r="AV352" s="86" t="s">
        <v>191</v>
      </c>
      <c r="AW352" s="161" t="str">
        <f t="shared" si="326"/>
        <v xml:space="preserve">  </v>
      </c>
      <c r="AX352" s="643" t="str">
        <f t="shared" si="311"/>
        <v xml:space="preserve">  </v>
      </c>
      <c r="AY352" s="86" t="s">
        <v>191</v>
      </c>
      <c r="AZ352" s="86" t="s">
        <v>191</v>
      </c>
      <c r="BA352" s="86" t="s">
        <v>191</v>
      </c>
      <c r="BB352" s="161"/>
      <c r="BC352" s="643" t="str">
        <f t="shared" si="312"/>
        <v xml:space="preserve">  </v>
      </c>
      <c r="BD352" s="801" t="s">
        <v>191</v>
      </c>
      <c r="BE352" s="141" t="s">
        <v>1093</v>
      </c>
      <c r="BF352" s="85">
        <v>2.7040337754692594</v>
      </c>
      <c r="BG352" s="85"/>
      <c r="BH352" s="161"/>
      <c r="BI352" s="643" t="str">
        <f t="shared" si="313"/>
        <v xml:space="preserve">  </v>
      </c>
      <c r="BJ352" s="141" t="s">
        <v>1093</v>
      </c>
      <c r="BK352" s="199">
        <v>3.7835357207349735E-2</v>
      </c>
      <c r="BL352" s="199"/>
      <c r="BM352" s="141"/>
      <c r="BN352" s="818" t="str">
        <f t="shared" si="314"/>
        <v xml:space="preserve">  </v>
      </c>
      <c r="BO352" s="942" t="str">
        <f t="shared" si="315"/>
        <v xml:space="preserve">  </v>
      </c>
      <c r="BP352" s="825">
        <f t="shared" si="325"/>
        <v>1.3992191055669698</v>
      </c>
      <c r="BQ352" s="7">
        <v>147.57781227598272</v>
      </c>
      <c r="BR352" s="141"/>
      <c r="BS352" s="161"/>
      <c r="BT352" s="818" t="str">
        <f t="shared" si="316"/>
        <v xml:space="preserve">  </v>
      </c>
      <c r="BU352" s="90">
        <v>79.059542290704968</v>
      </c>
      <c r="BV352" s="141"/>
      <c r="BW352" s="161"/>
      <c r="BX352" s="643" t="str">
        <f t="shared" si="317"/>
        <v xml:space="preserve">  </v>
      </c>
      <c r="BY352" s="85">
        <v>1.0191733645785308</v>
      </c>
      <c r="BZ352" s="141"/>
      <c r="CA352" s="141"/>
      <c r="CB352" s="85" t="s">
        <v>1132</v>
      </c>
      <c r="CC352" s="643" t="str">
        <f t="shared" si="318"/>
        <v xml:space="preserve">  </v>
      </c>
      <c r="CD352" s="199">
        <v>0.58177812894691161</v>
      </c>
      <c r="CE352" s="199"/>
      <c r="CF352" s="197" t="s">
        <v>1132</v>
      </c>
      <c r="CG352" s="818" t="str">
        <f t="shared" si="319"/>
        <v xml:space="preserve">  </v>
      </c>
      <c r="CH352" s="781">
        <f t="shared" si="327"/>
        <v>0.69060067286577753</v>
      </c>
      <c r="CI352" s="5">
        <v>4.7791895669119313</v>
      </c>
      <c r="CJ352" s="141"/>
      <c r="CK352" s="141" t="s">
        <v>602</v>
      </c>
      <c r="CL352" s="643" t="str">
        <f t="shared" si="320"/>
        <v xml:space="preserve">  </v>
      </c>
      <c r="CM352" s="5">
        <v>2.6740703529150092</v>
      </c>
      <c r="CN352" s="141"/>
      <c r="CO352" s="141"/>
      <c r="CP352" s="818" t="str">
        <f t="shared" si="321"/>
        <v xml:space="preserve">  </v>
      </c>
      <c r="CQ352" s="154">
        <f t="shared" si="328"/>
        <v>3.2384201210236476</v>
      </c>
      <c r="CR352" s="87">
        <f t="shared" si="329"/>
        <v>3.3823499041802569</v>
      </c>
      <c r="CS352" s="141"/>
    </row>
    <row r="353" spans="1:97" ht="14.4" x14ac:dyDescent="0.3">
      <c r="A353" s="906" t="s">
        <v>2419</v>
      </c>
      <c r="B353" s="425" t="s">
        <v>1525</v>
      </c>
      <c r="C353" s="219" t="s">
        <v>599</v>
      </c>
      <c r="D353" s="219">
        <v>9</v>
      </c>
      <c r="E353" s="471">
        <v>1601512</v>
      </c>
      <c r="F353" s="472">
        <v>1</v>
      </c>
      <c r="G353" s="419">
        <v>11451800</v>
      </c>
      <c r="H353" s="419">
        <v>201601081050</v>
      </c>
      <c r="I353" s="419" t="s">
        <v>672</v>
      </c>
      <c r="J353" s="419"/>
      <c r="K353" s="926" t="s">
        <v>1691</v>
      </c>
      <c r="L353" s="413" t="s">
        <v>1692</v>
      </c>
      <c r="M353" s="219" t="s">
        <v>1055</v>
      </c>
      <c r="N353" s="219"/>
      <c r="O353" s="219"/>
      <c r="P353" s="332">
        <v>42377</v>
      </c>
      <c r="Q353" s="326">
        <v>0.4513888888888889</v>
      </c>
      <c r="R353" s="219" t="s">
        <v>1094</v>
      </c>
      <c r="S353" s="535" t="s">
        <v>1094</v>
      </c>
      <c r="T353" s="239">
        <v>125.6</v>
      </c>
      <c r="U353" s="492">
        <v>136.19999999999999</v>
      </c>
      <c r="V353" s="136">
        <v>10.599999999999994</v>
      </c>
      <c r="W353" s="9">
        <v>138</v>
      </c>
      <c r="X353" s="8">
        <v>76.811594202898505</v>
      </c>
      <c r="Y353" s="643" t="str">
        <f t="shared" si="308"/>
        <v xml:space="preserve">  </v>
      </c>
      <c r="Z353" s="535" t="s">
        <v>1094</v>
      </c>
      <c r="AA353" s="556">
        <v>133.80000000000001</v>
      </c>
      <c r="AB353" s="492">
        <v>144.19999999999999</v>
      </c>
      <c r="AC353" s="535">
        <v>10.399999999999977</v>
      </c>
      <c r="AD353" s="136">
        <v>134</v>
      </c>
      <c r="AE353" s="136">
        <v>77.611940298507292</v>
      </c>
      <c r="AF353" s="643" t="str">
        <f t="shared" si="309"/>
        <v xml:space="preserve">  </v>
      </c>
      <c r="AG353" s="535" t="s">
        <v>1094</v>
      </c>
      <c r="AH353" s="136">
        <v>133</v>
      </c>
      <c r="AI353" s="559">
        <v>144</v>
      </c>
      <c r="AJ353" s="535">
        <v>11</v>
      </c>
      <c r="AK353" s="535">
        <v>140</v>
      </c>
      <c r="AL353" s="136">
        <v>78.571428571428569</v>
      </c>
      <c r="AM353" s="643" t="str">
        <f t="shared" si="307"/>
        <v xml:space="preserve">  </v>
      </c>
      <c r="AN353" s="136">
        <v>77.664987690944784</v>
      </c>
      <c r="AO353" s="136">
        <v>0.88111563971377571</v>
      </c>
      <c r="AP353" s="136">
        <v>1.1345081817562792</v>
      </c>
      <c r="AQ353" s="535">
        <v>3</v>
      </c>
      <c r="AR353" s="643" t="str">
        <f t="shared" si="310"/>
        <v xml:space="preserve">  </v>
      </c>
      <c r="AS353" s="535"/>
      <c r="AT353" s="86" t="s">
        <v>191</v>
      </c>
      <c r="AU353" s="86" t="s">
        <v>191</v>
      </c>
      <c r="AV353" s="86" t="s">
        <v>191</v>
      </c>
      <c r="AW353" s="161" t="str">
        <f t="shared" si="326"/>
        <v xml:space="preserve">  </v>
      </c>
      <c r="AX353" s="643" t="str">
        <f t="shared" si="311"/>
        <v xml:space="preserve">  </v>
      </c>
      <c r="AY353" s="86" t="s">
        <v>191</v>
      </c>
      <c r="AZ353" s="86" t="s">
        <v>191</v>
      </c>
      <c r="BA353" s="86" t="s">
        <v>191</v>
      </c>
      <c r="BB353" s="161"/>
      <c r="BC353" s="643" t="str">
        <f t="shared" si="312"/>
        <v xml:space="preserve">  </v>
      </c>
      <c r="BD353" s="801" t="s">
        <v>191</v>
      </c>
      <c r="BE353" s="141" t="s">
        <v>1094</v>
      </c>
      <c r="BF353" s="85">
        <v>13.60889340009167</v>
      </c>
      <c r="BG353" s="85"/>
      <c r="BH353" s="161"/>
      <c r="BI353" s="643" t="str">
        <f t="shared" si="313"/>
        <v xml:space="preserve">  </v>
      </c>
      <c r="BJ353" s="141" t="s">
        <v>1094</v>
      </c>
      <c r="BK353" s="199">
        <v>5.6601660652291663E-2</v>
      </c>
      <c r="BL353" s="199"/>
      <c r="BM353" s="141"/>
      <c r="BN353" s="818" t="str">
        <f t="shared" si="314"/>
        <v xml:space="preserve">  </v>
      </c>
      <c r="BO353" s="942" t="str">
        <f t="shared" si="315"/>
        <v xml:space="preserve">  </v>
      </c>
      <c r="BP353" s="825">
        <f t="shared" si="325"/>
        <v>0.41591670232283839</v>
      </c>
      <c r="BQ353" s="7">
        <v>262.4797654954848</v>
      </c>
      <c r="BR353" s="141"/>
      <c r="BS353" s="161"/>
      <c r="BT353" s="818" t="str">
        <f t="shared" si="316"/>
        <v xml:space="preserve">  </v>
      </c>
      <c r="BU353" s="90">
        <v>20.161489233711141</v>
      </c>
      <c r="BV353" s="141"/>
      <c r="BW353" s="161"/>
      <c r="BX353" s="643" t="str">
        <f t="shared" si="317"/>
        <v xml:space="preserve">  </v>
      </c>
      <c r="BY353" s="85">
        <v>1.2130062143312828</v>
      </c>
      <c r="BZ353" s="141"/>
      <c r="CA353" s="141"/>
      <c r="CB353" s="85" t="s">
        <v>1033</v>
      </c>
      <c r="CC353" s="643" t="str">
        <f t="shared" si="318"/>
        <v xml:space="preserve">  </v>
      </c>
      <c r="CD353" s="199">
        <v>9.4143765888397998E-2</v>
      </c>
      <c r="CE353" s="199"/>
      <c r="CF353" s="197" t="s">
        <v>1033</v>
      </c>
      <c r="CG353" s="818" t="str">
        <f t="shared" si="319"/>
        <v>&lt;MDL</v>
      </c>
      <c r="CH353" s="781">
        <f t="shared" si="327"/>
        <v>0.46213322845724236</v>
      </c>
      <c r="CI353" s="5">
        <v>12.128760831952521</v>
      </c>
      <c r="CJ353" s="141"/>
      <c r="CK353" s="141" t="s">
        <v>602</v>
      </c>
      <c r="CL353" s="643" t="str">
        <f t="shared" si="320"/>
        <v xml:space="preserve">  </v>
      </c>
      <c r="CM353" s="5">
        <v>0.95297406536769791</v>
      </c>
      <c r="CN353" s="141"/>
      <c r="CO353" s="141"/>
      <c r="CP353" s="818" t="str">
        <f t="shared" si="321"/>
        <v xml:space="preserve">  </v>
      </c>
      <c r="CQ353" s="154">
        <f t="shared" si="328"/>
        <v>4.620836508695052</v>
      </c>
      <c r="CR353" s="87">
        <f t="shared" si="329"/>
        <v>4.7267047305923802</v>
      </c>
      <c r="CS353" s="141"/>
    </row>
    <row r="354" spans="1:97" ht="21.6" x14ac:dyDescent="0.3">
      <c r="A354" s="906" t="s">
        <v>2420</v>
      </c>
      <c r="B354" s="425" t="s">
        <v>1526</v>
      </c>
      <c r="C354" s="219" t="s">
        <v>599</v>
      </c>
      <c r="D354" s="219">
        <v>9</v>
      </c>
      <c r="E354" s="471">
        <v>1601659</v>
      </c>
      <c r="F354" s="472">
        <v>1</v>
      </c>
      <c r="G354" s="419">
        <v>11452600</v>
      </c>
      <c r="H354" s="419">
        <v>201601081240</v>
      </c>
      <c r="I354" s="419" t="s">
        <v>672</v>
      </c>
      <c r="J354" s="419"/>
      <c r="K354" s="926" t="s">
        <v>2614</v>
      </c>
      <c r="L354" s="413" t="s">
        <v>1694</v>
      </c>
      <c r="M354" s="219" t="s">
        <v>1119</v>
      </c>
      <c r="N354" s="219"/>
      <c r="O354" s="219"/>
      <c r="P354" s="332">
        <v>42377</v>
      </c>
      <c r="Q354" s="326">
        <v>0.52777777777777779</v>
      </c>
      <c r="R354" s="219" t="s">
        <v>1095</v>
      </c>
      <c r="S354" s="535" t="s">
        <v>1095</v>
      </c>
      <c r="T354" s="239">
        <v>126.8</v>
      </c>
      <c r="U354" s="492">
        <v>150.29999999999998</v>
      </c>
      <c r="V354" s="136">
        <v>23.499999999999986</v>
      </c>
      <c r="W354" s="9">
        <v>62</v>
      </c>
      <c r="X354" s="8">
        <v>379.03225806451593</v>
      </c>
      <c r="Y354" s="643" t="str">
        <f t="shared" si="308"/>
        <v xml:space="preserve">  </v>
      </c>
      <c r="Z354" s="535" t="s">
        <v>1095</v>
      </c>
      <c r="AA354" s="556">
        <v>133</v>
      </c>
      <c r="AB354" s="492">
        <v>154.5</v>
      </c>
      <c r="AC354" s="535">
        <v>21.5</v>
      </c>
      <c r="AD354" s="136">
        <v>56</v>
      </c>
      <c r="AE354" s="136">
        <v>383.92857142857144</v>
      </c>
      <c r="AF354" s="643" t="str">
        <f t="shared" si="309"/>
        <v xml:space="preserve">  </v>
      </c>
      <c r="AG354" s="535" t="s">
        <v>1095</v>
      </c>
      <c r="AH354" s="136">
        <v>129.19999999999999</v>
      </c>
      <c r="AI354" s="559">
        <v>150.29999999999998</v>
      </c>
      <c r="AJ354" s="535">
        <v>21.099999999999994</v>
      </c>
      <c r="AK354" s="535">
        <v>56</v>
      </c>
      <c r="AL354" s="136">
        <v>376.78571428571416</v>
      </c>
      <c r="AM354" s="643" t="str">
        <f t="shared" si="307"/>
        <v xml:space="preserve">  </v>
      </c>
      <c r="AN354" s="136">
        <v>379.9155145929339</v>
      </c>
      <c r="AO354" s="136">
        <v>3.6524250316825766</v>
      </c>
      <c r="AP354" s="136">
        <v>0.9613782252604296</v>
      </c>
      <c r="AQ354" s="535">
        <v>3</v>
      </c>
      <c r="AR354" s="643" t="str">
        <f t="shared" si="310"/>
        <v xml:space="preserve">  </v>
      </c>
      <c r="AS354" s="535"/>
      <c r="AT354" s="86" t="s">
        <v>191</v>
      </c>
      <c r="AU354" s="86" t="s">
        <v>191</v>
      </c>
      <c r="AV354" s="86" t="s">
        <v>191</v>
      </c>
      <c r="AW354" s="161" t="str">
        <f t="shared" si="326"/>
        <v xml:space="preserve">  </v>
      </c>
      <c r="AX354" s="643" t="str">
        <f t="shared" si="311"/>
        <v xml:space="preserve">  </v>
      </c>
      <c r="AY354" s="86" t="s">
        <v>191</v>
      </c>
      <c r="AZ354" s="86" t="s">
        <v>191</v>
      </c>
      <c r="BA354" s="86" t="s">
        <v>191</v>
      </c>
      <c r="BB354" s="161"/>
      <c r="BC354" s="643" t="str">
        <f t="shared" si="312"/>
        <v xml:space="preserve">  </v>
      </c>
      <c r="BD354" s="801" t="s">
        <v>191</v>
      </c>
      <c r="BE354" s="141" t="s">
        <v>1095</v>
      </c>
      <c r="BF354" s="85">
        <v>6.6452221483520759</v>
      </c>
      <c r="BG354" s="85"/>
      <c r="BH354" s="161"/>
      <c r="BI354" s="643" t="str">
        <f t="shared" si="313"/>
        <v xml:space="preserve">  </v>
      </c>
      <c r="BJ354" s="141" t="s">
        <v>1095</v>
      </c>
      <c r="BK354" s="199">
        <v>4.7777775819239102E-2</v>
      </c>
      <c r="BL354" s="199"/>
      <c r="BM354" s="141"/>
      <c r="BN354" s="818" t="str">
        <f t="shared" si="314"/>
        <v xml:space="preserve">  </v>
      </c>
      <c r="BO354" s="942" t="str">
        <f t="shared" si="315"/>
        <v xml:space="preserve">  </v>
      </c>
      <c r="BP354" s="825">
        <f t="shared" si="325"/>
        <v>0.71897936220367498</v>
      </c>
      <c r="BQ354" s="7">
        <v>149.80728490845593</v>
      </c>
      <c r="BR354" s="141"/>
      <c r="BS354" s="161"/>
      <c r="BT354" s="818" t="str">
        <f t="shared" si="316"/>
        <v xml:space="preserve">  </v>
      </c>
      <c r="BU354" s="90">
        <v>56.781793473366328</v>
      </c>
      <c r="BV354" s="141"/>
      <c r="BW354" s="161"/>
      <c r="BX354" s="643" t="str">
        <f t="shared" si="317"/>
        <v xml:space="preserve">  </v>
      </c>
      <c r="BY354" s="85">
        <v>0.8722833119258776</v>
      </c>
      <c r="BZ354" s="141"/>
      <c r="CA354" s="141"/>
      <c r="CB354" s="85" t="s">
        <v>1132</v>
      </c>
      <c r="CC354" s="643" t="str">
        <f t="shared" si="318"/>
        <v xml:space="preserve">  </v>
      </c>
      <c r="CD354" s="199">
        <v>0.33489448582868503</v>
      </c>
      <c r="CE354" s="199"/>
      <c r="CF354" s="197" t="s">
        <v>1132</v>
      </c>
      <c r="CG354" s="818" t="str">
        <f t="shared" si="319"/>
        <v xml:space="preserve">  </v>
      </c>
      <c r="CH354" s="781">
        <f t="shared" si="327"/>
        <v>0.58227028976522177</v>
      </c>
      <c r="CI354" s="5">
        <v>5.6085816683487311</v>
      </c>
      <c r="CJ354" s="141"/>
      <c r="CK354" s="141" t="s">
        <v>602</v>
      </c>
      <c r="CL354" s="643" t="str">
        <f t="shared" si="320"/>
        <v xml:space="preserve">  </v>
      </c>
      <c r="CM354" s="5">
        <v>2.113233450038539</v>
      </c>
      <c r="CN354" s="141"/>
      <c r="CO354" s="141"/>
      <c r="CP354" s="818" t="str">
        <f t="shared" si="321"/>
        <v xml:space="preserve">  </v>
      </c>
      <c r="CQ354" s="154">
        <f t="shared" si="328"/>
        <v>3.7438644400878212</v>
      </c>
      <c r="CR354" s="87">
        <f t="shared" si="329"/>
        <v>3.7216743620994595</v>
      </c>
      <c r="CS354" s="141"/>
    </row>
    <row r="355" spans="1:97" ht="21.6" x14ac:dyDescent="0.3">
      <c r="A355" s="906" t="s">
        <v>2421</v>
      </c>
      <c r="B355" s="425" t="s">
        <v>1527</v>
      </c>
      <c r="C355" s="219" t="s">
        <v>599</v>
      </c>
      <c r="D355" s="219">
        <v>9</v>
      </c>
      <c r="E355" s="471">
        <v>1601658</v>
      </c>
      <c r="F355" s="472">
        <v>1</v>
      </c>
      <c r="G355" s="419">
        <v>11452600</v>
      </c>
      <c r="H355" s="419">
        <v>201601091150</v>
      </c>
      <c r="I355" s="419" t="s">
        <v>672</v>
      </c>
      <c r="J355" s="419"/>
      <c r="K355" s="926" t="s">
        <v>2614</v>
      </c>
      <c r="L355" s="413" t="s">
        <v>1694</v>
      </c>
      <c r="M355" s="219" t="s">
        <v>1119</v>
      </c>
      <c r="N355" s="219"/>
      <c r="O355" s="219"/>
      <c r="P355" s="332">
        <v>42378</v>
      </c>
      <c r="Q355" s="326">
        <v>0.49305555555555558</v>
      </c>
      <c r="R355" s="219" t="s">
        <v>1096</v>
      </c>
      <c r="S355" s="535" t="s">
        <v>1096</v>
      </c>
      <c r="T355" s="239">
        <v>130.69999999999999</v>
      </c>
      <c r="U355" s="492">
        <v>145.69999999999999</v>
      </c>
      <c r="V355" s="136">
        <v>15</v>
      </c>
      <c r="W355" s="9">
        <v>106</v>
      </c>
      <c r="X355" s="8">
        <v>141.50943396226415</v>
      </c>
      <c r="Y355" s="643" t="str">
        <f t="shared" si="308"/>
        <v xml:space="preserve">  </v>
      </c>
      <c r="Z355" s="535" t="s">
        <v>1096</v>
      </c>
      <c r="AA355" s="556">
        <v>132.30000000000001</v>
      </c>
      <c r="AB355" s="492">
        <v>145.4</v>
      </c>
      <c r="AC355" s="535">
        <v>13.099999999999994</v>
      </c>
      <c r="AD355" s="136">
        <v>96</v>
      </c>
      <c r="AE355" s="136">
        <v>136.45833333333326</v>
      </c>
      <c r="AF355" s="643" t="str">
        <f t="shared" si="309"/>
        <v xml:space="preserve">  </v>
      </c>
      <c r="AG355" s="535" t="s">
        <v>1096</v>
      </c>
      <c r="AH355" s="136">
        <v>132.30000000000001</v>
      </c>
      <c r="AI355" s="559">
        <v>144.9</v>
      </c>
      <c r="AJ355" s="535">
        <v>12.599999999999994</v>
      </c>
      <c r="AK355" s="535">
        <v>88</v>
      </c>
      <c r="AL355" s="136">
        <v>143.18181818181813</v>
      </c>
      <c r="AM355" s="643" t="str">
        <f t="shared" si="307"/>
        <v xml:space="preserve">  </v>
      </c>
      <c r="AN355" s="136">
        <v>140.38319515913852</v>
      </c>
      <c r="AO355" s="136">
        <v>3.5003746239796705</v>
      </c>
      <c r="AP355" s="136">
        <v>2.4934427657182487</v>
      </c>
      <c r="AQ355" s="535">
        <v>3</v>
      </c>
      <c r="AR355" s="643" t="str">
        <f t="shared" si="310"/>
        <v xml:space="preserve">  </v>
      </c>
      <c r="AS355" s="535"/>
      <c r="AT355" s="86" t="s">
        <v>191</v>
      </c>
      <c r="AU355" s="86" t="s">
        <v>191</v>
      </c>
      <c r="AV355" s="86" t="s">
        <v>191</v>
      </c>
      <c r="AW355" s="161" t="str">
        <f t="shared" si="326"/>
        <v xml:space="preserve">  </v>
      </c>
      <c r="AX355" s="643" t="str">
        <f t="shared" si="311"/>
        <v xml:space="preserve">  </v>
      </c>
      <c r="AY355" s="86" t="s">
        <v>191</v>
      </c>
      <c r="AZ355" s="86" t="s">
        <v>191</v>
      </c>
      <c r="BA355" s="86" t="s">
        <v>191</v>
      </c>
      <c r="BB355" s="161"/>
      <c r="BC355" s="643" t="str">
        <f t="shared" si="312"/>
        <v xml:space="preserve">  </v>
      </c>
      <c r="BD355" s="801" t="s">
        <v>191</v>
      </c>
      <c r="BE355" s="141" t="s">
        <v>1096</v>
      </c>
      <c r="BF355" s="85">
        <v>11.497613603701923</v>
      </c>
      <c r="BG355" s="85"/>
      <c r="BH355" s="161"/>
      <c r="BI355" s="643" t="str">
        <f t="shared" si="313"/>
        <v xml:space="preserve">  </v>
      </c>
      <c r="BJ355" s="141" t="s">
        <v>1096</v>
      </c>
      <c r="BK355" s="199">
        <v>5.6744482474482785E-2</v>
      </c>
      <c r="BL355" s="199"/>
      <c r="BM355" s="141"/>
      <c r="BN355" s="818" t="str">
        <f t="shared" si="314"/>
        <v xml:space="preserve">  </v>
      </c>
      <c r="BO355" s="942" t="str">
        <f t="shared" si="315"/>
        <v xml:space="preserve">  </v>
      </c>
      <c r="BP355" s="825">
        <f t="shared" si="325"/>
        <v>0.4935326966998837</v>
      </c>
      <c r="BQ355" s="7">
        <v>383.53800362735745</v>
      </c>
      <c r="BR355" s="141"/>
      <c r="BS355" s="161"/>
      <c r="BT355" s="818" t="str">
        <f t="shared" si="316"/>
        <v xml:space="preserve">  </v>
      </c>
      <c r="BU355" s="90">
        <v>54.274245796324166</v>
      </c>
      <c r="BV355" s="141"/>
      <c r="BW355" s="161"/>
      <c r="BX355" s="643" t="str">
        <f t="shared" si="317"/>
        <v xml:space="preserve">  </v>
      </c>
      <c r="BY355" s="85">
        <v>2.1337893994960284</v>
      </c>
      <c r="BZ355" s="141"/>
      <c r="CA355" s="141"/>
      <c r="CB355" s="85" t="s">
        <v>1132</v>
      </c>
      <c r="CC355" s="643" t="str">
        <f t="shared" si="318"/>
        <v xml:space="preserve">  </v>
      </c>
      <c r="CD355" s="199">
        <v>0.29117334513956222</v>
      </c>
      <c r="CE355" s="199"/>
      <c r="CF355" s="197" t="s">
        <v>1132</v>
      </c>
      <c r="CG355" s="818" t="str">
        <f t="shared" si="319"/>
        <v xml:space="preserve">  </v>
      </c>
      <c r="CH355" s="781">
        <f t="shared" si="327"/>
        <v>0.55634366850623795</v>
      </c>
      <c r="CI355" s="5">
        <v>10.11001990251984</v>
      </c>
      <c r="CJ355" s="141"/>
      <c r="CK355" s="141" t="s">
        <v>602</v>
      </c>
      <c r="CL355" s="643" t="str">
        <f t="shared" si="320"/>
        <v xml:space="preserve">  </v>
      </c>
      <c r="CM355" s="5">
        <v>1.4475710314971584</v>
      </c>
      <c r="CN355" s="141"/>
      <c r="CO355" s="141"/>
      <c r="CP355" s="818" t="str">
        <f t="shared" si="321"/>
        <v xml:space="preserve">  </v>
      </c>
      <c r="CQ355" s="154">
        <f t="shared" si="328"/>
        <v>2.6359890824124581</v>
      </c>
      <c r="CR355" s="87">
        <f t="shared" si="329"/>
        <v>2.6671416806591499</v>
      </c>
      <c r="CS355" s="141"/>
    </row>
    <row r="356" spans="1:97" ht="14.4" x14ac:dyDescent="0.3">
      <c r="A356" s="906" t="s">
        <v>2422</v>
      </c>
      <c r="B356" s="425" t="s">
        <v>1528</v>
      </c>
      <c r="C356" s="219" t="s">
        <v>599</v>
      </c>
      <c r="D356" s="219">
        <v>9</v>
      </c>
      <c r="E356" s="471">
        <v>1601511</v>
      </c>
      <c r="F356" s="472">
        <v>1</v>
      </c>
      <c r="G356" s="419">
        <v>11451800</v>
      </c>
      <c r="H356" s="419">
        <v>201601130950</v>
      </c>
      <c r="I356" s="419" t="s">
        <v>672</v>
      </c>
      <c r="J356" s="419"/>
      <c r="K356" s="926" t="s">
        <v>1691</v>
      </c>
      <c r="L356" s="413" t="s">
        <v>1692</v>
      </c>
      <c r="M356" s="219" t="s">
        <v>1055</v>
      </c>
      <c r="N356" s="219"/>
      <c r="O356" s="219"/>
      <c r="P356" s="332">
        <v>42382</v>
      </c>
      <c r="Q356" s="326">
        <v>0.40972222222222227</v>
      </c>
      <c r="R356" s="219" t="s">
        <v>1097</v>
      </c>
      <c r="S356" s="535" t="s">
        <v>1097</v>
      </c>
      <c r="T356" s="239">
        <v>131.80000000000001</v>
      </c>
      <c r="U356" s="492">
        <v>135.6</v>
      </c>
      <c r="V356" s="136">
        <v>3.7999999999999829</v>
      </c>
      <c r="W356" s="9">
        <v>250</v>
      </c>
      <c r="X356" s="8">
        <v>15.199999999999932</v>
      </c>
      <c r="Y356" s="643" t="str">
        <f t="shared" si="308"/>
        <v xml:space="preserve">  </v>
      </c>
      <c r="Z356" s="535" t="s">
        <v>1097</v>
      </c>
      <c r="AA356" s="556">
        <v>132.30000000000001</v>
      </c>
      <c r="AB356" s="492">
        <v>136.5</v>
      </c>
      <c r="AC356" s="535">
        <v>4.1999999999999886</v>
      </c>
      <c r="AD356" s="136">
        <v>266</v>
      </c>
      <c r="AE356" s="136">
        <v>15.789473684210483</v>
      </c>
      <c r="AF356" s="643" t="str">
        <f t="shared" si="309"/>
        <v xml:space="preserve">  </v>
      </c>
      <c r="AG356" s="535" t="s">
        <v>1097</v>
      </c>
      <c r="AH356" s="136">
        <v>123.8</v>
      </c>
      <c r="AI356" s="559">
        <v>128.1</v>
      </c>
      <c r="AJ356" s="535">
        <v>4.2999999999999972</v>
      </c>
      <c r="AK356" s="535">
        <v>274</v>
      </c>
      <c r="AL356" s="136">
        <v>15.693430656934295</v>
      </c>
      <c r="AM356" s="643" t="str">
        <f t="shared" si="307"/>
        <v xml:space="preserve">  </v>
      </c>
      <c r="AN356" s="136">
        <v>15.560968113714905</v>
      </c>
      <c r="AO356" s="136">
        <v>0.31627448539409886</v>
      </c>
      <c r="AP356" s="136">
        <v>2.0324859165757521</v>
      </c>
      <c r="AQ356" s="535">
        <v>3</v>
      </c>
      <c r="AR356" s="643" t="str">
        <f t="shared" si="310"/>
        <v xml:space="preserve">  </v>
      </c>
      <c r="AS356" s="535"/>
      <c r="AT356" s="86" t="s">
        <v>191</v>
      </c>
      <c r="AU356" s="86" t="s">
        <v>191</v>
      </c>
      <c r="AV356" s="86" t="s">
        <v>191</v>
      </c>
      <c r="AW356" s="161" t="str">
        <f t="shared" si="326"/>
        <v xml:space="preserve">  </v>
      </c>
      <c r="AX356" s="643" t="str">
        <f t="shared" si="311"/>
        <v xml:space="preserve">  </v>
      </c>
      <c r="AY356" s="86" t="s">
        <v>191</v>
      </c>
      <c r="AZ356" s="86" t="s">
        <v>191</v>
      </c>
      <c r="BA356" s="86" t="s">
        <v>191</v>
      </c>
      <c r="BB356" s="161"/>
      <c r="BC356" s="643" t="str">
        <f t="shared" si="312"/>
        <v xml:space="preserve">  </v>
      </c>
      <c r="BD356" s="801" t="s">
        <v>191</v>
      </c>
      <c r="BE356" s="141" t="s">
        <v>1097</v>
      </c>
      <c r="BF356" s="85">
        <v>5.4052511658483082</v>
      </c>
      <c r="BG356" s="85"/>
      <c r="BH356" s="161"/>
      <c r="BI356" s="643" t="str">
        <f t="shared" si="313"/>
        <v xml:space="preserve">  </v>
      </c>
      <c r="BJ356" s="141" t="s">
        <v>1097</v>
      </c>
      <c r="BK356" s="199">
        <v>4.0728954392547527E-2</v>
      </c>
      <c r="BL356" s="199"/>
      <c r="BM356" s="141"/>
      <c r="BN356" s="818" t="str">
        <f t="shared" si="314"/>
        <v xml:space="preserve">  </v>
      </c>
      <c r="BO356" s="942" t="str">
        <f t="shared" si="315"/>
        <v xml:space="preserve">  </v>
      </c>
      <c r="BP356" s="825">
        <f t="shared" si="325"/>
        <v>0.75350715707501204</v>
      </c>
      <c r="BQ356" s="7">
        <v>232.65197515111774</v>
      </c>
      <c r="BR356" s="141"/>
      <c r="BS356" s="161"/>
      <c r="BT356" s="818" t="str">
        <f t="shared" si="316"/>
        <v xml:space="preserve">  </v>
      </c>
      <c r="BU356" s="90">
        <v>3.5363100222969739</v>
      </c>
      <c r="BV356" s="141"/>
      <c r="BW356" s="161"/>
      <c r="BX356" s="643" t="str">
        <f t="shared" si="317"/>
        <v xml:space="preserve">  </v>
      </c>
      <c r="BY356" s="85">
        <v>1.4683469160644802</v>
      </c>
      <c r="BZ356" s="141"/>
      <c r="CA356" s="141"/>
      <c r="CB356" s="85" t="s">
        <v>1033</v>
      </c>
      <c r="CC356" s="643" t="str">
        <f t="shared" si="318"/>
        <v xml:space="preserve">  </v>
      </c>
      <c r="CD356" s="199">
        <v>2.3184424990491843E-2</v>
      </c>
      <c r="CE356" s="199"/>
      <c r="CF356" s="197" t="s">
        <v>1033</v>
      </c>
      <c r="CG356" s="818" t="str">
        <f t="shared" si="319"/>
        <v>&lt;MDL</v>
      </c>
      <c r="CH356" s="781">
        <f t="shared" si="327"/>
        <v>0.63113451545413446</v>
      </c>
      <c r="CI356" s="5">
        <v>19.457649422958919</v>
      </c>
      <c r="CJ356" s="141"/>
      <c r="CK356" s="141" t="s">
        <v>602</v>
      </c>
      <c r="CL356" s="643" t="str">
        <f t="shared" si="320"/>
        <v xml:space="preserve">  </v>
      </c>
      <c r="CM356" s="5">
        <v>0.30535727196614343</v>
      </c>
      <c r="CN356" s="141"/>
      <c r="CO356" s="141"/>
      <c r="CP356" s="818" t="str">
        <f t="shared" si="321"/>
        <v xml:space="preserve">  </v>
      </c>
      <c r="CQ356" s="154">
        <f t="shared" si="328"/>
        <v>8.3634146713434596</v>
      </c>
      <c r="CR356" s="87">
        <f t="shared" si="329"/>
        <v>8.634912381573427</v>
      </c>
      <c r="CS356" s="141"/>
    </row>
    <row r="357" spans="1:97" ht="14.4" x14ac:dyDescent="0.3">
      <c r="A357" s="906" t="s">
        <v>2423</v>
      </c>
      <c r="B357" s="425" t="s">
        <v>1529</v>
      </c>
      <c r="C357" s="219" t="s">
        <v>599</v>
      </c>
      <c r="D357" s="219">
        <v>9</v>
      </c>
      <c r="E357" s="471">
        <v>1601510</v>
      </c>
      <c r="F357" s="472">
        <v>1</v>
      </c>
      <c r="G357" s="419">
        <v>11451800</v>
      </c>
      <c r="H357" s="419">
        <v>201601172300</v>
      </c>
      <c r="I357" s="419" t="s">
        <v>672</v>
      </c>
      <c r="J357" s="419"/>
      <c r="K357" s="926" t="s">
        <v>1691</v>
      </c>
      <c r="L357" s="413" t="s">
        <v>1692</v>
      </c>
      <c r="M357" s="219" t="s">
        <v>1055</v>
      </c>
      <c r="N357" s="219"/>
      <c r="O357" s="219"/>
      <c r="P357" s="332">
        <v>42386</v>
      </c>
      <c r="Q357" s="326">
        <v>0.95833333333333337</v>
      </c>
      <c r="R357" s="219" t="s">
        <v>1098</v>
      </c>
      <c r="S357" s="535" t="s">
        <v>1098</v>
      </c>
      <c r="T357" s="239">
        <v>129.9</v>
      </c>
      <c r="U357" s="492">
        <v>157.29999999999998</v>
      </c>
      <c r="V357" s="136">
        <v>27.399999999999977</v>
      </c>
      <c r="W357" s="9">
        <v>58</v>
      </c>
      <c r="X357" s="8">
        <v>472.41379310344786</v>
      </c>
      <c r="Y357" s="643" t="str">
        <f t="shared" si="308"/>
        <v xml:space="preserve">  </v>
      </c>
      <c r="Z357" s="535" t="s">
        <v>1098</v>
      </c>
      <c r="AA357" s="556">
        <v>133.1</v>
      </c>
      <c r="AB357" s="492">
        <v>160.20000000000002</v>
      </c>
      <c r="AC357" s="535">
        <v>27.100000000000023</v>
      </c>
      <c r="AD357" s="136">
        <v>58</v>
      </c>
      <c r="AE357" s="136">
        <v>467.24137931034522</v>
      </c>
      <c r="AF357" s="643" t="str">
        <f t="shared" si="309"/>
        <v xml:space="preserve">  </v>
      </c>
      <c r="AG357" s="535" t="s">
        <v>1098</v>
      </c>
      <c r="AH357" s="136">
        <v>124.9</v>
      </c>
      <c r="AI357" s="559">
        <v>158.29999999999998</v>
      </c>
      <c r="AJ357" s="535">
        <v>33.399999999999977</v>
      </c>
      <c r="AK357" s="535">
        <v>72</v>
      </c>
      <c r="AL357" s="136">
        <v>463.88888888888863</v>
      </c>
      <c r="AM357" s="643" t="str">
        <f t="shared" si="307"/>
        <v xml:space="preserve">  </v>
      </c>
      <c r="AN357" s="136">
        <v>467.84802043422724</v>
      </c>
      <c r="AO357" s="136">
        <v>4.2947069814762742</v>
      </c>
      <c r="AP357" s="136">
        <v>0.91797053613483204</v>
      </c>
      <c r="AQ357" s="535">
        <v>3</v>
      </c>
      <c r="AR357" s="643" t="str">
        <f t="shared" si="310"/>
        <v xml:space="preserve">  </v>
      </c>
      <c r="AS357" s="535"/>
      <c r="AT357" s="86" t="s">
        <v>191</v>
      </c>
      <c r="AU357" s="86" t="s">
        <v>191</v>
      </c>
      <c r="AV357" s="86" t="s">
        <v>191</v>
      </c>
      <c r="AW357" s="161" t="str">
        <f t="shared" si="326"/>
        <v xml:space="preserve">  </v>
      </c>
      <c r="AX357" s="643" t="str">
        <f t="shared" si="311"/>
        <v xml:space="preserve">  </v>
      </c>
      <c r="AY357" s="86" t="s">
        <v>191</v>
      </c>
      <c r="AZ357" s="86" t="s">
        <v>191</v>
      </c>
      <c r="BA357" s="86" t="s">
        <v>191</v>
      </c>
      <c r="BB357" s="161"/>
      <c r="BC357" s="643" t="str">
        <f t="shared" si="312"/>
        <v xml:space="preserve">  </v>
      </c>
      <c r="BD357" s="801" t="s">
        <v>191</v>
      </c>
      <c r="BE357" s="141" t="s">
        <v>1098</v>
      </c>
      <c r="BF357" s="85">
        <v>7.207975943578659</v>
      </c>
      <c r="BG357" s="85">
        <v>0.16471243964822424</v>
      </c>
      <c r="BH357" s="161"/>
      <c r="BI357" s="643" t="str">
        <f t="shared" si="313"/>
        <v xml:space="preserve">  </v>
      </c>
      <c r="BJ357" s="141" t="s">
        <v>1098</v>
      </c>
      <c r="BK357" s="199">
        <v>4.5614613871842756E-2</v>
      </c>
      <c r="BL357" s="199"/>
      <c r="BM357" s="141"/>
      <c r="BN357" s="818" t="str">
        <f t="shared" si="314"/>
        <v xml:space="preserve">  </v>
      </c>
      <c r="BO357" s="942" t="str">
        <f t="shared" si="315"/>
        <v xml:space="preserve">  </v>
      </c>
      <c r="BP357" s="825">
        <f t="shared" si="325"/>
        <v>0.63283526788791888</v>
      </c>
      <c r="BQ357" s="7">
        <v>120.26003173402096</v>
      </c>
      <c r="BR357" s="141"/>
      <c r="BS357" s="161"/>
      <c r="BT357" s="818" t="str">
        <f t="shared" si="316"/>
        <v xml:space="preserve">  </v>
      </c>
      <c r="BU357" s="90">
        <v>56.81249775020985</v>
      </c>
      <c r="BV357" s="141"/>
      <c r="BW357" s="161"/>
      <c r="BX357" s="643" t="str">
        <f t="shared" si="317"/>
        <v xml:space="preserve">  </v>
      </c>
      <c r="BY357" s="85">
        <v>0.6240085889696948</v>
      </c>
      <c r="BZ357" s="141"/>
      <c r="CA357" s="141"/>
      <c r="CB357" s="85" t="s">
        <v>1032</v>
      </c>
      <c r="CC357" s="643" t="str">
        <f t="shared" si="318"/>
        <v>E, &lt;RL</v>
      </c>
      <c r="CD357" s="199">
        <v>0.29156263381170239</v>
      </c>
      <c r="CE357" s="199"/>
      <c r="CF357" s="197" t="s">
        <v>1032</v>
      </c>
      <c r="CG357" s="818" t="str">
        <f t="shared" si="319"/>
        <v xml:space="preserve">  </v>
      </c>
      <c r="CH357" s="781">
        <f t="shared" si="327"/>
        <v>0.51888277424524065</v>
      </c>
      <c r="CI357" s="5">
        <v>4.0396376870182564</v>
      </c>
      <c r="CJ357" s="141"/>
      <c r="CK357" s="141" t="s">
        <v>602</v>
      </c>
      <c r="CL357" s="643" t="str">
        <f t="shared" si="320"/>
        <v xml:space="preserve">  </v>
      </c>
      <c r="CM357" s="5">
        <v>1.873943038144579</v>
      </c>
      <c r="CN357" s="141"/>
      <c r="CO357" s="141"/>
      <c r="CP357" s="818" t="str">
        <f t="shared" si="321"/>
        <v xml:space="preserve">  </v>
      </c>
      <c r="CQ357" s="154">
        <f t="shared" si="328"/>
        <v>3.359085831569312</v>
      </c>
      <c r="CR357" s="87">
        <f t="shared" si="329"/>
        <v>3.298469724714149</v>
      </c>
      <c r="CS357" s="141"/>
    </row>
    <row r="358" spans="1:97" ht="14.4" x14ac:dyDescent="0.3">
      <c r="A358" s="906" t="s">
        <v>2424</v>
      </c>
      <c r="B358" s="425" t="s">
        <v>1530</v>
      </c>
      <c r="C358" s="219" t="s">
        <v>599</v>
      </c>
      <c r="D358" s="219">
        <v>9</v>
      </c>
      <c r="E358" s="471">
        <v>1601509</v>
      </c>
      <c r="F358" s="472">
        <v>1</v>
      </c>
      <c r="G358" s="419">
        <v>11451800</v>
      </c>
      <c r="H358" s="419">
        <v>201601181050</v>
      </c>
      <c r="I358" s="419" t="s">
        <v>672</v>
      </c>
      <c r="J358" s="419"/>
      <c r="K358" s="926" t="s">
        <v>1691</v>
      </c>
      <c r="L358" s="413" t="s">
        <v>1692</v>
      </c>
      <c r="M358" s="219" t="s">
        <v>1055</v>
      </c>
      <c r="N358" s="219"/>
      <c r="O358" s="219"/>
      <c r="P358" s="332">
        <v>42387</v>
      </c>
      <c r="Q358" s="326">
        <v>0.4513888888888889</v>
      </c>
      <c r="R358" s="219" t="s">
        <v>1099</v>
      </c>
      <c r="S358" s="535" t="s">
        <v>1099</v>
      </c>
      <c r="T358" s="239">
        <v>131.69999999999999</v>
      </c>
      <c r="U358" s="492">
        <v>211</v>
      </c>
      <c r="V358" s="136">
        <v>79.300000000000011</v>
      </c>
      <c r="W358" s="9">
        <v>58</v>
      </c>
      <c r="X358" s="8">
        <v>1367.2413793103449</v>
      </c>
      <c r="Y358" s="643" t="str">
        <f t="shared" si="308"/>
        <v xml:space="preserve">  </v>
      </c>
      <c r="Z358" s="535" t="s">
        <v>1099</v>
      </c>
      <c r="AA358" s="556">
        <v>134.5</v>
      </c>
      <c r="AB358" s="492">
        <v>205.7</v>
      </c>
      <c r="AC358" s="535">
        <v>71.199999999999989</v>
      </c>
      <c r="AD358" s="136">
        <v>50</v>
      </c>
      <c r="AE358" s="136">
        <v>1423.9999999999998</v>
      </c>
      <c r="AF358" s="643" t="str">
        <f t="shared" si="309"/>
        <v xml:space="preserve">  </v>
      </c>
      <c r="AG358" s="535" t="s">
        <v>1099</v>
      </c>
      <c r="AH358" s="136">
        <v>134.5</v>
      </c>
      <c r="AI358" s="559">
        <v>199</v>
      </c>
      <c r="AJ358" s="535">
        <v>64.5</v>
      </c>
      <c r="AK358" s="535">
        <v>46</v>
      </c>
      <c r="AL358" s="136">
        <v>1402.1739130434783</v>
      </c>
      <c r="AM358" s="643" t="str">
        <f t="shared" si="307"/>
        <v xml:space="preserve">  </v>
      </c>
      <c r="AN358" s="136">
        <v>1397.8050974512744</v>
      </c>
      <c r="AO358" s="136">
        <v>28.630406352461073</v>
      </c>
      <c r="AP358" s="136">
        <v>2.0482402306777314</v>
      </c>
      <c r="AQ358" s="535">
        <v>3</v>
      </c>
      <c r="AR358" s="643" t="str">
        <f t="shared" si="310"/>
        <v xml:space="preserve">  </v>
      </c>
      <c r="AS358" s="535"/>
      <c r="AT358" s="86" t="s">
        <v>191</v>
      </c>
      <c r="AU358" s="86" t="s">
        <v>191</v>
      </c>
      <c r="AV358" s="86" t="s">
        <v>191</v>
      </c>
      <c r="AW358" s="161" t="str">
        <f t="shared" si="326"/>
        <v xml:space="preserve">  </v>
      </c>
      <c r="AX358" s="643" t="str">
        <f t="shared" si="311"/>
        <v xml:space="preserve">  </v>
      </c>
      <c r="AY358" s="86" t="s">
        <v>191</v>
      </c>
      <c r="AZ358" s="86" t="s">
        <v>191</v>
      </c>
      <c r="BA358" s="86" t="s">
        <v>191</v>
      </c>
      <c r="BB358" s="161"/>
      <c r="BC358" s="643" t="str">
        <f t="shared" si="312"/>
        <v xml:space="preserve">  </v>
      </c>
      <c r="BD358" s="801" t="s">
        <v>191</v>
      </c>
      <c r="BE358" s="141" t="s">
        <v>1099</v>
      </c>
      <c r="BF358" s="85">
        <v>8.0664391436082052</v>
      </c>
      <c r="BG358" s="85"/>
      <c r="BH358" s="161"/>
      <c r="BI358" s="643" t="str">
        <f t="shared" si="313"/>
        <v xml:space="preserve">  </v>
      </c>
      <c r="BJ358" s="141" t="s">
        <v>1099</v>
      </c>
      <c r="BK358" s="199">
        <v>2.0831312556972306E-2</v>
      </c>
      <c r="BL358" s="199"/>
      <c r="BM358" s="141"/>
      <c r="BN358" s="818" t="str">
        <f t="shared" si="314"/>
        <v xml:space="preserve">  </v>
      </c>
      <c r="BO358" s="942" t="str">
        <f t="shared" si="315"/>
        <v>E, &lt;RL</v>
      </c>
      <c r="BP358" s="825">
        <f t="shared" si="325"/>
        <v>0.25824669579859044</v>
      </c>
      <c r="BQ358" s="7">
        <v>205.35414872082023</v>
      </c>
      <c r="BR358" s="141"/>
      <c r="BS358" s="161"/>
      <c r="BT358" s="818" t="str">
        <f t="shared" si="316"/>
        <v xml:space="preserve">  </v>
      </c>
      <c r="BU358" s="90">
        <v>280.76868954415596</v>
      </c>
      <c r="BV358" s="141"/>
      <c r="BW358" s="161"/>
      <c r="BX358" s="643" t="str">
        <f t="shared" si="317"/>
        <v xml:space="preserve">  </v>
      </c>
      <c r="BY358" s="85">
        <v>0.83793695395332701</v>
      </c>
      <c r="BZ358" s="141"/>
      <c r="CA358" s="141"/>
      <c r="CB358" s="85" t="s">
        <v>1132</v>
      </c>
      <c r="CC358" s="643" t="str">
        <f t="shared" si="318"/>
        <v xml:space="preserve">  </v>
      </c>
      <c r="CD358" s="199">
        <v>1.1932222224295375</v>
      </c>
      <c r="CE358" s="199"/>
      <c r="CF358" s="197" t="s">
        <v>1132</v>
      </c>
      <c r="CG358" s="818" t="str">
        <f t="shared" si="319"/>
        <v xml:space="preserve">  </v>
      </c>
      <c r="CH358" s="781">
        <f t="shared" si="327"/>
        <v>0.40804481388516067</v>
      </c>
      <c r="CI358" s="5">
        <v>5.7847065852040007</v>
      </c>
      <c r="CJ358" s="141"/>
      <c r="CK358" s="141" t="s">
        <v>602</v>
      </c>
      <c r="CL358" s="643" t="str">
        <f t="shared" si="320"/>
        <v xml:space="preserve">  </v>
      </c>
      <c r="CM358" s="5">
        <v>8.1111646683838714</v>
      </c>
      <c r="CN358" s="141"/>
      <c r="CO358" s="141"/>
      <c r="CP358" s="818" t="str">
        <f t="shared" si="321"/>
        <v xml:space="preserve">  </v>
      </c>
      <c r="CQ358" s="154">
        <f t="shared" si="328"/>
        <v>2.81694166942219</v>
      </c>
      <c r="CR358" s="87">
        <f t="shared" si="329"/>
        <v>2.8889135328988469</v>
      </c>
      <c r="CS358" s="141"/>
    </row>
    <row r="359" spans="1:97" ht="14.4" x14ac:dyDescent="0.3">
      <c r="A359" s="906" t="s">
        <v>2425</v>
      </c>
      <c r="B359" s="425" t="s">
        <v>1531</v>
      </c>
      <c r="C359" s="219" t="s">
        <v>599</v>
      </c>
      <c r="D359" s="219">
        <v>9</v>
      </c>
      <c r="E359" s="471">
        <v>1601508</v>
      </c>
      <c r="F359" s="472">
        <v>1</v>
      </c>
      <c r="G359" s="419">
        <v>11451800</v>
      </c>
      <c r="H359" s="419">
        <v>201601191600</v>
      </c>
      <c r="I359" s="419" t="s">
        <v>672</v>
      </c>
      <c r="J359" s="419"/>
      <c r="K359" s="926" t="s">
        <v>1691</v>
      </c>
      <c r="L359" s="413" t="s">
        <v>1692</v>
      </c>
      <c r="M359" s="219" t="s">
        <v>1055</v>
      </c>
      <c r="N359" s="219"/>
      <c r="O359" s="219"/>
      <c r="P359" s="332">
        <v>42388</v>
      </c>
      <c r="Q359" s="326">
        <v>0.66666666666666663</v>
      </c>
      <c r="R359" s="219" t="s">
        <v>1100</v>
      </c>
      <c r="S359" s="535" t="s">
        <v>1100</v>
      </c>
      <c r="T359" s="239">
        <v>127.8</v>
      </c>
      <c r="U359" s="492">
        <v>181.79999999999998</v>
      </c>
      <c r="V359" s="136">
        <v>53.999999999999986</v>
      </c>
      <c r="W359" s="9">
        <v>36</v>
      </c>
      <c r="X359" s="8">
        <v>1499.9999999999998</v>
      </c>
      <c r="Y359" s="643" t="str">
        <f t="shared" si="308"/>
        <v xml:space="preserve">  </v>
      </c>
      <c r="Z359" s="535" t="s">
        <v>1100</v>
      </c>
      <c r="AA359" s="556">
        <v>126.8</v>
      </c>
      <c r="AB359" s="492">
        <v>172.7</v>
      </c>
      <c r="AC359" s="535">
        <v>45.899999999999991</v>
      </c>
      <c r="AD359" s="136">
        <v>30</v>
      </c>
      <c r="AE359" s="136">
        <v>1529.9999999999998</v>
      </c>
      <c r="AF359" s="643" t="str">
        <f t="shared" si="309"/>
        <v xml:space="preserve">  </v>
      </c>
      <c r="AG359" s="535" t="s">
        <v>1100</v>
      </c>
      <c r="AH359" s="136">
        <v>123</v>
      </c>
      <c r="AI359" s="559">
        <v>187.20000000000002</v>
      </c>
      <c r="AJ359" s="535">
        <v>64.200000000000017</v>
      </c>
      <c r="AK359" s="535">
        <v>44</v>
      </c>
      <c r="AL359" s="136">
        <v>1459.0909090909095</v>
      </c>
      <c r="AM359" s="643" t="str">
        <f t="shared" si="307"/>
        <v xml:space="preserve">  </v>
      </c>
      <c r="AN359" s="136">
        <v>1496.3636363636363</v>
      </c>
      <c r="AO359" s="136">
        <v>35.594130819003126</v>
      </c>
      <c r="AP359" s="136">
        <v>2.3787086209540367</v>
      </c>
      <c r="AQ359" s="535">
        <v>3</v>
      </c>
      <c r="AR359" s="643" t="str">
        <f t="shared" si="310"/>
        <v xml:space="preserve">  </v>
      </c>
      <c r="AS359" s="535"/>
      <c r="AT359" s="86" t="s">
        <v>191</v>
      </c>
      <c r="AU359" s="86" t="s">
        <v>191</v>
      </c>
      <c r="AV359" s="86" t="s">
        <v>191</v>
      </c>
      <c r="AW359" s="161" t="str">
        <f t="shared" si="326"/>
        <v xml:space="preserve">  </v>
      </c>
      <c r="AX359" s="643" t="str">
        <f t="shared" si="311"/>
        <v xml:space="preserve">  </v>
      </c>
      <c r="AY359" s="86" t="s">
        <v>191</v>
      </c>
      <c r="AZ359" s="86" t="s">
        <v>191</v>
      </c>
      <c r="BA359" s="86" t="s">
        <v>191</v>
      </c>
      <c r="BB359" s="161"/>
      <c r="BC359" s="643" t="str">
        <f t="shared" si="312"/>
        <v xml:space="preserve">  </v>
      </c>
      <c r="BD359" s="801" t="s">
        <v>191</v>
      </c>
      <c r="BE359" s="141" t="s">
        <v>1100</v>
      </c>
      <c r="BF359" s="85">
        <v>5.7579179339972715</v>
      </c>
      <c r="BG359" s="85"/>
      <c r="BH359" s="161"/>
      <c r="BI359" s="643" t="str">
        <f t="shared" si="313"/>
        <v xml:space="preserve">  </v>
      </c>
      <c r="BJ359" s="141" t="s">
        <v>1100</v>
      </c>
      <c r="BK359" s="199">
        <v>4.2411738151321307E-2</v>
      </c>
      <c r="BL359" s="199"/>
      <c r="BM359" s="141"/>
      <c r="BN359" s="818" t="str">
        <f t="shared" si="314"/>
        <v xml:space="preserve">  </v>
      </c>
      <c r="BO359" s="942" t="str">
        <f t="shared" si="315"/>
        <v xml:space="preserve">  </v>
      </c>
      <c r="BP359" s="825">
        <f t="shared" si="325"/>
        <v>0.73658115029573124</v>
      </c>
      <c r="BQ359" s="7">
        <v>92.895114749776056</v>
      </c>
      <c r="BR359" s="141"/>
      <c r="BS359" s="161"/>
      <c r="BT359" s="818" t="str">
        <f t="shared" si="316"/>
        <v xml:space="preserve">  </v>
      </c>
      <c r="BU359" s="90">
        <v>139.34267212466406</v>
      </c>
      <c r="BV359" s="141"/>
      <c r="BW359" s="161"/>
      <c r="BX359" s="643" t="str">
        <f t="shared" si="317"/>
        <v xml:space="preserve">  </v>
      </c>
      <c r="BY359" s="85">
        <v>0.6219936045930422</v>
      </c>
      <c r="BZ359" s="141"/>
      <c r="CA359" s="141"/>
      <c r="CB359" s="197" t="s">
        <v>1132</v>
      </c>
      <c r="CC359" s="643" t="str">
        <f t="shared" si="318"/>
        <v>E, &lt;RL</v>
      </c>
      <c r="CD359" s="199">
        <v>0.95165021502735458</v>
      </c>
      <c r="CE359" s="199"/>
      <c r="CF359" s="197" t="s">
        <v>1132</v>
      </c>
      <c r="CG359" s="818" t="str">
        <f t="shared" si="319"/>
        <v xml:space="preserve">  </v>
      </c>
      <c r="CH359" s="781">
        <f t="shared" si="327"/>
        <v>0.66956546236952863</v>
      </c>
      <c r="CI359" s="5">
        <v>4.3089046833335356</v>
      </c>
      <c r="CJ359" s="141"/>
      <c r="CK359" s="141" t="s">
        <v>602</v>
      </c>
      <c r="CL359" s="643" t="str">
        <f t="shared" si="320"/>
        <v xml:space="preserve">  </v>
      </c>
      <c r="CM359" s="5">
        <v>6.2870836515912067</v>
      </c>
      <c r="CN359" s="141"/>
      <c r="CO359" s="141"/>
      <c r="CP359" s="818" t="str">
        <f t="shared" si="321"/>
        <v xml:space="preserve">  </v>
      </c>
      <c r="CQ359" s="154">
        <f t="shared" si="328"/>
        <v>4.6384620923716797</v>
      </c>
      <c r="CR359" s="87">
        <f t="shared" si="329"/>
        <v>4.5119585807615463</v>
      </c>
      <c r="CS359" s="141"/>
    </row>
    <row r="360" spans="1:97" ht="14.4" x14ac:dyDescent="0.3">
      <c r="A360" s="906" t="s">
        <v>2426</v>
      </c>
      <c r="B360" s="425" t="s">
        <v>1532</v>
      </c>
      <c r="C360" s="219" t="s">
        <v>599</v>
      </c>
      <c r="D360" s="219">
        <v>9</v>
      </c>
      <c r="E360" s="471">
        <v>1601507</v>
      </c>
      <c r="F360" s="472">
        <v>1</v>
      </c>
      <c r="G360" s="419">
        <v>11451800</v>
      </c>
      <c r="H360" s="419">
        <v>201601191730</v>
      </c>
      <c r="I360" s="419" t="s">
        <v>672</v>
      </c>
      <c r="J360" s="419"/>
      <c r="K360" s="926" t="s">
        <v>1691</v>
      </c>
      <c r="L360" s="413" t="s">
        <v>1692</v>
      </c>
      <c r="M360" s="219" t="s">
        <v>1055</v>
      </c>
      <c r="N360" s="219"/>
      <c r="O360" s="219"/>
      <c r="P360" s="332">
        <v>42388</v>
      </c>
      <c r="Q360" s="326">
        <v>0.72916666666666663</v>
      </c>
      <c r="R360" s="219" t="s">
        <v>1101</v>
      </c>
      <c r="S360" s="535" t="s">
        <v>1101</v>
      </c>
      <c r="T360" s="239">
        <v>130.69999999999999</v>
      </c>
      <c r="U360" s="492">
        <v>168.1</v>
      </c>
      <c r="V360" s="136">
        <v>37.400000000000006</v>
      </c>
      <c r="W360" s="9">
        <v>18</v>
      </c>
      <c r="X360" s="8">
        <v>2077.7777777777783</v>
      </c>
      <c r="Y360" s="643" t="str">
        <f t="shared" si="308"/>
        <v xml:space="preserve">  </v>
      </c>
      <c r="Z360" s="535" t="s">
        <v>1101</v>
      </c>
      <c r="AA360" s="556">
        <v>124.8</v>
      </c>
      <c r="AB360" s="492">
        <v>164.70000000000002</v>
      </c>
      <c r="AC360" s="535">
        <v>39.90000000000002</v>
      </c>
      <c r="AD360" s="136">
        <v>16</v>
      </c>
      <c r="AE360" s="136">
        <v>2493.7500000000014</v>
      </c>
      <c r="AF360" s="643" t="str">
        <f t="shared" si="309"/>
        <v xml:space="preserve">  </v>
      </c>
      <c r="AG360" s="535" t="s">
        <v>1101</v>
      </c>
      <c r="AH360" s="136">
        <v>133.5</v>
      </c>
      <c r="AI360" s="559">
        <v>169.8</v>
      </c>
      <c r="AJ360" s="535">
        <v>36.300000000000011</v>
      </c>
      <c r="AK360" s="535">
        <v>20</v>
      </c>
      <c r="AL360" s="136">
        <v>1815.0000000000005</v>
      </c>
      <c r="AM360" s="643" t="str">
        <f t="shared" si="307"/>
        <v xml:space="preserve">  </v>
      </c>
      <c r="AN360" s="136">
        <v>2128.8425925925931</v>
      </c>
      <c r="AO360" s="136">
        <v>342.24421413524891</v>
      </c>
      <c r="AP360" s="136">
        <v>16.07653921084178</v>
      </c>
      <c r="AQ360" s="535">
        <v>3</v>
      </c>
      <c r="AR360" s="643" t="str">
        <f t="shared" si="310"/>
        <v xml:space="preserve">  </v>
      </c>
      <c r="AS360" s="535"/>
      <c r="AT360" s="86" t="s">
        <v>191</v>
      </c>
      <c r="AU360" s="86" t="s">
        <v>191</v>
      </c>
      <c r="AV360" s="86" t="s">
        <v>191</v>
      </c>
      <c r="AW360" s="161" t="str">
        <f t="shared" si="326"/>
        <v xml:space="preserve">  </v>
      </c>
      <c r="AX360" s="643" t="str">
        <f t="shared" si="311"/>
        <v xml:space="preserve">  </v>
      </c>
      <c r="AY360" s="86" t="s">
        <v>191</v>
      </c>
      <c r="AZ360" s="86" t="s">
        <v>191</v>
      </c>
      <c r="BA360" s="86" t="s">
        <v>191</v>
      </c>
      <c r="BB360" s="161"/>
      <c r="BC360" s="643" t="str">
        <f t="shared" si="312"/>
        <v xml:space="preserve">  </v>
      </c>
      <c r="BD360" s="801" t="s">
        <v>191</v>
      </c>
      <c r="BE360" s="141" t="s">
        <v>1101</v>
      </c>
      <c r="BF360" s="85">
        <v>5.3172736261392135</v>
      </c>
      <c r="BG360" s="85"/>
      <c r="BH360" s="161"/>
      <c r="BI360" s="643" t="str">
        <f t="shared" si="313"/>
        <v xml:space="preserve">  </v>
      </c>
      <c r="BJ360" s="141" t="s">
        <v>1101</v>
      </c>
      <c r="BK360" s="199">
        <v>2.5982411255266829E-2</v>
      </c>
      <c r="BL360" s="199"/>
      <c r="BM360" s="141"/>
      <c r="BN360" s="818" t="str">
        <f t="shared" si="314"/>
        <v xml:space="preserve">  </v>
      </c>
      <c r="BO360" s="942" t="str">
        <f t="shared" si="315"/>
        <v>E, &lt;RL</v>
      </c>
      <c r="BP360" s="825">
        <f t="shared" si="325"/>
        <v>0.4886416062460987</v>
      </c>
      <c r="BQ360" s="7">
        <v>91.372642504155806</v>
      </c>
      <c r="BR360" s="141"/>
      <c r="BS360" s="161"/>
      <c r="BT360" s="818" t="str">
        <f t="shared" si="316"/>
        <v xml:space="preserve">  </v>
      </c>
      <c r="BU360" s="90">
        <v>189.85204609196822</v>
      </c>
      <c r="BV360" s="141"/>
      <c r="BW360" s="161"/>
      <c r="BX360" s="643" t="str">
        <f t="shared" si="317"/>
        <v xml:space="preserve">  </v>
      </c>
      <c r="BY360" s="85">
        <v>0.58276508167154129</v>
      </c>
      <c r="BZ360" s="141"/>
      <c r="CA360" s="141"/>
      <c r="CB360" s="197" t="s">
        <v>1132</v>
      </c>
      <c r="CC360" s="643" t="str">
        <f t="shared" si="318"/>
        <v>&lt;MDL</v>
      </c>
      <c r="CD360" s="199">
        <v>1.453270422418407</v>
      </c>
      <c r="CE360" s="199"/>
      <c r="CF360" s="197" t="s">
        <v>1132</v>
      </c>
      <c r="CG360" s="818" t="str">
        <f t="shared" si="319"/>
        <v xml:space="preserve">  </v>
      </c>
      <c r="CH360" s="907" t="s">
        <v>2618</v>
      </c>
      <c r="CI360" s="5">
        <v>3.7999712930102896</v>
      </c>
      <c r="CJ360" s="141"/>
      <c r="CK360" s="141" t="s">
        <v>602</v>
      </c>
      <c r="CL360" s="643" t="str">
        <f t="shared" si="320"/>
        <v xml:space="preserve">  </v>
      </c>
      <c r="CM360" s="5">
        <v>6.8969478968136775</v>
      </c>
      <c r="CN360" s="141"/>
      <c r="CO360" s="141"/>
      <c r="CP360" s="818" t="str">
        <f t="shared" si="321"/>
        <v xml:space="preserve">  </v>
      </c>
      <c r="CQ360" s="154">
        <f t="shared" si="328"/>
        <v>4.1587626108519942</v>
      </c>
      <c r="CR360" s="87">
        <f t="shared" si="329"/>
        <v>3.6328014571265959</v>
      </c>
      <c r="CS360" s="141"/>
    </row>
    <row r="361" spans="1:97" ht="14.4" x14ac:dyDescent="0.3">
      <c r="A361" s="906" t="s">
        <v>2427</v>
      </c>
      <c r="B361" s="425" t="s">
        <v>1533</v>
      </c>
      <c r="C361" s="219" t="s">
        <v>599</v>
      </c>
      <c r="D361" s="219">
        <v>9</v>
      </c>
      <c r="E361" s="471">
        <v>1601506</v>
      </c>
      <c r="F361" s="472">
        <v>1</v>
      </c>
      <c r="G361" s="419">
        <v>11451800</v>
      </c>
      <c r="H361" s="419">
        <v>201601201440</v>
      </c>
      <c r="I361" s="419" t="s">
        <v>672</v>
      </c>
      <c r="J361" s="419"/>
      <c r="K361" s="926" t="s">
        <v>1691</v>
      </c>
      <c r="L361" s="413" t="s">
        <v>1692</v>
      </c>
      <c r="M361" s="219" t="s">
        <v>1055</v>
      </c>
      <c r="N361" s="219"/>
      <c r="O361" s="219"/>
      <c r="P361" s="332">
        <v>42389</v>
      </c>
      <c r="Q361" s="326">
        <v>0.61111111111111105</v>
      </c>
      <c r="R361" s="219" t="s">
        <v>1102</v>
      </c>
      <c r="S361" s="535" t="s">
        <v>1102</v>
      </c>
      <c r="T361" s="239">
        <v>126.9</v>
      </c>
      <c r="U361" s="492">
        <v>147.10000000000002</v>
      </c>
      <c r="V361" s="136">
        <v>20.200000000000017</v>
      </c>
      <c r="W361" s="9">
        <v>86</v>
      </c>
      <c r="X361" s="8">
        <v>234.88372093023278</v>
      </c>
      <c r="Y361" s="643" t="str">
        <f t="shared" si="308"/>
        <v xml:space="preserve">  </v>
      </c>
      <c r="Z361" s="535" t="s">
        <v>1102</v>
      </c>
      <c r="AA361" s="556">
        <v>131.5</v>
      </c>
      <c r="AB361" s="492">
        <v>150.79999999999998</v>
      </c>
      <c r="AC361" s="535">
        <v>19.299999999999983</v>
      </c>
      <c r="AD361" s="136">
        <v>82</v>
      </c>
      <c r="AE361" s="136">
        <v>235.36585365853637</v>
      </c>
      <c r="AF361" s="643" t="str">
        <f t="shared" si="309"/>
        <v xml:space="preserve">  </v>
      </c>
      <c r="AG361" s="535" t="s">
        <v>1102</v>
      </c>
      <c r="AH361" s="136">
        <v>133.1</v>
      </c>
      <c r="AI361" s="559">
        <v>157.1</v>
      </c>
      <c r="AJ361" s="535">
        <v>24</v>
      </c>
      <c r="AK361" s="535">
        <v>122</v>
      </c>
      <c r="AL361" s="136">
        <v>196.72131147540983</v>
      </c>
      <c r="AM361" s="643" t="str">
        <f t="shared" si="307"/>
        <v xml:space="preserve">  </v>
      </c>
      <c r="AN361" s="136">
        <v>222.32362868805967</v>
      </c>
      <c r="AO361" s="136">
        <v>22.173567552037824</v>
      </c>
      <c r="AP361" s="136">
        <v>9.9735541754535522</v>
      </c>
      <c r="AQ361" s="535">
        <v>3</v>
      </c>
      <c r="AR361" s="643" t="str">
        <f t="shared" si="310"/>
        <v xml:space="preserve">  </v>
      </c>
      <c r="AS361" s="535"/>
      <c r="AT361" s="86" t="s">
        <v>191</v>
      </c>
      <c r="AU361" s="86" t="s">
        <v>191</v>
      </c>
      <c r="AV361" s="86" t="s">
        <v>191</v>
      </c>
      <c r="AW361" s="161" t="str">
        <f t="shared" si="326"/>
        <v xml:space="preserve">  </v>
      </c>
      <c r="AX361" s="643" t="str">
        <f t="shared" si="311"/>
        <v xml:space="preserve">  </v>
      </c>
      <c r="AY361" s="86" t="s">
        <v>191</v>
      </c>
      <c r="AZ361" s="86" t="s">
        <v>191</v>
      </c>
      <c r="BA361" s="86" t="s">
        <v>191</v>
      </c>
      <c r="BB361" s="161"/>
      <c r="BC361" s="643" t="str">
        <f t="shared" si="312"/>
        <v xml:space="preserve">  </v>
      </c>
      <c r="BD361" s="801" t="s">
        <v>191</v>
      </c>
      <c r="BE361" s="141" t="s">
        <v>1102</v>
      </c>
      <c r="BF361" s="85">
        <v>8.9203438679542284</v>
      </c>
      <c r="BG361" s="85"/>
      <c r="BH361" s="161"/>
      <c r="BI361" s="643" t="str">
        <f t="shared" si="313"/>
        <v xml:space="preserve">  </v>
      </c>
      <c r="BJ361" s="141" t="s">
        <v>1102</v>
      </c>
      <c r="BK361" s="199">
        <v>5.7206997744938745E-2</v>
      </c>
      <c r="BL361" s="199"/>
      <c r="BM361" s="141"/>
      <c r="BN361" s="818" t="str">
        <f t="shared" si="314"/>
        <v xml:space="preserve">  </v>
      </c>
      <c r="BO361" s="942" t="str">
        <f t="shared" si="315"/>
        <v xml:space="preserve">  </v>
      </c>
      <c r="BP361" s="825">
        <f t="shared" si="325"/>
        <v>0.64130933282125224</v>
      </c>
      <c r="BQ361" s="7">
        <v>185.6222622184396</v>
      </c>
      <c r="BR361" s="141"/>
      <c r="BS361" s="161"/>
      <c r="BT361" s="818" t="str">
        <f t="shared" si="316"/>
        <v xml:space="preserve">  </v>
      </c>
      <c r="BU361" s="90">
        <v>43.599647637354458</v>
      </c>
      <c r="BV361" s="141"/>
      <c r="BW361" s="161"/>
      <c r="BX361" s="643" t="str">
        <f t="shared" si="317"/>
        <v xml:space="preserve">  </v>
      </c>
      <c r="BY361" s="85">
        <v>0.99603553710319004</v>
      </c>
      <c r="BZ361" s="141"/>
      <c r="CA361" s="141"/>
      <c r="CB361" s="197" t="s">
        <v>1132</v>
      </c>
      <c r="CC361" s="643" t="str">
        <f t="shared" si="318"/>
        <v xml:space="preserve">  </v>
      </c>
      <c r="CD361" s="199">
        <v>0.2344327544645311</v>
      </c>
      <c r="CE361" s="199"/>
      <c r="CF361" s="197" t="s">
        <v>1132</v>
      </c>
      <c r="CG361" s="818" t="str">
        <f t="shared" si="319"/>
        <v xml:space="preserve">  </v>
      </c>
      <c r="CH361" s="781">
        <f t="shared" si="327"/>
        <v>0.53659271533446729</v>
      </c>
      <c r="CI361" s="5">
        <v>4.4283681851126078</v>
      </c>
      <c r="CJ361" s="141"/>
      <c r="CK361" s="141" t="s">
        <v>602</v>
      </c>
      <c r="CL361" s="643" t="str">
        <f t="shared" si="320"/>
        <v xml:space="preserve">  </v>
      </c>
      <c r="CM361" s="5">
        <v>0.87115439707133269</v>
      </c>
      <c r="CN361" s="141"/>
      <c r="CO361" s="141"/>
      <c r="CP361" s="818" t="str">
        <f t="shared" si="321"/>
        <v xml:space="preserve">  </v>
      </c>
      <c r="CQ361" s="154">
        <f t="shared" si="328"/>
        <v>2.3856880808301542</v>
      </c>
      <c r="CR361" s="87">
        <f t="shared" si="329"/>
        <v>1.9980766916220716</v>
      </c>
      <c r="CS361" s="141"/>
    </row>
    <row r="362" spans="1:97" ht="21.6" x14ac:dyDescent="0.3">
      <c r="A362" s="906" t="s">
        <v>2428</v>
      </c>
      <c r="B362" s="425" t="s">
        <v>1534</v>
      </c>
      <c r="C362" s="219" t="s">
        <v>599</v>
      </c>
      <c r="D362" s="219">
        <v>9</v>
      </c>
      <c r="E362" s="471">
        <v>1601657</v>
      </c>
      <c r="F362" s="472">
        <v>1</v>
      </c>
      <c r="G362" s="419">
        <v>11452600</v>
      </c>
      <c r="H362" s="419">
        <v>201601181230</v>
      </c>
      <c r="I362" s="419" t="s">
        <v>672</v>
      </c>
      <c r="J362" s="419"/>
      <c r="K362" s="926" t="s">
        <v>2614</v>
      </c>
      <c r="L362" s="413" t="s">
        <v>1694</v>
      </c>
      <c r="M362" s="219" t="s">
        <v>1119</v>
      </c>
      <c r="N362" s="219"/>
      <c r="O362" s="219"/>
      <c r="P362" s="332">
        <v>42387</v>
      </c>
      <c r="Q362" s="326">
        <v>0.52083333333333337</v>
      </c>
      <c r="R362" s="219" t="s">
        <v>1103</v>
      </c>
      <c r="S362" s="535" t="s">
        <v>1103</v>
      </c>
      <c r="T362" s="239">
        <v>130.80000000000001</v>
      </c>
      <c r="U362" s="492">
        <v>150.60000000000002</v>
      </c>
      <c r="V362" s="136">
        <v>19.800000000000011</v>
      </c>
      <c r="W362" s="9">
        <v>94</v>
      </c>
      <c r="X362" s="8">
        <v>210.63829787234056</v>
      </c>
      <c r="Y362" s="643" t="str">
        <f t="shared" si="308"/>
        <v xml:space="preserve">  </v>
      </c>
      <c r="Z362" s="535" t="s">
        <v>1103</v>
      </c>
      <c r="AA362" s="556">
        <v>131.80000000000001</v>
      </c>
      <c r="AB362" s="492">
        <v>150.69999999999999</v>
      </c>
      <c r="AC362" s="535">
        <v>18.899999999999977</v>
      </c>
      <c r="AD362" s="136">
        <v>90</v>
      </c>
      <c r="AE362" s="136">
        <v>209.99999999999974</v>
      </c>
      <c r="AF362" s="643" t="str">
        <f t="shared" si="309"/>
        <v xml:space="preserve">  </v>
      </c>
      <c r="AG362" s="535" t="s">
        <v>1103</v>
      </c>
      <c r="AH362" s="136">
        <v>123.8</v>
      </c>
      <c r="AI362" s="559">
        <v>141.9</v>
      </c>
      <c r="AJ362" s="535">
        <v>18.100000000000009</v>
      </c>
      <c r="AK362" s="535">
        <v>84</v>
      </c>
      <c r="AL362" s="136">
        <v>215.47619047619057</v>
      </c>
      <c r="AM362" s="643" t="str">
        <f t="shared" si="307"/>
        <v xml:space="preserve">  </v>
      </c>
      <c r="AN362" s="136">
        <v>212.03816278284364</v>
      </c>
      <c r="AO362" s="136">
        <v>2.9944752225764173</v>
      </c>
      <c r="AP362" s="136">
        <v>1.4122340918616492</v>
      </c>
      <c r="AQ362" s="535">
        <v>3</v>
      </c>
      <c r="AR362" s="643" t="str">
        <f t="shared" si="310"/>
        <v xml:space="preserve">  </v>
      </c>
      <c r="AS362" s="535"/>
      <c r="AT362" s="86" t="s">
        <v>191</v>
      </c>
      <c r="AU362" s="86" t="s">
        <v>191</v>
      </c>
      <c r="AV362" s="86" t="s">
        <v>191</v>
      </c>
      <c r="AW362" s="161" t="str">
        <f t="shared" si="326"/>
        <v xml:space="preserve">  </v>
      </c>
      <c r="AX362" s="643" t="str">
        <f t="shared" si="311"/>
        <v xml:space="preserve">  </v>
      </c>
      <c r="AY362" s="86" t="s">
        <v>191</v>
      </c>
      <c r="AZ362" s="86" t="s">
        <v>191</v>
      </c>
      <c r="BA362" s="86" t="s">
        <v>191</v>
      </c>
      <c r="BB362" s="161"/>
      <c r="BC362" s="643" t="str">
        <f t="shared" si="312"/>
        <v xml:space="preserve">  </v>
      </c>
      <c r="BD362" s="801" t="s">
        <v>191</v>
      </c>
      <c r="BE362" s="141" t="s">
        <v>1103</v>
      </c>
      <c r="BF362" s="85">
        <v>5.6401934469152257</v>
      </c>
      <c r="BG362" s="85"/>
      <c r="BH362" s="161"/>
      <c r="BI362" s="643" t="str">
        <f t="shared" si="313"/>
        <v xml:space="preserve">  </v>
      </c>
      <c r="BJ362" s="141" t="s">
        <v>1103</v>
      </c>
      <c r="BK362" s="199">
        <v>4.5131179244968483E-2</v>
      </c>
      <c r="BL362" s="199"/>
      <c r="BM362" s="141"/>
      <c r="BN362" s="818" t="str">
        <f t="shared" si="314"/>
        <v xml:space="preserve">  </v>
      </c>
      <c r="BO362" s="942" t="str">
        <f t="shared" si="315"/>
        <v xml:space="preserve">  </v>
      </c>
      <c r="BP362" s="825">
        <f t="shared" si="325"/>
        <v>0.8001707684273125</v>
      </c>
      <c r="BQ362" s="7">
        <v>375.84453493613006</v>
      </c>
      <c r="BR362" s="141"/>
      <c r="BS362" s="161"/>
      <c r="BT362" s="818" t="str">
        <f t="shared" si="316"/>
        <v xml:space="preserve">  </v>
      </c>
      <c r="BU362" s="90">
        <v>79.167253103567873</v>
      </c>
      <c r="BV362" s="141"/>
      <c r="BW362" s="161"/>
      <c r="BX362" s="643" t="str">
        <f t="shared" si="317"/>
        <v xml:space="preserve">  </v>
      </c>
      <c r="BY362" s="85">
        <v>1.1612002051234096</v>
      </c>
      <c r="BZ362" s="85">
        <v>2.9606414554695482E-2</v>
      </c>
      <c r="CA362" s="141"/>
      <c r="CB362" s="197" t="s">
        <v>1132</v>
      </c>
      <c r="CC362" s="643" t="str">
        <f t="shared" si="318"/>
        <v xml:space="preserve">  </v>
      </c>
      <c r="CD362" s="199">
        <v>0.24385204307591601</v>
      </c>
      <c r="CE362" s="199">
        <v>6.2173470564860639E-3</v>
      </c>
      <c r="CF362" s="197" t="s">
        <v>1132</v>
      </c>
      <c r="CG362" s="818" t="str">
        <f t="shared" si="319"/>
        <v xml:space="preserve">  </v>
      </c>
      <c r="CH362" s="781">
        <f t="shared" si="327"/>
        <v>0.30895758676409668</v>
      </c>
      <c r="CI362" s="5">
        <v>7.2044922630725825</v>
      </c>
      <c r="CJ362" s="141"/>
      <c r="CK362" s="141" t="s">
        <v>602</v>
      </c>
      <c r="CL362" s="643" t="str">
        <f t="shared" si="320"/>
        <v xml:space="preserve">  </v>
      </c>
      <c r="CM362" s="5">
        <v>1.5523965471620691</v>
      </c>
      <c r="CN362" s="141"/>
      <c r="CO362" s="141"/>
      <c r="CP362" s="818" t="str">
        <f t="shared" si="321"/>
        <v xml:space="preserve">  </v>
      </c>
      <c r="CQ362" s="154">
        <f t="shared" si="328"/>
        <v>1.9168809423547675</v>
      </c>
      <c r="CR362" s="87">
        <f t="shared" si="329"/>
        <v>1.9609074286450219</v>
      </c>
      <c r="CS362" s="141"/>
    </row>
    <row r="363" spans="1:97" ht="21.6" x14ac:dyDescent="0.3">
      <c r="A363" s="906" t="s">
        <v>2429</v>
      </c>
      <c r="B363" s="425" t="s">
        <v>1535</v>
      </c>
      <c r="C363" s="219" t="s">
        <v>599</v>
      </c>
      <c r="D363" s="219">
        <v>9</v>
      </c>
      <c r="E363" s="471">
        <v>1601656</v>
      </c>
      <c r="F363" s="472">
        <v>1</v>
      </c>
      <c r="G363" s="419">
        <v>11452600</v>
      </c>
      <c r="H363" s="419">
        <v>201601181540</v>
      </c>
      <c r="I363" s="419" t="s">
        <v>672</v>
      </c>
      <c r="J363" s="419"/>
      <c r="K363" s="926" t="s">
        <v>2614</v>
      </c>
      <c r="L363" s="413" t="s">
        <v>1694</v>
      </c>
      <c r="M363" s="219" t="s">
        <v>1119</v>
      </c>
      <c r="N363" s="219"/>
      <c r="O363" s="219"/>
      <c r="P363" s="332">
        <v>42387</v>
      </c>
      <c r="Q363" s="326">
        <v>0.65277777777777779</v>
      </c>
      <c r="R363" s="219" t="s">
        <v>1104</v>
      </c>
      <c r="S363" s="535" t="s">
        <v>1104</v>
      </c>
      <c r="T363" s="239">
        <v>123.9</v>
      </c>
      <c r="U363" s="492">
        <v>153.9</v>
      </c>
      <c r="V363" s="136">
        <v>30</v>
      </c>
      <c r="W363" s="9">
        <v>92</v>
      </c>
      <c r="X363" s="8">
        <v>326.08695652173913</v>
      </c>
      <c r="Y363" s="643" t="str">
        <f t="shared" si="308"/>
        <v xml:space="preserve">  </v>
      </c>
      <c r="Z363" s="535" t="s">
        <v>1104</v>
      </c>
      <c r="AA363" s="556">
        <v>127</v>
      </c>
      <c r="AB363" s="492">
        <v>161.20000000000002</v>
      </c>
      <c r="AC363" s="535">
        <v>34.200000000000017</v>
      </c>
      <c r="AD363" s="136">
        <v>104</v>
      </c>
      <c r="AE363" s="136">
        <v>328.84615384615404</v>
      </c>
      <c r="AF363" s="643" t="str">
        <f t="shared" si="309"/>
        <v xml:space="preserve">  </v>
      </c>
      <c r="AG363" s="535" t="s">
        <v>1104</v>
      </c>
      <c r="AH363" s="136">
        <v>123.1</v>
      </c>
      <c r="AI363" s="559">
        <v>150.10000000000002</v>
      </c>
      <c r="AJ363" s="535">
        <v>27.000000000000028</v>
      </c>
      <c r="AK363" s="535">
        <v>84</v>
      </c>
      <c r="AL363" s="136">
        <v>321.42857142857173</v>
      </c>
      <c r="AM363" s="643" t="str">
        <f t="shared" si="307"/>
        <v xml:space="preserve">  </v>
      </c>
      <c r="AN363" s="136">
        <v>325.45389393215493</v>
      </c>
      <c r="AO363" s="136">
        <v>3.749094345592654</v>
      </c>
      <c r="AP363" s="136">
        <v>1.1519586692590629</v>
      </c>
      <c r="AQ363" s="535">
        <v>3</v>
      </c>
      <c r="AR363" s="643" t="str">
        <f t="shared" si="310"/>
        <v xml:space="preserve">  </v>
      </c>
      <c r="AS363" s="535"/>
      <c r="AT363" s="86" t="s">
        <v>191</v>
      </c>
      <c r="AU363" s="86" t="s">
        <v>191</v>
      </c>
      <c r="AV363" s="86" t="s">
        <v>191</v>
      </c>
      <c r="AW363" s="161" t="str">
        <f t="shared" si="326"/>
        <v xml:space="preserve">  </v>
      </c>
      <c r="AX363" s="643" t="str">
        <f t="shared" si="311"/>
        <v xml:space="preserve">  </v>
      </c>
      <c r="AY363" s="86" t="s">
        <v>191</v>
      </c>
      <c r="AZ363" s="86" t="s">
        <v>191</v>
      </c>
      <c r="BA363" s="86" t="s">
        <v>191</v>
      </c>
      <c r="BB363" s="161"/>
      <c r="BC363" s="643" t="str">
        <f t="shared" si="312"/>
        <v xml:space="preserve">  </v>
      </c>
      <c r="BD363" s="801" t="s">
        <v>191</v>
      </c>
      <c r="BE363" s="141" t="s">
        <v>1104</v>
      </c>
      <c r="BF363" s="85">
        <v>8.3273456708770137</v>
      </c>
      <c r="BG363" s="85"/>
      <c r="BH363" s="161"/>
      <c r="BI363" s="643" t="str">
        <f t="shared" si="313"/>
        <v xml:space="preserve">  </v>
      </c>
      <c r="BJ363" s="141" t="s">
        <v>1104</v>
      </c>
      <c r="BK363" s="199">
        <v>4.9415842423019385E-2</v>
      </c>
      <c r="BL363" s="199"/>
      <c r="BM363" s="141"/>
      <c r="BN363" s="818" t="str">
        <f t="shared" si="314"/>
        <v xml:space="preserve">  </v>
      </c>
      <c r="BO363" s="942" t="str">
        <f t="shared" si="315"/>
        <v xml:space="preserve">  </v>
      </c>
      <c r="BP363" s="825">
        <f t="shared" si="325"/>
        <v>0.59341649039309119</v>
      </c>
      <c r="BQ363" s="7">
        <v>122.71529180216559</v>
      </c>
      <c r="BR363" s="141"/>
      <c r="BS363" s="161"/>
      <c r="BT363" s="818" t="str">
        <f t="shared" si="316"/>
        <v xml:space="preserve">  </v>
      </c>
      <c r="BU363" s="90">
        <v>40.015856022445305</v>
      </c>
      <c r="BV363" s="141"/>
      <c r="BW363" s="161"/>
      <c r="BX363" s="643" t="str">
        <f t="shared" si="317"/>
        <v xml:space="preserve">  </v>
      </c>
      <c r="BY363" s="85">
        <v>1.046388842823696</v>
      </c>
      <c r="BZ363" s="141"/>
      <c r="CA363" s="141"/>
      <c r="CB363" s="197" t="s">
        <v>1132</v>
      </c>
      <c r="CC363" s="643" t="str">
        <f t="shared" si="318"/>
        <v xml:space="preserve">  </v>
      </c>
      <c r="CD363" s="199">
        <v>0.34410094639010008</v>
      </c>
      <c r="CE363" s="199"/>
      <c r="CF363" s="197" t="s">
        <v>1132</v>
      </c>
      <c r="CG363" s="818" t="str">
        <f t="shared" si="319"/>
        <v xml:space="preserve">  </v>
      </c>
      <c r="CH363" s="781">
        <f t="shared" si="327"/>
        <v>0.85269637341581095</v>
      </c>
      <c r="CI363" s="5">
        <v>7.3422274716130156</v>
      </c>
      <c r="CJ363" s="141"/>
      <c r="CK363" s="141" t="s">
        <v>602</v>
      </c>
      <c r="CL363" s="643" t="str">
        <f t="shared" si="320"/>
        <v xml:space="preserve">  </v>
      </c>
      <c r="CM363" s="5">
        <v>2.3600016873041856</v>
      </c>
      <c r="CN363" s="141"/>
      <c r="CO363" s="141"/>
      <c r="CP363" s="818" t="str">
        <f t="shared" si="321"/>
        <v xml:space="preserve">  </v>
      </c>
      <c r="CQ363" s="154">
        <f t="shared" si="328"/>
        <v>5.9831398057951279</v>
      </c>
      <c r="CR363" s="87">
        <f t="shared" si="329"/>
        <v>5.8976663799980598</v>
      </c>
      <c r="CS363" s="141"/>
    </row>
    <row r="364" spans="1:97" ht="21.6" x14ac:dyDescent="0.3">
      <c r="A364" s="906" t="s">
        <v>2430</v>
      </c>
      <c r="B364" s="425" t="s">
        <v>1536</v>
      </c>
      <c r="C364" s="219" t="s">
        <v>599</v>
      </c>
      <c r="D364" s="219">
        <v>9</v>
      </c>
      <c r="E364" s="471">
        <v>1601655</v>
      </c>
      <c r="F364" s="472">
        <v>1</v>
      </c>
      <c r="G364" s="419">
        <v>11452600</v>
      </c>
      <c r="H364" s="419">
        <v>201601191040</v>
      </c>
      <c r="I364" s="419" t="s">
        <v>672</v>
      </c>
      <c r="J364" s="419"/>
      <c r="K364" s="926" t="s">
        <v>2614</v>
      </c>
      <c r="L364" s="413" t="s">
        <v>1694</v>
      </c>
      <c r="M364" s="219" t="s">
        <v>1119</v>
      </c>
      <c r="N364" s="219"/>
      <c r="O364" s="219"/>
      <c r="P364" s="332">
        <v>42388</v>
      </c>
      <c r="Q364" s="326">
        <v>0.44444444444444442</v>
      </c>
      <c r="R364" s="219" t="s">
        <v>1105</v>
      </c>
      <c r="S364" s="535" t="s">
        <v>1105</v>
      </c>
      <c r="T364" s="239">
        <v>126.8</v>
      </c>
      <c r="U364" s="492">
        <v>164.3</v>
      </c>
      <c r="V364" s="136">
        <v>37.500000000000014</v>
      </c>
      <c r="W364" s="9">
        <v>52</v>
      </c>
      <c r="X364" s="8">
        <v>721.15384615384642</v>
      </c>
      <c r="Y364" s="643" t="str">
        <f t="shared" si="308"/>
        <v xml:space="preserve">  </v>
      </c>
      <c r="Z364" s="535" t="s">
        <v>1105</v>
      </c>
      <c r="AA364" s="556">
        <v>125.6</v>
      </c>
      <c r="AB364" s="492">
        <v>161.39999999999998</v>
      </c>
      <c r="AC364" s="535">
        <v>35.799999999999983</v>
      </c>
      <c r="AD364" s="136">
        <v>52</v>
      </c>
      <c r="AE364" s="136">
        <v>688.46153846153811</v>
      </c>
      <c r="AF364" s="643" t="str">
        <f t="shared" si="309"/>
        <v xml:space="preserve">  </v>
      </c>
      <c r="AG364" s="535" t="s">
        <v>1105</v>
      </c>
      <c r="AH364" s="136">
        <v>123.8</v>
      </c>
      <c r="AI364" s="559">
        <v>168.2</v>
      </c>
      <c r="AJ364" s="535">
        <v>44.399999999999991</v>
      </c>
      <c r="AK364" s="535">
        <v>62</v>
      </c>
      <c r="AL364" s="136">
        <v>716.1290322580644</v>
      </c>
      <c r="AM364" s="643" t="str">
        <f t="shared" si="307"/>
        <v xml:space="preserve">  </v>
      </c>
      <c r="AN364" s="136">
        <v>708.58147229114968</v>
      </c>
      <c r="AO364" s="136">
        <v>17.604573032390501</v>
      </c>
      <c r="AP364" s="136">
        <v>2.4844811388402976</v>
      </c>
      <c r="AQ364" s="535">
        <v>3</v>
      </c>
      <c r="AR364" s="643" t="str">
        <f t="shared" si="310"/>
        <v xml:space="preserve">  </v>
      </c>
      <c r="AS364" s="535"/>
      <c r="AT364" s="86" t="s">
        <v>191</v>
      </c>
      <c r="AU364" s="86" t="s">
        <v>191</v>
      </c>
      <c r="AV364" s="86" t="s">
        <v>191</v>
      </c>
      <c r="AW364" s="161" t="str">
        <f t="shared" si="326"/>
        <v xml:space="preserve">  </v>
      </c>
      <c r="AX364" s="643" t="str">
        <f t="shared" si="311"/>
        <v xml:space="preserve">  </v>
      </c>
      <c r="AY364" s="86" t="s">
        <v>191</v>
      </c>
      <c r="AZ364" s="86" t="s">
        <v>191</v>
      </c>
      <c r="BA364" s="86" t="s">
        <v>191</v>
      </c>
      <c r="BB364" s="161"/>
      <c r="BC364" s="643" t="str">
        <f t="shared" si="312"/>
        <v xml:space="preserve">  </v>
      </c>
      <c r="BD364" s="801" t="s">
        <v>191</v>
      </c>
      <c r="BE364" s="141" t="s">
        <v>1105</v>
      </c>
      <c r="BF364" s="85">
        <v>7.3009945241885692</v>
      </c>
      <c r="BG364" s="85"/>
      <c r="BH364" s="161"/>
      <c r="BI364" s="643" t="str">
        <f t="shared" si="313"/>
        <v xml:space="preserve">  </v>
      </c>
      <c r="BJ364" s="141" t="s">
        <v>1105</v>
      </c>
      <c r="BK364" s="199">
        <v>5.9308144188512421E-2</v>
      </c>
      <c r="BL364" s="199"/>
      <c r="BM364" s="141"/>
      <c r="BN364" s="818" t="str">
        <f t="shared" si="314"/>
        <v xml:space="preserve">  </v>
      </c>
      <c r="BO364" s="942" t="str">
        <f t="shared" si="315"/>
        <v xml:space="preserve">  </v>
      </c>
      <c r="BP364" s="825">
        <f t="shared" si="325"/>
        <v>0.812329662651047</v>
      </c>
      <c r="BQ364" s="7">
        <v>232.48953771128339</v>
      </c>
      <c r="BR364" s="141"/>
      <c r="BS364" s="161"/>
      <c r="BT364" s="818" t="str">
        <f t="shared" si="316"/>
        <v xml:space="preserve">  </v>
      </c>
      <c r="BU364" s="90">
        <v>167.66072431102174</v>
      </c>
      <c r="BV364" s="141"/>
      <c r="BW364" s="161"/>
      <c r="BX364" s="643" t="str">
        <f t="shared" si="317"/>
        <v xml:space="preserve">  </v>
      </c>
      <c r="BY364" s="85">
        <v>1.2121936095449539</v>
      </c>
      <c r="BZ364" s="141"/>
      <c r="CA364" s="141"/>
      <c r="CB364" s="197" t="s">
        <v>1132</v>
      </c>
      <c r="CC364" s="643" t="str">
        <f t="shared" si="318"/>
        <v xml:space="preserve">  </v>
      </c>
      <c r="CD364" s="199">
        <v>0.83454867734056437</v>
      </c>
      <c r="CE364" s="199"/>
      <c r="CF364" s="197" t="s">
        <v>1132</v>
      </c>
      <c r="CG364" s="818" t="str">
        <f t="shared" si="319"/>
        <v xml:space="preserve">  </v>
      </c>
      <c r="CH364" s="781">
        <f t="shared" si="327"/>
        <v>0.52139705789699398</v>
      </c>
      <c r="CI364" s="5">
        <v>4.9062618573798886</v>
      </c>
      <c r="CJ364" s="141"/>
      <c r="CK364" s="141" t="s">
        <v>602</v>
      </c>
      <c r="CL364" s="643" t="str">
        <f t="shared" si="320"/>
        <v xml:space="preserve">  </v>
      </c>
      <c r="CM364" s="5">
        <v>3.5135165559301131</v>
      </c>
      <c r="CN364" s="141"/>
      <c r="CO364" s="141"/>
      <c r="CP364" s="818" t="str">
        <f t="shared" si="321"/>
        <v xml:space="preserve">  </v>
      </c>
      <c r="CQ364" s="154">
        <f t="shared" si="328"/>
        <v>2.110315115974259</v>
      </c>
      <c r="CR364" s="87">
        <f t="shared" si="329"/>
        <v>2.0956109848435984</v>
      </c>
      <c r="CS364" s="141"/>
    </row>
    <row r="365" spans="1:97" ht="21.6" x14ac:dyDescent="0.3">
      <c r="A365" s="906" t="s">
        <v>2431</v>
      </c>
      <c r="B365" s="425" t="s">
        <v>1537</v>
      </c>
      <c r="C365" s="219" t="s">
        <v>599</v>
      </c>
      <c r="D365" s="219">
        <v>9</v>
      </c>
      <c r="E365" s="471">
        <v>1601654</v>
      </c>
      <c r="F365" s="472">
        <v>1</v>
      </c>
      <c r="G365" s="419">
        <v>11452600</v>
      </c>
      <c r="H365" s="419">
        <v>201601201110</v>
      </c>
      <c r="I365" s="419" t="s">
        <v>672</v>
      </c>
      <c r="J365" s="419"/>
      <c r="K365" s="926" t="s">
        <v>2614</v>
      </c>
      <c r="L365" s="413" t="s">
        <v>1694</v>
      </c>
      <c r="M365" s="219" t="s">
        <v>1119</v>
      </c>
      <c r="N365" s="219"/>
      <c r="O365" s="219"/>
      <c r="P365" s="332">
        <v>42389</v>
      </c>
      <c r="Q365" s="326">
        <v>0.46527777777777773</v>
      </c>
      <c r="R365" s="219" t="s">
        <v>1106</v>
      </c>
      <c r="S365" s="535" t="s">
        <v>1106</v>
      </c>
      <c r="T365" s="239">
        <v>132.4</v>
      </c>
      <c r="U365" s="492">
        <v>191.1</v>
      </c>
      <c r="V365" s="136">
        <v>58.699999999999989</v>
      </c>
      <c r="W365" s="9">
        <v>70</v>
      </c>
      <c r="X365" s="8">
        <v>838.57142857142833</v>
      </c>
      <c r="Y365" s="643" t="str">
        <f t="shared" si="308"/>
        <v xml:space="preserve">  </v>
      </c>
      <c r="Z365" s="535" t="s">
        <v>1106</v>
      </c>
      <c r="AA365" s="556">
        <v>122.4</v>
      </c>
      <c r="AB365" s="492">
        <v>193.70000000000002</v>
      </c>
      <c r="AC365" s="535">
        <v>71.300000000000011</v>
      </c>
      <c r="AD365" s="136">
        <v>58</v>
      </c>
      <c r="AE365" s="136">
        <v>1229.3103448275863</v>
      </c>
      <c r="AF365" s="643" t="str">
        <f t="shared" si="309"/>
        <v xml:space="preserve">  </v>
      </c>
      <c r="AG365" s="535" t="s">
        <v>1106</v>
      </c>
      <c r="AH365" s="136">
        <v>123.8</v>
      </c>
      <c r="AI365" s="559">
        <v>182.9</v>
      </c>
      <c r="AJ365" s="535">
        <v>59.100000000000009</v>
      </c>
      <c r="AK365" s="535">
        <v>58</v>
      </c>
      <c r="AL365" s="136">
        <v>1018.9655172413794</v>
      </c>
      <c r="AM365" s="643" t="str">
        <f t="shared" si="307"/>
        <v xml:space="preserve">  </v>
      </c>
      <c r="AN365" s="136">
        <v>1028.9490968801313</v>
      </c>
      <c r="AO365" s="136">
        <v>195.56067873184864</v>
      </c>
      <c r="AP365" s="136">
        <v>19.005865239087793</v>
      </c>
      <c r="AQ365" s="535">
        <v>3</v>
      </c>
      <c r="AR365" s="643" t="str">
        <f t="shared" si="310"/>
        <v xml:space="preserve">  </v>
      </c>
      <c r="AS365" s="535"/>
      <c r="AT365" s="86" t="s">
        <v>191</v>
      </c>
      <c r="AU365" s="86" t="s">
        <v>191</v>
      </c>
      <c r="AV365" s="86" t="s">
        <v>191</v>
      </c>
      <c r="AW365" s="161" t="str">
        <f t="shared" si="326"/>
        <v xml:space="preserve">  </v>
      </c>
      <c r="AX365" s="643" t="str">
        <f t="shared" si="311"/>
        <v xml:space="preserve">  </v>
      </c>
      <c r="AY365" s="86" t="s">
        <v>191</v>
      </c>
      <c r="AZ365" s="86" t="s">
        <v>191</v>
      </c>
      <c r="BA365" s="86" t="s">
        <v>191</v>
      </c>
      <c r="BB365" s="161"/>
      <c r="BC365" s="643" t="str">
        <f t="shared" si="312"/>
        <v xml:space="preserve">  </v>
      </c>
      <c r="BD365" s="801" t="s">
        <v>191</v>
      </c>
      <c r="BE365" s="141" t="s">
        <v>1106</v>
      </c>
      <c r="BF365" s="85">
        <v>4.0542091328757612</v>
      </c>
      <c r="BG365" s="85"/>
      <c r="BH365" s="161"/>
      <c r="BI365" s="643" t="str">
        <f t="shared" si="313"/>
        <v xml:space="preserve">  </v>
      </c>
      <c r="BJ365" s="141" t="s">
        <v>1106</v>
      </c>
      <c r="BK365" s="199">
        <v>3.0015681840332226E-2</v>
      </c>
      <c r="BL365" s="199"/>
      <c r="BM365" s="141"/>
      <c r="BN365" s="818" t="str">
        <f t="shared" si="314"/>
        <v xml:space="preserve">  </v>
      </c>
      <c r="BO365" s="942" t="str">
        <f t="shared" si="315"/>
        <v xml:space="preserve">  </v>
      </c>
      <c r="BP365" s="825">
        <f t="shared" si="325"/>
        <v>0.7403584979603971</v>
      </c>
      <c r="BQ365" s="7">
        <v>197.86645541225167</v>
      </c>
      <c r="BR365" s="141"/>
      <c r="BS365" s="161"/>
      <c r="BT365" s="818" t="str">
        <f t="shared" si="316"/>
        <v xml:space="preserve">  </v>
      </c>
      <c r="BU365" s="90">
        <v>165.9251561814167</v>
      </c>
      <c r="BV365" s="141"/>
      <c r="BW365" s="161"/>
      <c r="BX365" s="643" t="str">
        <f t="shared" si="317"/>
        <v xml:space="preserve">  </v>
      </c>
      <c r="BY365" s="85">
        <v>0.90582398303245215</v>
      </c>
      <c r="BZ365" s="85"/>
      <c r="CA365" s="197"/>
      <c r="CB365" s="197" t="s">
        <v>1132</v>
      </c>
      <c r="CC365" s="643" t="str">
        <f t="shared" si="318"/>
        <v xml:space="preserve">  </v>
      </c>
      <c r="CD365" s="199">
        <v>1.1135387929347214</v>
      </c>
      <c r="CE365" s="199"/>
      <c r="CF365" s="197" t="s">
        <v>1132</v>
      </c>
      <c r="CG365" s="818" t="str">
        <f t="shared" si="319"/>
        <v xml:space="preserve">  </v>
      </c>
      <c r="CH365" s="781">
        <f t="shared" si="327"/>
        <v>0.45779562844302341</v>
      </c>
      <c r="CI365" s="5">
        <v>5.0888689372068399</v>
      </c>
      <c r="CJ365" s="141"/>
      <c r="CK365" s="141" t="s">
        <v>602</v>
      </c>
      <c r="CL365" s="643" t="str">
        <f t="shared" si="320"/>
        <v xml:space="preserve">  </v>
      </c>
      <c r="CM365" s="5">
        <v>5.185381968774557</v>
      </c>
      <c r="CN365" s="141"/>
      <c r="CO365" s="141"/>
      <c r="CP365" s="818" t="str">
        <f t="shared" si="321"/>
        <v xml:space="preserve">  </v>
      </c>
      <c r="CQ365" s="154">
        <f t="shared" si="328"/>
        <v>2.5718704702139941</v>
      </c>
      <c r="CR365" s="87">
        <f t="shared" si="329"/>
        <v>3.1251330950112495</v>
      </c>
      <c r="CS365" s="141"/>
    </row>
    <row r="366" spans="1:97" ht="21.6" x14ac:dyDescent="0.3">
      <c r="A366" s="906" t="s">
        <v>2432</v>
      </c>
      <c r="B366" s="425" t="s">
        <v>1538</v>
      </c>
      <c r="C366" s="219" t="s">
        <v>599</v>
      </c>
      <c r="D366" s="219">
        <v>9</v>
      </c>
      <c r="E366" s="471">
        <v>1601653</v>
      </c>
      <c r="F366" s="472">
        <v>1</v>
      </c>
      <c r="G366" s="419">
        <v>11452600</v>
      </c>
      <c r="H366" s="419">
        <v>201601201230</v>
      </c>
      <c r="I366" s="419" t="s">
        <v>672</v>
      </c>
      <c r="J366" s="419"/>
      <c r="K366" s="926" t="s">
        <v>2614</v>
      </c>
      <c r="L366" s="413" t="s">
        <v>1694</v>
      </c>
      <c r="M366" s="219" t="s">
        <v>1119</v>
      </c>
      <c r="N366" s="219"/>
      <c r="O366" s="219"/>
      <c r="P366" s="332">
        <v>42389</v>
      </c>
      <c r="Q366" s="326">
        <v>0.52083333333333337</v>
      </c>
      <c r="R366" s="219" t="s">
        <v>1107</v>
      </c>
      <c r="S366" s="535" t="s">
        <v>1107</v>
      </c>
      <c r="T366" s="239">
        <v>133.80000000000001</v>
      </c>
      <c r="U366" s="492">
        <v>210.7</v>
      </c>
      <c r="V366" s="136">
        <v>76.899999999999977</v>
      </c>
      <c r="W366" s="9">
        <v>64</v>
      </c>
      <c r="X366" s="8">
        <v>1201.5624999999995</v>
      </c>
      <c r="Y366" s="643" t="str">
        <f t="shared" si="308"/>
        <v xml:space="preserve">  </v>
      </c>
      <c r="Z366" s="535" t="s">
        <v>1107</v>
      </c>
      <c r="AA366" s="556">
        <v>124.3</v>
      </c>
      <c r="AB366" s="492">
        <v>202.4</v>
      </c>
      <c r="AC366" s="535">
        <v>78.100000000000009</v>
      </c>
      <c r="AD366" s="136">
        <v>66</v>
      </c>
      <c r="AE366" s="136">
        <v>1183.3333333333335</v>
      </c>
      <c r="AF366" s="643" t="str">
        <f t="shared" si="309"/>
        <v xml:space="preserve">  </v>
      </c>
      <c r="AG366" s="535" t="s">
        <v>1107</v>
      </c>
      <c r="AH366" s="136">
        <v>124.8</v>
      </c>
      <c r="AI366" s="559">
        <v>204.9</v>
      </c>
      <c r="AJ366" s="535">
        <v>80.100000000000009</v>
      </c>
      <c r="AK366" s="535">
        <v>64</v>
      </c>
      <c r="AL366" s="136">
        <v>1251.5625</v>
      </c>
      <c r="AM366" s="643" t="str">
        <f t="shared" si="307"/>
        <v xml:space="preserve">  </v>
      </c>
      <c r="AN366" s="136">
        <v>1212.1527777777776</v>
      </c>
      <c r="AO366" s="136">
        <v>35.325915183683712</v>
      </c>
      <c r="AP366" s="136">
        <v>2.9143121091093986</v>
      </c>
      <c r="AQ366" s="535">
        <v>3</v>
      </c>
      <c r="AR366" s="643" t="str">
        <f t="shared" si="310"/>
        <v xml:space="preserve">  </v>
      </c>
      <c r="AS366" s="535"/>
      <c r="AT366" s="86" t="s">
        <v>191</v>
      </c>
      <c r="AU366" s="86" t="s">
        <v>191</v>
      </c>
      <c r="AV366" s="86" t="s">
        <v>191</v>
      </c>
      <c r="AW366" s="161" t="str">
        <f t="shared" si="326"/>
        <v xml:space="preserve">  </v>
      </c>
      <c r="AX366" s="643" t="str">
        <f t="shared" si="311"/>
        <v xml:space="preserve">  </v>
      </c>
      <c r="AY366" s="86" t="s">
        <v>191</v>
      </c>
      <c r="AZ366" s="86" t="s">
        <v>191</v>
      </c>
      <c r="BA366" s="86" t="s">
        <v>191</v>
      </c>
      <c r="BB366" s="161"/>
      <c r="BC366" s="643" t="str">
        <f t="shared" si="312"/>
        <v xml:space="preserve">  </v>
      </c>
      <c r="BD366" s="801" t="s">
        <v>191</v>
      </c>
      <c r="BE366" s="141" t="s">
        <v>1107</v>
      </c>
      <c r="BF366" s="85">
        <v>5.4245264211970303</v>
      </c>
      <c r="BG366" s="85"/>
      <c r="BH366" s="161"/>
      <c r="BI366" s="643" t="str">
        <f t="shared" si="313"/>
        <v xml:space="preserve">  </v>
      </c>
      <c r="BJ366" s="141" t="s">
        <v>1107</v>
      </c>
      <c r="BK366" s="199">
        <v>4.2848352871363668E-2</v>
      </c>
      <c r="BL366" s="199">
        <v>1.1616079535485442E-3</v>
      </c>
      <c r="BM366" s="141"/>
      <c r="BN366" s="818" t="str">
        <f t="shared" si="314"/>
        <v xml:space="preserve">  </v>
      </c>
      <c r="BO366" s="942" t="str">
        <f t="shared" si="315"/>
        <v xml:space="preserve">  </v>
      </c>
      <c r="BP366" s="825">
        <f t="shared" si="325"/>
        <v>0.78990034418356325</v>
      </c>
      <c r="BQ366" s="7">
        <v>161.06664361320759</v>
      </c>
      <c r="BR366" s="141"/>
      <c r="BS366" s="161"/>
      <c r="BT366" s="818" t="str">
        <f t="shared" si="316"/>
        <v xml:space="preserve">  </v>
      </c>
      <c r="BU366" s="90">
        <v>193.53163896649468</v>
      </c>
      <c r="BV366" s="141"/>
      <c r="BW366" s="161"/>
      <c r="BX366" s="643" t="str">
        <f t="shared" si="317"/>
        <v xml:space="preserve">  </v>
      </c>
      <c r="BY366" s="85">
        <v>0.88713910838562482</v>
      </c>
      <c r="BZ366" s="85"/>
      <c r="CA366" s="197"/>
      <c r="CB366" s="197" t="s">
        <v>1132</v>
      </c>
      <c r="CC366" s="643" t="str">
        <f t="shared" si="318"/>
        <v xml:space="preserve">  </v>
      </c>
      <c r="CD366" s="199">
        <v>1.0497812782563225</v>
      </c>
      <c r="CE366" s="199"/>
      <c r="CF366" s="197" t="s">
        <v>1132</v>
      </c>
      <c r="CG366" s="818" t="str">
        <f t="shared" si="319"/>
        <v xml:space="preserve">  </v>
      </c>
      <c r="CH366" s="781">
        <f t="shared" si="327"/>
        <v>0.55079008817992081</v>
      </c>
      <c r="CI366" s="5">
        <v>4.2440439907260306</v>
      </c>
      <c r="CJ366" s="141"/>
      <c r="CK366" s="141" t="s">
        <v>602</v>
      </c>
      <c r="CL366" s="643" t="str">
        <f t="shared" si="320"/>
        <v xml:space="preserve">  </v>
      </c>
      <c r="CM366" s="5">
        <v>5.3116863071430478</v>
      </c>
      <c r="CN366" s="141"/>
      <c r="CO366" s="141"/>
      <c r="CP366" s="818" t="str">
        <f t="shared" si="321"/>
        <v xml:space="preserve">  </v>
      </c>
      <c r="CQ366" s="154">
        <f t="shared" si="328"/>
        <v>2.6349614640992094</v>
      </c>
      <c r="CR366" s="87">
        <f t="shared" si="329"/>
        <v>2.7446087551930654</v>
      </c>
      <c r="CS366" s="141"/>
    </row>
    <row r="367" spans="1:97" ht="31.8" x14ac:dyDescent="0.3">
      <c r="A367" s="906" t="s">
        <v>2433</v>
      </c>
      <c r="B367" s="425" t="s">
        <v>1539</v>
      </c>
      <c r="C367" s="219" t="s">
        <v>599</v>
      </c>
      <c r="D367" s="219">
        <v>9</v>
      </c>
      <c r="E367" s="471">
        <v>1601652</v>
      </c>
      <c r="F367" s="472">
        <v>1</v>
      </c>
      <c r="G367" s="419">
        <v>11452900</v>
      </c>
      <c r="H367" s="419">
        <v>201601201330</v>
      </c>
      <c r="I367" s="419" t="s">
        <v>672</v>
      </c>
      <c r="J367" s="419"/>
      <c r="K367" s="926" t="s">
        <v>2616</v>
      </c>
      <c r="L367" s="413" t="s">
        <v>746</v>
      </c>
      <c r="M367" s="219" t="s">
        <v>1120</v>
      </c>
      <c r="N367" s="219"/>
      <c r="O367" s="219"/>
      <c r="P367" s="332">
        <v>42389</v>
      </c>
      <c r="Q367" s="326">
        <v>0.5625</v>
      </c>
      <c r="R367" s="219" t="s">
        <v>1108</v>
      </c>
      <c r="S367" s="535" t="s">
        <v>1108</v>
      </c>
      <c r="T367" s="239">
        <v>123.4</v>
      </c>
      <c r="U367" s="492">
        <v>142.30000000000001</v>
      </c>
      <c r="V367" s="136">
        <v>18.900000000000006</v>
      </c>
      <c r="W367" s="9">
        <v>104</v>
      </c>
      <c r="X367" s="8">
        <v>181.73076923076928</v>
      </c>
      <c r="Y367" s="643" t="str">
        <f t="shared" si="308"/>
        <v xml:space="preserve">  </v>
      </c>
      <c r="Z367" s="535" t="s">
        <v>1108</v>
      </c>
      <c r="AA367" s="556">
        <v>127.6</v>
      </c>
      <c r="AB367" s="492">
        <v>146.19999999999999</v>
      </c>
      <c r="AC367" s="535">
        <v>18.599999999999994</v>
      </c>
      <c r="AD367" s="136">
        <v>106</v>
      </c>
      <c r="AE367" s="136">
        <v>175.47169811320751</v>
      </c>
      <c r="AF367" s="643" t="str">
        <f t="shared" si="309"/>
        <v xml:space="preserve">  </v>
      </c>
      <c r="AG367" s="535" t="s">
        <v>1108</v>
      </c>
      <c r="AH367" s="136">
        <v>131.6</v>
      </c>
      <c r="AI367" s="559">
        <v>150.19999999999999</v>
      </c>
      <c r="AJ367" s="535">
        <v>18.599999999999994</v>
      </c>
      <c r="AK367" s="535">
        <v>104</v>
      </c>
      <c r="AL367" s="136">
        <v>178.84615384615381</v>
      </c>
      <c r="AM367" s="643" t="str">
        <f t="shared" si="307"/>
        <v xml:space="preserve">  </v>
      </c>
      <c r="AN367" s="136">
        <v>178.68287373004353</v>
      </c>
      <c r="AO367" s="136">
        <v>3.1327285408907897</v>
      </c>
      <c r="AP367" s="136">
        <v>1.7532338021514908</v>
      </c>
      <c r="AQ367" s="535">
        <v>3</v>
      </c>
      <c r="AR367" s="643" t="str">
        <f t="shared" si="310"/>
        <v xml:space="preserve">  </v>
      </c>
      <c r="AS367" s="535"/>
      <c r="AT367" s="86" t="s">
        <v>191</v>
      </c>
      <c r="AU367" s="86" t="s">
        <v>191</v>
      </c>
      <c r="AV367" s="86" t="s">
        <v>191</v>
      </c>
      <c r="AW367" s="161" t="str">
        <f t="shared" si="326"/>
        <v xml:space="preserve">  </v>
      </c>
      <c r="AX367" s="643" t="str">
        <f t="shared" si="311"/>
        <v xml:space="preserve">  </v>
      </c>
      <c r="AY367" s="86" t="s">
        <v>191</v>
      </c>
      <c r="AZ367" s="86" t="s">
        <v>191</v>
      </c>
      <c r="BA367" s="86" t="s">
        <v>191</v>
      </c>
      <c r="BB367" s="161"/>
      <c r="BC367" s="643" t="str">
        <f t="shared" si="312"/>
        <v xml:space="preserve">  </v>
      </c>
      <c r="BD367" s="801" t="s">
        <v>191</v>
      </c>
      <c r="BE367" s="141" t="s">
        <v>1108</v>
      </c>
      <c r="BF367" s="85">
        <v>8.7137592423681536</v>
      </c>
      <c r="BG367" s="85"/>
      <c r="BH367" s="161"/>
      <c r="BI367" s="643" t="str">
        <f t="shared" si="313"/>
        <v xml:space="preserve">  </v>
      </c>
      <c r="BJ367" s="141" t="s">
        <v>1108</v>
      </c>
      <c r="BK367" s="199">
        <v>7.3251058040919706E-2</v>
      </c>
      <c r="BL367" s="199"/>
      <c r="BM367" s="141"/>
      <c r="BN367" s="818" t="str">
        <f t="shared" si="314"/>
        <v xml:space="preserve">  </v>
      </c>
      <c r="BO367" s="942" t="str">
        <f t="shared" si="315"/>
        <v xml:space="preserve">  </v>
      </c>
      <c r="BP367" s="825">
        <f t="shared" si="325"/>
        <v>0.84063669885159842</v>
      </c>
      <c r="BQ367" s="7">
        <v>178.60376393603596</v>
      </c>
      <c r="BR367" s="141"/>
      <c r="BS367" s="161"/>
      <c r="BT367" s="818" t="str">
        <f t="shared" si="316"/>
        <v xml:space="preserve">  </v>
      </c>
      <c r="BU367" s="90">
        <v>32.457799407606551</v>
      </c>
      <c r="BV367" s="141"/>
      <c r="BW367" s="161"/>
      <c r="BX367" s="643" t="str">
        <f t="shared" si="317"/>
        <v xml:space="preserve">  </v>
      </c>
      <c r="BY367" s="85">
        <v>1.4246119313000123</v>
      </c>
      <c r="BZ367" s="85">
        <v>0.11030777035701067</v>
      </c>
      <c r="CA367" s="197"/>
      <c r="CB367" s="197" t="s">
        <v>1132</v>
      </c>
      <c r="CC367" s="643" t="str">
        <f t="shared" si="318"/>
        <v xml:space="preserve">  </v>
      </c>
      <c r="CD367" s="199">
        <v>0.24997907473754941</v>
      </c>
      <c r="CE367" s="199">
        <v>1.9355891779626405E-2</v>
      </c>
      <c r="CF367" s="197" t="s">
        <v>1132</v>
      </c>
      <c r="CG367" s="818" t="str">
        <f t="shared" si="319"/>
        <v xml:space="preserve">  </v>
      </c>
      <c r="CH367" s="781">
        <f t="shared" si="327"/>
        <v>0.79763824675621842</v>
      </c>
      <c r="CI367" s="5">
        <v>5.0656236388842473</v>
      </c>
      <c r="CJ367" s="141"/>
      <c r="CK367" s="141" t="s">
        <v>602</v>
      </c>
      <c r="CL367" s="643" t="str">
        <f t="shared" si="320"/>
        <v xml:space="preserve">  </v>
      </c>
      <c r="CM367" s="5">
        <v>0.90596730464660558</v>
      </c>
      <c r="CN367" s="141"/>
      <c r="CO367" s="141"/>
      <c r="CP367" s="818" t="str">
        <f t="shared" si="321"/>
        <v xml:space="preserve">  </v>
      </c>
      <c r="CQ367" s="154">
        <f t="shared" si="328"/>
        <v>2.8362356577761814</v>
      </c>
      <c r="CR367" s="87">
        <f t="shared" si="329"/>
        <v>2.7912160441606839</v>
      </c>
      <c r="CS367" s="141"/>
    </row>
    <row r="368" spans="1:97" ht="21.6" x14ac:dyDescent="0.3">
      <c r="A368" s="906" t="s">
        <v>2434</v>
      </c>
      <c r="B368" s="425" t="s">
        <v>1540</v>
      </c>
      <c r="C368" s="219" t="s">
        <v>599</v>
      </c>
      <c r="D368" s="219">
        <v>9</v>
      </c>
      <c r="E368" s="471">
        <v>1601651</v>
      </c>
      <c r="F368" s="472">
        <v>1</v>
      </c>
      <c r="G368" s="419">
        <v>11452600</v>
      </c>
      <c r="H368" s="419">
        <v>201601201540</v>
      </c>
      <c r="I368" s="419" t="s">
        <v>672</v>
      </c>
      <c r="J368" s="419"/>
      <c r="K368" s="926" t="s">
        <v>2614</v>
      </c>
      <c r="L368" s="413" t="s">
        <v>1694</v>
      </c>
      <c r="M368" s="219" t="s">
        <v>1119</v>
      </c>
      <c r="N368" s="219"/>
      <c r="O368" s="219"/>
      <c r="P368" s="332">
        <v>42389</v>
      </c>
      <c r="Q368" s="326">
        <v>0.65277777777777779</v>
      </c>
      <c r="R368" s="219" t="s">
        <v>1109</v>
      </c>
      <c r="S368" s="535" t="s">
        <v>1109</v>
      </c>
      <c r="T368" s="239">
        <v>127.7</v>
      </c>
      <c r="U368" s="492">
        <v>163.70000000000002</v>
      </c>
      <c r="V368" s="136">
        <v>36.000000000000014</v>
      </c>
      <c r="W368" s="9">
        <v>45</v>
      </c>
      <c r="X368" s="8">
        <v>800.00000000000034</v>
      </c>
      <c r="Y368" s="643" t="str">
        <f t="shared" si="308"/>
        <v xml:space="preserve">  </v>
      </c>
      <c r="Z368" s="535" t="s">
        <v>1109</v>
      </c>
      <c r="AA368" s="556">
        <v>126.2</v>
      </c>
      <c r="AB368" s="492">
        <v>188.70000000000002</v>
      </c>
      <c r="AC368" s="535">
        <v>62.500000000000014</v>
      </c>
      <c r="AD368" s="136">
        <v>62</v>
      </c>
      <c r="AE368" s="136">
        <v>1008.0645161290325</v>
      </c>
      <c r="AF368" s="643" t="str">
        <f t="shared" si="309"/>
        <v xml:space="preserve">  </v>
      </c>
      <c r="AG368" s="535" t="s">
        <v>1109</v>
      </c>
      <c r="AH368" s="136">
        <v>123.2</v>
      </c>
      <c r="AI368" s="559">
        <v>163.80000000000001</v>
      </c>
      <c r="AJ368" s="535">
        <v>40.600000000000009</v>
      </c>
      <c r="AK368" s="535">
        <v>46</v>
      </c>
      <c r="AL368" s="136">
        <v>882.60869565217411</v>
      </c>
      <c r="AM368" s="643" t="str">
        <f t="shared" si="307"/>
        <v xml:space="preserve">  </v>
      </c>
      <c r="AN368" s="136">
        <v>896.89107059373566</v>
      </c>
      <c r="AO368" s="136">
        <v>104.76497694115426</v>
      </c>
      <c r="AP368" s="136">
        <v>11.680903108088764</v>
      </c>
      <c r="AQ368" s="535">
        <v>3</v>
      </c>
      <c r="AR368" s="643" t="str">
        <f t="shared" si="310"/>
        <v xml:space="preserve">  </v>
      </c>
      <c r="AS368" s="535"/>
      <c r="AT368" s="86" t="s">
        <v>191</v>
      </c>
      <c r="AU368" s="86" t="s">
        <v>191</v>
      </c>
      <c r="AV368" s="86" t="s">
        <v>191</v>
      </c>
      <c r="AW368" s="161" t="str">
        <f t="shared" si="326"/>
        <v xml:space="preserve">  </v>
      </c>
      <c r="AX368" s="643" t="str">
        <f t="shared" si="311"/>
        <v xml:space="preserve">  </v>
      </c>
      <c r="AY368" s="86" t="s">
        <v>191</v>
      </c>
      <c r="AZ368" s="86" t="s">
        <v>191</v>
      </c>
      <c r="BA368" s="86" t="s">
        <v>191</v>
      </c>
      <c r="BB368" s="161"/>
      <c r="BC368" s="643" t="str">
        <f t="shared" si="312"/>
        <v xml:space="preserve">  </v>
      </c>
      <c r="BD368" s="801" t="s">
        <v>191</v>
      </c>
      <c r="BE368" s="141" t="s">
        <v>1129</v>
      </c>
      <c r="BF368" s="85">
        <v>6.967526045524858</v>
      </c>
      <c r="BG368" s="85">
        <v>0.11842590450412516</v>
      </c>
      <c r="BH368" s="161"/>
      <c r="BI368" s="643" t="str">
        <f t="shared" si="313"/>
        <v xml:space="preserve">  </v>
      </c>
      <c r="BJ368" s="141" t="s">
        <v>1109</v>
      </c>
      <c r="BK368" s="199">
        <v>4.0661008330919207E-2</v>
      </c>
      <c r="BL368" s="199">
        <v>4.3095400446756249E-4</v>
      </c>
      <c r="BM368" s="141"/>
      <c r="BN368" s="818" t="str">
        <f t="shared" si="314"/>
        <v xml:space="preserve">  </v>
      </c>
      <c r="BO368" s="942" t="str">
        <f t="shared" si="315"/>
        <v xml:space="preserve">  </v>
      </c>
      <c r="BP368" s="825">
        <f t="shared" si="325"/>
        <v>0.58357884944018523</v>
      </c>
      <c r="BQ368" s="7">
        <v>157.49951908369178</v>
      </c>
      <c r="BR368" s="141"/>
      <c r="BS368" s="161"/>
      <c r="BT368" s="818" t="str">
        <f t="shared" si="316"/>
        <v xml:space="preserve">  </v>
      </c>
      <c r="BU368" s="90">
        <v>125.99961526695347</v>
      </c>
      <c r="BV368" s="141"/>
      <c r="BW368" s="161"/>
      <c r="BX368" s="643" t="str">
        <f t="shared" si="317"/>
        <v xml:space="preserve">  </v>
      </c>
      <c r="BY368" s="85">
        <v>0.9235407814376515</v>
      </c>
      <c r="BZ368" s="85"/>
      <c r="CA368" s="197"/>
      <c r="CB368" s="197" t="s">
        <v>1132</v>
      </c>
      <c r="CC368" s="643" t="str">
        <f t="shared" si="318"/>
        <v xml:space="preserve">  </v>
      </c>
      <c r="CD368" s="199">
        <v>0.93098869096537451</v>
      </c>
      <c r="CE368" s="199"/>
      <c r="CF368" s="197" t="s">
        <v>1132</v>
      </c>
      <c r="CG368" s="818" t="str">
        <f t="shared" si="319"/>
        <v xml:space="preserve">  </v>
      </c>
      <c r="CH368" s="781">
        <f t="shared" si="327"/>
        <v>0.58637688979031244</v>
      </c>
      <c r="CI368" s="5">
        <v>4.103005424630064</v>
      </c>
      <c r="CJ368" s="141"/>
      <c r="CK368" s="141" t="s">
        <v>602</v>
      </c>
      <c r="CL368" s="643" t="str">
        <f t="shared" si="320"/>
        <v xml:space="preserve">  </v>
      </c>
      <c r="CM368" s="5">
        <v>3.6213482660865357</v>
      </c>
      <c r="CN368" s="141"/>
      <c r="CO368" s="141"/>
      <c r="CP368" s="818" t="str">
        <f t="shared" si="321"/>
        <v xml:space="preserve">  </v>
      </c>
      <c r="CQ368" s="154">
        <f t="shared" si="328"/>
        <v>2.605090763769137</v>
      </c>
      <c r="CR368" s="87">
        <f t="shared" si="329"/>
        <v>2.874094701332254</v>
      </c>
      <c r="CS368" s="141"/>
    </row>
    <row r="369" spans="1:97" ht="31.8" x14ac:dyDescent="0.3">
      <c r="A369" s="906" t="s">
        <v>2435</v>
      </c>
      <c r="B369" s="425" t="s">
        <v>1541</v>
      </c>
      <c r="C369" s="219" t="s">
        <v>599</v>
      </c>
      <c r="D369" s="219">
        <v>9</v>
      </c>
      <c r="E369" s="471">
        <v>1601650</v>
      </c>
      <c r="F369" s="472">
        <v>1</v>
      </c>
      <c r="G369" s="419">
        <v>11452900</v>
      </c>
      <c r="H369" s="419">
        <v>201601231100</v>
      </c>
      <c r="I369" s="419" t="s">
        <v>672</v>
      </c>
      <c r="J369" s="419"/>
      <c r="K369" s="926" t="s">
        <v>2616</v>
      </c>
      <c r="L369" s="413" t="s">
        <v>746</v>
      </c>
      <c r="M369" s="219" t="s">
        <v>1120</v>
      </c>
      <c r="N369" s="219"/>
      <c r="O369" s="219"/>
      <c r="P369" s="332">
        <v>42392</v>
      </c>
      <c r="Q369" s="326">
        <v>0.45833333333333331</v>
      </c>
      <c r="R369" s="219" t="s">
        <v>1110</v>
      </c>
      <c r="S369" s="535" t="s">
        <v>1110</v>
      </c>
      <c r="T369" s="239">
        <v>131.9</v>
      </c>
      <c r="U369" s="492">
        <v>141.69999999999999</v>
      </c>
      <c r="V369" s="136">
        <v>9.7999999999999829</v>
      </c>
      <c r="W369" s="9">
        <v>172</v>
      </c>
      <c r="X369" s="8">
        <v>56.976744186046417</v>
      </c>
      <c r="Y369" s="643" t="str">
        <f t="shared" si="308"/>
        <v xml:space="preserve">  </v>
      </c>
      <c r="Z369" s="535" t="s">
        <v>1110</v>
      </c>
      <c r="AA369" s="556">
        <v>127.5</v>
      </c>
      <c r="AB369" s="492">
        <v>136.80000000000001</v>
      </c>
      <c r="AC369" s="535">
        <v>9.3000000000000114</v>
      </c>
      <c r="AD369" s="136">
        <v>162</v>
      </c>
      <c r="AE369" s="136">
        <v>57.407407407407476</v>
      </c>
      <c r="AF369" s="643" t="str">
        <f t="shared" si="309"/>
        <v xml:space="preserve">  </v>
      </c>
      <c r="AG369" s="535" t="s">
        <v>1110</v>
      </c>
      <c r="AH369" s="136">
        <v>126.6</v>
      </c>
      <c r="AI369" s="559">
        <v>138.6</v>
      </c>
      <c r="AJ369" s="535">
        <v>12</v>
      </c>
      <c r="AK369" s="535">
        <v>208</v>
      </c>
      <c r="AL369" s="136">
        <v>57.692307692307693</v>
      </c>
      <c r="AM369" s="643" t="str">
        <f t="shared" si="307"/>
        <v xml:space="preserve">  </v>
      </c>
      <c r="AN369" s="136">
        <v>57.358819761920529</v>
      </c>
      <c r="AO369" s="136">
        <v>0.36024762642341823</v>
      </c>
      <c r="AP369" s="136">
        <v>0.62805969146279406</v>
      </c>
      <c r="AQ369" s="535">
        <v>3</v>
      </c>
      <c r="AR369" s="643" t="str">
        <f t="shared" si="310"/>
        <v xml:space="preserve">  </v>
      </c>
      <c r="AS369" s="535"/>
      <c r="AT369" s="86" t="s">
        <v>191</v>
      </c>
      <c r="AU369" s="86" t="s">
        <v>191</v>
      </c>
      <c r="AV369" s="86" t="s">
        <v>191</v>
      </c>
      <c r="AW369" s="161" t="str">
        <f t="shared" si="326"/>
        <v xml:space="preserve">  </v>
      </c>
      <c r="AX369" s="643" t="str">
        <f t="shared" si="311"/>
        <v xml:space="preserve">  </v>
      </c>
      <c r="AY369" s="86" t="s">
        <v>191</v>
      </c>
      <c r="AZ369" s="86" t="s">
        <v>191</v>
      </c>
      <c r="BA369" s="86" t="s">
        <v>191</v>
      </c>
      <c r="BB369" s="161"/>
      <c r="BC369" s="643" t="str">
        <f t="shared" si="312"/>
        <v xml:space="preserve">  </v>
      </c>
      <c r="BD369" s="801" t="s">
        <v>191</v>
      </c>
      <c r="BE369" s="141" t="s">
        <v>1110</v>
      </c>
      <c r="BF369" s="85">
        <v>6.3233058836375173</v>
      </c>
      <c r="BG369" s="85"/>
      <c r="BH369" s="161"/>
      <c r="BI369" s="643" t="str">
        <f t="shared" si="313"/>
        <v xml:space="preserve">  </v>
      </c>
      <c r="BJ369" s="141" t="s">
        <v>1110</v>
      </c>
      <c r="BK369" s="199">
        <v>7.2656728061643763E-2</v>
      </c>
      <c r="BL369" s="199"/>
      <c r="BM369" s="141"/>
      <c r="BN369" s="818" t="str">
        <f t="shared" si="314"/>
        <v xml:space="preserve">  </v>
      </c>
      <c r="BO369" s="942" t="str">
        <f t="shared" si="315"/>
        <v xml:space="preserve">  </v>
      </c>
      <c r="BP369" s="825">
        <f t="shared" si="325"/>
        <v>1.149030734851112</v>
      </c>
      <c r="BQ369" s="7">
        <v>210.68474199499025</v>
      </c>
      <c r="BR369" s="141"/>
      <c r="BS369" s="161"/>
      <c r="BT369" s="818" t="str">
        <f t="shared" si="316"/>
        <v xml:space="preserve">  </v>
      </c>
      <c r="BU369" s="90">
        <v>12.004130648551749</v>
      </c>
      <c r="BV369" s="141"/>
      <c r="BW369" s="161"/>
      <c r="BX369" s="643" t="str">
        <f t="shared" si="317"/>
        <v xml:space="preserve">  </v>
      </c>
      <c r="BY369" s="85">
        <v>1.2808479277058002</v>
      </c>
      <c r="BZ369" s="85"/>
      <c r="CA369" s="197"/>
      <c r="CB369" s="197" t="s">
        <v>1033</v>
      </c>
      <c r="CC369" s="643" t="str">
        <f t="shared" si="318"/>
        <v xml:space="preserve">  </v>
      </c>
      <c r="CD369" s="199">
        <v>7.3530158812740401E-2</v>
      </c>
      <c r="CE369" s="199"/>
      <c r="CF369" s="197" t="s">
        <v>1033</v>
      </c>
      <c r="CG369" s="818" t="str">
        <f t="shared" si="319"/>
        <v>&lt;MDL</v>
      </c>
      <c r="CH369" s="781">
        <f t="shared" si="327"/>
        <v>0.6079452719629107</v>
      </c>
      <c r="CI369" s="5">
        <v>6.7210694440716168</v>
      </c>
      <c r="CJ369" s="141"/>
      <c r="CK369" s="141" t="s">
        <v>602</v>
      </c>
      <c r="CL369" s="643" t="str">
        <f t="shared" si="320"/>
        <v xml:space="preserve">  </v>
      </c>
      <c r="CM369" s="5">
        <v>0.38775400638874719</v>
      </c>
      <c r="CN369" s="141"/>
      <c r="CO369" s="141"/>
      <c r="CP369" s="818" t="str">
        <f t="shared" si="321"/>
        <v xml:space="preserve">  </v>
      </c>
      <c r="CQ369" s="154">
        <f t="shared" si="328"/>
        <v>3.1901073520698682</v>
      </c>
      <c r="CR369" s="87">
        <f t="shared" si="329"/>
        <v>3.2301714946390407</v>
      </c>
      <c r="CS369" s="141"/>
    </row>
    <row r="370" spans="1:97" ht="31.8" x14ac:dyDescent="0.3">
      <c r="A370" s="906" t="s">
        <v>2436</v>
      </c>
      <c r="B370" s="425" t="s">
        <v>1542</v>
      </c>
      <c r="C370" s="219" t="s">
        <v>599</v>
      </c>
      <c r="D370" s="219">
        <v>9</v>
      </c>
      <c r="E370" s="471">
        <v>1601649</v>
      </c>
      <c r="F370" s="472">
        <v>1</v>
      </c>
      <c r="G370" s="419">
        <v>11452900</v>
      </c>
      <c r="H370" s="419">
        <v>201601240840</v>
      </c>
      <c r="I370" s="419" t="s">
        <v>672</v>
      </c>
      <c r="J370" s="419"/>
      <c r="K370" s="926" t="s">
        <v>2616</v>
      </c>
      <c r="L370" s="413" t="s">
        <v>746</v>
      </c>
      <c r="M370" s="219" t="s">
        <v>1120</v>
      </c>
      <c r="N370" s="219"/>
      <c r="O370" s="219"/>
      <c r="P370" s="332">
        <v>42393</v>
      </c>
      <c r="Q370" s="326">
        <v>0.3611111111111111</v>
      </c>
      <c r="R370" s="219" t="s">
        <v>1111</v>
      </c>
      <c r="S370" s="535" t="s">
        <v>1111</v>
      </c>
      <c r="T370" s="239">
        <v>124.9</v>
      </c>
      <c r="U370" s="492">
        <v>133.89999999999998</v>
      </c>
      <c r="V370" s="136">
        <v>8.9999999999999716</v>
      </c>
      <c r="W370" s="9">
        <v>278</v>
      </c>
      <c r="X370" s="8">
        <v>32.374100719424355</v>
      </c>
      <c r="Y370" s="643" t="str">
        <f t="shared" si="308"/>
        <v xml:space="preserve">  </v>
      </c>
      <c r="Z370" s="535" t="s">
        <v>1111</v>
      </c>
      <c r="AA370" s="556">
        <v>125.9</v>
      </c>
      <c r="AB370" s="492">
        <v>136</v>
      </c>
      <c r="AC370" s="535">
        <v>10.099999999999994</v>
      </c>
      <c r="AD370" s="136">
        <v>314</v>
      </c>
      <c r="AE370" s="136">
        <v>32.16560509554138</v>
      </c>
      <c r="AF370" s="643" t="str">
        <f t="shared" si="309"/>
        <v xml:space="preserve">  </v>
      </c>
      <c r="AG370" s="535" t="s">
        <v>1111</v>
      </c>
      <c r="AH370" s="136">
        <v>126.2</v>
      </c>
      <c r="AI370" s="559">
        <v>135.30000000000001</v>
      </c>
      <c r="AJ370" s="535">
        <v>9.1000000000000085</v>
      </c>
      <c r="AK370" s="535">
        <v>276</v>
      </c>
      <c r="AL370" s="136">
        <v>32.971014492753653</v>
      </c>
      <c r="AM370" s="643" t="str">
        <f t="shared" si="307"/>
        <v xml:space="preserve">  </v>
      </c>
      <c r="AN370" s="136">
        <v>32.503573435906468</v>
      </c>
      <c r="AO370" s="136">
        <v>0.41802327987135046</v>
      </c>
      <c r="AP370" s="136">
        <v>1.2860840691736468</v>
      </c>
      <c r="AQ370" s="535">
        <v>3</v>
      </c>
      <c r="AR370" s="643" t="str">
        <f t="shared" si="310"/>
        <v xml:space="preserve">  </v>
      </c>
      <c r="AS370" s="535"/>
      <c r="AT370" s="86" t="s">
        <v>191</v>
      </c>
      <c r="AU370" s="86" t="s">
        <v>191</v>
      </c>
      <c r="AV370" s="86" t="s">
        <v>191</v>
      </c>
      <c r="AW370" s="161" t="str">
        <f t="shared" si="326"/>
        <v xml:space="preserve">  </v>
      </c>
      <c r="AX370" s="643" t="str">
        <f t="shared" si="311"/>
        <v xml:space="preserve">  </v>
      </c>
      <c r="AY370" s="86" t="s">
        <v>191</v>
      </c>
      <c r="AZ370" s="86" t="s">
        <v>191</v>
      </c>
      <c r="BA370" s="86" t="s">
        <v>191</v>
      </c>
      <c r="BB370" s="161"/>
      <c r="BC370" s="643" t="str">
        <f t="shared" si="312"/>
        <v xml:space="preserve">  </v>
      </c>
      <c r="BD370" s="801" t="s">
        <v>191</v>
      </c>
      <c r="BE370" s="141" t="s">
        <v>1111</v>
      </c>
      <c r="BF370" s="85">
        <v>4.6731344802758157</v>
      </c>
      <c r="BG370" s="85"/>
      <c r="BH370" s="161"/>
      <c r="BI370" s="643" t="str">
        <f t="shared" si="313"/>
        <v xml:space="preserve">  </v>
      </c>
      <c r="BJ370" s="141" t="s">
        <v>1111</v>
      </c>
      <c r="BK370" s="199">
        <v>7.568359454475504E-2</v>
      </c>
      <c r="BL370" s="199"/>
      <c r="BM370" s="141"/>
      <c r="BN370" s="818" t="str">
        <f t="shared" si="314"/>
        <v xml:space="preserve">  </v>
      </c>
      <c r="BO370" s="942" t="str">
        <f t="shared" si="315"/>
        <v xml:space="preserve">  </v>
      </c>
      <c r="BP370" s="825">
        <f t="shared" si="325"/>
        <v>1.6195466846545377</v>
      </c>
      <c r="BQ370" s="7">
        <v>216.83727066164815</v>
      </c>
      <c r="BR370" s="141"/>
      <c r="BS370" s="161"/>
      <c r="BT370" s="818" t="str">
        <f t="shared" si="316"/>
        <v xml:space="preserve">  </v>
      </c>
      <c r="BU370" s="90">
        <v>7.0199116401252768</v>
      </c>
      <c r="BV370" s="141"/>
      <c r="BW370" s="161"/>
      <c r="BX370" s="643" t="str">
        <f t="shared" si="317"/>
        <v xml:space="preserve">  </v>
      </c>
      <c r="BY370" s="85">
        <v>1.9402501672753183</v>
      </c>
      <c r="BZ370" s="85"/>
      <c r="CA370" s="197"/>
      <c r="CB370" s="197" t="s">
        <v>1132</v>
      </c>
      <c r="CC370" s="643" t="str">
        <f t="shared" si="318"/>
        <v xml:space="preserve">  </v>
      </c>
      <c r="CD370" s="199">
        <v>6.2409320667136024E-2</v>
      </c>
      <c r="CE370" s="199"/>
      <c r="CF370" s="197"/>
      <c r="CG370" s="818" t="str">
        <f t="shared" si="319"/>
        <v>&lt;MDL</v>
      </c>
      <c r="CH370" s="781">
        <f t="shared" si="327"/>
        <v>0.89479551248497113</v>
      </c>
      <c r="CI370" s="5">
        <v>8.5316235317577398</v>
      </c>
      <c r="CJ370" s="141"/>
      <c r="CK370" s="141" t="s">
        <v>602</v>
      </c>
      <c r="CL370" s="643" t="str">
        <f t="shared" si="320"/>
        <v xml:space="preserve">  </v>
      </c>
      <c r="CM370" s="5">
        <v>0.28129628311230254</v>
      </c>
      <c r="CN370" s="141"/>
      <c r="CO370" s="141"/>
      <c r="CP370" s="818" t="str">
        <f t="shared" si="321"/>
        <v xml:space="preserve">  </v>
      </c>
      <c r="CQ370" s="154">
        <f t="shared" si="328"/>
        <v>3.9345743034510177</v>
      </c>
      <c r="CR370" s="87">
        <f t="shared" si="329"/>
        <v>4.0071199971298004</v>
      </c>
      <c r="CS370" s="141"/>
    </row>
    <row r="371" spans="1:97" ht="28.8" x14ac:dyDescent="0.3">
      <c r="A371" s="906" t="s">
        <v>2437</v>
      </c>
      <c r="B371" s="219" t="s">
        <v>1543</v>
      </c>
      <c r="C371" s="219" t="s">
        <v>599</v>
      </c>
      <c r="D371" s="219">
        <v>7</v>
      </c>
      <c r="E371" s="471">
        <v>1601648</v>
      </c>
      <c r="F371" s="472">
        <v>1</v>
      </c>
      <c r="G371" s="419">
        <v>11452800</v>
      </c>
      <c r="H371" s="419">
        <v>201601241030</v>
      </c>
      <c r="I371" s="419" t="s">
        <v>672</v>
      </c>
      <c r="J371" s="419"/>
      <c r="K371" s="911" t="s">
        <v>2615</v>
      </c>
      <c r="L371" s="413" t="s">
        <v>1696</v>
      </c>
      <c r="M371" s="219" t="s">
        <v>1121</v>
      </c>
      <c r="N371" s="219"/>
      <c r="O371" s="219"/>
      <c r="P371" s="332">
        <v>42393</v>
      </c>
      <c r="Q371" s="326">
        <v>0.4375</v>
      </c>
      <c r="R371" s="219" t="s">
        <v>1112</v>
      </c>
      <c r="S371" s="535" t="s">
        <v>1112</v>
      </c>
      <c r="T371" s="239">
        <v>124.1</v>
      </c>
      <c r="U371" s="492">
        <v>134.1</v>
      </c>
      <c r="V371" s="136">
        <v>10</v>
      </c>
      <c r="W371" s="9">
        <v>222</v>
      </c>
      <c r="X371" s="8">
        <v>45.045045045045043</v>
      </c>
      <c r="Y371" s="643" t="str">
        <f t="shared" si="308"/>
        <v xml:space="preserve">  </v>
      </c>
      <c r="Z371" s="535" t="s">
        <v>1112</v>
      </c>
      <c r="AA371" s="556">
        <v>125.4</v>
      </c>
      <c r="AB371" s="492">
        <v>135.4</v>
      </c>
      <c r="AC371" s="535">
        <v>10</v>
      </c>
      <c r="AD371" s="136">
        <v>222</v>
      </c>
      <c r="AE371" s="136">
        <v>45.045045045045043</v>
      </c>
      <c r="AF371" s="643" t="str">
        <f t="shared" si="309"/>
        <v xml:space="preserve">  </v>
      </c>
      <c r="AG371" s="535" t="s">
        <v>1112</v>
      </c>
      <c r="AH371" s="136">
        <v>124</v>
      </c>
      <c r="AI371" s="559">
        <v>133.6</v>
      </c>
      <c r="AJ371" s="535">
        <v>9.5999999999999943</v>
      </c>
      <c r="AK371" s="535">
        <v>214</v>
      </c>
      <c r="AL371" s="136">
        <v>44.859813084112126</v>
      </c>
      <c r="AM371" s="643" t="str">
        <f t="shared" si="307"/>
        <v xml:space="preserve">  </v>
      </c>
      <c r="AN371" s="136">
        <v>44.983301058067404</v>
      </c>
      <c r="AO371" s="136">
        <v>0.10694372250714196</v>
      </c>
      <c r="AP371" s="136">
        <v>0.2377409393968041</v>
      </c>
      <c r="AQ371" s="535">
        <v>3</v>
      </c>
      <c r="AR371" s="643" t="str">
        <f t="shared" si="310"/>
        <v xml:space="preserve">  </v>
      </c>
      <c r="AS371" s="535"/>
      <c r="AT371" s="86" t="s">
        <v>191</v>
      </c>
      <c r="AU371" s="86" t="s">
        <v>191</v>
      </c>
      <c r="AV371" s="86" t="s">
        <v>191</v>
      </c>
      <c r="AW371" s="161" t="str">
        <f t="shared" si="326"/>
        <v xml:space="preserve">  </v>
      </c>
      <c r="AX371" s="643" t="str">
        <f t="shared" si="311"/>
        <v xml:space="preserve">  </v>
      </c>
      <c r="AY371" s="86" t="s">
        <v>191</v>
      </c>
      <c r="AZ371" s="86" t="s">
        <v>191</v>
      </c>
      <c r="BA371" s="86" t="s">
        <v>191</v>
      </c>
      <c r="BB371" s="161"/>
      <c r="BC371" s="643" t="str">
        <f t="shared" si="312"/>
        <v xml:space="preserve">  </v>
      </c>
      <c r="BD371" s="801" t="s">
        <v>191</v>
      </c>
      <c r="BE371" s="141" t="s">
        <v>1112</v>
      </c>
      <c r="BF371" s="85">
        <v>6.5126008194111806</v>
      </c>
      <c r="BG371" s="85"/>
      <c r="BH371" s="161"/>
      <c r="BI371" s="643" t="str">
        <f t="shared" si="313"/>
        <v xml:space="preserve">  </v>
      </c>
      <c r="BJ371" s="141" t="s">
        <v>1112</v>
      </c>
      <c r="BK371" s="199">
        <v>6.703488230975567E-2</v>
      </c>
      <c r="BL371" s="199"/>
      <c r="BM371" s="141"/>
      <c r="BN371" s="818" t="str">
        <f t="shared" si="314"/>
        <v xml:space="preserve">  </v>
      </c>
      <c r="BO371" s="942" t="str">
        <f t="shared" si="315"/>
        <v xml:space="preserve">  </v>
      </c>
      <c r="BP371" s="825">
        <f t="shared" si="325"/>
        <v>1.0293104731669467</v>
      </c>
      <c r="BQ371" s="7">
        <v>215.61180808393445</v>
      </c>
      <c r="BR371" s="141"/>
      <c r="BS371" s="161"/>
      <c r="BT371" s="818" t="str">
        <f t="shared" si="316"/>
        <v xml:space="preserve">  </v>
      </c>
      <c r="BU371" s="90">
        <v>9.433016603672133</v>
      </c>
      <c r="BV371" s="141"/>
      <c r="BW371" s="161"/>
      <c r="BX371" s="643" t="str">
        <f t="shared" si="317"/>
        <v xml:space="preserve">  </v>
      </c>
      <c r="BY371" s="85">
        <v>1.6910632761078768</v>
      </c>
      <c r="BZ371" s="85"/>
      <c r="CA371" s="197"/>
      <c r="CB371" s="197" t="s">
        <v>1032</v>
      </c>
      <c r="CC371" s="643" t="str">
        <f t="shared" si="318"/>
        <v xml:space="preserve">  </v>
      </c>
      <c r="CD371" s="199">
        <v>7.6174021446300616E-2</v>
      </c>
      <c r="CE371" s="199"/>
      <c r="CF371" s="197" t="s">
        <v>1032</v>
      </c>
      <c r="CG371" s="818" t="str">
        <f t="shared" si="319"/>
        <v>&lt;MDL</v>
      </c>
      <c r="CH371" s="781">
        <f t="shared" si="327"/>
        <v>0.78430921345901938</v>
      </c>
      <c r="CI371" s="24">
        <v>7.6161651410624689</v>
      </c>
      <c r="CJ371" s="141"/>
      <c r="CK371" s="141" t="s">
        <v>602</v>
      </c>
      <c r="CL371" s="643" t="str">
        <f t="shared" si="320"/>
        <v xml:space="preserve">  </v>
      </c>
      <c r="CM371" s="24">
        <v>0.3416597446457928</v>
      </c>
      <c r="CN371" s="141"/>
      <c r="CO371" s="141"/>
      <c r="CP371" s="818" t="str">
        <f t="shared" si="321"/>
        <v xml:space="preserve">  </v>
      </c>
      <c r="CQ371" s="154">
        <f t="shared" si="328"/>
        <v>3.5323506670365705</v>
      </c>
      <c r="CR371" s="87">
        <f t="shared" si="329"/>
        <v>3.6219563581896987</v>
      </c>
      <c r="CS371" s="141"/>
    </row>
    <row r="372" spans="1:97" ht="28.8" x14ac:dyDescent="0.3">
      <c r="A372" s="906" t="s">
        <v>2438</v>
      </c>
      <c r="B372" s="310" t="s">
        <v>1544</v>
      </c>
      <c r="C372" s="219" t="s">
        <v>600</v>
      </c>
      <c r="D372" s="310">
        <v>7</v>
      </c>
      <c r="E372" s="471">
        <v>1600429</v>
      </c>
      <c r="F372" s="472">
        <v>4</v>
      </c>
      <c r="G372" s="419">
        <v>11452800</v>
      </c>
      <c r="H372" s="309">
        <v>201601241031</v>
      </c>
      <c r="I372" s="419" t="s">
        <v>672</v>
      </c>
      <c r="J372" s="419"/>
      <c r="K372" s="911" t="s">
        <v>2615</v>
      </c>
      <c r="L372" s="413" t="s">
        <v>1696</v>
      </c>
      <c r="M372" s="219" t="s">
        <v>1121</v>
      </c>
      <c r="N372" s="219"/>
      <c r="O372" s="219" t="s">
        <v>45</v>
      </c>
      <c r="P372" s="332">
        <v>42393</v>
      </c>
      <c r="Q372" s="326">
        <v>0.4381944444444445</v>
      </c>
      <c r="R372" s="219" t="s">
        <v>1729</v>
      </c>
      <c r="S372" s="536" t="s">
        <v>1113</v>
      </c>
      <c r="T372" s="370">
        <v>131</v>
      </c>
      <c r="U372" s="494">
        <v>141.5</v>
      </c>
      <c r="V372" s="311">
        <v>10.5</v>
      </c>
      <c r="W372" s="352">
        <v>240</v>
      </c>
      <c r="X372" s="315">
        <v>43.75</v>
      </c>
      <c r="Y372" s="643" t="str">
        <f t="shared" si="308"/>
        <v xml:space="preserve">  </v>
      </c>
      <c r="Z372" s="536" t="s">
        <v>1113</v>
      </c>
      <c r="AA372" s="557">
        <v>123.5</v>
      </c>
      <c r="AB372" s="494">
        <v>135</v>
      </c>
      <c r="AC372" s="536">
        <v>11.5</v>
      </c>
      <c r="AD372" s="311">
        <v>254</v>
      </c>
      <c r="AE372" s="311">
        <v>45.275590551181104</v>
      </c>
      <c r="AF372" s="643" t="str">
        <f t="shared" si="309"/>
        <v xml:space="preserve">  </v>
      </c>
      <c r="AG372" s="536" t="s">
        <v>1113</v>
      </c>
      <c r="AH372" s="311">
        <v>124.2</v>
      </c>
      <c r="AI372" s="562">
        <v>135.30000000000001</v>
      </c>
      <c r="AJ372" s="536">
        <v>11.100000000000009</v>
      </c>
      <c r="AK372" s="536">
        <v>248</v>
      </c>
      <c r="AL372" s="311">
        <v>44.758064516129068</v>
      </c>
      <c r="AM372" s="643" t="str">
        <f t="shared" si="307"/>
        <v xml:space="preserve">  </v>
      </c>
      <c r="AN372" s="311">
        <v>44.59455168910339</v>
      </c>
      <c r="AO372" s="311">
        <v>0.77582792287640223</v>
      </c>
      <c r="AP372" s="311">
        <v>1.7397370160489238</v>
      </c>
      <c r="AQ372" s="536">
        <v>3</v>
      </c>
      <c r="AR372" s="643" t="str">
        <f t="shared" si="310"/>
        <v xml:space="preserve">  </v>
      </c>
      <c r="AS372" s="536"/>
      <c r="AT372" s="272" t="s">
        <v>191</v>
      </c>
      <c r="AU372" s="272" t="s">
        <v>191</v>
      </c>
      <c r="AV372" s="272" t="s">
        <v>191</v>
      </c>
      <c r="AW372" s="161" t="str">
        <f t="shared" si="326"/>
        <v xml:space="preserve">  </v>
      </c>
      <c r="AX372" s="643" t="str">
        <f t="shared" si="311"/>
        <v xml:space="preserve">  </v>
      </c>
      <c r="AY372" s="272" t="s">
        <v>191</v>
      </c>
      <c r="AZ372" s="272" t="s">
        <v>191</v>
      </c>
      <c r="BA372" s="272" t="s">
        <v>191</v>
      </c>
      <c r="BB372" s="161"/>
      <c r="BC372" s="643" t="str">
        <f t="shared" si="312"/>
        <v xml:space="preserve">  </v>
      </c>
      <c r="BD372" s="802" t="s">
        <v>191</v>
      </c>
      <c r="BE372" s="195" t="s">
        <v>1113</v>
      </c>
      <c r="BF372" s="312">
        <v>5.8719313251671492</v>
      </c>
      <c r="BG372" s="312"/>
      <c r="BH372" s="161"/>
      <c r="BI372" s="643" t="str">
        <f t="shared" si="313"/>
        <v xml:space="preserve">  </v>
      </c>
      <c r="BJ372" s="195" t="s">
        <v>1113</v>
      </c>
      <c r="BK372" s="313">
        <v>8.3809155336079105E-2</v>
      </c>
      <c r="BL372" s="313"/>
      <c r="BM372" s="195"/>
      <c r="BN372" s="818" t="str">
        <f t="shared" si="314"/>
        <v xml:space="preserve">  </v>
      </c>
      <c r="BO372" s="942" t="str">
        <f t="shared" si="315"/>
        <v xml:space="preserve">  </v>
      </c>
      <c r="BP372" s="846">
        <f t="shared" si="325"/>
        <v>1.4272843242711699</v>
      </c>
      <c r="BQ372" s="359">
        <v>217.93312271070533</v>
      </c>
      <c r="BR372" s="195"/>
      <c r="BS372" s="161"/>
      <c r="BT372" s="818" t="str">
        <f t="shared" si="316"/>
        <v xml:space="preserve">  </v>
      </c>
      <c r="BU372" s="90">
        <v>9.816807329311052</v>
      </c>
      <c r="BV372" s="195"/>
      <c r="BW372" s="161"/>
      <c r="BX372" s="643" t="str">
        <f t="shared" si="317"/>
        <v xml:space="preserve">  </v>
      </c>
      <c r="BY372" s="85">
        <v>1.6521444671354812</v>
      </c>
      <c r="BZ372" s="312"/>
      <c r="CA372" s="196"/>
      <c r="CB372" s="196" t="s">
        <v>1132</v>
      </c>
      <c r="CC372" s="643" t="str">
        <f t="shared" si="318"/>
        <v xml:space="preserve">  </v>
      </c>
      <c r="CD372" s="313">
        <v>7.480181642542541E-2</v>
      </c>
      <c r="CE372" s="313"/>
      <c r="CF372" s="196"/>
      <c r="CG372" s="818" t="str">
        <f t="shared" si="319"/>
        <v>&lt;MDL</v>
      </c>
      <c r="CH372" s="789">
        <f t="shared" si="327"/>
        <v>0.75809700085315412</v>
      </c>
      <c r="CI372" s="345">
        <v>6.5869536355134768</v>
      </c>
      <c r="CJ372" s="195"/>
      <c r="CK372" s="195" t="s">
        <v>602</v>
      </c>
      <c r="CL372" s="643" t="str">
        <f t="shared" si="320"/>
        <v xml:space="preserve">  </v>
      </c>
      <c r="CM372" s="345">
        <v>0.29481929578306315</v>
      </c>
      <c r="CN372" s="195"/>
      <c r="CO372" s="195"/>
      <c r="CP372" s="818" t="str">
        <f t="shared" si="321"/>
        <v xml:space="preserve">  </v>
      </c>
      <c r="CQ372" s="269">
        <f t="shared" si="328"/>
        <v>3.0224655864988952</v>
      </c>
      <c r="CR372" s="269">
        <f t="shared" si="329"/>
        <v>3.0032095557462029</v>
      </c>
      <c r="CS372" s="195"/>
    </row>
    <row r="373" spans="1:97" ht="31.8" x14ac:dyDescent="0.3">
      <c r="A373" s="906" t="s">
        <v>2439</v>
      </c>
      <c r="B373" s="425" t="s">
        <v>1545</v>
      </c>
      <c r="C373" s="219" t="s">
        <v>599</v>
      </c>
      <c r="D373" s="219">
        <v>9</v>
      </c>
      <c r="E373" s="471">
        <v>1601647</v>
      </c>
      <c r="F373" s="472">
        <v>1</v>
      </c>
      <c r="G373" s="419">
        <v>11452900</v>
      </c>
      <c r="H373" s="419">
        <v>201602021500</v>
      </c>
      <c r="I373" s="419" t="s">
        <v>672</v>
      </c>
      <c r="J373" s="419"/>
      <c r="K373" s="926" t="s">
        <v>2616</v>
      </c>
      <c r="L373" s="413" t="s">
        <v>746</v>
      </c>
      <c r="M373" s="219" t="s">
        <v>1120</v>
      </c>
      <c r="N373" s="219"/>
      <c r="O373" s="219"/>
      <c r="P373" s="332">
        <v>42402</v>
      </c>
      <c r="Q373" s="326">
        <v>0.625</v>
      </c>
      <c r="R373" s="219" t="s">
        <v>1114</v>
      </c>
      <c r="S373" s="535" t="s">
        <v>1114</v>
      </c>
      <c r="T373" s="239">
        <v>130.69999999999999</v>
      </c>
      <c r="U373" s="492">
        <v>141.6</v>
      </c>
      <c r="V373" s="136">
        <v>10.900000000000006</v>
      </c>
      <c r="W373" s="9">
        <v>138</v>
      </c>
      <c r="X373" s="8">
        <v>78.985507246376841</v>
      </c>
      <c r="Y373" s="643" t="str">
        <f t="shared" si="308"/>
        <v xml:space="preserve">  </v>
      </c>
      <c r="Z373" s="535" t="s">
        <v>1114</v>
      </c>
      <c r="AA373" s="556">
        <v>125.1</v>
      </c>
      <c r="AB373" s="492">
        <v>136.69999999999999</v>
      </c>
      <c r="AC373" s="535">
        <v>11.599999999999994</v>
      </c>
      <c r="AD373" s="136">
        <v>154</v>
      </c>
      <c r="AE373" s="136">
        <v>75.324675324675283</v>
      </c>
      <c r="AF373" s="643" t="str">
        <f t="shared" si="309"/>
        <v xml:space="preserve">  </v>
      </c>
      <c r="AG373" s="535" t="s">
        <v>1114</v>
      </c>
      <c r="AH373" s="136">
        <v>126.4</v>
      </c>
      <c r="AI373" s="559">
        <v>137.6</v>
      </c>
      <c r="AJ373" s="535">
        <v>11.199999999999989</v>
      </c>
      <c r="AK373" s="535">
        <v>141</v>
      </c>
      <c r="AL373" s="136">
        <v>79.4326241134751</v>
      </c>
      <c r="AM373" s="643" t="str">
        <f t="shared" si="307"/>
        <v xml:space="preserve">  </v>
      </c>
      <c r="AN373" s="136">
        <v>77.914268894842408</v>
      </c>
      <c r="AO373" s="136">
        <v>2.2537689582561757</v>
      </c>
      <c r="AP373" s="136">
        <v>2.8926267168058679</v>
      </c>
      <c r="AQ373" s="535">
        <v>3</v>
      </c>
      <c r="AR373" s="643" t="str">
        <f t="shared" si="310"/>
        <v xml:space="preserve">  </v>
      </c>
      <c r="AS373" s="535"/>
      <c r="AT373" s="86" t="s">
        <v>191</v>
      </c>
      <c r="AU373" s="86" t="s">
        <v>191</v>
      </c>
      <c r="AV373" s="86" t="s">
        <v>191</v>
      </c>
      <c r="AW373" s="161" t="str">
        <f t="shared" si="326"/>
        <v xml:space="preserve">  </v>
      </c>
      <c r="AX373" s="643" t="str">
        <f t="shared" si="311"/>
        <v xml:space="preserve">  </v>
      </c>
      <c r="AY373" s="86" t="s">
        <v>191</v>
      </c>
      <c r="AZ373" s="86" t="s">
        <v>191</v>
      </c>
      <c r="BA373" s="86" t="s">
        <v>191</v>
      </c>
      <c r="BB373" s="161"/>
      <c r="BC373" s="643" t="str">
        <f t="shared" si="312"/>
        <v xml:space="preserve">  </v>
      </c>
      <c r="BD373" s="801" t="s">
        <v>191</v>
      </c>
      <c r="BE373" s="141" t="s">
        <v>1114</v>
      </c>
      <c r="BF373" s="85">
        <v>4.3860570337310758</v>
      </c>
      <c r="BG373" s="85"/>
      <c r="BH373" s="161"/>
      <c r="BI373" s="643" t="str">
        <f t="shared" si="313"/>
        <v xml:space="preserve">  </v>
      </c>
      <c r="BJ373" s="141" t="s">
        <v>1114</v>
      </c>
      <c r="BK373" s="199">
        <v>0.14359932735114381</v>
      </c>
      <c r="BL373" s="199"/>
      <c r="BM373" s="141"/>
      <c r="BN373" s="818" t="str">
        <f t="shared" si="314"/>
        <v xml:space="preserve">  </v>
      </c>
      <c r="BO373" s="942" t="str">
        <f t="shared" si="315"/>
        <v xml:space="preserve">  </v>
      </c>
      <c r="BP373" s="825">
        <f t="shared" si="325"/>
        <v>3.2739958976089403</v>
      </c>
      <c r="BQ373" s="7">
        <v>289.32822542015344</v>
      </c>
      <c r="BR373" s="141"/>
      <c r="BS373" s="161"/>
      <c r="BT373" s="818" t="str">
        <f t="shared" si="316"/>
        <v xml:space="preserve">  </v>
      </c>
      <c r="BU373" s="90">
        <v>22.852736645504883</v>
      </c>
      <c r="BV373" s="141"/>
      <c r="BW373" s="161"/>
      <c r="BX373" s="643" t="str">
        <f t="shared" si="317"/>
        <v xml:space="preserve">  </v>
      </c>
      <c r="BY373" s="85">
        <v>3.3680394543444008</v>
      </c>
      <c r="BZ373" s="85"/>
      <c r="CA373" s="197"/>
      <c r="CB373" s="197" t="s">
        <v>1132</v>
      </c>
      <c r="CC373" s="643" t="str">
        <f t="shared" si="318"/>
        <v xml:space="preserve">  </v>
      </c>
      <c r="CD373" s="199">
        <v>0.25369647837918863</v>
      </c>
      <c r="CE373" s="199"/>
      <c r="CF373" s="197" t="s">
        <v>1132</v>
      </c>
      <c r="CG373" s="818" t="str">
        <f t="shared" si="319"/>
        <v xml:space="preserve">  </v>
      </c>
      <c r="CH373" s="781">
        <f t="shared" si="327"/>
        <v>1.164089486759696</v>
      </c>
      <c r="CI373" s="5">
        <v>7.06654497624353</v>
      </c>
      <c r="CJ373" s="141"/>
      <c r="CK373" s="141" t="s">
        <v>602</v>
      </c>
      <c r="CL373" s="643" t="str">
        <f t="shared" si="320"/>
        <v xml:space="preserve">  </v>
      </c>
      <c r="CM373" s="5">
        <v>0.5613142108789182</v>
      </c>
      <c r="CN373" s="141"/>
      <c r="CO373" s="141"/>
      <c r="CP373" s="818" t="str">
        <f t="shared" si="321"/>
        <v xml:space="preserve">  </v>
      </c>
      <c r="CQ373" s="154">
        <f t="shared" si="328"/>
        <v>2.4423973727353125</v>
      </c>
      <c r="CR373" s="87">
        <f t="shared" si="329"/>
        <v>2.4562231630553022</v>
      </c>
      <c r="CS373" s="141"/>
    </row>
    <row r="374" spans="1:97" ht="31.8" x14ac:dyDescent="0.3">
      <c r="A374" s="906" t="s">
        <v>2440</v>
      </c>
      <c r="B374" s="425" t="s">
        <v>1546</v>
      </c>
      <c r="C374" s="219" t="s">
        <v>599</v>
      </c>
      <c r="D374" s="219">
        <v>7</v>
      </c>
      <c r="E374" s="471">
        <v>1601646</v>
      </c>
      <c r="F374" s="472">
        <v>1</v>
      </c>
      <c r="G374" s="419">
        <v>11452900</v>
      </c>
      <c r="H374" s="419">
        <v>201602031400</v>
      </c>
      <c r="I374" s="419" t="s">
        <v>672</v>
      </c>
      <c r="J374" s="419"/>
      <c r="K374" s="926" t="s">
        <v>2616</v>
      </c>
      <c r="L374" s="413" t="s">
        <v>746</v>
      </c>
      <c r="M374" s="219" t="s">
        <v>1120</v>
      </c>
      <c r="N374" s="219"/>
      <c r="O374" s="219"/>
      <c r="P374" s="332">
        <v>42403</v>
      </c>
      <c r="Q374" s="326">
        <v>0.58333333333333337</v>
      </c>
      <c r="R374" s="219" t="s">
        <v>1115</v>
      </c>
      <c r="S374" s="535" t="s">
        <v>1115</v>
      </c>
      <c r="T374" s="239">
        <v>128.69999999999999</v>
      </c>
      <c r="U374" s="492">
        <v>138.69999999999999</v>
      </c>
      <c r="V374" s="136">
        <v>10</v>
      </c>
      <c r="W374" s="9">
        <v>122</v>
      </c>
      <c r="X374" s="8">
        <v>81.967213114754102</v>
      </c>
      <c r="Y374" s="643" t="str">
        <f t="shared" si="308"/>
        <v xml:space="preserve">  </v>
      </c>
      <c r="Z374" s="535" t="s">
        <v>1115</v>
      </c>
      <c r="AA374" s="556">
        <v>128.9</v>
      </c>
      <c r="AB374" s="492">
        <v>138.69999999999999</v>
      </c>
      <c r="AC374" s="535">
        <v>9.7999999999999829</v>
      </c>
      <c r="AD374" s="136">
        <v>122</v>
      </c>
      <c r="AE374" s="136">
        <v>80.327868852458877</v>
      </c>
      <c r="AF374" s="643" t="str">
        <f t="shared" si="309"/>
        <v xml:space="preserve">  </v>
      </c>
      <c r="AG374" s="535" t="s">
        <v>1115</v>
      </c>
      <c r="AH374" s="136">
        <v>122.6</v>
      </c>
      <c r="AI374" s="559">
        <v>132.6</v>
      </c>
      <c r="AJ374" s="535">
        <v>10</v>
      </c>
      <c r="AK374" s="535">
        <v>124</v>
      </c>
      <c r="AL374" s="136">
        <v>80.645161290322577</v>
      </c>
      <c r="AM374" s="643" t="str">
        <f t="shared" si="307"/>
        <v xml:space="preserve">  </v>
      </c>
      <c r="AN374" s="136">
        <v>80.980081085845185</v>
      </c>
      <c r="AO374" s="136">
        <v>0.86947734568230617</v>
      </c>
      <c r="AP374" s="136">
        <v>1.0736928563464792</v>
      </c>
      <c r="AQ374" s="535">
        <v>3</v>
      </c>
      <c r="AR374" s="643" t="str">
        <f t="shared" si="310"/>
        <v xml:space="preserve">  </v>
      </c>
      <c r="AS374" s="535"/>
      <c r="AT374" s="86" t="s">
        <v>191</v>
      </c>
      <c r="AU374" s="86" t="s">
        <v>191</v>
      </c>
      <c r="AV374" s="86" t="s">
        <v>191</v>
      </c>
      <c r="AW374" s="161" t="str">
        <f t="shared" si="326"/>
        <v xml:space="preserve">  </v>
      </c>
      <c r="AX374" s="643" t="str">
        <f t="shared" si="311"/>
        <v xml:space="preserve">  </v>
      </c>
      <c r="AY374" s="86" t="s">
        <v>191</v>
      </c>
      <c r="AZ374" s="86" t="s">
        <v>191</v>
      </c>
      <c r="BA374" s="86" t="s">
        <v>191</v>
      </c>
      <c r="BB374" s="161"/>
      <c r="BC374" s="643" t="str">
        <f t="shared" si="312"/>
        <v xml:space="preserve">  </v>
      </c>
      <c r="BD374" s="801" t="s">
        <v>191</v>
      </c>
      <c r="BE374" s="141" t="s">
        <v>1115</v>
      </c>
      <c r="BF374" s="85">
        <v>6.8067065499635397</v>
      </c>
      <c r="BG374" s="85"/>
      <c r="BH374" s="161"/>
      <c r="BI374" s="643" t="str">
        <f t="shared" si="313"/>
        <v xml:space="preserve">  </v>
      </c>
      <c r="BJ374" s="141" t="s">
        <v>1115</v>
      </c>
      <c r="BK374" s="199">
        <v>0.2549875212310852</v>
      </c>
      <c r="BL374" s="199"/>
      <c r="BM374" s="141"/>
      <c r="BN374" s="818" t="str">
        <f t="shared" si="314"/>
        <v xml:space="preserve">  </v>
      </c>
      <c r="BO374" s="942" t="str">
        <f t="shared" si="315"/>
        <v xml:space="preserve">  </v>
      </c>
      <c r="BP374" s="825">
        <f t="shared" si="325"/>
        <v>3.7461218484944241</v>
      </c>
      <c r="BQ374" s="190">
        <v>332.07027366607724</v>
      </c>
      <c r="BR374" s="190"/>
      <c r="BS374" s="161"/>
      <c r="BT374" s="818" t="str">
        <f t="shared" si="316"/>
        <v xml:space="preserve">  </v>
      </c>
      <c r="BU374" s="90">
        <v>27.218874890662072</v>
      </c>
      <c r="BV374" s="141"/>
      <c r="BW374" s="161"/>
      <c r="BX374" s="643" t="str">
        <f t="shared" si="317"/>
        <v xml:space="preserve">  </v>
      </c>
      <c r="BY374" s="85">
        <v>4.3444736132911528</v>
      </c>
      <c r="BZ374" s="85"/>
      <c r="CA374" s="197"/>
      <c r="CB374" s="197" t="s">
        <v>1132</v>
      </c>
      <c r="CC374" s="643" t="str">
        <f t="shared" si="318"/>
        <v xml:space="preserve">  </v>
      </c>
      <c r="CD374" s="199">
        <v>0.3489823066414196</v>
      </c>
      <c r="CE374" s="199"/>
      <c r="CF374" s="197" t="s">
        <v>1132</v>
      </c>
      <c r="CG374" s="818" t="str">
        <f t="shared" si="319"/>
        <v xml:space="preserve">  </v>
      </c>
      <c r="CH374" s="781">
        <f t="shared" si="327"/>
        <v>1.308299464847571</v>
      </c>
      <c r="CI374" s="5">
        <v>7.9145303733927461</v>
      </c>
      <c r="CJ374" s="141"/>
      <c r="CK374" s="141" t="s">
        <v>602</v>
      </c>
      <c r="CL374" s="643" t="str">
        <f t="shared" si="320"/>
        <v xml:space="preserve">  </v>
      </c>
      <c r="CM374" s="5">
        <v>0.63826857849941498</v>
      </c>
      <c r="CN374" s="141"/>
      <c r="CO374" s="141"/>
      <c r="CP374" s="818" t="str">
        <f t="shared" si="321"/>
        <v xml:space="preserve">  </v>
      </c>
      <c r="CQ374" s="154">
        <f t="shared" si="328"/>
        <v>2.3833902041323425</v>
      </c>
      <c r="CR374" s="87">
        <f t="shared" si="329"/>
        <v>2.3449484266463365</v>
      </c>
      <c r="CS374" s="141"/>
    </row>
    <row r="375" spans="1:97" ht="31.8" x14ac:dyDescent="0.3">
      <c r="A375" s="906" t="s">
        <v>2441</v>
      </c>
      <c r="B375" s="421" t="s">
        <v>1547</v>
      </c>
      <c r="C375" s="219" t="s">
        <v>600</v>
      </c>
      <c r="D375" s="310">
        <v>7</v>
      </c>
      <c r="E375" s="471">
        <v>1600428</v>
      </c>
      <c r="F375" s="472">
        <v>4</v>
      </c>
      <c r="G375" s="419">
        <v>11452900</v>
      </c>
      <c r="H375" s="309">
        <v>201602031401</v>
      </c>
      <c r="I375" s="419" t="s">
        <v>672</v>
      </c>
      <c r="J375" s="419"/>
      <c r="K375" s="926" t="s">
        <v>2616</v>
      </c>
      <c r="L375" s="413" t="s">
        <v>746</v>
      </c>
      <c r="M375" s="219" t="s">
        <v>1120</v>
      </c>
      <c r="N375" s="219"/>
      <c r="O375" s="219" t="s">
        <v>45</v>
      </c>
      <c r="P375" s="332">
        <v>42403</v>
      </c>
      <c r="Q375" s="326">
        <v>0.58402777777777781</v>
      </c>
      <c r="R375" s="219" t="s">
        <v>1730</v>
      </c>
      <c r="S375" s="536" t="s">
        <v>1116</v>
      </c>
      <c r="T375" s="370">
        <v>131.80000000000001</v>
      </c>
      <c r="U375" s="494">
        <v>141.6</v>
      </c>
      <c r="V375" s="311">
        <v>9.7999999999999829</v>
      </c>
      <c r="W375" s="352">
        <v>126</v>
      </c>
      <c r="X375" s="315">
        <v>77.777777777777644</v>
      </c>
      <c r="Y375" s="643" t="str">
        <f t="shared" si="308"/>
        <v xml:space="preserve">  </v>
      </c>
      <c r="Z375" s="536" t="s">
        <v>1116</v>
      </c>
      <c r="AA375" s="557">
        <v>123.5</v>
      </c>
      <c r="AB375" s="494">
        <v>133</v>
      </c>
      <c r="AC375" s="536">
        <v>9.5</v>
      </c>
      <c r="AD375" s="311">
        <v>120</v>
      </c>
      <c r="AE375" s="311">
        <v>79.166666666666671</v>
      </c>
      <c r="AF375" s="643" t="str">
        <f t="shared" si="309"/>
        <v xml:space="preserve">  </v>
      </c>
      <c r="AG375" s="536" t="s">
        <v>1116</v>
      </c>
      <c r="AH375" s="311">
        <v>129</v>
      </c>
      <c r="AI375" s="562">
        <v>139.19999999999999</v>
      </c>
      <c r="AJ375" s="536">
        <v>10.199999999999989</v>
      </c>
      <c r="AK375" s="536">
        <v>124</v>
      </c>
      <c r="AL375" s="311">
        <v>82.25806451612894</v>
      </c>
      <c r="AM375" s="643" t="str">
        <f t="shared" si="307"/>
        <v xml:space="preserve">  </v>
      </c>
      <c r="AN375" s="311">
        <v>79.734169653524418</v>
      </c>
      <c r="AO375" s="311">
        <v>2.2934225612675418</v>
      </c>
      <c r="AP375" s="311">
        <v>2.8763359187577211</v>
      </c>
      <c r="AQ375" s="536">
        <v>3</v>
      </c>
      <c r="AR375" s="643" t="str">
        <f t="shared" si="310"/>
        <v xml:space="preserve">  </v>
      </c>
      <c r="AS375" s="536"/>
      <c r="AT375" s="272" t="s">
        <v>191</v>
      </c>
      <c r="AU375" s="272" t="s">
        <v>191</v>
      </c>
      <c r="AV375" s="272" t="s">
        <v>191</v>
      </c>
      <c r="AW375" s="161" t="str">
        <f t="shared" si="326"/>
        <v xml:space="preserve">  </v>
      </c>
      <c r="AX375" s="643" t="str">
        <f t="shared" si="311"/>
        <v xml:space="preserve">  </v>
      </c>
      <c r="AY375" s="272" t="s">
        <v>191</v>
      </c>
      <c r="AZ375" s="272" t="s">
        <v>191</v>
      </c>
      <c r="BA375" s="272" t="s">
        <v>191</v>
      </c>
      <c r="BB375" s="161"/>
      <c r="BC375" s="643" t="str">
        <f t="shared" si="312"/>
        <v xml:space="preserve">  </v>
      </c>
      <c r="BD375" s="802" t="s">
        <v>191</v>
      </c>
      <c r="BE375" s="195" t="s">
        <v>1116</v>
      </c>
      <c r="BF375" s="312">
        <v>6.3580738220849362</v>
      </c>
      <c r="BG375" s="312"/>
      <c r="BH375" s="161"/>
      <c r="BI375" s="643" t="str">
        <f t="shared" si="313"/>
        <v xml:space="preserve">  </v>
      </c>
      <c r="BJ375" s="195" t="s">
        <v>1116</v>
      </c>
      <c r="BK375" s="313">
        <v>0.24303993281612685</v>
      </c>
      <c r="BL375" s="313"/>
      <c r="BM375" s="195"/>
      <c r="BN375" s="818" t="str">
        <f t="shared" si="314"/>
        <v xml:space="preserve">  </v>
      </c>
      <c r="BO375" s="942" t="str">
        <f t="shared" si="315"/>
        <v xml:space="preserve">  </v>
      </c>
      <c r="BP375" s="846">
        <f t="shared" ref="BP375:BP393" si="330">BK375/BF375*100</f>
        <v>3.8225402789744476</v>
      </c>
      <c r="BQ375" s="314">
        <v>333.56843664081998</v>
      </c>
      <c r="BR375" s="195"/>
      <c r="BS375" s="161"/>
      <c r="BT375" s="818" t="str">
        <f t="shared" si="316"/>
        <v xml:space="preserve">  </v>
      </c>
      <c r="BU375" s="90">
        <v>25.944211738730395</v>
      </c>
      <c r="BV375" s="195"/>
      <c r="BW375" s="161"/>
      <c r="BX375" s="643" t="str">
        <f t="shared" si="317"/>
        <v xml:space="preserve">  </v>
      </c>
      <c r="BY375" s="85">
        <v>4.9057560318795899</v>
      </c>
      <c r="BZ375" s="312"/>
      <c r="CA375" s="196"/>
      <c r="CB375" s="196" t="s">
        <v>1132</v>
      </c>
      <c r="CC375" s="643" t="str">
        <f t="shared" si="318"/>
        <v xml:space="preserve">  </v>
      </c>
      <c r="CD375" s="313">
        <v>0.38837235252380126</v>
      </c>
      <c r="CE375" s="313"/>
      <c r="CF375" s="196" t="s">
        <v>1132</v>
      </c>
      <c r="CG375" s="818" t="str">
        <f t="shared" si="319"/>
        <v xml:space="preserve">  </v>
      </c>
      <c r="CH375" s="789">
        <f t="shared" si="327"/>
        <v>1.4706895176542176</v>
      </c>
      <c r="CI375" s="348">
        <v>9.9762987899908673</v>
      </c>
      <c r="CJ375" s="195"/>
      <c r="CK375" s="195" t="s">
        <v>602</v>
      </c>
      <c r="CL375" s="643" t="str">
        <f t="shared" si="320"/>
        <v xml:space="preserve">  </v>
      </c>
      <c r="CM375" s="348">
        <v>0.82063102949924782</v>
      </c>
      <c r="CN375" s="195"/>
      <c r="CO375" s="195"/>
      <c r="CP375" s="818" t="str">
        <f t="shared" si="321"/>
        <v xml:space="preserve">  </v>
      </c>
      <c r="CQ375" s="269">
        <f t="shared" si="328"/>
        <v>2.9907802100392225</v>
      </c>
      <c r="CR375" s="269">
        <f t="shared" si="329"/>
        <v>3.1630601760553092</v>
      </c>
      <c r="CS375" s="195"/>
    </row>
    <row r="376" spans="1:97" ht="31.8" x14ac:dyDescent="0.3">
      <c r="A376" s="906" t="s">
        <v>2442</v>
      </c>
      <c r="B376" s="425" t="s">
        <v>1548</v>
      </c>
      <c r="C376" s="219" t="s">
        <v>599</v>
      </c>
      <c r="D376" s="219">
        <v>9</v>
      </c>
      <c r="E376" s="471">
        <v>1601645</v>
      </c>
      <c r="F376" s="472">
        <v>1</v>
      </c>
      <c r="G376" s="419">
        <v>11452900</v>
      </c>
      <c r="H376" s="419">
        <v>201602041240</v>
      </c>
      <c r="I376" s="419" t="s">
        <v>672</v>
      </c>
      <c r="J376" s="419"/>
      <c r="K376" s="926" t="s">
        <v>2616</v>
      </c>
      <c r="L376" s="413" t="s">
        <v>746</v>
      </c>
      <c r="M376" s="219" t="s">
        <v>1120</v>
      </c>
      <c r="N376" s="219"/>
      <c r="O376" s="219"/>
      <c r="P376" s="332">
        <v>42404</v>
      </c>
      <c r="Q376" s="326">
        <v>0.52777777777777779</v>
      </c>
      <c r="R376" s="219" t="s">
        <v>1117</v>
      </c>
      <c r="S376" s="535" t="s">
        <v>1117</v>
      </c>
      <c r="T376" s="239">
        <v>130.80000000000001</v>
      </c>
      <c r="U376" s="492">
        <v>147.4</v>
      </c>
      <c r="V376" s="136">
        <v>16.599999999999994</v>
      </c>
      <c r="W376" s="9">
        <v>72</v>
      </c>
      <c r="X376" s="8">
        <v>230.55555555555549</v>
      </c>
      <c r="Y376" s="643" t="str">
        <f t="shared" si="308"/>
        <v xml:space="preserve">  </v>
      </c>
      <c r="Z376" s="535" t="s">
        <v>1117</v>
      </c>
      <c r="AA376" s="556">
        <v>124.3</v>
      </c>
      <c r="AB376" s="492">
        <v>143.80000000000001</v>
      </c>
      <c r="AC376" s="535">
        <v>19.500000000000014</v>
      </c>
      <c r="AD376" s="136">
        <v>90</v>
      </c>
      <c r="AE376" s="136">
        <v>216.66666666666683</v>
      </c>
      <c r="AF376" s="643" t="str">
        <f t="shared" si="309"/>
        <v xml:space="preserve">  </v>
      </c>
      <c r="AG376" s="535" t="s">
        <v>1117</v>
      </c>
      <c r="AH376" s="136">
        <v>123.3</v>
      </c>
      <c r="AI376" s="559">
        <v>137.6</v>
      </c>
      <c r="AJ376" s="535">
        <v>14.299999999999997</v>
      </c>
      <c r="AK376" s="535">
        <v>64</v>
      </c>
      <c r="AL376" s="136">
        <v>223.43749999999994</v>
      </c>
      <c r="AM376" s="643" t="str">
        <f t="shared" si="307"/>
        <v xml:space="preserve">  </v>
      </c>
      <c r="AN376" s="136">
        <v>223.55324074074073</v>
      </c>
      <c r="AO376" s="136">
        <v>6.9451677864018615</v>
      </c>
      <c r="AP376" s="136">
        <v>3.106717560161123</v>
      </c>
      <c r="AQ376" s="535">
        <v>3</v>
      </c>
      <c r="AR376" s="643" t="str">
        <f t="shared" si="310"/>
        <v xml:space="preserve">  </v>
      </c>
      <c r="AS376" s="535"/>
      <c r="AT376" s="86" t="s">
        <v>191</v>
      </c>
      <c r="AU376" s="86" t="s">
        <v>191</v>
      </c>
      <c r="AV376" s="86" t="s">
        <v>191</v>
      </c>
      <c r="AW376" s="161" t="str">
        <f t="shared" si="326"/>
        <v xml:space="preserve">  </v>
      </c>
      <c r="AX376" s="643" t="str">
        <f t="shared" si="311"/>
        <v xml:space="preserve">  </v>
      </c>
      <c r="AY376" s="86" t="s">
        <v>191</v>
      </c>
      <c r="AZ376" s="86" t="s">
        <v>191</v>
      </c>
      <c r="BA376" s="86" t="s">
        <v>191</v>
      </c>
      <c r="BB376" s="161"/>
      <c r="BC376" s="643" t="str">
        <f t="shared" si="312"/>
        <v xml:space="preserve">  </v>
      </c>
      <c r="BD376" s="801" t="s">
        <v>191</v>
      </c>
      <c r="BE376" s="141" t="s">
        <v>1117</v>
      </c>
      <c r="BF376" s="85">
        <v>7.4843351192013774</v>
      </c>
      <c r="BG376" s="85"/>
      <c r="BH376" s="161"/>
      <c r="BI376" s="643" t="str">
        <f t="shared" si="313"/>
        <v xml:space="preserve">  </v>
      </c>
      <c r="BJ376" s="141" t="s">
        <v>1117</v>
      </c>
      <c r="BK376" s="199">
        <v>0.24820905070862978</v>
      </c>
      <c r="BL376" s="199"/>
      <c r="BM376" s="141"/>
      <c r="BN376" s="818" t="str">
        <f t="shared" si="314"/>
        <v xml:space="preserve">  </v>
      </c>
      <c r="BO376" s="942" t="str">
        <f t="shared" si="315"/>
        <v xml:space="preserve">  </v>
      </c>
      <c r="BP376" s="825">
        <f t="shared" si="330"/>
        <v>3.3163807707091979</v>
      </c>
      <c r="BQ376" s="7">
        <v>368.95017043651535</v>
      </c>
      <c r="BR376" s="141"/>
      <c r="BS376" s="161"/>
      <c r="BT376" s="818" t="str">
        <f t="shared" si="316"/>
        <v xml:space="preserve">  </v>
      </c>
      <c r="BU376" s="90">
        <v>85.063511517307674</v>
      </c>
      <c r="BV376" s="141"/>
      <c r="BW376" s="161"/>
      <c r="BX376" s="643" t="str">
        <f t="shared" si="317"/>
        <v xml:space="preserve">  </v>
      </c>
      <c r="BY376" s="85">
        <v>3.8324082249435385</v>
      </c>
      <c r="BZ376" s="85"/>
      <c r="CA376" s="197"/>
      <c r="CB376" s="197" t="s">
        <v>1132</v>
      </c>
      <c r="CC376" s="643" t="str">
        <f t="shared" si="318"/>
        <v xml:space="preserve">  </v>
      </c>
      <c r="CD376" s="199">
        <v>0.83035511540443407</v>
      </c>
      <c r="CE376" s="199"/>
      <c r="CF376" s="197" t="s">
        <v>1132</v>
      </c>
      <c r="CG376" s="818" t="str">
        <f t="shared" si="319"/>
        <v xml:space="preserve">  </v>
      </c>
      <c r="CH376" s="781">
        <f t="shared" si="327"/>
        <v>1.0387332848794482</v>
      </c>
      <c r="CI376" s="5">
        <v>7.9593345746407245</v>
      </c>
      <c r="CJ376" s="141"/>
      <c r="CK376" s="141" t="s">
        <v>602</v>
      </c>
      <c r="CL376" s="643" t="str">
        <f t="shared" si="320"/>
        <v xml:space="preserve">  </v>
      </c>
      <c r="CM376" s="5">
        <v>1.7784138190212864</v>
      </c>
      <c r="CN376" s="141"/>
      <c r="CO376" s="141"/>
      <c r="CP376" s="818" t="str">
        <f t="shared" si="321"/>
        <v xml:space="preserve">  </v>
      </c>
      <c r="CQ376" s="154">
        <f t="shared" si="328"/>
        <v>2.1572925593783601</v>
      </c>
      <c r="CR376" s="87">
        <f t="shared" si="329"/>
        <v>2.0906894005421308</v>
      </c>
      <c r="CS376" s="141"/>
    </row>
    <row r="377" spans="1:97" ht="14.4" x14ac:dyDescent="0.3">
      <c r="A377" s="906" t="s">
        <v>2443</v>
      </c>
      <c r="B377" s="425" t="s">
        <v>1549</v>
      </c>
      <c r="C377" s="219" t="s">
        <v>599</v>
      </c>
      <c r="D377" s="219">
        <v>9</v>
      </c>
      <c r="E377" s="471">
        <v>1602358</v>
      </c>
      <c r="F377" s="472">
        <v>1</v>
      </c>
      <c r="G377" s="419">
        <v>11451800</v>
      </c>
      <c r="H377" s="419">
        <v>201602180830</v>
      </c>
      <c r="I377" s="419" t="s">
        <v>672</v>
      </c>
      <c r="J377" s="419"/>
      <c r="K377" s="926" t="s">
        <v>1691</v>
      </c>
      <c r="L377" s="413" t="s">
        <v>1692</v>
      </c>
      <c r="M377" s="219" t="s">
        <v>1055</v>
      </c>
      <c r="N377" s="219"/>
      <c r="O377" s="219"/>
      <c r="P377" s="332">
        <v>42418</v>
      </c>
      <c r="Q377" s="326">
        <v>0.35416666666666669</v>
      </c>
      <c r="R377" s="219" t="s">
        <v>1140</v>
      </c>
      <c r="S377" s="240" t="s">
        <v>1140</v>
      </c>
      <c r="T377" s="239">
        <v>131.6</v>
      </c>
      <c r="U377" s="240">
        <v>133.70000000000002</v>
      </c>
      <c r="V377" s="136">
        <v>2.1000000000000227</v>
      </c>
      <c r="W377" s="8">
        <v>528</v>
      </c>
      <c r="X377" s="8">
        <v>3.9772727272727701</v>
      </c>
      <c r="Y377" s="643" t="str">
        <f t="shared" si="308"/>
        <v xml:space="preserve">  </v>
      </c>
      <c r="Z377" s="240" t="s">
        <v>1140</v>
      </c>
      <c r="AA377" s="239">
        <v>124.3</v>
      </c>
      <c r="AB377" s="240">
        <v>126.5</v>
      </c>
      <c r="AC377" s="136">
        <v>2.2000000000000028</v>
      </c>
      <c r="AD377" s="136">
        <v>518</v>
      </c>
      <c r="AE377" s="136">
        <v>4.2471042471042528</v>
      </c>
      <c r="AF377" s="643" t="str">
        <f t="shared" si="309"/>
        <v xml:space="preserve">  </v>
      </c>
      <c r="AG377" s="240" t="s">
        <v>1140</v>
      </c>
      <c r="AH377" s="240">
        <v>131.69999999999999</v>
      </c>
      <c r="AI377" s="136">
        <v>133.5</v>
      </c>
      <c r="AJ377" s="8">
        <v>1.8000000000000114</v>
      </c>
      <c r="AK377" s="8">
        <v>416</v>
      </c>
      <c r="AL377" s="7">
        <v>4.3269230769231042</v>
      </c>
      <c r="AM377" s="643" t="str">
        <f t="shared" si="307"/>
        <v xml:space="preserve">  </v>
      </c>
      <c r="AN377" s="239">
        <v>4.1837666837667093</v>
      </c>
      <c r="AO377" s="240">
        <v>0.18322821002728604</v>
      </c>
      <c r="AP377" s="136">
        <v>4.3795035401525517</v>
      </c>
      <c r="AQ377" s="138">
        <v>3</v>
      </c>
      <c r="AR377" s="643" t="str">
        <f t="shared" si="310"/>
        <v xml:space="preserve">  </v>
      </c>
      <c r="AS377" s="535"/>
      <c r="AT377" s="86" t="s">
        <v>191</v>
      </c>
      <c r="AU377" s="86" t="s">
        <v>191</v>
      </c>
      <c r="AV377" s="86" t="s">
        <v>191</v>
      </c>
      <c r="AW377" s="161" t="str">
        <f t="shared" si="326"/>
        <v xml:space="preserve">  </v>
      </c>
      <c r="AX377" s="643" t="str">
        <f t="shared" si="311"/>
        <v xml:space="preserve">  </v>
      </c>
      <c r="AY377" s="86" t="s">
        <v>191</v>
      </c>
      <c r="AZ377" s="86" t="s">
        <v>191</v>
      </c>
      <c r="BA377" s="86" t="s">
        <v>191</v>
      </c>
      <c r="BB377" s="161"/>
      <c r="BC377" s="643" t="str">
        <f t="shared" si="312"/>
        <v xml:space="preserve">  </v>
      </c>
      <c r="BD377" s="801" t="s">
        <v>191</v>
      </c>
      <c r="BE377" s="141" t="s">
        <v>1140</v>
      </c>
      <c r="BF377" s="85">
        <v>3.8152493972050592</v>
      </c>
      <c r="BG377" s="85"/>
      <c r="BH377" s="161"/>
      <c r="BI377" s="643" t="str">
        <f t="shared" si="313"/>
        <v xml:space="preserve">  </v>
      </c>
      <c r="BJ377" s="141" t="s">
        <v>1140</v>
      </c>
      <c r="BK377" s="199">
        <v>5.0418035576860566E-2</v>
      </c>
      <c r="BL377" s="199"/>
      <c r="BM377" s="141"/>
      <c r="BN377" s="818" t="str">
        <f t="shared" si="314"/>
        <v xml:space="preserve">  </v>
      </c>
      <c r="BO377" s="942" t="str">
        <f t="shared" si="315"/>
        <v xml:space="preserve">  </v>
      </c>
      <c r="BP377" s="825">
        <f t="shared" si="330"/>
        <v>1.3214872824249799</v>
      </c>
      <c r="BQ377" s="7">
        <v>404.77996517804775</v>
      </c>
      <c r="BR377" s="141"/>
      <c r="BS377" s="161"/>
      <c r="BT377" s="818" t="str">
        <f t="shared" si="316"/>
        <v xml:space="preserve">  </v>
      </c>
      <c r="BU377" s="90">
        <v>1.6099203160490712</v>
      </c>
      <c r="BV377" s="141"/>
      <c r="BW377" s="161"/>
      <c r="BX377" s="643" t="str">
        <f t="shared" si="317"/>
        <v>E, &lt;RL</v>
      </c>
      <c r="BY377" s="85">
        <v>6.9590313129411481</v>
      </c>
      <c r="BZ377" s="85"/>
      <c r="CA377" s="197"/>
      <c r="CB377" s="197" t="s">
        <v>1032</v>
      </c>
      <c r="CC377" s="643" t="str">
        <f t="shared" si="318"/>
        <v xml:space="preserve">  </v>
      </c>
      <c r="CD377" s="199">
        <v>2.9555731444923895E-2</v>
      </c>
      <c r="CE377" s="199"/>
      <c r="CF377" s="85" t="s">
        <v>1032</v>
      </c>
      <c r="CG377" s="818" t="str">
        <f t="shared" si="319"/>
        <v>&lt;MDL</v>
      </c>
      <c r="CH377" s="781">
        <f t="shared" si="327"/>
        <v>1.7192133780336998</v>
      </c>
      <c r="CI377" s="6">
        <v>33.598409542743326</v>
      </c>
      <c r="CJ377" s="6"/>
      <c r="CK377" s="6"/>
      <c r="CL377" s="643" t="str">
        <f t="shared" si="320"/>
        <v xml:space="preserve">  </v>
      </c>
      <c r="CM377" s="6">
        <v>0.14537773359840955</v>
      </c>
      <c r="CN377" s="6"/>
      <c r="CO377" s="6" t="s">
        <v>602</v>
      </c>
      <c r="CP377" s="818" t="str">
        <f t="shared" si="321"/>
        <v>E, &lt;RL</v>
      </c>
      <c r="CQ377" s="154">
        <f t="shared" si="328"/>
        <v>8.3004131708852302</v>
      </c>
      <c r="CR377" s="87">
        <f t="shared" si="329"/>
        <v>9.0301198232707041</v>
      </c>
      <c r="CS377" s="141"/>
    </row>
    <row r="378" spans="1:97" ht="14.4" x14ac:dyDescent="0.3">
      <c r="A378" s="906" t="s">
        <v>2444</v>
      </c>
      <c r="B378" s="425" t="s">
        <v>1550</v>
      </c>
      <c r="C378" s="219" t="s">
        <v>599</v>
      </c>
      <c r="D378" s="219">
        <v>9</v>
      </c>
      <c r="E378" s="471">
        <v>1602562</v>
      </c>
      <c r="F378" s="472">
        <v>1</v>
      </c>
      <c r="G378" s="419">
        <v>11451800</v>
      </c>
      <c r="H378" s="419">
        <v>201603060330</v>
      </c>
      <c r="I378" s="419" t="s">
        <v>672</v>
      </c>
      <c r="J378" s="419"/>
      <c r="K378" s="926" t="s">
        <v>1691</v>
      </c>
      <c r="L378" s="413" t="s">
        <v>1692</v>
      </c>
      <c r="M378" s="219" t="s">
        <v>1055</v>
      </c>
      <c r="N378" s="219"/>
      <c r="O378" s="219"/>
      <c r="P378" s="332">
        <v>42435</v>
      </c>
      <c r="Q378" s="326">
        <v>0.14583333333333334</v>
      </c>
      <c r="R378" s="219" t="s">
        <v>1141</v>
      </c>
      <c r="S378" s="240" t="s">
        <v>1141</v>
      </c>
      <c r="T378" s="239">
        <v>133</v>
      </c>
      <c r="U378" s="240">
        <v>180.10000000000002</v>
      </c>
      <c r="V378" s="136">
        <v>47.100000000000023</v>
      </c>
      <c r="W378" s="8">
        <v>2</v>
      </c>
      <c r="X378" s="8">
        <v>23550.000000000011</v>
      </c>
      <c r="Y378" s="643" t="str">
        <f t="shared" si="308"/>
        <v xml:space="preserve">  </v>
      </c>
      <c r="Z378" s="240" t="s">
        <v>1141</v>
      </c>
      <c r="AA378" s="239">
        <v>125.8</v>
      </c>
      <c r="AB378" s="240">
        <v>385.6</v>
      </c>
      <c r="AC378" s="136">
        <v>259.8</v>
      </c>
      <c r="AD378" s="136">
        <v>10</v>
      </c>
      <c r="AE378" s="136">
        <v>25980</v>
      </c>
      <c r="AF378" s="643" t="str">
        <f t="shared" si="309"/>
        <v xml:space="preserve">  </v>
      </c>
      <c r="AG378" s="240" t="s">
        <v>1141</v>
      </c>
      <c r="AH378" s="240">
        <v>123.1</v>
      </c>
      <c r="AI378" s="136">
        <v>250.9</v>
      </c>
      <c r="AJ378" s="8">
        <v>127.80000000000001</v>
      </c>
      <c r="AK378" s="8">
        <v>4</v>
      </c>
      <c r="AL378" s="7">
        <v>31950.000000000004</v>
      </c>
      <c r="AM378" s="643" t="str">
        <f t="shared" si="307"/>
        <v xml:space="preserve">  </v>
      </c>
      <c r="AN378" s="239">
        <v>27160.000000000004</v>
      </c>
      <c r="AO378" s="240">
        <v>4322.5339790451899</v>
      </c>
      <c r="AP378" s="136">
        <v>15.915073560549297</v>
      </c>
      <c r="AQ378" s="138">
        <v>3</v>
      </c>
      <c r="AR378" s="643" t="str">
        <f t="shared" si="310"/>
        <v xml:space="preserve">  </v>
      </c>
      <c r="AS378" s="535"/>
      <c r="AT378" s="86" t="s">
        <v>191</v>
      </c>
      <c r="AU378" s="86" t="s">
        <v>191</v>
      </c>
      <c r="AV378" s="86" t="s">
        <v>191</v>
      </c>
      <c r="AW378" s="161" t="str">
        <f t="shared" si="326"/>
        <v xml:space="preserve">  </v>
      </c>
      <c r="AX378" s="643" t="str">
        <f t="shared" si="311"/>
        <v xml:space="preserve">  </v>
      </c>
      <c r="AY378" s="86" t="s">
        <v>191</v>
      </c>
      <c r="AZ378" s="86" t="s">
        <v>191</v>
      </c>
      <c r="BA378" s="86" t="s">
        <v>191</v>
      </c>
      <c r="BB378" s="161"/>
      <c r="BC378" s="643" t="str">
        <f t="shared" si="312"/>
        <v xml:space="preserve">  </v>
      </c>
      <c r="BD378" s="801" t="s">
        <v>191</v>
      </c>
      <c r="BE378" s="141" t="s">
        <v>1141</v>
      </c>
      <c r="BF378" s="85">
        <v>5.7839314750054296</v>
      </c>
      <c r="BG378" s="85"/>
      <c r="BH378" s="161"/>
      <c r="BI378" s="643" t="str">
        <f t="shared" si="313"/>
        <v xml:space="preserve">  </v>
      </c>
      <c r="BJ378" s="141" t="s">
        <v>1141</v>
      </c>
      <c r="BK378" s="199">
        <v>8.3680257261767171E-2</v>
      </c>
      <c r="BL378" s="199"/>
      <c r="BM378" s="141"/>
      <c r="BN378" s="818" t="str">
        <f t="shared" si="314"/>
        <v xml:space="preserve">  </v>
      </c>
      <c r="BO378" s="942" t="str">
        <f t="shared" si="315"/>
        <v xml:space="preserve">  </v>
      </c>
      <c r="BP378" s="825">
        <f t="shared" si="330"/>
        <v>1.4467712424218964</v>
      </c>
      <c r="BQ378" s="7">
        <v>140.52569647522972</v>
      </c>
      <c r="BR378" s="141"/>
      <c r="BS378" s="161"/>
      <c r="BT378" s="818" t="str">
        <f t="shared" si="316"/>
        <v xml:space="preserve">  </v>
      </c>
      <c r="BU378" s="90">
        <v>3309.3801519916619</v>
      </c>
      <c r="BV378" s="141"/>
      <c r="BW378" s="161"/>
      <c r="BX378" s="643" t="str">
        <f t="shared" si="317"/>
        <v xml:space="preserve">  </v>
      </c>
      <c r="BY378" s="85">
        <v>0.57954137631896296</v>
      </c>
      <c r="BZ378" s="85"/>
      <c r="CA378" s="197"/>
      <c r="CB378" s="197"/>
      <c r="CC378" s="643" t="str">
        <f t="shared" si="318"/>
        <v>&lt;MDL</v>
      </c>
      <c r="CD378" s="199">
        <v>15.056484956766662</v>
      </c>
      <c r="CE378" s="199"/>
      <c r="CF378" s="85" t="s">
        <v>1132</v>
      </c>
      <c r="CG378" s="818" t="str">
        <f t="shared" si="319"/>
        <v xml:space="preserve">  </v>
      </c>
      <c r="CH378" s="907" t="s">
        <v>2618</v>
      </c>
      <c r="CI378" s="6">
        <v>4.2710870924686617</v>
      </c>
      <c r="CJ378" s="6"/>
      <c r="CK378" s="6"/>
      <c r="CL378" s="643" t="str">
        <f t="shared" si="320"/>
        <v xml:space="preserve">  </v>
      </c>
      <c r="CM378" s="6">
        <v>136.46123260437375</v>
      </c>
      <c r="CN378" s="6"/>
      <c r="CO378" s="6" t="s">
        <v>602</v>
      </c>
      <c r="CP378" s="818" t="str">
        <f t="shared" si="321"/>
        <v xml:space="preserve">  </v>
      </c>
      <c r="CQ378" s="154">
        <f t="shared" si="328"/>
        <v>3.0393637602226868</v>
      </c>
      <c r="CR378" s="87">
        <f t="shared" si="329"/>
        <v>4.1234680313849168</v>
      </c>
      <c r="CS378" s="141"/>
    </row>
    <row r="379" spans="1:97" ht="14.4" x14ac:dyDescent="0.3">
      <c r="A379" s="906" t="s">
        <v>2445</v>
      </c>
      <c r="B379" s="425" t="s">
        <v>1551</v>
      </c>
      <c r="C379" s="219" t="s">
        <v>599</v>
      </c>
      <c r="D379" s="219">
        <v>9</v>
      </c>
      <c r="E379" s="471">
        <v>1602360</v>
      </c>
      <c r="F379" s="472">
        <v>1</v>
      </c>
      <c r="G379" s="419">
        <v>11451800</v>
      </c>
      <c r="H379" s="419">
        <v>201603061040</v>
      </c>
      <c r="I379" s="419" t="s">
        <v>672</v>
      </c>
      <c r="J379" s="419"/>
      <c r="K379" s="926" t="s">
        <v>1691</v>
      </c>
      <c r="L379" s="413" t="s">
        <v>1692</v>
      </c>
      <c r="M379" s="219" t="s">
        <v>1055</v>
      </c>
      <c r="N379" s="219"/>
      <c r="O379" s="219"/>
      <c r="P379" s="332">
        <v>42435</v>
      </c>
      <c r="Q379" s="326">
        <v>0.44444444444444442</v>
      </c>
      <c r="R379" s="219" t="s">
        <v>1142</v>
      </c>
      <c r="S379" s="240" t="s">
        <v>1142</v>
      </c>
      <c r="T379" s="239">
        <v>124.6</v>
      </c>
      <c r="U379" s="240">
        <v>212.5</v>
      </c>
      <c r="V379" s="136">
        <v>87.9</v>
      </c>
      <c r="W379" s="8">
        <v>20</v>
      </c>
      <c r="X379" s="8">
        <v>4395</v>
      </c>
      <c r="Y379" s="643" t="str">
        <f t="shared" si="308"/>
        <v xml:space="preserve">  </v>
      </c>
      <c r="Z379" s="240" t="s">
        <v>1142</v>
      </c>
      <c r="AA379" s="239">
        <v>123.3</v>
      </c>
      <c r="AB379" s="240">
        <v>185.6</v>
      </c>
      <c r="AC379" s="136">
        <v>62.3</v>
      </c>
      <c r="AD379" s="136">
        <v>16</v>
      </c>
      <c r="AE379" s="136">
        <v>3893.7499999999995</v>
      </c>
      <c r="AF379" s="643" t="str">
        <f t="shared" si="309"/>
        <v xml:space="preserve">  </v>
      </c>
      <c r="AG379" s="240" t="s">
        <v>1142</v>
      </c>
      <c r="AH379" s="240">
        <v>123.8</v>
      </c>
      <c r="AI379" s="136">
        <v>183.10000000000002</v>
      </c>
      <c r="AJ379" s="8">
        <v>59.300000000000026</v>
      </c>
      <c r="AK379" s="8">
        <v>14</v>
      </c>
      <c r="AL379" s="7">
        <v>4235.7142857142871</v>
      </c>
      <c r="AM379" s="643" t="str">
        <f t="shared" si="307"/>
        <v xml:space="preserve">  </v>
      </c>
      <c r="AN379" s="239">
        <v>4174.8214285714284</v>
      </c>
      <c r="AO379" s="240">
        <v>256.11295489151956</v>
      </c>
      <c r="AP379" s="136">
        <v>6.1347044244514715</v>
      </c>
      <c r="AQ379" s="138">
        <v>3</v>
      </c>
      <c r="AR379" s="643" t="str">
        <f t="shared" si="310"/>
        <v xml:space="preserve">  </v>
      </c>
      <c r="AS379" s="535"/>
      <c r="AT379" s="86" t="s">
        <v>191</v>
      </c>
      <c r="AU379" s="86" t="s">
        <v>191</v>
      </c>
      <c r="AV379" s="86" t="s">
        <v>191</v>
      </c>
      <c r="AW379" s="161" t="str">
        <f t="shared" si="326"/>
        <v xml:space="preserve">  </v>
      </c>
      <c r="AX379" s="643" t="str">
        <f t="shared" si="311"/>
        <v xml:space="preserve">  </v>
      </c>
      <c r="AY379" s="86" t="s">
        <v>191</v>
      </c>
      <c r="AZ379" s="86" t="s">
        <v>191</v>
      </c>
      <c r="BA379" s="86" t="s">
        <v>191</v>
      </c>
      <c r="BB379" s="161"/>
      <c r="BC379" s="643" t="str">
        <f t="shared" si="312"/>
        <v xml:space="preserve">  </v>
      </c>
      <c r="BD379" s="801" t="s">
        <v>191</v>
      </c>
      <c r="BE379" s="141" t="s">
        <v>1142</v>
      </c>
      <c r="BF379" s="85">
        <v>9.3084093251796105</v>
      </c>
      <c r="BG379" s="85"/>
      <c r="BH379" s="161"/>
      <c r="BI379" s="643" t="str">
        <f t="shared" si="313"/>
        <v xml:space="preserve">  </v>
      </c>
      <c r="BJ379" s="141" t="s">
        <v>1142</v>
      </c>
      <c r="BK379" s="199">
        <v>6.6276500146249778E-2</v>
      </c>
      <c r="BL379" s="199"/>
      <c r="BM379" s="141"/>
      <c r="BN379" s="818" t="str">
        <f t="shared" si="314"/>
        <v xml:space="preserve">  </v>
      </c>
      <c r="BO379" s="942" t="str">
        <f t="shared" si="315"/>
        <v xml:space="preserve">  </v>
      </c>
      <c r="BP379" s="825">
        <f t="shared" si="330"/>
        <v>0.71200672242645435</v>
      </c>
      <c r="BQ379" s="7">
        <v>192.66971587465773</v>
      </c>
      <c r="BR379" s="141"/>
      <c r="BS379" s="161"/>
      <c r="BT379" s="818" t="str">
        <f t="shared" si="316"/>
        <v xml:space="preserve">  </v>
      </c>
      <c r="BU379" s="90">
        <v>846.78340126912076</v>
      </c>
      <c r="BV379" s="141"/>
      <c r="BW379" s="161"/>
      <c r="BX379" s="643" t="str">
        <f t="shared" si="317"/>
        <v xml:space="preserve">  </v>
      </c>
      <c r="BY379" s="85">
        <v>0.70703723028282039</v>
      </c>
      <c r="BZ379" s="85"/>
      <c r="CA379" s="197"/>
      <c r="CB379" s="197"/>
      <c r="CC379" s="643" t="str">
        <f t="shared" si="318"/>
        <v>E, &lt;RL</v>
      </c>
      <c r="CD379" s="199">
        <v>2.7530262154137315</v>
      </c>
      <c r="CE379" s="199"/>
      <c r="CF379" s="85" t="s">
        <v>1132</v>
      </c>
      <c r="CG379" s="818" t="str">
        <f t="shared" si="319"/>
        <v xml:space="preserve">  </v>
      </c>
      <c r="CH379" s="781">
        <f t="shared" si="327"/>
        <v>0.36696853320881373</v>
      </c>
      <c r="CI379" s="6">
        <v>4.105552184364301</v>
      </c>
      <c r="CJ379" s="6"/>
      <c r="CK379" s="6"/>
      <c r="CL379" s="643" t="str">
        <f t="shared" si="320"/>
        <v xml:space="preserve">  </v>
      </c>
      <c r="CM379" s="6">
        <v>17.389946038057367</v>
      </c>
      <c r="CN379" s="6"/>
      <c r="CO379" s="6" t="s">
        <v>602</v>
      </c>
      <c r="CP379" s="818" t="str">
        <f t="shared" si="321"/>
        <v xml:space="preserve">  </v>
      </c>
      <c r="CQ379" s="154">
        <f t="shared" si="328"/>
        <v>2.1308757142898314</v>
      </c>
      <c r="CR379" s="87">
        <f t="shared" si="329"/>
        <v>2.0536474867119621</v>
      </c>
      <c r="CS379" s="141"/>
    </row>
    <row r="380" spans="1:97" ht="21.6" x14ac:dyDescent="0.3">
      <c r="A380" s="906" t="s">
        <v>2446</v>
      </c>
      <c r="B380" s="425" t="s">
        <v>1552</v>
      </c>
      <c r="C380" s="219" t="s">
        <v>599</v>
      </c>
      <c r="D380" s="219">
        <v>9</v>
      </c>
      <c r="E380" s="471">
        <v>1602366</v>
      </c>
      <c r="F380" s="472">
        <v>1</v>
      </c>
      <c r="G380" s="419">
        <v>11452600</v>
      </c>
      <c r="H380" s="419">
        <v>201603061640</v>
      </c>
      <c r="I380" s="419" t="s">
        <v>672</v>
      </c>
      <c r="J380" s="419"/>
      <c r="K380" s="926" t="s">
        <v>2614</v>
      </c>
      <c r="L380" s="413" t="s">
        <v>1694</v>
      </c>
      <c r="M380" s="219" t="s">
        <v>1136</v>
      </c>
      <c r="N380" s="219"/>
      <c r="O380" s="219"/>
      <c r="P380" s="332">
        <v>42435</v>
      </c>
      <c r="Q380" s="326">
        <v>0.69444444444444453</v>
      </c>
      <c r="R380" s="219" t="s">
        <v>1143</v>
      </c>
      <c r="S380" s="240" t="s">
        <v>1143</v>
      </c>
      <c r="T380" s="239">
        <v>129.1</v>
      </c>
      <c r="U380" s="240">
        <v>325.40000000000003</v>
      </c>
      <c r="V380" s="136">
        <v>196.30000000000004</v>
      </c>
      <c r="W380" s="8">
        <v>18</v>
      </c>
      <c r="X380" s="8">
        <v>10905.555555555558</v>
      </c>
      <c r="Y380" s="643" t="str">
        <f t="shared" si="308"/>
        <v xml:space="preserve">  </v>
      </c>
      <c r="Z380" s="240" t="s">
        <v>1143</v>
      </c>
      <c r="AA380" s="239">
        <v>131.80000000000001</v>
      </c>
      <c r="AB380" s="240">
        <v>313</v>
      </c>
      <c r="AC380" s="136">
        <v>181.2</v>
      </c>
      <c r="AD380" s="136">
        <v>16</v>
      </c>
      <c r="AE380" s="136">
        <v>11324.999999999998</v>
      </c>
      <c r="AF380" s="643" t="str">
        <f t="shared" si="309"/>
        <v xml:space="preserve">  </v>
      </c>
      <c r="AG380" s="240" t="s">
        <v>1143</v>
      </c>
      <c r="AH380" s="240">
        <v>128.80000000000001</v>
      </c>
      <c r="AI380" s="136">
        <v>324.60000000000002</v>
      </c>
      <c r="AJ380" s="8">
        <v>195.8</v>
      </c>
      <c r="AK380" s="8">
        <v>16</v>
      </c>
      <c r="AL380" s="7">
        <v>12237.5</v>
      </c>
      <c r="AM380" s="643" t="str">
        <f t="shared" si="307"/>
        <v xml:space="preserve">  </v>
      </c>
      <c r="AN380" s="239">
        <v>11489.351851851852</v>
      </c>
      <c r="AO380" s="240">
        <v>681.0122239556008</v>
      </c>
      <c r="AP380" s="136">
        <v>5.9273336976431379</v>
      </c>
      <c r="AQ380" s="138">
        <v>3</v>
      </c>
      <c r="AR380" s="643" t="str">
        <f t="shared" si="310"/>
        <v xml:space="preserve">  </v>
      </c>
      <c r="AS380" s="535"/>
      <c r="AT380" s="86" t="s">
        <v>191</v>
      </c>
      <c r="AU380" s="86" t="s">
        <v>191</v>
      </c>
      <c r="AV380" s="86" t="s">
        <v>191</v>
      </c>
      <c r="AW380" s="161" t="str">
        <f t="shared" si="326"/>
        <v xml:space="preserve">  </v>
      </c>
      <c r="AX380" s="643" t="str">
        <f t="shared" si="311"/>
        <v xml:space="preserve">  </v>
      </c>
      <c r="AY380" s="86" t="s">
        <v>191</v>
      </c>
      <c r="AZ380" s="86" t="s">
        <v>191</v>
      </c>
      <c r="BA380" s="86" t="s">
        <v>191</v>
      </c>
      <c r="BB380" s="161"/>
      <c r="BC380" s="643" t="str">
        <f t="shared" si="312"/>
        <v xml:space="preserve">  </v>
      </c>
      <c r="BD380" s="801" t="s">
        <v>191</v>
      </c>
      <c r="BE380" s="141" t="s">
        <v>1143</v>
      </c>
      <c r="BF380" s="85">
        <v>4.6934963012854505</v>
      </c>
      <c r="BG380" s="85"/>
      <c r="BH380" s="161"/>
      <c r="BI380" s="643" t="str">
        <f t="shared" si="313"/>
        <v xml:space="preserve">  </v>
      </c>
      <c r="BJ380" s="141" t="s">
        <v>1143</v>
      </c>
      <c r="BK380" s="199">
        <v>3.4663251065819037E-2</v>
      </c>
      <c r="BL380" s="199"/>
      <c r="BM380" s="141"/>
      <c r="BN380" s="818" t="str">
        <f t="shared" si="314"/>
        <v xml:space="preserve">  </v>
      </c>
      <c r="BO380" s="942" t="str">
        <f t="shared" si="315"/>
        <v xml:space="preserve">  </v>
      </c>
      <c r="BP380" s="825">
        <f t="shared" si="330"/>
        <v>0.73853794358643676</v>
      </c>
      <c r="BQ380" s="7">
        <v>108.54838228273573</v>
      </c>
      <c r="BR380" s="141"/>
      <c r="BS380" s="161"/>
      <c r="BT380" s="818" t="str">
        <f t="shared" si="316"/>
        <v xml:space="preserve">  </v>
      </c>
      <c r="BU380" s="90">
        <v>1183.7804134500573</v>
      </c>
      <c r="BV380" s="141"/>
      <c r="BW380" s="161"/>
      <c r="BX380" s="643" t="str">
        <f t="shared" si="317"/>
        <v xml:space="preserve">  </v>
      </c>
      <c r="BY380" s="85">
        <v>0.83600339319614958</v>
      </c>
      <c r="BZ380" s="85"/>
      <c r="CA380" s="197"/>
      <c r="CB380" s="197"/>
      <c r="CC380" s="643" t="str">
        <f t="shared" si="318"/>
        <v xml:space="preserve">  </v>
      </c>
      <c r="CD380" s="199">
        <v>9.4677384279463936</v>
      </c>
      <c r="CE380" s="199"/>
      <c r="CF380" s="85" t="s">
        <v>1132</v>
      </c>
      <c r="CG380" s="818" t="str">
        <f t="shared" si="319"/>
        <v xml:space="preserve">  </v>
      </c>
      <c r="CH380" s="781">
        <f t="shared" si="327"/>
        <v>0.77016660738306852</v>
      </c>
      <c r="CI380" s="6">
        <v>4.8627540172651518</v>
      </c>
      <c r="CJ380" s="6"/>
      <c r="CK380" s="6"/>
      <c r="CL380" s="643" t="str">
        <f t="shared" si="320"/>
        <v xml:space="preserve">  </v>
      </c>
      <c r="CM380" s="6">
        <v>59.507952286282297</v>
      </c>
      <c r="CN380" s="6"/>
      <c r="CO380" s="6" t="s">
        <v>602</v>
      </c>
      <c r="CP380" s="818" t="str">
        <f t="shared" si="321"/>
        <v xml:space="preserve">  </v>
      </c>
      <c r="CQ380" s="154">
        <f t="shared" si="328"/>
        <v>4.4798033052202912</v>
      </c>
      <c r="CR380" s="87">
        <f t="shared" si="329"/>
        <v>5.0269417883718761</v>
      </c>
      <c r="CS380" s="141"/>
    </row>
    <row r="381" spans="1:97" ht="14.4" x14ac:dyDescent="0.3">
      <c r="A381" s="906" t="s">
        <v>2447</v>
      </c>
      <c r="B381" s="425" t="s">
        <v>1553</v>
      </c>
      <c r="C381" s="219" t="s">
        <v>599</v>
      </c>
      <c r="D381" s="219">
        <v>9</v>
      </c>
      <c r="E381" s="471">
        <v>1602561</v>
      </c>
      <c r="F381" s="472">
        <v>1</v>
      </c>
      <c r="G381" s="419">
        <v>11451800</v>
      </c>
      <c r="H381" s="419">
        <v>201603070620</v>
      </c>
      <c r="I381" s="419" t="s">
        <v>672</v>
      </c>
      <c r="J381" s="419"/>
      <c r="K381" s="926" t="s">
        <v>1691</v>
      </c>
      <c r="L381" s="413" t="s">
        <v>1692</v>
      </c>
      <c r="M381" s="219" t="s">
        <v>1055</v>
      </c>
      <c r="N381" s="219"/>
      <c r="O381" s="219"/>
      <c r="P381" s="332">
        <v>42436</v>
      </c>
      <c r="Q381" s="326">
        <v>0.2638888888888889</v>
      </c>
      <c r="R381" s="219" t="s">
        <v>1144</v>
      </c>
      <c r="S381" s="240" t="s">
        <v>1144</v>
      </c>
      <c r="T381" s="239">
        <v>133.19999999999999</v>
      </c>
      <c r="U381" s="240">
        <v>318.2</v>
      </c>
      <c r="V381" s="136">
        <v>185</v>
      </c>
      <c r="W381" s="8">
        <v>20</v>
      </c>
      <c r="X381" s="8">
        <v>9250</v>
      </c>
      <c r="Y381" s="643" t="str">
        <f t="shared" si="308"/>
        <v xml:space="preserve">  </v>
      </c>
      <c r="Z381" s="240" t="s">
        <v>1144</v>
      </c>
      <c r="AA381" s="239">
        <v>129</v>
      </c>
      <c r="AB381" s="240">
        <v>183.79999999999998</v>
      </c>
      <c r="AC381" s="136">
        <v>54.799999999999983</v>
      </c>
      <c r="AD381" s="136">
        <v>6</v>
      </c>
      <c r="AE381" s="136">
        <v>9133.3333333333303</v>
      </c>
      <c r="AF381" s="643" t="str">
        <f t="shared" si="309"/>
        <v xml:space="preserve">  </v>
      </c>
      <c r="AG381" s="240" t="s">
        <v>1144</v>
      </c>
      <c r="AH381" s="240">
        <v>125.7</v>
      </c>
      <c r="AI381" s="136">
        <v>194.70000000000002</v>
      </c>
      <c r="AJ381" s="8">
        <v>69.000000000000014</v>
      </c>
      <c r="AK381" s="8">
        <v>8</v>
      </c>
      <c r="AL381" s="7">
        <v>8625.0000000000018</v>
      </c>
      <c r="AM381" s="643" t="str">
        <f t="shared" si="307"/>
        <v xml:space="preserve">  </v>
      </c>
      <c r="AN381" s="239">
        <v>9002.7777777777756</v>
      </c>
      <c r="AO381" s="240">
        <v>332.32486337139107</v>
      </c>
      <c r="AP381" s="136">
        <v>3.6913591735174585</v>
      </c>
      <c r="AQ381" s="138">
        <v>3</v>
      </c>
      <c r="AR381" s="643" t="str">
        <f t="shared" si="310"/>
        <v xml:space="preserve">  </v>
      </c>
      <c r="AS381" s="535"/>
      <c r="AT381" s="86" t="s">
        <v>191</v>
      </c>
      <c r="AU381" s="86" t="s">
        <v>191</v>
      </c>
      <c r="AV381" s="86" t="s">
        <v>191</v>
      </c>
      <c r="AW381" s="161" t="str">
        <f t="shared" si="326"/>
        <v xml:space="preserve">  </v>
      </c>
      <c r="AX381" s="643" t="str">
        <f t="shared" si="311"/>
        <v xml:space="preserve">  </v>
      </c>
      <c r="AY381" s="86" t="s">
        <v>191</v>
      </c>
      <c r="AZ381" s="86" t="s">
        <v>191</v>
      </c>
      <c r="BA381" s="86" t="s">
        <v>191</v>
      </c>
      <c r="BB381" s="161"/>
      <c r="BC381" s="643" t="str">
        <f t="shared" si="312"/>
        <v xml:space="preserve">  </v>
      </c>
      <c r="BD381" s="801" t="s">
        <v>191</v>
      </c>
      <c r="BE381" s="141" t="s">
        <v>1144</v>
      </c>
      <c r="BF381" s="85">
        <v>12.199191922160097</v>
      </c>
      <c r="BG381" s="85"/>
      <c r="BH381" s="161"/>
      <c r="BI381" s="643" t="str">
        <f t="shared" si="313"/>
        <v xml:space="preserve">  </v>
      </c>
      <c r="BJ381" s="141" t="s">
        <v>1144</v>
      </c>
      <c r="BK381" s="199">
        <v>4.9021251319770712E-2</v>
      </c>
      <c r="BL381" s="199"/>
      <c r="BM381" s="141"/>
      <c r="BN381" s="818" t="str">
        <f t="shared" si="314"/>
        <v xml:space="preserve">  </v>
      </c>
      <c r="BO381" s="942" t="str">
        <f t="shared" si="315"/>
        <v xml:space="preserve">  </v>
      </c>
      <c r="BP381" s="825">
        <f t="shared" si="330"/>
        <v>0.40184015164744269</v>
      </c>
      <c r="BQ381" s="7">
        <v>187.44733869697586</v>
      </c>
      <c r="BR381" s="141"/>
      <c r="BS381" s="161"/>
      <c r="BT381" s="818" t="str">
        <f t="shared" si="316"/>
        <v xml:space="preserve">  </v>
      </c>
      <c r="BU381" s="90">
        <v>1733.8878829470268</v>
      </c>
      <c r="BV381" s="141"/>
      <c r="BW381" s="161"/>
      <c r="BX381" s="643" t="str">
        <f t="shared" si="317"/>
        <v xml:space="preserve">  </v>
      </c>
      <c r="BY381" s="85">
        <v>1.4517134334604993</v>
      </c>
      <c r="BZ381" s="85"/>
      <c r="CA381" s="197"/>
      <c r="CB381" s="197"/>
      <c r="CC381" s="643" t="str">
        <f t="shared" si="318"/>
        <v xml:space="preserve">  </v>
      </c>
      <c r="CD381" s="199">
        <v>13.258982692272555</v>
      </c>
      <c r="CE381" s="199"/>
      <c r="CF381" s="85" t="s">
        <v>1132</v>
      </c>
      <c r="CG381" s="818" t="str">
        <f t="shared" si="319"/>
        <v xml:space="preserve">  </v>
      </c>
      <c r="CH381" s="781">
        <f t="shared" si="327"/>
        <v>0.77446468088155374</v>
      </c>
      <c r="CI381" s="6">
        <v>4.2700319820209165</v>
      </c>
      <c r="CJ381" s="6"/>
      <c r="CK381" s="6"/>
      <c r="CL381" s="643" t="str">
        <f t="shared" si="320"/>
        <v xml:space="preserve">  </v>
      </c>
      <c r="CM381" s="6">
        <v>36.829025844930413</v>
      </c>
      <c r="CN381" s="6"/>
      <c r="CO381" s="6" t="s">
        <v>602</v>
      </c>
      <c r="CP381" s="818" t="str">
        <f t="shared" si="321"/>
        <v xml:space="preserve">  </v>
      </c>
      <c r="CQ381" s="154">
        <f t="shared" si="328"/>
        <v>2.277990187379388</v>
      </c>
      <c r="CR381" s="87">
        <f t="shared" si="329"/>
        <v>2.1240719314753758</v>
      </c>
      <c r="CS381" s="141"/>
    </row>
    <row r="382" spans="1:97" ht="31.8" x14ac:dyDescent="0.3">
      <c r="A382" s="906" t="s">
        <v>2448</v>
      </c>
      <c r="B382" s="425" t="s">
        <v>1554</v>
      </c>
      <c r="C382" s="219" t="s">
        <v>599</v>
      </c>
      <c r="D382" s="219">
        <v>9</v>
      </c>
      <c r="E382" s="471">
        <v>1602320</v>
      </c>
      <c r="F382" s="472">
        <v>1</v>
      </c>
      <c r="G382" s="419">
        <v>11452900</v>
      </c>
      <c r="H382" s="419">
        <v>201603071340</v>
      </c>
      <c r="I382" s="419" t="s">
        <v>672</v>
      </c>
      <c r="J382" s="419"/>
      <c r="K382" s="926" t="s">
        <v>2616</v>
      </c>
      <c r="L382" s="413" t="s">
        <v>746</v>
      </c>
      <c r="M382" s="219" t="s">
        <v>1137</v>
      </c>
      <c r="N382" s="219"/>
      <c r="O382" s="219"/>
      <c r="P382" s="332">
        <v>42436</v>
      </c>
      <c r="Q382" s="326">
        <v>0.56944444444444442</v>
      </c>
      <c r="R382" s="219" t="s">
        <v>1145</v>
      </c>
      <c r="S382" s="240" t="s">
        <v>1145</v>
      </c>
      <c r="T382" s="239">
        <v>129.1</v>
      </c>
      <c r="U382" s="240">
        <v>181.9</v>
      </c>
      <c r="V382" s="136">
        <v>52.800000000000011</v>
      </c>
      <c r="W382" s="8">
        <v>48</v>
      </c>
      <c r="X382" s="8">
        <v>1100.0000000000002</v>
      </c>
      <c r="Y382" s="643" t="str">
        <f t="shared" si="308"/>
        <v xml:space="preserve">  </v>
      </c>
      <c r="Z382" s="240" t="s">
        <v>1145</v>
      </c>
      <c r="AA382" s="239">
        <v>131.5</v>
      </c>
      <c r="AB382" s="240">
        <v>152.60000000000002</v>
      </c>
      <c r="AC382" s="136">
        <v>21.100000000000023</v>
      </c>
      <c r="AD382" s="136">
        <v>30</v>
      </c>
      <c r="AE382" s="136">
        <v>703.33333333333417</v>
      </c>
      <c r="AF382" s="643" t="str">
        <f t="shared" si="309"/>
        <v xml:space="preserve">  </v>
      </c>
      <c r="AG382" s="240" t="s">
        <v>1145</v>
      </c>
      <c r="AH382" s="240">
        <v>131.80000000000001</v>
      </c>
      <c r="AI382" s="136">
        <v>149.5</v>
      </c>
      <c r="AJ382" s="8">
        <v>17.699999999999989</v>
      </c>
      <c r="AK382" s="8">
        <v>24</v>
      </c>
      <c r="AL382" s="7">
        <v>737.49999999999955</v>
      </c>
      <c r="AM382" s="643" t="str">
        <f t="shared" si="307"/>
        <v xml:space="preserve">  </v>
      </c>
      <c r="AN382" s="239">
        <v>846.94444444444468</v>
      </c>
      <c r="AO382" s="240">
        <v>219.81736948186344</v>
      </c>
      <c r="AP382" s="136">
        <v>25.954166288445656</v>
      </c>
      <c r="AQ382" s="138">
        <v>3</v>
      </c>
      <c r="AR382" s="643" t="str">
        <f t="shared" si="310"/>
        <v xml:space="preserve">  </v>
      </c>
      <c r="AS382" s="535"/>
      <c r="AT382" s="86" t="s">
        <v>191</v>
      </c>
      <c r="AU382" s="86" t="s">
        <v>191</v>
      </c>
      <c r="AV382" s="86" t="s">
        <v>191</v>
      </c>
      <c r="AW382" s="161" t="str">
        <f t="shared" si="326"/>
        <v xml:space="preserve">  </v>
      </c>
      <c r="AX382" s="643" t="str">
        <f t="shared" si="311"/>
        <v xml:space="preserve">  </v>
      </c>
      <c r="AY382" s="86" t="s">
        <v>191</v>
      </c>
      <c r="AZ382" s="86" t="s">
        <v>191</v>
      </c>
      <c r="BA382" s="86" t="s">
        <v>191</v>
      </c>
      <c r="BB382" s="161"/>
      <c r="BC382" s="643" t="str">
        <f t="shared" si="312"/>
        <v xml:space="preserve">  </v>
      </c>
      <c r="BD382" s="801" t="s">
        <v>191</v>
      </c>
      <c r="BE382" s="141" t="s">
        <v>1145</v>
      </c>
      <c r="BF382" s="85">
        <v>7.0963523914979971</v>
      </c>
      <c r="BG382" s="85"/>
      <c r="BH382" s="161"/>
      <c r="BI382" s="643" t="str">
        <f t="shared" si="313"/>
        <v xml:space="preserve">  </v>
      </c>
      <c r="BJ382" s="141" t="s">
        <v>1145</v>
      </c>
      <c r="BK382" s="199">
        <v>6.2770111499733799E-2</v>
      </c>
      <c r="BL382" s="199"/>
      <c r="BM382" s="141"/>
      <c r="BN382" s="818" t="str">
        <f t="shared" si="314"/>
        <v xml:space="preserve">  </v>
      </c>
      <c r="BO382" s="942" t="str">
        <f t="shared" si="315"/>
        <v xml:space="preserve">  </v>
      </c>
      <c r="BP382" s="825">
        <f t="shared" si="330"/>
        <v>0.88454050809169871</v>
      </c>
      <c r="BQ382" s="7">
        <v>168.0933872144843</v>
      </c>
      <c r="BR382" s="141"/>
      <c r="BS382" s="161"/>
      <c r="BT382" s="818" t="str">
        <f t="shared" si="316"/>
        <v xml:space="preserve">  </v>
      </c>
      <c r="BU382" s="90">
        <v>184.90272593593278</v>
      </c>
      <c r="BV382" s="141"/>
      <c r="BW382" s="161"/>
      <c r="BX382" s="643" t="str">
        <f t="shared" si="317"/>
        <v xml:space="preserve">  </v>
      </c>
      <c r="BY382" s="85">
        <v>0.70578945013269201</v>
      </c>
      <c r="BZ382" s="85">
        <v>3.95935062247178E-2</v>
      </c>
      <c r="CA382" s="197"/>
      <c r="CB382" s="197" t="s">
        <v>1032</v>
      </c>
      <c r="CC382" s="643" t="str">
        <f t="shared" si="318"/>
        <v>E, &lt;RL</v>
      </c>
      <c r="CD382" s="199">
        <v>0.49640524659332685</v>
      </c>
      <c r="CE382" s="199">
        <v>2.7847432711384817E-2</v>
      </c>
      <c r="CF382" s="85" t="s">
        <v>1032</v>
      </c>
      <c r="CG382" s="818" t="str">
        <f t="shared" si="319"/>
        <v xml:space="preserve">  </v>
      </c>
      <c r="CH382" s="781">
        <f t="shared" si="327"/>
        <v>0.41987936695696232</v>
      </c>
      <c r="CI382" s="6">
        <v>4.4681066145499901</v>
      </c>
      <c r="CJ382" s="6"/>
      <c r="CK382" s="6"/>
      <c r="CL382" s="643" t="str">
        <f t="shared" si="320"/>
        <v xml:space="preserve">  </v>
      </c>
      <c r="CM382" s="6">
        <v>3.2952286282306158</v>
      </c>
      <c r="CN382" s="6"/>
      <c r="CO382" s="6" t="s">
        <v>602</v>
      </c>
      <c r="CP382" s="818" t="str">
        <f t="shared" si="321"/>
        <v xml:space="preserve">  </v>
      </c>
      <c r="CQ382" s="154">
        <f t="shared" si="328"/>
        <v>2.6581096904477048</v>
      </c>
      <c r="CR382" s="87">
        <f t="shared" si="329"/>
        <v>1.7821417242774369</v>
      </c>
      <c r="CS382" s="141"/>
    </row>
    <row r="383" spans="1:97" ht="21.6" x14ac:dyDescent="0.3">
      <c r="A383" s="906" t="s">
        <v>2449</v>
      </c>
      <c r="B383" s="425" t="s">
        <v>1555</v>
      </c>
      <c r="C383" s="219" t="s">
        <v>599</v>
      </c>
      <c r="D383" s="219">
        <v>9</v>
      </c>
      <c r="E383" s="471">
        <v>1602367</v>
      </c>
      <c r="F383" s="472">
        <v>1</v>
      </c>
      <c r="G383" s="419">
        <v>11452600</v>
      </c>
      <c r="H383" s="419">
        <v>201603071710</v>
      </c>
      <c r="I383" s="419" t="s">
        <v>672</v>
      </c>
      <c r="J383" s="419"/>
      <c r="K383" s="926" t="s">
        <v>2614</v>
      </c>
      <c r="L383" s="413" t="s">
        <v>1694</v>
      </c>
      <c r="M383" s="219" t="s">
        <v>1136</v>
      </c>
      <c r="N383" s="219"/>
      <c r="O383" s="219"/>
      <c r="P383" s="332">
        <v>42436</v>
      </c>
      <c r="Q383" s="326">
        <v>0.71527777777777779</v>
      </c>
      <c r="R383" s="219" t="s">
        <v>1146</v>
      </c>
      <c r="S383" s="240" t="s">
        <v>1146</v>
      </c>
      <c r="T383" s="239">
        <v>126.1</v>
      </c>
      <c r="U383" s="240">
        <v>215.9</v>
      </c>
      <c r="V383" s="136">
        <v>89.800000000000011</v>
      </c>
      <c r="W383" s="8">
        <v>34</v>
      </c>
      <c r="X383" s="8">
        <v>2641.1764705882356</v>
      </c>
      <c r="Y383" s="643" t="str">
        <f t="shared" si="308"/>
        <v xml:space="preserve">  </v>
      </c>
      <c r="Z383" s="240" t="s">
        <v>1146</v>
      </c>
      <c r="AA383" s="239">
        <v>125.7</v>
      </c>
      <c r="AB383" s="240">
        <v>164.5</v>
      </c>
      <c r="AC383" s="136">
        <v>38.799999999999997</v>
      </c>
      <c r="AD383" s="136">
        <v>14</v>
      </c>
      <c r="AE383" s="136">
        <v>2771.4285714285711</v>
      </c>
      <c r="AF383" s="643" t="str">
        <f t="shared" si="309"/>
        <v xml:space="preserve">  </v>
      </c>
      <c r="AG383" s="240" t="s">
        <v>1146</v>
      </c>
      <c r="AH383" s="240">
        <v>132.30000000000001</v>
      </c>
      <c r="AI383" s="136">
        <v>186.9</v>
      </c>
      <c r="AJ383" s="8">
        <v>54.599999999999994</v>
      </c>
      <c r="AK383" s="8">
        <v>22</v>
      </c>
      <c r="AL383" s="7">
        <v>2481.8181818181815</v>
      </c>
      <c r="AM383" s="643" t="str">
        <f t="shared" si="307"/>
        <v xml:space="preserve">  </v>
      </c>
      <c r="AN383" s="239">
        <v>2631.4744079449961</v>
      </c>
      <c r="AO383" s="240">
        <v>145.04875717227094</v>
      </c>
      <c r="AP383" s="136">
        <v>5.5120717394908745</v>
      </c>
      <c r="AQ383" s="138">
        <v>3</v>
      </c>
      <c r="AR383" s="643" t="str">
        <f t="shared" si="310"/>
        <v xml:space="preserve">  </v>
      </c>
      <c r="AS383" s="535"/>
      <c r="AT383" s="86" t="s">
        <v>191</v>
      </c>
      <c r="AU383" s="86" t="s">
        <v>191</v>
      </c>
      <c r="AV383" s="86" t="s">
        <v>191</v>
      </c>
      <c r="AW383" s="161" t="str">
        <f t="shared" si="326"/>
        <v xml:space="preserve">  </v>
      </c>
      <c r="AX383" s="643" t="str">
        <f t="shared" si="311"/>
        <v xml:space="preserve">  </v>
      </c>
      <c r="AY383" s="86" t="s">
        <v>191</v>
      </c>
      <c r="AZ383" s="86" t="s">
        <v>191</v>
      </c>
      <c r="BA383" s="86" t="s">
        <v>191</v>
      </c>
      <c r="BB383" s="161"/>
      <c r="BC383" s="643" t="str">
        <f t="shared" si="312"/>
        <v xml:space="preserve">  </v>
      </c>
      <c r="BD383" s="801" t="s">
        <v>191</v>
      </c>
      <c r="BE383" s="141" t="s">
        <v>1146</v>
      </c>
      <c r="BF383" s="85">
        <v>9.6995326202111887</v>
      </c>
      <c r="BG383" s="85"/>
      <c r="BH383" s="161"/>
      <c r="BI383" s="643" t="str">
        <f t="shared" si="313"/>
        <v xml:space="preserve">  </v>
      </c>
      <c r="BJ383" s="141" t="s">
        <v>1146</v>
      </c>
      <c r="BK383" s="199">
        <v>0.12404748936108978</v>
      </c>
      <c r="BL383" s="199"/>
      <c r="BM383" s="141"/>
      <c r="BN383" s="818" t="str">
        <f t="shared" si="314"/>
        <v xml:space="preserve">  </v>
      </c>
      <c r="BO383" s="942" t="str">
        <f t="shared" si="315"/>
        <v xml:space="preserve">  </v>
      </c>
      <c r="BP383" s="825">
        <f t="shared" si="330"/>
        <v>1.2789017184457789</v>
      </c>
      <c r="BQ383" s="7">
        <v>177.11966202211264</v>
      </c>
      <c r="BR383" s="141"/>
      <c r="BS383" s="161"/>
      <c r="BT383" s="818" t="str">
        <f t="shared" si="316"/>
        <v xml:space="preserve">  </v>
      </c>
      <c r="BU383" s="90">
        <v>467.80428381134453</v>
      </c>
      <c r="BV383" s="141"/>
      <c r="BW383" s="161"/>
      <c r="BX383" s="643" t="str">
        <f t="shared" si="317"/>
        <v xml:space="preserve">  </v>
      </c>
      <c r="BY383" s="85">
        <v>0.80152998030478773</v>
      </c>
      <c r="BZ383" s="85"/>
      <c r="CA383" s="197"/>
      <c r="CB383" s="197"/>
      <c r="CC383" s="643" t="str">
        <f t="shared" si="318"/>
        <v xml:space="preserve">  </v>
      </c>
      <c r="CD383" s="199">
        <v>2.221383088273269</v>
      </c>
      <c r="CE383" s="199"/>
      <c r="CF383" s="85" t="s">
        <v>1132</v>
      </c>
      <c r="CG383" s="818" t="str">
        <f t="shared" si="319"/>
        <v xml:space="preserve">  </v>
      </c>
      <c r="CH383" s="781">
        <f t="shared" si="327"/>
        <v>0.45253585691955539</v>
      </c>
      <c r="CI383" s="6">
        <v>5.1121840386253901</v>
      </c>
      <c r="CJ383" s="6"/>
      <c r="CK383" s="6"/>
      <c r="CL383" s="643" t="str">
        <f t="shared" si="320"/>
        <v xml:space="preserve">  </v>
      </c>
      <c r="CM383" s="6">
        <v>12.687511295861198</v>
      </c>
      <c r="CN383" s="6"/>
      <c r="CO383" s="6" t="s">
        <v>602</v>
      </c>
      <c r="CP383" s="818" t="str">
        <f t="shared" si="321"/>
        <v xml:space="preserve">  </v>
      </c>
      <c r="CQ383" s="154">
        <f t="shared" si="328"/>
        <v>2.8862882755428676</v>
      </c>
      <c r="CR383" s="87">
        <f t="shared" si="329"/>
        <v>2.7121408962936728</v>
      </c>
      <c r="CS383" s="141"/>
    </row>
    <row r="384" spans="1:97" ht="31.8" x14ac:dyDescent="0.3">
      <c r="A384" s="906" t="s">
        <v>2450</v>
      </c>
      <c r="B384" s="421" t="s">
        <v>1556</v>
      </c>
      <c r="C384" s="219" t="s">
        <v>601</v>
      </c>
      <c r="D384" s="305">
        <v>2</v>
      </c>
      <c r="E384" s="471">
        <v>1600533</v>
      </c>
      <c r="F384" s="472">
        <v>4</v>
      </c>
      <c r="G384" s="419">
        <v>11452900</v>
      </c>
      <c r="H384" s="309">
        <v>201603081355</v>
      </c>
      <c r="I384" s="419" t="s">
        <v>672</v>
      </c>
      <c r="J384" s="419"/>
      <c r="K384" s="926" t="s">
        <v>2616</v>
      </c>
      <c r="L384" s="413" t="s">
        <v>746</v>
      </c>
      <c r="M384" s="219" t="s">
        <v>1137</v>
      </c>
      <c r="N384" s="219"/>
      <c r="O384" s="219" t="s">
        <v>137</v>
      </c>
      <c r="P384" s="332">
        <v>42437</v>
      </c>
      <c r="Q384" s="326">
        <v>0.57986111111111105</v>
      </c>
      <c r="R384" s="219" t="s">
        <v>1147</v>
      </c>
      <c r="S384" s="678" t="s">
        <v>1728</v>
      </c>
      <c r="T384" s="370">
        <v>130.69999999999999</v>
      </c>
      <c r="U384" s="371">
        <v>130.6</v>
      </c>
      <c r="V384" s="311">
        <v>-9.9999999999994316E-2</v>
      </c>
      <c r="W384" s="315">
        <v>162</v>
      </c>
      <c r="X384" s="315">
        <v>-0.61728395061724883</v>
      </c>
      <c r="Y384" s="643" t="str">
        <f t="shared" si="308"/>
        <v>&lt;MDL</v>
      </c>
      <c r="Z384" s="678" t="s">
        <v>1728</v>
      </c>
      <c r="AA384" s="370">
        <v>131.80000000000001</v>
      </c>
      <c r="AB384" s="371">
        <v>131.89999999999998</v>
      </c>
      <c r="AC384" s="311">
        <v>9.9999999999965894E-2</v>
      </c>
      <c r="AD384" s="311">
        <v>116</v>
      </c>
      <c r="AE384" s="311">
        <v>0.86206896551694734</v>
      </c>
      <c r="AF384" s="643" t="str">
        <f t="shared" si="309"/>
        <v>&lt;MDL</v>
      </c>
      <c r="AG384" s="678" t="s">
        <v>1728</v>
      </c>
      <c r="AH384" s="371">
        <v>123.5</v>
      </c>
      <c r="AI384" s="311">
        <v>123.39999999999999</v>
      </c>
      <c r="AJ384" s="315">
        <v>-0.10000000000000853</v>
      </c>
      <c r="AK384" s="315">
        <v>122</v>
      </c>
      <c r="AL384" s="314">
        <v>-0.81967213114761084</v>
      </c>
      <c r="AM384" s="643" t="str">
        <f t="shared" si="307"/>
        <v>&lt;MDL</v>
      </c>
      <c r="AN384" s="370">
        <v>-0.19162903874930412</v>
      </c>
      <c r="AO384" s="371">
        <v>0.91812300758155951</v>
      </c>
      <c r="AP384" s="311">
        <v>-479.11475921072724</v>
      </c>
      <c r="AQ384" s="317">
        <v>3</v>
      </c>
      <c r="AR384" s="643" t="str">
        <f t="shared" si="310"/>
        <v>&lt;MDL</v>
      </c>
      <c r="AS384" s="536"/>
      <c r="AT384" s="272" t="s">
        <v>191</v>
      </c>
      <c r="AU384" s="272" t="s">
        <v>191</v>
      </c>
      <c r="AV384" s="272" t="s">
        <v>191</v>
      </c>
      <c r="AW384" s="161" t="str">
        <f t="shared" si="326"/>
        <v xml:space="preserve">  </v>
      </c>
      <c r="AX384" s="643" t="str">
        <f t="shared" si="311"/>
        <v xml:space="preserve">  </v>
      </c>
      <c r="AY384" s="272" t="s">
        <v>191</v>
      </c>
      <c r="AZ384" s="272" t="s">
        <v>191</v>
      </c>
      <c r="BA384" s="272" t="s">
        <v>191</v>
      </c>
      <c r="BB384" s="161"/>
      <c r="BC384" s="643" t="str">
        <f t="shared" si="312"/>
        <v xml:space="preserve">  </v>
      </c>
      <c r="BD384" s="802" t="s">
        <v>191</v>
      </c>
      <c r="BE384" s="195" t="s">
        <v>1147</v>
      </c>
      <c r="BF384" s="312">
        <v>-2.2499203526714348E-2</v>
      </c>
      <c r="BG384" s="312"/>
      <c r="BH384" s="161"/>
      <c r="BI384" s="643" t="str">
        <f t="shared" si="313"/>
        <v>&lt;MDL</v>
      </c>
      <c r="BJ384" s="195" t="s">
        <v>1147</v>
      </c>
      <c r="BK384" s="313">
        <v>4.3505769796062591E-4</v>
      </c>
      <c r="BL384" s="195"/>
      <c r="BM384" s="313" t="s">
        <v>88</v>
      </c>
      <c r="BN384" s="818" t="str">
        <f t="shared" si="314"/>
        <v>&lt;MDL</v>
      </c>
      <c r="BO384" s="942" t="str">
        <f t="shared" si="315"/>
        <v>&lt;MDL</v>
      </c>
      <c r="BP384" s="846"/>
      <c r="BQ384" s="314"/>
      <c r="BR384" s="195"/>
      <c r="BS384" s="161"/>
      <c r="BT384" s="818" t="str">
        <f t="shared" si="316"/>
        <v>&lt;MDL</v>
      </c>
      <c r="BU384" s="858"/>
      <c r="BV384" s="818"/>
      <c r="BW384" s="818"/>
      <c r="BX384" s="818" t="str">
        <f t="shared" si="317"/>
        <v>&lt;MDL</v>
      </c>
      <c r="BY384" s="882">
        <v>4.7774865060416234</v>
      </c>
      <c r="BZ384" s="312"/>
      <c r="CA384" s="196"/>
      <c r="CB384" s="196" t="s">
        <v>1033</v>
      </c>
      <c r="CC384" s="643" t="s">
        <v>88</v>
      </c>
      <c r="CD384" s="313">
        <v>4.1185228500358821E-2</v>
      </c>
      <c r="CE384" s="313"/>
      <c r="CF384" s="312" t="s">
        <v>1033</v>
      </c>
      <c r="CG384" s="818" t="str">
        <f t="shared" si="319"/>
        <v>&lt;MDL</v>
      </c>
      <c r="CH384" s="907" t="s">
        <v>2618</v>
      </c>
      <c r="CI384" s="316">
        <v>-3.1013916500994033E-3</v>
      </c>
      <c r="CJ384" s="316"/>
      <c r="CK384" s="316"/>
      <c r="CL384" s="643" t="str">
        <f t="shared" si="320"/>
        <v>&lt;MDL</v>
      </c>
      <c r="CM384" s="316">
        <v>-2.5421243033601666E-2</v>
      </c>
      <c r="CN384" s="316"/>
      <c r="CO384" s="316" t="s">
        <v>88</v>
      </c>
      <c r="CP384" s="818" t="str">
        <f t="shared" si="321"/>
        <v>&lt;MDL</v>
      </c>
      <c r="CQ384" s="269"/>
      <c r="CR384" s="61" t="s">
        <v>2618</v>
      </c>
      <c r="CS384" s="195"/>
    </row>
    <row r="385" spans="1:97" ht="31.8" x14ac:dyDescent="0.3">
      <c r="A385" s="906" t="s">
        <v>2451</v>
      </c>
      <c r="B385" s="425" t="s">
        <v>1557</v>
      </c>
      <c r="C385" s="219" t="s">
        <v>599</v>
      </c>
      <c r="D385" s="219">
        <v>9</v>
      </c>
      <c r="E385" s="471">
        <v>1602322</v>
      </c>
      <c r="F385" s="472">
        <v>1</v>
      </c>
      <c r="G385" s="419">
        <v>11452900</v>
      </c>
      <c r="H385" s="419">
        <v>201603081420</v>
      </c>
      <c r="I385" s="419" t="s">
        <v>672</v>
      </c>
      <c r="J385" s="419"/>
      <c r="K385" s="926" t="s">
        <v>2616</v>
      </c>
      <c r="L385" s="413" t="s">
        <v>746</v>
      </c>
      <c r="M385" s="219" t="s">
        <v>1137</v>
      </c>
      <c r="N385" s="219"/>
      <c r="O385" s="219"/>
      <c r="P385" s="332">
        <v>42437</v>
      </c>
      <c r="Q385" s="326">
        <v>0.59722222222222221</v>
      </c>
      <c r="R385" s="219" t="s">
        <v>1148</v>
      </c>
      <c r="S385" s="240" t="s">
        <v>1148</v>
      </c>
      <c r="T385" s="239">
        <v>124.9</v>
      </c>
      <c r="U385" s="240">
        <v>162.6</v>
      </c>
      <c r="V385" s="136">
        <v>37.699999999999989</v>
      </c>
      <c r="W385" s="8">
        <v>46</v>
      </c>
      <c r="X385" s="8">
        <v>819.56521739130415</v>
      </c>
      <c r="Y385" s="643" t="str">
        <f t="shared" si="308"/>
        <v xml:space="preserve">  </v>
      </c>
      <c r="Z385" s="240" t="s">
        <v>1148</v>
      </c>
      <c r="AA385" s="239">
        <v>131.5</v>
      </c>
      <c r="AB385" s="240">
        <v>145.5</v>
      </c>
      <c r="AC385" s="136">
        <v>14</v>
      </c>
      <c r="AD385" s="136">
        <v>18</v>
      </c>
      <c r="AE385" s="136">
        <v>777.77777777777783</v>
      </c>
      <c r="AF385" s="643" t="str">
        <f t="shared" si="309"/>
        <v xml:space="preserve">  </v>
      </c>
      <c r="AG385" s="240" t="s">
        <v>1148</v>
      </c>
      <c r="AH385" s="240">
        <v>124.2</v>
      </c>
      <c r="AI385" s="136">
        <v>141.69999999999999</v>
      </c>
      <c r="AJ385" s="8">
        <v>17.499999999999986</v>
      </c>
      <c r="AK385" s="8">
        <v>22</v>
      </c>
      <c r="AL385" s="7">
        <v>795.45454545454481</v>
      </c>
      <c r="AM385" s="643" t="str">
        <f t="shared" si="307"/>
        <v xml:space="preserve">  </v>
      </c>
      <c r="AN385" s="239">
        <v>797.59918020787552</v>
      </c>
      <c r="AO385" s="240">
        <v>20.976108338593765</v>
      </c>
      <c r="AP385" s="136">
        <v>2.6299059551599382</v>
      </c>
      <c r="AQ385" s="138">
        <v>3</v>
      </c>
      <c r="AR385" s="643" t="str">
        <f t="shared" si="310"/>
        <v xml:space="preserve">  </v>
      </c>
      <c r="AS385" s="535"/>
      <c r="AT385" s="86" t="s">
        <v>191</v>
      </c>
      <c r="AU385" s="86" t="s">
        <v>191</v>
      </c>
      <c r="AV385" s="86" t="s">
        <v>191</v>
      </c>
      <c r="AW385" s="161" t="str">
        <f t="shared" si="326"/>
        <v xml:space="preserve">  </v>
      </c>
      <c r="AX385" s="643" t="str">
        <f t="shared" si="311"/>
        <v xml:space="preserve">  </v>
      </c>
      <c r="AY385" s="86" t="s">
        <v>191</v>
      </c>
      <c r="AZ385" s="86" t="s">
        <v>191</v>
      </c>
      <c r="BA385" s="86" t="s">
        <v>191</v>
      </c>
      <c r="BB385" s="161"/>
      <c r="BC385" s="643" t="str">
        <f t="shared" si="312"/>
        <v xml:space="preserve">  </v>
      </c>
      <c r="BD385" s="801" t="s">
        <v>191</v>
      </c>
      <c r="BE385" s="141" t="s">
        <v>1148</v>
      </c>
      <c r="BF385" s="85">
        <v>10.617317194047541</v>
      </c>
      <c r="BG385" s="85">
        <v>5.6078760185096499E-3</v>
      </c>
      <c r="BH385" s="161"/>
      <c r="BI385" s="643" t="str">
        <f t="shared" si="313"/>
        <v xml:space="preserve">  </v>
      </c>
      <c r="BJ385" s="141" t="s">
        <v>1148</v>
      </c>
      <c r="BK385" s="199">
        <v>7.7030574232075377E-2</v>
      </c>
      <c r="BL385" s="199">
        <v>8.5981686969347562E-3</v>
      </c>
      <c r="BM385" s="141"/>
      <c r="BN385" s="818" t="str">
        <f t="shared" si="314"/>
        <v xml:space="preserve">  </v>
      </c>
      <c r="BO385" s="942" t="str">
        <f t="shared" si="315"/>
        <v xml:space="preserve">  </v>
      </c>
      <c r="BP385" s="825">
        <f t="shared" si="330"/>
        <v>0.72551825309751095</v>
      </c>
      <c r="BQ385" s="7">
        <v>229.29503703418655</v>
      </c>
      <c r="BR385" s="141"/>
      <c r="BS385" s="161"/>
      <c r="BT385" s="818" t="str">
        <f t="shared" si="316"/>
        <v xml:space="preserve">  </v>
      </c>
      <c r="BU385" s="90">
        <v>187.92223687367022</v>
      </c>
      <c r="BV385" s="141"/>
      <c r="BW385" s="161"/>
      <c r="BX385" s="643" t="str">
        <f t="shared" si="317"/>
        <v xml:space="preserve">  </v>
      </c>
      <c r="BY385" s="85">
        <v>0.81744404722639863</v>
      </c>
      <c r="BZ385" s="85">
        <v>6.12949638908179E-2</v>
      </c>
      <c r="CA385" s="197"/>
      <c r="CB385" s="197" t="s">
        <v>1032</v>
      </c>
      <c r="CC385" s="643" t="str">
        <f t="shared" si="318"/>
        <v xml:space="preserve">  </v>
      </c>
      <c r="CD385" s="199">
        <v>0.63578981450942051</v>
      </c>
      <c r="CE385" s="199">
        <v>4.7673860803969459E-2</v>
      </c>
      <c r="CF385" s="85" t="s">
        <v>1032</v>
      </c>
      <c r="CG385" s="818" t="str">
        <f t="shared" si="319"/>
        <v xml:space="preserve">  </v>
      </c>
      <c r="CH385" s="781">
        <f t="shared" ref="CH385:CH414" si="331">BY385/BQ385*100</f>
        <v>0.35650315759103085</v>
      </c>
      <c r="CI385" s="6">
        <v>4.2533371201363286</v>
      </c>
      <c r="CJ385" s="6"/>
      <c r="CK385" s="6"/>
      <c r="CL385" s="643" t="str">
        <f t="shared" si="320"/>
        <v xml:space="preserve">  </v>
      </c>
      <c r="CM385" s="6">
        <v>3.3833363455629857</v>
      </c>
      <c r="CN385" s="6"/>
      <c r="CO385" s="6" t="s">
        <v>602</v>
      </c>
      <c r="CP385" s="818" t="str">
        <f t="shared" si="321"/>
        <v xml:space="preserve">  </v>
      </c>
      <c r="CQ385" s="154">
        <f t="shared" ref="CQ385:CQ393" si="332">CI385/BQ385*100</f>
        <v>1.8549625736130437</v>
      </c>
      <c r="CR385" s="87">
        <f t="shared" ref="CR385:CR393" si="333">100*CM385/BU385</f>
        <v>1.8003916949101755</v>
      </c>
      <c r="CS385" s="141"/>
    </row>
    <row r="386" spans="1:97" ht="31.8" x14ac:dyDescent="0.3">
      <c r="A386" s="906" t="s">
        <v>2452</v>
      </c>
      <c r="B386" s="425" t="s">
        <v>1558</v>
      </c>
      <c r="C386" s="219" t="s">
        <v>599</v>
      </c>
      <c r="D386" s="219">
        <v>9</v>
      </c>
      <c r="E386" s="471">
        <v>1602323</v>
      </c>
      <c r="F386" s="472">
        <v>1</v>
      </c>
      <c r="G386" s="419">
        <v>11452900</v>
      </c>
      <c r="H386" s="419">
        <v>201603091400</v>
      </c>
      <c r="I386" s="419" t="s">
        <v>672</v>
      </c>
      <c r="J386" s="419"/>
      <c r="K386" s="926" t="s">
        <v>2616</v>
      </c>
      <c r="L386" s="413" t="s">
        <v>746</v>
      </c>
      <c r="M386" s="219" t="s">
        <v>1137</v>
      </c>
      <c r="N386" s="219"/>
      <c r="O386" s="219"/>
      <c r="P386" s="332">
        <v>42438</v>
      </c>
      <c r="Q386" s="326">
        <v>0.58333333333333337</v>
      </c>
      <c r="R386" s="219" t="s">
        <v>1149</v>
      </c>
      <c r="S386" s="240" t="s">
        <v>1149</v>
      </c>
      <c r="T386" s="239">
        <v>130.9</v>
      </c>
      <c r="U386" s="240">
        <v>152.60000000000002</v>
      </c>
      <c r="V386" s="136">
        <v>21.700000000000017</v>
      </c>
      <c r="W386" s="8">
        <v>78</v>
      </c>
      <c r="X386" s="8">
        <v>278.2051282051284</v>
      </c>
      <c r="Y386" s="643" t="str">
        <f t="shared" si="308"/>
        <v xml:space="preserve">  </v>
      </c>
      <c r="Z386" s="240" t="s">
        <v>1149</v>
      </c>
      <c r="AA386" s="239">
        <v>126.1</v>
      </c>
      <c r="AB386" s="240">
        <v>144.4</v>
      </c>
      <c r="AC386" s="136">
        <v>18.300000000000011</v>
      </c>
      <c r="AD386" s="136">
        <v>66</v>
      </c>
      <c r="AE386" s="136">
        <v>277.27272727272742</v>
      </c>
      <c r="AF386" s="643" t="str">
        <f t="shared" si="309"/>
        <v xml:space="preserve">  </v>
      </c>
      <c r="AG386" s="240" t="s">
        <v>1149</v>
      </c>
      <c r="AH386" s="240">
        <v>127.7</v>
      </c>
      <c r="AI386" s="136">
        <v>147.60000000000002</v>
      </c>
      <c r="AJ386" s="8">
        <v>19.90000000000002</v>
      </c>
      <c r="AK386" s="8">
        <v>74</v>
      </c>
      <c r="AL386" s="7">
        <v>268.91891891891919</v>
      </c>
      <c r="AM386" s="643" t="str">
        <f t="shared" si="307"/>
        <v xml:space="preserve">  </v>
      </c>
      <c r="AN386" s="239">
        <v>274.79892479892504</v>
      </c>
      <c r="AO386" s="240">
        <v>5.1135305549456511</v>
      </c>
      <c r="AP386" s="136">
        <v>1.8608262600326064</v>
      </c>
      <c r="AQ386" s="138">
        <v>3</v>
      </c>
      <c r="AR386" s="643" t="str">
        <f t="shared" si="310"/>
        <v xml:space="preserve">  </v>
      </c>
      <c r="AS386" s="535"/>
      <c r="AT386" s="86" t="s">
        <v>191</v>
      </c>
      <c r="AU386" s="86" t="s">
        <v>191</v>
      </c>
      <c r="AV386" s="86" t="s">
        <v>191</v>
      </c>
      <c r="AW386" s="161" t="str">
        <f t="shared" si="326"/>
        <v xml:space="preserve">  </v>
      </c>
      <c r="AX386" s="643" t="str">
        <f t="shared" si="311"/>
        <v xml:space="preserve">  </v>
      </c>
      <c r="AY386" s="86" t="s">
        <v>191</v>
      </c>
      <c r="AZ386" s="86" t="s">
        <v>191</v>
      </c>
      <c r="BA386" s="86" t="s">
        <v>191</v>
      </c>
      <c r="BB386" s="161"/>
      <c r="BC386" s="643" t="str">
        <f t="shared" si="312"/>
        <v xml:space="preserve">  </v>
      </c>
      <c r="BD386" s="801" t="s">
        <v>191</v>
      </c>
      <c r="BE386" s="141" t="s">
        <v>1149</v>
      </c>
      <c r="BF386" s="85">
        <v>9.763862033926646</v>
      </c>
      <c r="BG386" s="85"/>
      <c r="BH386" s="161"/>
      <c r="BI386" s="643" t="str">
        <f t="shared" si="313"/>
        <v xml:space="preserve">  </v>
      </c>
      <c r="BJ386" s="141" t="s">
        <v>1149</v>
      </c>
      <c r="BK386" s="199">
        <v>6.8939687617700862E-2</v>
      </c>
      <c r="BL386" s="199"/>
      <c r="BM386" s="141"/>
      <c r="BN386" s="818" t="str">
        <f t="shared" si="314"/>
        <v xml:space="preserve">  </v>
      </c>
      <c r="BO386" s="942" t="str">
        <f t="shared" si="315"/>
        <v xml:space="preserve">  </v>
      </c>
      <c r="BP386" s="825">
        <f t="shared" si="330"/>
        <v>0.7060698663925713</v>
      </c>
      <c r="BQ386" s="7">
        <v>233.89359128397098</v>
      </c>
      <c r="BR386" s="141"/>
      <c r="BS386" s="161"/>
      <c r="BT386" s="818" t="str">
        <f t="shared" si="316"/>
        <v xml:space="preserve">  </v>
      </c>
      <c r="BU386" s="90">
        <v>65.070396549515053</v>
      </c>
      <c r="BV386" s="141"/>
      <c r="BW386" s="161"/>
      <c r="BX386" s="643" t="str">
        <f t="shared" si="317"/>
        <v xml:space="preserve">  </v>
      </c>
      <c r="BY386" s="85">
        <v>0.66312904696025698</v>
      </c>
      <c r="BZ386" s="85"/>
      <c r="CA386" s="197"/>
      <c r="CB386" s="197" t="s">
        <v>1032</v>
      </c>
      <c r="CC386" s="643" t="str">
        <f t="shared" si="318"/>
        <v>E, &lt;RL</v>
      </c>
      <c r="CD386" s="199">
        <v>0.183867599384435</v>
      </c>
      <c r="CE386" s="199"/>
      <c r="CF386" s="85" t="s">
        <v>1032</v>
      </c>
      <c r="CG386" s="818" t="str">
        <f t="shared" si="319"/>
        <v xml:space="preserve">  </v>
      </c>
      <c r="CH386" s="781">
        <f t="shared" si="331"/>
        <v>0.28351740777503809</v>
      </c>
      <c r="CI386" s="6">
        <v>4.5196159725066636</v>
      </c>
      <c r="CJ386" s="6"/>
      <c r="CK386" s="6"/>
      <c r="CL386" s="643" t="str">
        <f t="shared" si="320"/>
        <v xml:space="preserve">  </v>
      </c>
      <c r="CM386" s="6">
        <v>1.2154102412551715</v>
      </c>
      <c r="CN386" s="6"/>
      <c r="CO386" s="6" t="s">
        <v>602</v>
      </c>
      <c r="CP386" s="818" t="str">
        <f t="shared" si="321"/>
        <v xml:space="preserve">  </v>
      </c>
      <c r="CQ386" s="154">
        <f t="shared" si="332"/>
        <v>1.9323385252652703</v>
      </c>
      <c r="CR386" s="87">
        <f t="shared" si="333"/>
        <v>1.8678389954644123</v>
      </c>
      <c r="CS386" s="141"/>
    </row>
    <row r="387" spans="1:97" ht="31.8" x14ac:dyDescent="0.3">
      <c r="A387" s="906" t="s">
        <v>2453</v>
      </c>
      <c r="B387" s="425" t="s">
        <v>1559</v>
      </c>
      <c r="C387" s="219" t="s">
        <v>599</v>
      </c>
      <c r="D387" s="219">
        <v>9</v>
      </c>
      <c r="E387" s="471">
        <v>1602324</v>
      </c>
      <c r="F387" s="472">
        <v>1</v>
      </c>
      <c r="G387" s="419">
        <v>11452900</v>
      </c>
      <c r="H387" s="419">
        <v>201603101540</v>
      </c>
      <c r="I387" s="419" t="s">
        <v>672</v>
      </c>
      <c r="J387" s="419"/>
      <c r="K387" s="926" t="s">
        <v>2616</v>
      </c>
      <c r="L387" s="413" t="s">
        <v>746</v>
      </c>
      <c r="M387" s="219" t="s">
        <v>1137</v>
      </c>
      <c r="N387" s="219"/>
      <c r="O387" s="219"/>
      <c r="P387" s="332">
        <v>42439</v>
      </c>
      <c r="Q387" s="326">
        <v>0.65277777777777779</v>
      </c>
      <c r="R387" s="219" t="s">
        <v>1150</v>
      </c>
      <c r="S387" s="240" t="s">
        <v>1150</v>
      </c>
      <c r="T387" s="239">
        <v>132.19999999999999</v>
      </c>
      <c r="U387" s="240">
        <v>151.29999999999998</v>
      </c>
      <c r="V387" s="136">
        <v>19.099999999999994</v>
      </c>
      <c r="W387" s="8">
        <v>152</v>
      </c>
      <c r="X387" s="8">
        <v>125.65789473684207</v>
      </c>
      <c r="Y387" s="643" t="str">
        <f t="shared" si="308"/>
        <v xml:space="preserve">  </v>
      </c>
      <c r="Z387" s="240" t="s">
        <v>1150</v>
      </c>
      <c r="AA387" s="239">
        <v>124</v>
      </c>
      <c r="AB387" s="240">
        <v>136.6</v>
      </c>
      <c r="AC387" s="136">
        <v>12.599999999999994</v>
      </c>
      <c r="AD387" s="136">
        <v>102</v>
      </c>
      <c r="AE387" s="136">
        <v>123.52941176470584</v>
      </c>
      <c r="AF387" s="643" t="str">
        <f t="shared" si="309"/>
        <v xml:space="preserve">  </v>
      </c>
      <c r="AG387" s="240" t="s">
        <v>1150</v>
      </c>
      <c r="AH387" s="598">
        <v>125.3</v>
      </c>
      <c r="AI387" s="138">
        <v>139.80000000000001</v>
      </c>
      <c r="AJ387" s="7">
        <v>14.500000000000014</v>
      </c>
      <c r="AK387" s="7">
        <v>116</v>
      </c>
      <c r="AL387" s="7">
        <v>125.00000000000011</v>
      </c>
      <c r="AM387" s="643" t="str">
        <f t="shared" si="307"/>
        <v xml:space="preserve">  </v>
      </c>
      <c r="AN387" s="239">
        <v>124.72910216718269</v>
      </c>
      <c r="AO387" s="240">
        <v>1.0897931764960516</v>
      </c>
      <c r="AP387" s="136">
        <v>0.87372806952088022</v>
      </c>
      <c r="AQ387" s="138">
        <v>3</v>
      </c>
      <c r="AR387" s="643" t="str">
        <f t="shared" si="310"/>
        <v xml:space="preserve">  </v>
      </c>
      <c r="AS387" s="535"/>
      <c r="AT387" s="86" t="s">
        <v>191</v>
      </c>
      <c r="AU387" s="86" t="s">
        <v>191</v>
      </c>
      <c r="AV387" s="86" t="s">
        <v>191</v>
      </c>
      <c r="AW387" s="161" t="str">
        <f t="shared" si="326"/>
        <v xml:space="preserve">  </v>
      </c>
      <c r="AX387" s="643" t="str">
        <f t="shared" si="311"/>
        <v xml:space="preserve">  </v>
      </c>
      <c r="AY387" s="86" t="s">
        <v>191</v>
      </c>
      <c r="AZ387" s="86" t="s">
        <v>191</v>
      </c>
      <c r="BA387" s="86" t="s">
        <v>191</v>
      </c>
      <c r="BB387" s="161"/>
      <c r="BC387" s="643" t="str">
        <f t="shared" si="312"/>
        <v xml:space="preserve">  </v>
      </c>
      <c r="BD387" s="801" t="s">
        <v>191</v>
      </c>
      <c r="BE387" s="141" t="s">
        <v>1150</v>
      </c>
      <c r="BF387" s="85">
        <v>8.4533945222002167</v>
      </c>
      <c r="BG387" s="85"/>
      <c r="BH387" s="161"/>
      <c r="BI387" s="643" t="str">
        <f t="shared" si="313"/>
        <v xml:space="preserve">  </v>
      </c>
      <c r="BJ387" s="141" t="s">
        <v>1150</v>
      </c>
      <c r="BK387" s="199">
        <v>0.10675548309092875</v>
      </c>
      <c r="BL387" s="199"/>
      <c r="BM387" s="141"/>
      <c r="BN387" s="818" t="str">
        <f t="shared" si="314"/>
        <v xml:space="preserve">  </v>
      </c>
      <c r="BO387" s="942" t="str">
        <f t="shared" si="315"/>
        <v xml:space="preserve">  </v>
      </c>
      <c r="BP387" s="825">
        <f t="shared" si="330"/>
        <v>1.2628711792708671</v>
      </c>
      <c r="BQ387" s="7">
        <v>257.62531401525177</v>
      </c>
      <c r="BR387" s="141"/>
      <c r="BS387" s="161"/>
      <c r="BT387" s="818" t="str">
        <f t="shared" si="316"/>
        <v xml:space="preserve">  </v>
      </c>
      <c r="BU387" s="90">
        <v>32.372654590074397</v>
      </c>
      <c r="BV387" s="141"/>
      <c r="BW387" s="161"/>
      <c r="BX387" s="643" t="str">
        <f t="shared" si="317"/>
        <v xml:space="preserve">  </v>
      </c>
      <c r="BY387" s="85">
        <v>0.98963736126264501</v>
      </c>
      <c r="BZ387" s="85"/>
      <c r="CA387" s="197"/>
      <c r="CB387" s="197" t="s">
        <v>1032</v>
      </c>
      <c r="CC387" s="643" t="str">
        <f t="shared" si="318"/>
        <v xml:space="preserve">  </v>
      </c>
      <c r="CD387" s="199">
        <v>0.12224932109715027</v>
      </c>
      <c r="CE387" s="199"/>
      <c r="CF387" s="85" t="s">
        <v>1032</v>
      </c>
      <c r="CG387" s="818" t="str">
        <f t="shared" si="319"/>
        <v>E, &lt;RL</v>
      </c>
      <c r="CH387" s="781">
        <f t="shared" si="331"/>
        <v>0.38413824551575593</v>
      </c>
      <c r="CI387" s="6">
        <v>6.7375059984918009</v>
      </c>
      <c r="CJ387" s="6"/>
      <c r="CK387" s="6"/>
      <c r="CL387" s="643" t="str">
        <f t="shared" si="320"/>
        <v xml:space="preserve">  </v>
      </c>
      <c r="CM387" s="6">
        <v>0.84218824981147589</v>
      </c>
      <c r="CN387" s="6"/>
      <c r="CO387" s="6" t="s">
        <v>602</v>
      </c>
      <c r="CP387" s="818" t="str">
        <f t="shared" si="321"/>
        <v xml:space="preserve">  </v>
      </c>
      <c r="CQ387" s="154">
        <f t="shared" si="332"/>
        <v>2.6152344633699047</v>
      </c>
      <c r="CR387" s="87">
        <f t="shared" si="333"/>
        <v>2.601542136336557</v>
      </c>
      <c r="CS387" s="141"/>
    </row>
    <row r="388" spans="1:97" ht="28.8" x14ac:dyDescent="0.3">
      <c r="A388" s="906" t="s">
        <v>2454</v>
      </c>
      <c r="B388" s="425" t="s">
        <v>1560</v>
      </c>
      <c r="C388" s="219" t="s">
        <v>599</v>
      </c>
      <c r="D388" s="219">
        <v>9</v>
      </c>
      <c r="E388" s="471">
        <v>1602314</v>
      </c>
      <c r="F388" s="472">
        <v>1</v>
      </c>
      <c r="G388" s="419">
        <v>11452800</v>
      </c>
      <c r="H388" s="419">
        <v>201603101610</v>
      </c>
      <c r="I388" s="419" t="s">
        <v>672</v>
      </c>
      <c r="J388" s="419"/>
      <c r="K388" s="911" t="s">
        <v>2615</v>
      </c>
      <c r="L388" s="413" t="s">
        <v>1696</v>
      </c>
      <c r="M388" s="219" t="s">
        <v>1138</v>
      </c>
      <c r="N388" s="219"/>
      <c r="O388" s="219"/>
      <c r="P388" s="332">
        <v>42439</v>
      </c>
      <c r="Q388" s="326">
        <v>0.67361111111111116</v>
      </c>
      <c r="R388" s="219" t="s">
        <v>1151</v>
      </c>
      <c r="S388" s="240" t="s">
        <v>1151</v>
      </c>
      <c r="T388" s="239">
        <v>123.9</v>
      </c>
      <c r="U388" s="240">
        <v>132.20000000000002</v>
      </c>
      <c r="V388" s="136">
        <v>8.3000000000000114</v>
      </c>
      <c r="W388" s="8">
        <v>70</v>
      </c>
      <c r="X388" s="8">
        <v>118.57142857142873</v>
      </c>
      <c r="Y388" s="643" t="str">
        <f t="shared" si="308"/>
        <v xml:space="preserve">  </v>
      </c>
      <c r="Z388" s="240" t="s">
        <v>1151</v>
      </c>
      <c r="AA388" s="239">
        <v>124</v>
      </c>
      <c r="AB388" s="240">
        <v>131.89999999999998</v>
      </c>
      <c r="AC388" s="136">
        <v>7.8999999999999773</v>
      </c>
      <c r="AD388" s="136">
        <v>66</v>
      </c>
      <c r="AE388" s="136">
        <v>119.69696969696935</v>
      </c>
      <c r="AF388" s="643" t="str">
        <f t="shared" si="309"/>
        <v xml:space="preserve">  </v>
      </c>
      <c r="AG388" s="240" t="s">
        <v>1151</v>
      </c>
      <c r="AH388" s="598">
        <v>133.6</v>
      </c>
      <c r="AI388" s="138">
        <v>142.19999999999999</v>
      </c>
      <c r="AJ388" s="7">
        <v>8.5999999999999943</v>
      </c>
      <c r="AK388" s="7">
        <v>72</v>
      </c>
      <c r="AL388" s="7">
        <v>119.44444444444437</v>
      </c>
      <c r="AM388" s="643" t="str">
        <f t="shared" si="307"/>
        <v xml:space="preserve">  </v>
      </c>
      <c r="AN388" s="239">
        <v>119.23761423761414</v>
      </c>
      <c r="AO388" s="240">
        <v>0.59058848377181139</v>
      </c>
      <c r="AP388" s="136">
        <v>0.49530384144964473</v>
      </c>
      <c r="AQ388" s="138">
        <v>3</v>
      </c>
      <c r="AR388" s="643" t="str">
        <f t="shared" si="310"/>
        <v xml:space="preserve">  </v>
      </c>
      <c r="AS388" s="535"/>
      <c r="AT388" s="86" t="s">
        <v>191</v>
      </c>
      <c r="AU388" s="86" t="s">
        <v>191</v>
      </c>
      <c r="AV388" s="86" t="s">
        <v>191</v>
      </c>
      <c r="AW388" s="161" t="str">
        <f t="shared" si="326"/>
        <v xml:space="preserve">  </v>
      </c>
      <c r="AX388" s="643" t="str">
        <f t="shared" si="311"/>
        <v xml:space="preserve">  </v>
      </c>
      <c r="AY388" s="86" t="s">
        <v>191</v>
      </c>
      <c r="AZ388" s="86" t="s">
        <v>191</v>
      </c>
      <c r="BA388" s="86" t="s">
        <v>191</v>
      </c>
      <c r="BB388" s="161"/>
      <c r="BC388" s="643" t="str">
        <f t="shared" si="312"/>
        <v xml:space="preserve">  </v>
      </c>
      <c r="BD388" s="801" t="s">
        <v>191</v>
      </c>
      <c r="BE388" s="141" t="s">
        <v>1151</v>
      </c>
      <c r="BF388" s="85">
        <v>8.2384101097300668</v>
      </c>
      <c r="BG388" s="85"/>
      <c r="BH388" s="161"/>
      <c r="BI388" s="643" t="str">
        <f t="shared" si="313"/>
        <v xml:space="preserve">  </v>
      </c>
      <c r="BJ388" s="141" t="s">
        <v>1151</v>
      </c>
      <c r="BK388" s="199">
        <v>9.5528271160793612E-2</v>
      </c>
      <c r="BL388" s="199"/>
      <c r="BM388" s="141"/>
      <c r="BN388" s="818" t="str">
        <f t="shared" si="314"/>
        <v xml:space="preserve">  </v>
      </c>
      <c r="BO388" s="942" t="str">
        <f t="shared" si="315"/>
        <v xml:space="preserve">  </v>
      </c>
      <c r="BP388" s="825">
        <f t="shared" si="330"/>
        <v>1.1595474113138513</v>
      </c>
      <c r="BQ388" s="7">
        <v>189.05835914043064</v>
      </c>
      <c r="BR388" s="141"/>
      <c r="BS388" s="161"/>
      <c r="BT388" s="818" t="str">
        <f t="shared" si="316"/>
        <v xml:space="preserve">  </v>
      </c>
      <c r="BU388" s="90">
        <v>22.416919726651091</v>
      </c>
      <c r="BV388" s="141"/>
      <c r="BW388" s="161"/>
      <c r="BX388" s="643" t="str">
        <f t="shared" si="317"/>
        <v xml:space="preserve">  </v>
      </c>
      <c r="BY388" s="85">
        <v>0.86988566796468214</v>
      </c>
      <c r="BZ388" s="85"/>
      <c r="CA388" s="197"/>
      <c r="CB388" s="197" t="s">
        <v>1033</v>
      </c>
      <c r="CC388" s="643" t="str">
        <f t="shared" si="318"/>
        <v xml:space="preserve">  </v>
      </c>
      <c r="CD388" s="199">
        <v>0.10412267843819668</v>
      </c>
      <c r="CE388" s="199"/>
      <c r="CF388" s="85" t="s">
        <v>1033</v>
      </c>
      <c r="CG388" s="818" t="str">
        <f t="shared" si="319"/>
        <v>E, &lt;RL</v>
      </c>
      <c r="CH388" s="781">
        <f t="shared" si="331"/>
        <v>0.46011489358084395</v>
      </c>
      <c r="CI388" s="6">
        <v>4.6881501687549152</v>
      </c>
      <c r="CJ388" s="6"/>
      <c r="CK388" s="6"/>
      <c r="CL388" s="643" t="str">
        <f t="shared" si="320"/>
        <v xml:space="preserve">  </v>
      </c>
      <c r="CM388" s="6">
        <v>0.55997349237905902</v>
      </c>
      <c r="CN388" s="6"/>
      <c r="CO388" s="6" t="s">
        <v>602</v>
      </c>
      <c r="CP388" s="818" t="str">
        <f t="shared" si="321"/>
        <v xml:space="preserve">  </v>
      </c>
      <c r="CQ388" s="154">
        <f t="shared" si="332"/>
        <v>2.4797370452541609</v>
      </c>
      <c r="CR388" s="87">
        <f t="shared" si="333"/>
        <v>2.4979948146636586</v>
      </c>
      <c r="CS388" s="141"/>
    </row>
    <row r="389" spans="1:97" ht="28.8" x14ac:dyDescent="0.3">
      <c r="A389" s="906" t="s">
        <v>2455</v>
      </c>
      <c r="B389" s="425" t="s">
        <v>1561</v>
      </c>
      <c r="C389" s="219" t="s">
        <v>599</v>
      </c>
      <c r="D389" s="219">
        <v>9</v>
      </c>
      <c r="E389" s="471">
        <v>1602380</v>
      </c>
      <c r="F389" s="472">
        <v>1</v>
      </c>
      <c r="G389" s="419">
        <v>384115121402501</v>
      </c>
      <c r="H389" s="419">
        <v>201603101700</v>
      </c>
      <c r="I389" s="419" t="s">
        <v>672</v>
      </c>
      <c r="J389" s="419"/>
      <c r="K389" s="911" t="s">
        <v>2617</v>
      </c>
      <c r="L389" s="413" t="s">
        <v>1716</v>
      </c>
      <c r="M389" s="219" t="s">
        <v>1139</v>
      </c>
      <c r="N389" s="219"/>
      <c r="O389" s="219"/>
      <c r="P389" s="332">
        <v>42439</v>
      </c>
      <c r="Q389" s="326">
        <v>0.70833333333333337</v>
      </c>
      <c r="R389" s="219" t="s">
        <v>1152</v>
      </c>
      <c r="S389" s="240" t="s">
        <v>1152</v>
      </c>
      <c r="T389" s="239">
        <v>130.80000000000001</v>
      </c>
      <c r="U389" s="240">
        <v>139.69999999999999</v>
      </c>
      <c r="V389" s="136">
        <v>8.8999999999999773</v>
      </c>
      <c r="W389" s="8">
        <v>76</v>
      </c>
      <c r="X389" s="8">
        <v>117.10526315789444</v>
      </c>
      <c r="Y389" s="643" t="str">
        <f t="shared" si="308"/>
        <v xml:space="preserve">  </v>
      </c>
      <c r="Z389" s="240" t="s">
        <v>1152</v>
      </c>
      <c r="AA389" s="239">
        <v>126.4</v>
      </c>
      <c r="AB389" s="240">
        <v>135.5</v>
      </c>
      <c r="AC389" s="136">
        <v>9.0999999999999943</v>
      </c>
      <c r="AD389" s="136">
        <v>76</v>
      </c>
      <c r="AE389" s="136">
        <v>119.73684210526308</v>
      </c>
      <c r="AF389" s="643" t="str">
        <f t="shared" si="309"/>
        <v xml:space="preserve">  </v>
      </c>
      <c r="AG389" s="240" t="s">
        <v>1152</v>
      </c>
      <c r="AH389" s="598">
        <v>128.4</v>
      </c>
      <c r="AI389" s="138">
        <v>137.1</v>
      </c>
      <c r="AJ389" s="7">
        <v>8.6999999999999886</v>
      </c>
      <c r="AK389" s="7">
        <v>76</v>
      </c>
      <c r="AL389" s="7">
        <v>114.47368421052617</v>
      </c>
      <c r="AM389" s="643" t="str">
        <f t="shared" si="307"/>
        <v xml:space="preserve">  </v>
      </c>
      <c r="AN389" s="239">
        <v>117.10526315789457</v>
      </c>
      <c r="AO389" s="240">
        <v>2.6315789473684532</v>
      </c>
      <c r="AP389" s="136">
        <v>2.2471910112359859</v>
      </c>
      <c r="AQ389" s="138">
        <v>3</v>
      </c>
      <c r="AR389" s="643" t="str">
        <f t="shared" si="310"/>
        <v xml:space="preserve">  </v>
      </c>
      <c r="AS389" s="535"/>
      <c r="AT389" s="86" t="s">
        <v>191</v>
      </c>
      <c r="AU389" s="86" t="s">
        <v>191</v>
      </c>
      <c r="AV389" s="86" t="s">
        <v>191</v>
      </c>
      <c r="AW389" s="161" t="str">
        <f t="shared" si="326"/>
        <v xml:space="preserve">  </v>
      </c>
      <c r="AX389" s="643" t="str">
        <f t="shared" si="311"/>
        <v xml:space="preserve">  </v>
      </c>
      <c r="AY389" s="86" t="s">
        <v>191</v>
      </c>
      <c r="AZ389" s="86" t="s">
        <v>191</v>
      </c>
      <c r="BA389" s="86" t="s">
        <v>191</v>
      </c>
      <c r="BB389" s="161"/>
      <c r="BC389" s="643" t="str">
        <f t="shared" si="312"/>
        <v xml:space="preserve">  </v>
      </c>
      <c r="BD389" s="801" t="s">
        <v>191</v>
      </c>
      <c r="BE389" s="141" t="s">
        <v>1152</v>
      </c>
      <c r="BF389" s="85">
        <v>7.6429804790299594</v>
      </c>
      <c r="BG389" s="85"/>
      <c r="BH389" s="161"/>
      <c r="BI389" s="643" t="str">
        <f t="shared" si="313"/>
        <v xml:space="preserve">  </v>
      </c>
      <c r="BJ389" s="141" t="s">
        <v>1152</v>
      </c>
      <c r="BK389" s="199">
        <v>0.11192041785448936</v>
      </c>
      <c r="BL389" s="199"/>
      <c r="BM389" s="141"/>
      <c r="BN389" s="818" t="str">
        <f t="shared" si="314"/>
        <v xml:space="preserve">  </v>
      </c>
      <c r="BO389" s="942" t="str">
        <f t="shared" si="315"/>
        <v xml:space="preserve">  </v>
      </c>
      <c r="BP389" s="825">
        <f t="shared" si="330"/>
        <v>1.4643556680743246</v>
      </c>
      <c r="BQ389" s="7">
        <v>213.96413289932789</v>
      </c>
      <c r="BR389" s="141"/>
      <c r="BS389" s="161"/>
      <c r="BT389" s="818" t="str">
        <f t="shared" si="316"/>
        <v xml:space="preserve">  </v>
      </c>
      <c r="BU389" s="90">
        <v>25.056326089526493</v>
      </c>
      <c r="BV389" s="141"/>
      <c r="BW389" s="161"/>
      <c r="BX389" s="643" t="str">
        <f t="shared" si="317"/>
        <v xml:space="preserve">  </v>
      </c>
      <c r="BY389" s="85">
        <v>0.92960444411757315</v>
      </c>
      <c r="BZ389" s="85"/>
      <c r="CA389" s="197"/>
      <c r="CB389" s="197" t="s">
        <v>1032</v>
      </c>
      <c r="CC389" s="643" t="str">
        <f t="shared" si="318"/>
        <v xml:space="preserve">  </v>
      </c>
      <c r="CD389" s="199">
        <v>0.11130790054565676</v>
      </c>
      <c r="CE389" s="24"/>
      <c r="CF389" s="85" t="s">
        <v>1032</v>
      </c>
      <c r="CG389" s="818" t="str">
        <f t="shared" si="319"/>
        <v>E, &lt;RL</v>
      </c>
      <c r="CH389" s="781">
        <f t="shared" si="331"/>
        <v>0.4344674182167535</v>
      </c>
      <c r="CI389" s="6">
        <v>4.4560224857750104</v>
      </c>
      <c r="CJ389" s="6"/>
      <c r="CK389" s="6"/>
      <c r="CL389" s="643" t="str">
        <f t="shared" si="320"/>
        <v xml:space="preserve">  </v>
      </c>
      <c r="CM389" s="6">
        <v>0.51009731087161236</v>
      </c>
      <c r="CN389" s="6"/>
      <c r="CO389" s="6" t="s">
        <v>602</v>
      </c>
      <c r="CP389" s="818" t="str">
        <f t="shared" si="321"/>
        <v xml:space="preserve">  </v>
      </c>
      <c r="CQ389" s="154">
        <f t="shared" si="332"/>
        <v>2.0826025490317157</v>
      </c>
      <c r="CR389" s="87">
        <f t="shared" si="333"/>
        <v>2.0358024917501063</v>
      </c>
      <c r="CS389" s="141"/>
    </row>
    <row r="390" spans="1:97" ht="14.4" x14ac:dyDescent="0.3">
      <c r="A390" s="906" t="s">
        <v>2456</v>
      </c>
      <c r="B390" s="425" t="s">
        <v>1562</v>
      </c>
      <c r="C390" s="219" t="s">
        <v>599</v>
      </c>
      <c r="D390" s="219">
        <v>9</v>
      </c>
      <c r="E390" s="471">
        <v>1602363</v>
      </c>
      <c r="F390" s="472">
        <v>1</v>
      </c>
      <c r="G390" s="419">
        <v>11451800</v>
      </c>
      <c r="H390" s="419">
        <v>201603111250</v>
      </c>
      <c r="I390" s="419" t="s">
        <v>672</v>
      </c>
      <c r="J390" s="419"/>
      <c r="K390" s="926" t="s">
        <v>1691</v>
      </c>
      <c r="L390" s="413" t="s">
        <v>1692</v>
      </c>
      <c r="M390" s="219" t="s">
        <v>1055</v>
      </c>
      <c r="N390" s="219"/>
      <c r="O390" s="219"/>
      <c r="P390" s="332">
        <v>42440</v>
      </c>
      <c r="Q390" s="326">
        <v>0.53472222222222221</v>
      </c>
      <c r="R390" s="219" t="s">
        <v>1153</v>
      </c>
      <c r="S390" s="240" t="s">
        <v>1153</v>
      </c>
      <c r="T390" s="239">
        <v>129.69999999999999</v>
      </c>
      <c r="U390" s="240">
        <v>209.79999999999998</v>
      </c>
      <c r="V390" s="136">
        <v>80.099999999999994</v>
      </c>
      <c r="W390" s="8">
        <v>56</v>
      </c>
      <c r="X390" s="8">
        <v>1430.3571428571427</v>
      </c>
      <c r="Y390" s="643" t="str">
        <f t="shared" si="308"/>
        <v xml:space="preserve">  </v>
      </c>
      <c r="Z390" s="240" t="s">
        <v>1153</v>
      </c>
      <c r="AA390" s="239">
        <v>124.8</v>
      </c>
      <c r="AB390" s="240">
        <v>200.9</v>
      </c>
      <c r="AC390" s="136">
        <v>76.100000000000009</v>
      </c>
      <c r="AD390" s="136">
        <v>46</v>
      </c>
      <c r="AE390" s="136">
        <v>1654.3478260869567</v>
      </c>
      <c r="AF390" s="643" t="str">
        <f t="shared" si="309"/>
        <v xml:space="preserve">  </v>
      </c>
      <c r="AG390" s="240" t="s">
        <v>1153</v>
      </c>
      <c r="AH390" s="598">
        <v>124.9</v>
      </c>
      <c r="AI390" s="138">
        <v>184.2</v>
      </c>
      <c r="AJ390" s="7">
        <v>59.299999999999983</v>
      </c>
      <c r="AK390" s="7">
        <v>42</v>
      </c>
      <c r="AL390" s="7">
        <v>1411.9047619047615</v>
      </c>
      <c r="AM390" s="643" t="str">
        <f t="shared" si="307"/>
        <v xml:space="preserve">  </v>
      </c>
      <c r="AN390" s="239">
        <v>1498.8699102829535</v>
      </c>
      <c r="AO390" s="240">
        <v>134.96354810751851</v>
      </c>
      <c r="AP390" s="136">
        <v>9.0043536921786878</v>
      </c>
      <c r="AQ390" s="138">
        <v>3</v>
      </c>
      <c r="AR390" s="643" t="str">
        <f t="shared" si="310"/>
        <v xml:space="preserve">  </v>
      </c>
      <c r="AS390" s="535"/>
      <c r="AT390" s="86" t="s">
        <v>191</v>
      </c>
      <c r="AU390" s="86" t="s">
        <v>191</v>
      </c>
      <c r="AV390" s="86" t="s">
        <v>191</v>
      </c>
      <c r="AW390" s="161" t="str">
        <f t="shared" si="326"/>
        <v xml:space="preserve">  </v>
      </c>
      <c r="AX390" s="643" t="str">
        <f t="shared" si="311"/>
        <v xml:space="preserve">  </v>
      </c>
      <c r="AY390" s="86" t="s">
        <v>191</v>
      </c>
      <c r="AZ390" s="86" t="s">
        <v>191</v>
      </c>
      <c r="BA390" s="86" t="s">
        <v>191</v>
      </c>
      <c r="BB390" s="161"/>
      <c r="BC390" s="643" t="str">
        <f t="shared" si="312"/>
        <v xml:space="preserve">  </v>
      </c>
      <c r="BD390" s="801" t="s">
        <v>191</v>
      </c>
      <c r="BE390" s="141" t="s">
        <v>1153</v>
      </c>
      <c r="BF390" s="85">
        <v>9.8237444230994413</v>
      </c>
      <c r="BG390" s="85"/>
      <c r="BH390" s="161"/>
      <c r="BI390" s="643" t="str">
        <f t="shared" si="313"/>
        <v xml:space="preserve">  </v>
      </c>
      <c r="BJ390" s="141" t="s">
        <v>1153</v>
      </c>
      <c r="BK390" s="199">
        <v>7.4411972932082612E-2</v>
      </c>
      <c r="BL390" s="199"/>
      <c r="BM390" s="141"/>
      <c r="BN390" s="818" t="str">
        <f t="shared" si="314"/>
        <v xml:space="preserve">  </v>
      </c>
      <c r="BO390" s="942" t="str">
        <f t="shared" si="315"/>
        <v xml:space="preserve">  </v>
      </c>
      <c r="BP390" s="825">
        <f t="shared" si="330"/>
        <v>0.7574705705607645</v>
      </c>
      <c r="BQ390" s="7">
        <v>197.65568549163856</v>
      </c>
      <c r="BR390" s="141"/>
      <c r="BS390" s="161"/>
      <c r="BT390" s="818" t="str">
        <f t="shared" si="316"/>
        <v xml:space="preserve">  </v>
      </c>
      <c r="BU390" s="90">
        <v>282.71822156929017</v>
      </c>
      <c r="BV390" s="141"/>
      <c r="BW390" s="161"/>
      <c r="BX390" s="643" t="str">
        <f t="shared" si="317"/>
        <v xml:space="preserve">  </v>
      </c>
      <c r="BY390" s="85">
        <v>0.54259557960831284</v>
      </c>
      <c r="BZ390" s="85"/>
      <c r="CA390" s="197"/>
      <c r="CB390" s="197"/>
      <c r="CC390" s="643" t="str">
        <f t="shared" si="318"/>
        <v>&lt;MDL</v>
      </c>
      <c r="CD390" s="199">
        <v>0.89764181756940442</v>
      </c>
      <c r="CE390" s="199"/>
      <c r="CF390" s="85" t="s">
        <v>1132</v>
      </c>
      <c r="CG390" s="818" t="str">
        <f t="shared" si="319"/>
        <v xml:space="preserve">  </v>
      </c>
      <c r="CH390" s="907" t="s">
        <v>2618</v>
      </c>
      <c r="CI390" s="6">
        <v>2.6673014191411397</v>
      </c>
      <c r="CJ390" s="6"/>
      <c r="CK390" s="6"/>
      <c r="CL390" s="643" t="str">
        <f t="shared" si="320"/>
        <v xml:space="preserve">  </v>
      </c>
      <c r="CM390" s="6">
        <v>3.7659755751207036</v>
      </c>
      <c r="CN390" s="6"/>
      <c r="CO390" s="6" t="s">
        <v>602</v>
      </c>
      <c r="CP390" s="818" t="str">
        <f t="shared" si="321"/>
        <v xml:space="preserve">  </v>
      </c>
      <c r="CQ390" s="154">
        <f t="shared" si="332"/>
        <v>1.3494686037017511</v>
      </c>
      <c r="CR390" s="87">
        <f t="shared" si="333"/>
        <v>1.3320597286643998</v>
      </c>
      <c r="CS390" s="141"/>
    </row>
    <row r="391" spans="1:97" ht="14.4" x14ac:dyDescent="0.3">
      <c r="A391" s="906" t="s">
        <v>2457</v>
      </c>
      <c r="B391" s="425" t="s">
        <v>1563</v>
      </c>
      <c r="C391" s="219" t="s">
        <v>599</v>
      </c>
      <c r="D391" s="219">
        <v>9</v>
      </c>
      <c r="E391" s="471">
        <v>1602364</v>
      </c>
      <c r="F391" s="472">
        <v>1</v>
      </c>
      <c r="G391" s="419">
        <v>11451800</v>
      </c>
      <c r="H391" s="419">
        <v>201603111410</v>
      </c>
      <c r="I391" s="419" t="s">
        <v>672</v>
      </c>
      <c r="J391" s="419"/>
      <c r="K391" s="926" t="s">
        <v>1691</v>
      </c>
      <c r="L391" s="413" t="s">
        <v>1692</v>
      </c>
      <c r="M391" s="219" t="s">
        <v>1055</v>
      </c>
      <c r="N391" s="219"/>
      <c r="O391" s="219"/>
      <c r="P391" s="332">
        <v>42440</v>
      </c>
      <c r="Q391" s="326">
        <v>0.59027777777777779</v>
      </c>
      <c r="R391" s="219" t="s">
        <v>1154</v>
      </c>
      <c r="S391" s="240" t="s">
        <v>1154</v>
      </c>
      <c r="T391" s="239">
        <v>129.69999999999999</v>
      </c>
      <c r="U391" s="240">
        <v>233.4</v>
      </c>
      <c r="V391" s="136">
        <v>103.70000000000002</v>
      </c>
      <c r="W391" s="8">
        <v>66</v>
      </c>
      <c r="X391" s="8">
        <v>1571.2121212121215</v>
      </c>
      <c r="Y391" s="643" t="str">
        <f t="shared" si="308"/>
        <v xml:space="preserve">  </v>
      </c>
      <c r="Z391" s="240" t="s">
        <v>1154</v>
      </c>
      <c r="AA391" s="239">
        <v>131.9</v>
      </c>
      <c r="AB391" s="240">
        <v>210.29999999999998</v>
      </c>
      <c r="AC391" s="136">
        <v>78.399999999999977</v>
      </c>
      <c r="AD391" s="136">
        <v>50</v>
      </c>
      <c r="AE391" s="136">
        <v>1567.9999999999995</v>
      </c>
      <c r="AF391" s="643" t="str">
        <f t="shared" si="309"/>
        <v xml:space="preserve">  </v>
      </c>
      <c r="AG391" s="240" t="s">
        <v>1154</v>
      </c>
      <c r="AH391" s="598">
        <v>124.4</v>
      </c>
      <c r="AI391" s="138">
        <v>214.5</v>
      </c>
      <c r="AJ391" s="7">
        <v>90.1</v>
      </c>
      <c r="AK391" s="7">
        <v>58</v>
      </c>
      <c r="AL391" s="7">
        <v>1553.4482758620688</v>
      </c>
      <c r="AM391" s="643" t="str">
        <f t="shared" si="307"/>
        <v xml:space="preserve">  </v>
      </c>
      <c r="AN391" s="239">
        <v>1564.2201323580632</v>
      </c>
      <c r="AO391" s="240">
        <v>9.4659442185164089</v>
      </c>
      <c r="AP391" s="136">
        <v>0.60515422495211646</v>
      </c>
      <c r="AQ391" s="138">
        <v>3</v>
      </c>
      <c r="AR391" s="643" t="str">
        <f t="shared" si="310"/>
        <v xml:space="preserve">  </v>
      </c>
      <c r="AS391" s="535"/>
      <c r="AT391" s="86" t="s">
        <v>191</v>
      </c>
      <c r="AU391" s="86" t="s">
        <v>191</v>
      </c>
      <c r="AV391" s="86" t="s">
        <v>191</v>
      </c>
      <c r="AW391" s="161" t="str">
        <f t="shared" si="326"/>
        <v xml:space="preserve">  </v>
      </c>
      <c r="AX391" s="643" t="str">
        <f t="shared" si="311"/>
        <v xml:space="preserve">  </v>
      </c>
      <c r="AY391" s="86" t="s">
        <v>191</v>
      </c>
      <c r="AZ391" s="86" t="s">
        <v>191</v>
      </c>
      <c r="BA391" s="86" t="s">
        <v>191</v>
      </c>
      <c r="BB391" s="161"/>
      <c r="BC391" s="643" t="str">
        <f t="shared" si="312"/>
        <v xml:space="preserve">  </v>
      </c>
      <c r="BD391" s="801" t="s">
        <v>191</v>
      </c>
      <c r="BE391" s="141" t="s">
        <v>1154</v>
      </c>
      <c r="BF391" s="85">
        <v>10.960780292884621</v>
      </c>
      <c r="BG391" s="85"/>
      <c r="BH391" s="161"/>
      <c r="BI391" s="643" t="str">
        <f t="shared" si="313"/>
        <v xml:space="preserve">  </v>
      </c>
      <c r="BJ391" s="141" t="s">
        <v>1154</v>
      </c>
      <c r="BK391" s="199">
        <v>6.8161213901648754E-2</v>
      </c>
      <c r="BL391" s="199"/>
      <c r="BM391" s="141"/>
      <c r="BN391" s="818" t="str">
        <f t="shared" si="314"/>
        <v xml:space="preserve">  </v>
      </c>
      <c r="BO391" s="942" t="str">
        <f t="shared" si="315"/>
        <v xml:space="preserve">  </v>
      </c>
      <c r="BP391" s="825">
        <f t="shared" si="330"/>
        <v>0.62186461255770975</v>
      </c>
      <c r="BQ391" s="7">
        <v>144.83302025836085</v>
      </c>
      <c r="BR391" s="141"/>
      <c r="BS391" s="161"/>
      <c r="BT391" s="818" t="str">
        <f t="shared" si="316"/>
        <v xml:space="preserve">  </v>
      </c>
      <c r="BU391" s="90">
        <v>227.56339698169728</v>
      </c>
      <c r="BV391" s="141"/>
      <c r="BW391" s="161"/>
      <c r="BX391" s="643" t="str">
        <f t="shared" si="317"/>
        <v xml:space="preserve">  </v>
      </c>
      <c r="BY391" s="85">
        <v>0.48618515662110656</v>
      </c>
      <c r="BZ391" s="85"/>
      <c r="CA391" s="197"/>
      <c r="CB391" s="197"/>
      <c r="CC391" s="643" t="str">
        <f t="shared" si="318"/>
        <v>&lt;MDL</v>
      </c>
      <c r="CD391" s="199">
        <v>0.76233832558189474</v>
      </c>
      <c r="CE391" s="199"/>
      <c r="CF391" s="85" t="s">
        <v>1132</v>
      </c>
      <c r="CG391" s="818" t="str">
        <f t="shared" si="319"/>
        <v xml:space="preserve">  </v>
      </c>
      <c r="CH391" s="907" t="s">
        <v>2618</v>
      </c>
      <c r="CI391" s="6">
        <v>3.2012144668062654</v>
      </c>
      <c r="CJ391" s="6"/>
      <c r="CK391" s="6"/>
      <c r="CL391" s="643" t="str">
        <f t="shared" si="320"/>
        <v xml:space="preserve">  </v>
      </c>
      <c r="CM391" s="6">
        <v>4.9729210941249047</v>
      </c>
      <c r="CN391" s="6"/>
      <c r="CO391" s="6" t="s">
        <v>602</v>
      </c>
      <c r="CP391" s="818" t="str">
        <f t="shared" si="321"/>
        <v xml:space="preserve">  </v>
      </c>
      <c r="CQ391" s="154">
        <f t="shared" si="332"/>
        <v>2.210279438415196</v>
      </c>
      <c r="CR391" s="87">
        <f t="shared" si="333"/>
        <v>2.1852904114121974</v>
      </c>
      <c r="CS391" s="141"/>
    </row>
    <row r="392" spans="1:97" ht="14.4" x14ac:dyDescent="0.3">
      <c r="A392" s="906" t="s">
        <v>2458</v>
      </c>
      <c r="B392" s="425" t="s">
        <v>1564</v>
      </c>
      <c r="C392" s="219" t="s">
        <v>599</v>
      </c>
      <c r="D392" s="219">
        <v>9</v>
      </c>
      <c r="E392" s="471">
        <v>1602681</v>
      </c>
      <c r="F392" s="472">
        <v>1</v>
      </c>
      <c r="G392" s="419">
        <v>11451800</v>
      </c>
      <c r="H392" s="419">
        <v>201603111510</v>
      </c>
      <c r="I392" s="419" t="s">
        <v>672</v>
      </c>
      <c r="J392" s="419"/>
      <c r="K392" s="926" t="s">
        <v>1691</v>
      </c>
      <c r="L392" s="413" t="s">
        <v>1692</v>
      </c>
      <c r="M392" s="219" t="s">
        <v>1055</v>
      </c>
      <c r="N392" s="219"/>
      <c r="O392" s="219"/>
      <c r="P392" s="332">
        <v>42440</v>
      </c>
      <c r="Q392" s="326">
        <v>0.63194444444444442</v>
      </c>
      <c r="R392" s="219" t="s">
        <v>1155</v>
      </c>
      <c r="S392" s="240" t="s">
        <v>1155</v>
      </c>
      <c r="T392" s="239">
        <v>127.5</v>
      </c>
      <c r="U392" s="240">
        <v>208</v>
      </c>
      <c r="V392" s="136">
        <v>80.5</v>
      </c>
      <c r="W392" s="8">
        <v>60</v>
      </c>
      <c r="X392" s="8">
        <v>1341.6666666666667</v>
      </c>
      <c r="Y392" s="643" t="str">
        <f t="shared" si="308"/>
        <v xml:space="preserve">  </v>
      </c>
      <c r="Z392" s="240" t="s">
        <v>1155</v>
      </c>
      <c r="AA392" s="239">
        <v>131.4</v>
      </c>
      <c r="AB392" s="240">
        <v>203.6</v>
      </c>
      <c r="AC392" s="136">
        <v>72.199999999999989</v>
      </c>
      <c r="AD392" s="136">
        <v>56</v>
      </c>
      <c r="AE392" s="136">
        <v>1289.285714285714</v>
      </c>
      <c r="AF392" s="643" t="str">
        <f t="shared" si="309"/>
        <v xml:space="preserve">  </v>
      </c>
      <c r="AG392" s="240" t="s">
        <v>1155</v>
      </c>
      <c r="AH392" s="598">
        <v>131.30000000000001</v>
      </c>
      <c r="AI392" s="138">
        <v>181.7</v>
      </c>
      <c r="AJ392" s="7">
        <v>50.399999999999977</v>
      </c>
      <c r="AK392" s="7">
        <v>40</v>
      </c>
      <c r="AL392" s="7">
        <v>1259.9999999999993</v>
      </c>
      <c r="AM392" s="643" t="str">
        <f t="shared" si="307"/>
        <v xml:space="preserve">  </v>
      </c>
      <c r="AN392" s="239">
        <v>1296.9841269841265</v>
      </c>
      <c r="AO392" s="240">
        <v>41.374029048032696</v>
      </c>
      <c r="AP392" s="136">
        <v>3.190018149585192</v>
      </c>
      <c r="AQ392" s="138">
        <v>3</v>
      </c>
      <c r="AR392" s="643" t="str">
        <f t="shared" si="310"/>
        <v xml:space="preserve">  </v>
      </c>
      <c r="AS392" s="535"/>
      <c r="AT392" s="86" t="s">
        <v>191</v>
      </c>
      <c r="AU392" s="86" t="s">
        <v>191</v>
      </c>
      <c r="AV392" s="86" t="s">
        <v>191</v>
      </c>
      <c r="AW392" s="161" t="str">
        <f t="shared" si="326"/>
        <v xml:space="preserve">  </v>
      </c>
      <c r="AX392" s="643" t="str">
        <f t="shared" si="311"/>
        <v xml:space="preserve">  </v>
      </c>
      <c r="AY392" s="86" t="s">
        <v>191</v>
      </c>
      <c r="AZ392" s="86" t="s">
        <v>191</v>
      </c>
      <c r="BA392" s="86" t="s">
        <v>191</v>
      </c>
      <c r="BB392" s="161"/>
      <c r="BC392" s="643" t="str">
        <f t="shared" si="312"/>
        <v xml:space="preserve">  </v>
      </c>
      <c r="BD392" s="801" t="s">
        <v>191</v>
      </c>
      <c r="BE392" s="141" t="s">
        <v>1155</v>
      </c>
      <c r="BF392" s="85">
        <v>10.11653856889437</v>
      </c>
      <c r="BG392" s="85"/>
      <c r="BH392" s="161"/>
      <c r="BI392" s="643" t="str">
        <f t="shared" si="313"/>
        <v xml:space="preserve">  </v>
      </c>
      <c r="BJ392" s="141" t="s">
        <v>1155</v>
      </c>
      <c r="BK392" s="199">
        <v>6.0068450601313161E-2</v>
      </c>
      <c r="BL392" s="199"/>
      <c r="BM392" s="141"/>
      <c r="BN392" s="818" t="str">
        <f t="shared" si="314"/>
        <v xml:space="preserve">  </v>
      </c>
      <c r="BO392" s="942" t="str">
        <f t="shared" si="315"/>
        <v xml:space="preserve">  </v>
      </c>
      <c r="BP392" s="825">
        <f t="shared" si="330"/>
        <v>0.5937648553627568</v>
      </c>
      <c r="BQ392" s="7">
        <v>142.33848689915158</v>
      </c>
      <c r="BR392" s="141"/>
      <c r="BS392" s="161"/>
      <c r="BT392" s="818" t="str">
        <f t="shared" si="316"/>
        <v xml:space="preserve">  </v>
      </c>
      <c r="BU392" s="90">
        <v>190.97080325636171</v>
      </c>
      <c r="BV392" s="141"/>
      <c r="BW392" s="161"/>
      <c r="BX392" s="643" t="str">
        <f t="shared" si="317"/>
        <v xml:space="preserve">  </v>
      </c>
      <c r="BY392" s="85">
        <v>0.62165986742328605</v>
      </c>
      <c r="BZ392" s="85"/>
      <c r="CA392" s="197"/>
      <c r="CB392" s="197"/>
      <c r="CC392" s="643" t="str">
        <f t="shared" si="318"/>
        <v>E, &lt;RL</v>
      </c>
      <c r="CD392" s="199">
        <v>0.80149718621359356</v>
      </c>
      <c r="CE392" s="199"/>
      <c r="CF392" s="85" t="s">
        <v>1132</v>
      </c>
      <c r="CG392" s="818" t="str">
        <f t="shared" si="319"/>
        <v xml:space="preserve">  </v>
      </c>
      <c r="CH392" s="781">
        <f t="shared" si="331"/>
        <v>0.43674755926254794</v>
      </c>
      <c r="CI392" s="6">
        <v>2.6152608160560455</v>
      </c>
      <c r="CJ392" s="6"/>
      <c r="CK392" s="6"/>
      <c r="CL392" s="643" t="str">
        <f t="shared" si="320"/>
        <v xml:space="preserve">  </v>
      </c>
      <c r="CM392" s="6">
        <v>3.2952286282306162</v>
      </c>
      <c r="CN392" s="6"/>
      <c r="CO392" s="6" t="s">
        <v>602</v>
      </c>
      <c r="CP392" s="818" t="str">
        <f t="shared" si="321"/>
        <v xml:space="preserve">  </v>
      </c>
      <c r="CQ392" s="154">
        <f t="shared" si="332"/>
        <v>1.8373532507121475</v>
      </c>
      <c r="CR392" s="87">
        <f t="shared" si="333"/>
        <v>1.7255143571905378</v>
      </c>
      <c r="CS392" s="141"/>
    </row>
    <row r="393" spans="1:97" ht="21.6" x14ac:dyDescent="0.3">
      <c r="A393" s="906" t="s">
        <v>2459</v>
      </c>
      <c r="B393" s="425" t="s">
        <v>1565</v>
      </c>
      <c r="C393" s="219" t="s">
        <v>599</v>
      </c>
      <c r="D393" s="219">
        <v>9</v>
      </c>
      <c r="E393" s="471">
        <v>1602368</v>
      </c>
      <c r="F393" s="472">
        <v>1</v>
      </c>
      <c r="G393" s="419">
        <v>11452600</v>
      </c>
      <c r="H393" s="419">
        <v>201603111650</v>
      </c>
      <c r="I393" s="419" t="s">
        <v>672</v>
      </c>
      <c r="J393" s="419"/>
      <c r="K393" s="926" t="s">
        <v>2614</v>
      </c>
      <c r="L393" s="413" t="s">
        <v>1694</v>
      </c>
      <c r="M393" s="219" t="s">
        <v>1136</v>
      </c>
      <c r="N393" s="219"/>
      <c r="O393" s="219"/>
      <c r="P393" s="332">
        <v>42440</v>
      </c>
      <c r="Q393" s="326">
        <v>0.70138888888888884</v>
      </c>
      <c r="R393" s="219" t="s">
        <v>1156</v>
      </c>
      <c r="S393" s="240" t="s">
        <v>1156</v>
      </c>
      <c r="T393" s="239">
        <v>129.69999999999999</v>
      </c>
      <c r="U393" s="240">
        <v>207.4</v>
      </c>
      <c r="V393" s="136">
        <v>77.700000000000017</v>
      </c>
      <c r="W393" s="8">
        <v>44</v>
      </c>
      <c r="X393" s="8">
        <v>1765.9090909090914</v>
      </c>
      <c r="Y393" s="643" t="str">
        <f t="shared" si="308"/>
        <v xml:space="preserve">  </v>
      </c>
      <c r="Z393" s="240" t="s">
        <v>1156</v>
      </c>
      <c r="AA393" s="239">
        <v>133.9</v>
      </c>
      <c r="AB393" s="240">
        <v>211.10000000000002</v>
      </c>
      <c r="AC393" s="136">
        <v>77.200000000000017</v>
      </c>
      <c r="AD393" s="136">
        <v>48</v>
      </c>
      <c r="AE393" s="136">
        <v>1608.3333333333337</v>
      </c>
      <c r="AF393" s="643" t="str">
        <f t="shared" si="309"/>
        <v xml:space="preserve">  </v>
      </c>
      <c r="AG393" s="240" t="s">
        <v>1156</v>
      </c>
      <c r="AH393" s="598">
        <v>130.30000000000001</v>
      </c>
      <c r="AI393" s="138">
        <v>205.1</v>
      </c>
      <c r="AJ393" s="7">
        <v>74.799999999999983</v>
      </c>
      <c r="AK393" s="7">
        <v>42</v>
      </c>
      <c r="AL393" s="7">
        <v>1780.9523809523805</v>
      </c>
      <c r="AM393" s="643" t="str">
        <f t="shared" ref="AM393:AM433" si="334">IF(AJ393&lt;AM$5,"&lt;MDL",IF(AJ393&lt;AM$6,"E, &lt;RL",IF(AJ393&gt;AM$6,"  ",)))</f>
        <v xml:space="preserve">  </v>
      </c>
      <c r="AN393" s="239">
        <v>1718.3982683982686</v>
      </c>
      <c r="AO393" s="240">
        <v>95.615336593916112</v>
      </c>
      <c r="AP393" s="136">
        <v>5.5642128109823954</v>
      </c>
      <c r="AQ393" s="138">
        <v>3</v>
      </c>
      <c r="AR393" s="643" t="str">
        <f t="shared" si="310"/>
        <v xml:space="preserve">  </v>
      </c>
      <c r="AS393" s="535"/>
      <c r="AT393" s="86" t="s">
        <v>191</v>
      </c>
      <c r="AU393" s="86" t="s">
        <v>191</v>
      </c>
      <c r="AV393" s="86" t="s">
        <v>191</v>
      </c>
      <c r="AW393" s="161" t="str">
        <f t="shared" si="326"/>
        <v xml:space="preserve">  </v>
      </c>
      <c r="AX393" s="643" t="str">
        <f t="shared" si="311"/>
        <v xml:space="preserve">  </v>
      </c>
      <c r="AY393" s="86" t="s">
        <v>191</v>
      </c>
      <c r="AZ393" s="86" t="s">
        <v>191</v>
      </c>
      <c r="BA393" s="86" t="s">
        <v>191</v>
      </c>
      <c r="BB393" s="161"/>
      <c r="BC393" s="643" t="str">
        <f t="shared" si="312"/>
        <v xml:space="preserve">  </v>
      </c>
      <c r="BD393" s="801" t="s">
        <v>191</v>
      </c>
      <c r="BE393" s="141" t="s">
        <v>1156</v>
      </c>
      <c r="BF393" s="85">
        <v>8.6576606504231908</v>
      </c>
      <c r="BG393" s="85"/>
      <c r="BH393" s="161"/>
      <c r="BI393" s="643" t="str">
        <f t="shared" si="313"/>
        <v xml:space="preserve">  </v>
      </c>
      <c r="BJ393" s="141" t="s">
        <v>1156</v>
      </c>
      <c r="BK393" s="199">
        <v>6.545145634798169E-2</v>
      </c>
      <c r="BL393" s="199"/>
      <c r="BM393" s="141"/>
      <c r="BN393" s="818" t="str">
        <f t="shared" si="314"/>
        <v xml:space="preserve">  </v>
      </c>
      <c r="BO393" s="942" t="str">
        <f t="shared" si="315"/>
        <v xml:space="preserve">  </v>
      </c>
      <c r="BP393" s="825">
        <f t="shared" si="330"/>
        <v>0.75599470793282242</v>
      </c>
      <c r="BQ393" s="7">
        <v>173.71720731251216</v>
      </c>
      <c r="BR393" s="141"/>
      <c r="BS393" s="161"/>
      <c r="BT393" s="818" t="str">
        <f t="shared" si="316"/>
        <v xml:space="preserve">  </v>
      </c>
      <c r="BU393" s="90">
        <v>306.76879564050455</v>
      </c>
      <c r="BV393" s="141"/>
      <c r="BW393" s="161"/>
      <c r="BX393" s="643" t="str">
        <f t="shared" si="317"/>
        <v xml:space="preserve">  </v>
      </c>
      <c r="BY393" s="85">
        <v>0.6766264852819539</v>
      </c>
      <c r="BZ393" s="85"/>
      <c r="CA393" s="197"/>
      <c r="CB393" s="197"/>
      <c r="CC393" s="643" t="str">
        <f t="shared" si="318"/>
        <v>E, &lt;RL</v>
      </c>
      <c r="CD393" s="199">
        <v>1.0882409304951424</v>
      </c>
      <c r="CE393" s="24"/>
      <c r="CF393" s="85" t="s">
        <v>1132</v>
      </c>
      <c r="CG393" s="818" t="str">
        <f t="shared" si="319"/>
        <v xml:space="preserve">  </v>
      </c>
      <c r="CH393" s="781">
        <f t="shared" si="331"/>
        <v>0.38949882728929824</v>
      </c>
      <c r="CI393" s="6">
        <v>4.6950761834945993</v>
      </c>
      <c r="CJ393" s="6"/>
      <c r="CK393" s="6"/>
      <c r="CL393" s="643" t="str">
        <f t="shared" si="320"/>
        <v xml:space="preserve">  </v>
      </c>
      <c r="CM393" s="6">
        <v>8.361707107747522</v>
      </c>
      <c r="CN393" s="6"/>
      <c r="CO393" s="6" t="s">
        <v>602</v>
      </c>
      <c r="CP393" s="818" t="str">
        <f t="shared" si="321"/>
        <v xml:space="preserve">  </v>
      </c>
      <c r="CQ393" s="154">
        <f t="shared" si="332"/>
        <v>2.702712216095148</v>
      </c>
      <c r="CR393" s="87">
        <f t="shared" si="333"/>
        <v>2.7257358722842264</v>
      </c>
      <c r="CS393" s="141"/>
    </row>
    <row r="394" spans="1:97" ht="21.6" x14ac:dyDescent="0.3">
      <c r="A394" s="906" t="s">
        <v>2460</v>
      </c>
      <c r="B394" s="390" t="s">
        <v>1566</v>
      </c>
      <c r="C394" s="219" t="s">
        <v>601</v>
      </c>
      <c r="D394" s="305">
        <v>2</v>
      </c>
      <c r="E394" s="471">
        <v>1600574</v>
      </c>
      <c r="F394" s="472">
        <v>4</v>
      </c>
      <c r="G394" s="419">
        <v>11452600</v>
      </c>
      <c r="H394" s="233">
        <v>201603121205</v>
      </c>
      <c r="I394" s="419" t="s">
        <v>672</v>
      </c>
      <c r="J394" s="419"/>
      <c r="K394" s="926" t="s">
        <v>2614</v>
      </c>
      <c r="L394" s="413" t="s">
        <v>1694</v>
      </c>
      <c r="M394" s="219" t="s">
        <v>1136</v>
      </c>
      <c r="N394" s="219"/>
      <c r="O394" s="219" t="s">
        <v>137</v>
      </c>
      <c r="P394" s="332">
        <v>42441</v>
      </c>
      <c r="Q394" s="326">
        <v>0.50347222222222221</v>
      </c>
      <c r="R394" s="219" t="s">
        <v>1157</v>
      </c>
      <c r="S394" s="321" t="s">
        <v>1157</v>
      </c>
      <c r="T394" s="320">
        <v>132.9</v>
      </c>
      <c r="U394" s="321">
        <v>132.80000000000001</v>
      </c>
      <c r="V394" s="25">
        <v>-9.9999999999994316E-2</v>
      </c>
      <c r="W394" s="25">
        <v>58</v>
      </c>
      <c r="X394" s="25">
        <v>-1.7241379310343847</v>
      </c>
      <c r="Y394" s="643" t="str">
        <f t="shared" ref="Y394:Y433" si="335">IF(V394&lt;Y$5,"&lt;MDL",IF(V394&lt;Y$6,"E, &lt;RL",IF(V394&gt;Y$6,"  ",)))</f>
        <v>&lt;MDL</v>
      </c>
      <c r="Z394" s="321" t="s">
        <v>1157</v>
      </c>
      <c r="AA394" s="320">
        <v>132.1</v>
      </c>
      <c r="AB394" s="321">
        <v>132.20000000000002</v>
      </c>
      <c r="AC394" s="25">
        <v>0.10000000000002274</v>
      </c>
      <c r="AD394" s="25">
        <v>60</v>
      </c>
      <c r="AE394" s="25">
        <v>1.6666666666670458</v>
      </c>
      <c r="AF394" s="643" t="str">
        <f t="shared" ref="AF394:AF433" si="336">IF(AC394&lt;AF$5,"&lt;MDL",IF(AC394&lt;AF$6,"E, &lt;RL",IF(AC394&gt;AF$6,"  ",)))</f>
        <v>&lt;MDL</v>
      </c>
      <c r="AG394" s="321" t="s">
        <v>1157</v>
      </c>
      <c r="AH394" s="221">
        <v>130.80000000000001</v>
      </c>
      <c r="AI394" s="137">
        <v>130.80000000000001</v>
      </c>
      <c r="AJ394" s="137">
        <v>0</v>
      </c>
      <c r="AK394" s="137">
        <v>52</v>
      </c>
      <c r="AL394" s="137">
        <v>0</v>
      </c>
      <c r="AM394" s="643" t="str">
        <f t="shared" si="334"/>
        <v>&lt;MDL</v>
      </c>
      <c r="AN394" s="320">
        <v>-1.915708812244632E-2</v>
      </c>
      <c r="AO394" s="321">
        <v>1.6954834710097555</v>
      </c>
      <c r="AP394" s="25">
        <v>-8850.4237187444014</v>
      </c>
      <c r="AQ394" s="137">
        <v>3</v>
      </c>
      <c r="AR394" s="643" t="str">
        <f t="shared" ref="AR394:AR433" si="337">IF(AN394&lt;AR$5,"&lt;MDL",IF(AN394&lt;AR$6,"E, &lt;RL",IF(AN394&gt;AR$6,"  ",)))</f>
        <v>&lt;MDL</v>
      </c>
      <c r="AS394" s="502"/>
      <c r="AT394" s="86" t="s">
        <v>191</v>
      </c>
      <c r="AU394" s="86" t="s">
        <v>191</v>
      </c>
      <c r="AV394" s="86" t="s">
        <v>191</v>
      </c>
      <c r="AW394" s="161" t="str">
        <f t="shared" si="326"/>
        <v xml:space="preserve">  </v>
      </c>
      <c r="AX394" s="643" t="str">
        <f t="shared" ref="AX394:AX433" si="338">IF(AU394&lt;AX$5,"&lt;MDL",IF(AU394&lt;AX$6,"E, &lt;RL",IF(AU394&gt;AX$6,"  ",)))</f>
        <v xml:space="preserve">  </v>
      </c>
      <c r="AY394" s="86" t="s">
        <v>191</v>
      </c>
      <c r="AZ394" s="86" t="s">
        <v>191</v>
      </c>
      <c r="BA394" s="86" t="s">
        <v>191</v>
      </c>
      <c r="BB394" s="161"/>
      <c r="BC394" s="643" t="str">
        <f t="shared" ref="BC394:BC433" si="339">IF(AZ394&lt;BC$5,"&lt;MDL",IF(AZ394&lt;BC$6,"E, &lt;RL",IF(AZ394&gt;BC$6,"  ",)))</f>
        <v xml:space="preserve">  </v>
      </c>
      <c r="BD394" s="801" t="s">
        <v>191</v>
      </c>
      <c r="BE394" s="39" t="s">
        <v>1157</v>
      </c>
      <c r="BF394" s="200">
        <v>-2.2743079823084322E-5</v>
      </c>
      <c r="BG394" s="200"/>
      <c r="BH394" s="161"/>
      <c r="BI394" s="643" t="str">
        <f t="shared" ref="BI394:BI433" si="340">IF(BF394&lt;BI$5,"&lt;MDL",IF(BF394&lt;BI$6,"E, &lt;RL",IF(BF394&gt;BI$6,"  ",)))</f>
        <v>&lt;MDL</v>
      </c>
      <c r="BJ394" s="39" t="s">
        <v>1157</v>
      </c>
      <c r="BK394" s="215">
        <v>2.7757291446331867E-3</v>
      </c>
      <c r="BL394" s="215"/>
      <c r="BM394" s="39" t="s">
        <v>88</v>
      </c>
      <c r="BN394" s="818" t="str">
        <f t="shared" ref="BN394:BN433" si="341">IF(BK394&lt;BN$5,"&lt;MDL",IF(BK394&lt;BN$6,"E, &lt;RL",IF(BK394&gt;BN$6,"  ",)))</f>
        <v>&lt;MDL</v>
      </c>
      <c r="BO394" s="942" t="str">
        <f t="shared" ref="BO394:BO433" si="342">IF(BK394&lt;BO$5,"&lt;MDL",IF(BK394&lt;BO$6,"E, &lt;RL",IF(BK394&gt;BO$6,"  ",)))</f>
        <v>&lt;MDL</v>
      </c>
      <c r="BP394" s="848"/>
      <c r="BQ394" s="137"/>
      <c r="BR394" s="39"/>
      <c r="BS394" s="161"/>
      <c r="BT394" s="818" t="str">
        <f t="shared" ref="BT394" si="343">IF(BQ394&lt;BT$5,"&lt;MDL",IF(BQ394&lt;BT$6,"E, &lt;RL",IF(BQ394&gt;BT$6,"  ",)))</f>
        <v>&lt;MDL</v>
      </c>
      <c r="BU394" s="858"/>
      <c r="BV394" s="818"/>
      <c r="BW394" s="818"/>
      <c r="BX394" s="818" t="str">
        <f t="shared" ref="BX394" si="344">IF(BU394&lt;BX$5,"&lt;MDL",IF(BU394&lt;BX$6,"E, &lt;RL",IF(BU394&gt;BX$6,"  ",)))</f>
        <v>&lt;MDL</v>
      </c>
      <c r="BY394" s="882">
        <v>0.27225522432277982</v>
      </c>
      <c r="BZ394" s="200"/>
      <c r="CA394" s="216"/>
      <c r="CB394" s="216" t="s">
        <v>1033</v>
      </c>
      <c r="CC394" s="643" t="str">
        <f t="shared" ref="CC394:CC433" si="345">IF(BY394&lt;CC$5,"&lt;MDL",IF(BY394&lt;CC$6,"E, &lt;RL",IF(BY394&gt;CC$6,"  ",)))</f>
        <v>&lt;MDL</v>
      </c>
      <c r="CD394" s="215">
        <v>4.5375870720463308E-3</v>
      </c>
      <c r="CE394" s="215"/>
      <c r="CF394" s="216" t="s">
        <v>1033</v>
      </c>
      <c r="CG394" s="818" t="str">
        <f t="shared" ref="CG394:CG433" si="346">IF(CD394&lt;CG$5,"&lt;MDL",IF(CD394&lt;CG$6,"E, &lt;RL",IF(CD394&gt;CG$6,"  ",)))</f>
        <v>&lt;MDL</v>
      </c>
      <c r="CH394" s="907" t="s">
        <v>2618</v>
      </c>
      <c r="CI394" s="41">
        <v>6.1343528126706712E-3</v>
      </c>
      <c r="CJ394" s="41"/>
      <c r="CK394" s="41"/>
      <c r="CL394" s="643" t="str">
        <f t="shared" ref="CL394:CL433" si="347">IF(CI394&lt;CL$5,"&lt;MDL",IF(CI394&lt;CL$6,"E, &lt;RL",IF(CI394&gt;CL$6,"  ",)))</f>
        <v>&lt;MDL</v>
      </c>
      <c r="CM394" s="41">
        <v>0.11796832332058983</v>
      </c>
      <c r="CN394" s="41"/>
      <c r="CO394" s="41" t="s">
        <v>88</v>
      </c>
      <c r="CP394" s="818" t="str">
        <f t="shared" ref="CP394:CP433" si="348">IF(CM394&lt;CP$5,"&lt;MDL",IF(CM394&lt;CP$6,"E, &lt;RL",IF(CM394&gt;CP$6,"  ",)))</f>
        <v>&lt;MDL</v>
      </c>
      <c r="CQ394" s="193"/>
      <c r="CR394" s="61" t="s">
        <v>2618</v>
      </c>
      <c r="CS394" s="39"/>
    </row>
    <row r="395" spans="1:97" ht="28.8" x14ac:dyDescent="0.3">
      <c r="A395" s="906" t="s">
        <v>2461</v>
      </c>
      <c r="B395" s="425" t="s">
        <v>1567</v>
      </c>
      <c r="C395" s="219" t="s">
        <v>599</v>
      </c>
      <c r="D395" s="219">
        <v>9</v>
      </c>
      <c r="E395" s="471">
        <v>1602381</v>
      </c>
      <c r="F395" s="472">
        <v>1</v>
      </c>
      <c r="G395" s="419">
        <v>384115121402501</v>
      </c>
      <c r="H395" s="419">
        <v>201603121220</v>
      </c>
      <c r="I395" s="419" t="s">
        <v>672</v>
      </c>
      <c r="J395" s="419"/>
      <c r="K395" s="911" t="s">
        <v>2617</v>
      </c>
      <c r="L395" s="413" t="s">
        <v>1716</v>
      </c>
      <c r="M395" s="219" t="s">
        <v>1139</v>
      </c>
      <c r="N395" s="219"/>
      <c r="O395" s="219"/>
      <c r="P395" s="332">
        <v>42441</v>
      </c>
      <c r="Q395" s="326">
        <v>0.51388888888888895</v>
      </c>
      <c r="R395" s="219" t="s">
        <v>1158</v>
      </c>
      <c r="S395" s="240" t="s">
        <v>1158</v>
      </c>
      <c r="T395" s="239">
        <v>128.30000000000001</v>
      </c>
      <c r="U395" s="240">
        <v>140</v>
      </c>
      <c r="V395" s="136">
        <v>11.699999999999989</v>
      </c>
      <c r="W395" s="8">
        <v>74</v>
      </c>
      <c r="X395" s="8">
        <v>158.10810810810796</v>
      </c>
      <c r="Y395" s="643" t="str">
        <f t="shared" si="335"/>
        <v xml:space="preserve">  </v>
      </c>
      <c r="Z395" s="240" t="s">
        <v>1158</v>
      </c>
      <c r="AA395" s="239">
        <v>131.9</v>
      </c>
      <c r="AB395" s="240">
        <v>148.19999999999999</v>
      </c>
      <c r="AC395" s="136">
        <v>16.299999999999983</v>
      </c>
      <c r="AD395" s="136">
        <v>102</v>
      </c>
      <c r="AE395" s="136">
        <v>159.80392156862729</v>
      </c>
      <c r="AF395" s="643" t="str">
        <f t="shared" si="336"/>
        <v xml:space="preserve">  </v>
      </c>
      <c r="AG395" s="240" t="s">
        <v>1158</v>
      </c>
      <c r="AH395" s="598">
        <v>126.8</v>
      </c>
      <c r="AI395" s="138">
        <v>138.69999999999999</v>
      </c>
      <c r="AJ395" s="7">
        <v>11.899999999999991</v>
      </c>
      <c r="AK395" s="7">
        <v>74</v>
      </c>
      <c r="AL395" s="7">
        <v>160.81081081081069</v>
      </c>
      <c r="AM395" s="643" t="str">
        <f t="shared" si="334"/>
        <v xml:space="preserve">  </v>
      </c>
      <c r="AN395" s="239">
        <v>159.57428016251529</v>
      </c>
      <c r="AO395" s="240">
        <v>1.3659069720702008</v>
      </c>
      <c r="AP395" s="136">
        <v>0.85596937719482091</v>
      </c>
      <c r="AQ395" s="138">
        <v>3</v>
      </c>
      <c r="AR395" s="643" t="str">
        <f t="shared" si="337"/>
        <v xml:space="preserve">  </v>
      </c>
      <c r="AS395" s="535"/>
      <c r="AT395" s="86" t="s">
        <v>191</v>
      </c>
      <c r="AU395" s="86" t="s">
        <v>191</v>
      </c>
      <c r="AV395" s="86" t="s">
        <v>191</v>
      </c>
      <c r="AW395" s="161" t="str">
        <f t="shared" si="326"/>
        <v xml:space="preserve">  </v>
      </c>
      <c r="AX395" s="643" t="str">
        <f t="shared" si="338"/>
        <v xml:space="preserve">  </v>
      </c>
      <c r="AY395" s="86" t="s">
        <v>191</v>
      </c>
      <c r="AZ395" s="86" t="s">
        <v>191</v>
      </c>
      <c r="BA395" s="86" t="s">
        <v>191</v>
      </c>
      <c r="BB395" s="161"/>
      <c r="BC395" s="643" t="str">
        <f t="shared" si="339"/>
        <v xml:space="preserve">  </v>
      </c>
      <c r="BD395" s="801" t="s">
        <v>191</v>
      </c>
      <c r="BE395" s="141" t="s">
        <v>1158</v>
      </c>
      <c r="BF395" s="85">
        <v>7.2108865175594969</v>
      </c>
      <c r="BG395" s="85"/>
      <c r="BH395" s="161"/>
      <c r="BI395" s="643" t="str">
        <f t="shared" si="340"/>
        <v xml:space="preserve">  </v>
      </c>
      <c r="BJ395" s="141" t="s">
        <v>1158</v>
      </c>
      <c r="BK395" s="199">
        <v>0.12597448428511335</v>
      </c>
      <c r="BL395" s="199"/>
      <c r="BM395" s="141"/>
      <c r="BN395" s="818" t="str">
        <f t="shared" si="341"/>
        <v xml:space="preserve">  </v>
      </c>
      <c r="BO395" s="942" t="str">
        <f t="shared" si="342"/>
        <v xml:space="preserve">  </v>
      </c>
      <c r="BP395" s="825">
        <f t="shared" ref="BP395:BP414" si="349">BK395/BF395*100</f>
        <v>1.747004116322566</v>
      </c>
      <c r="BQ395" s="7">
        <v>214.56106288908146</v>
      </c>
      <c r="BR395" s="141"/>
      <c r="BS395" s="161"/>
      <c r="BT395" s="818" t="str">
        <f t="shared" ref="BT395:BT433" si="350">IF(BQ395&lt;BT$5,"&lt;MDL",IF(BQ395&lt;BT$6,"E, &lt;RL",IF(BQ395&gt;BT$6,"  ",)))</f>
        <v xml:space="preserve">  </v>
      </c>
      <c r="BU395" s="90">
        <v>33.923843727057438</v>
      </c>
      <c r="BV395" s="141"/>
      <c r="BW395" s="161"/>
      <c r="BX395" s="643" t="str">
        <f t="shared" ref="BX395:BX433" si="351">IF(BU395&lt;BX$5,"&lt;MDL",IF(BU395&lt;BX$6,"E, &lt;RL",IF(BU395&gt;BX$6,"  ",)))</f>
        <v xml:space="preserve">  </v>
      </c>
      <c r="BY395" s="85">
        <v>1.2365228331442675</v>
      </c>
      <c r="BZ395" s="85"/>
      <c r="CA395" s="197"/>
      <c r="CB395" s="197"/>
      <c r="CC395" s="643" t="str">
        <f t="shared" si="345"/>
        <v xml:space="preserve">  </v>
      </c>
      <c r="CD395" s="199">
        <v>0.19760119784560329</v>
      </c>
      <c r="CE395" s="199"/>
      <c r="CF395" s="197" t="s">
        <v>1132</v>
      </c>
      <c r="CG395" s="818" t="str">
        <f t="shared" si="346"/>
        <v xml:space="preserve">  </v>
      </c>
      <c r="CH395" s="781">
        <f t="shared" si="331"/>
        <v>0.5763034618184637</v>
      </c>
      <c r="CI395" s="6">
        <v>8.6344882027087237</v>
      </c>
      <c r="CJ395" s="6"/>
      <c r="CK395" s="6"/>
      <c r="CL395" s="643" t="str">
        <f t="shared" si="347"/>
        <v xml:space="preserve">  </v>
      </c>
      <c r="CM395" s="6">
        <v>1.3885190488139696</v>
      </c>
      <c r="CN395" s="6"/>
      <c r="CO395" s="6" t="s">
        <v>602</v>
      </c>
      <c r="CP395" s="818" t="str">
        <f t="shared" si="348"/>
        <v xml:space="preserve">  </v>
      </c>
      <c r="CQ395" s="154">
        <f t="shared" ref="CQ395:CQ414" si="352">CI395/BQ395*100</f>
        <v>4.0242568182897056</v>
      </c>
      <c r="CR395" s="87">
        <f t="shared" ref="CR395:CR414" si="353">100*CM395/BU395</f>
        <v>4.0930475331322667</v>
      </c>
      <c r="CS395" s="141"/>
    </row>
    <row r="396" spans="1:97" ht="21.6" x14ac:dyDescent="0.3">
      <c r="A396" s="906" t="s">
        <v>2462</v>
      </c>
      <c r="B396" s="425" t="s">
        <v>1568</v>
      </c>
      <c r="C396" s="219" t="s">
        <v>599</v>
      </c>
      <c r="D396" s="219">
        <v>9</v>
      </c>
      <c r="E396" s="471">
        <v>1602370</v>
      </c>
      <c r="F396" s="472">
        <v>1</v>
      </c>
      <c r="G396" s="436">
        <v>11452600</v>
      </c>
      <c r="H396" s="436">
        <v>201603121300</v>
      </c>
      <c r="I396" s="419" t="s">
        <v>672</v>
      </c>
      <c r="J396" s="419"/>
      <c r="K396" s="926" t="s">
        <v>2614</v>
      </c>
      <c r="L396" s="413" t="s">
        <v>1694</v>
      </c>
      <c r="M396" s="219" t="s">
        <v>1136</v>
      </c>
      <c r="N396" s="219"/>
      <c r="O396" s="219"/>
      <c r="P396" s="332">
        <v>42441</v>
      </c>
      <c r="Q396" s="326">
        <v>0.54166666666666663</v>
      </c>
      <c r="R396" s="219" t="s">
        <v>1159</v>
      </c>
      <c r="S396" s="240" t="s">
        <v>1159</v>
      </c>
      <c r="T396" s="239">
        <v>131.6</v>
      </c>
      <c r="U396" s="240">
        <v>163.70000000000002</v>
      </c>
      <c r="V396" s="136">
        <v>32.100000000000023</v>
      </c>
      <c r="W396" s="8">
        <v>26</v>
      </c>
      <c r="X396" s="8">
        <v>1234.6153846153854</v>
      </c>
      <c r="Y396" s="643" t="str">
        <f t="shared" si="335"/>
        <v xml:space="preserve">  </v>
      </c>
      <c r="Z396" s="240" t="s">
        <v>1159</v>
      </c>
      <c r="AA396" s="239">
        <v>122.6</v>
      </c>
      <c r="AB396" s="240">
        <v>189.5</v>
      </c>
      <c r="AC396" s="136">
        <v>66.900000000000006</v>
      </c>
      <c r="AD396" s="136">
        <v>54</v>
      </c>
      <c r="AE396" s="136">
        <v>1238.8888888888889</v>
      </c>
      <c r="AF396" s="643" t="str">
        <f t="shared" si="336"/>
        <v xml:space="preserve">  </v>
      </c>
      <c r="AG396" s="240" t="s">
        <v>1159</v>
      </c>
      <c r="AH396" s="598">
        <v>125.6</v>
      </c>
      <c r="AI396" s="138">
        <v>170.7</v>
      </c>
      <c r="AJ396" s="7">
        <v>45.099999999999994</v>
      </c>
      <c r="AK396" s="7">
        <v>34</v>
      </c>
      <c r="AL396" s="7">
        <v>1326.4705882352939</v>
      </c>
      <c r="AM396" s="643" t="str">
        <f t="shared" si="334"/>
        <v xml:space="preserve">  </v>
      </c>
      <c r="AN396" s="239">
        <v>1266.6582872465226</v>
      </c>
      <c r="AO396" s="240">
        <v>51.84302481407147</v>
      </c>
      <c r="AP396" s="136">
        <v>4.0928974559325288</v>
      </c>
      <c r="AQ396" s="138">
        <v>3</v>
      </c>
      <c r="AR396" s="643" t="str">
        <f t="shared" si="337"/>
        <v xml:space="preserve">  </v>
      </c>
      <c r="AS396" s="535"/>
      <c r="AT396" s="86" t="s">
        <v>191</v>
      </c>
      <c r="AU396" s="86" t="s">
        <v>191</v>
      </c>
      <c r="AV396" s="86" t="s">
        <v>191</v>
      </c>
      <c r="AW396" s="161" t="str">
        <f t="shared" si="326"/>
        <v xml:space="preserve">  </v>
      </c>
      <c r="AX396" s="643" t="str">
        <f t="shared" si="338"/>
        <v xml:space="preserve">  </v>
      </c>
      <c r="AY396" s="86" t="s">
        <v>191</v>
      </c>
      <c r="AZ396" s="86" t="s">
        <v>191</v>
      </c>
      <c r="BA396" s="86" t="s">
        <v>191</v>
      </c>
      <c r="BB396" s="161"/>
      <c r="BC396" s="643" t="str">
        <f t="shared" si="339"/>
        <v xml:space="preserve">  </v>
      </c>
      <c r="BD396" s="801" t="s">
        <v>191</v>
      </c>
      <c r="BE396" s="141" t="s">
        <v>1159</v>
      </c>
      <c r="BF396" s="85">
        <v>8.4933458245001106</v>
      </c>
      <c r="BG396" s="85">
        <v>0.22291794189919312</v>
      </c>
      <c r="BH396" s="161"/>
      <c r="BI396" s="643" t="str">
        <f t="shared" si="340"/>
        <v xml:space="preserve">  </v>
      </c>
      <c r="BJ396" s="141" t="s">
        <v>1159</v>
      </c>
      <c r="BK396" s="199">
        <v>6.1651065266556747E-2</v>
      </c>
      <c r="BL396" s="199"/>
      <c r="BM396" s="141"/>
      <c r="BN396" s="818" t="str">
        <f t="shared" si="341"/>
        <v xml:space="preserve">  </v>
      </c>
      <c r="BO396" s="942" t="str">
        <f t="shared" si="342"/>
        <v xml:space="preserve">  </v>
      </c>
      <c r="BP396" s="825">
        <f t="shared" si="349"/>
        <v>0.72587489713084086</v>
      </c>
      <c r="BQ396" s="7">
        <v>199.53056287159023</v>
      </c>
      <c r="BR396" s="141"/>
      <c r="BS396" s="161"/>
      <c r="BT396" s="818" t="str">
        <f t="shared" si="350"/>
        <v xml:space="preserve">  </v>
      </c>
      <c r="BU396" s="90">
        <v>246.34350262223273</v>
      </c>
      <c r="BV396" s="141"/>
      <c r="BW396" s="161"/>
      <c r="BX396" s="643" t="str">
        <f t="shared" si="351"/>
        <v xml:space="preserve">  </v>
      </c>
      <c r="BY396" s="85">
        <v>0.88617550163949854</v>
      </c>
      <c r="BZ396" s="85"/>
      <c r="CA396" s="197"/>
      <c r="CB396" s="197"/>
      <c r="CC396" s="643" t="str">
        <f t="shared" si="345"/>
        <v xml:space="preserve">  </v>
      </c>
      <c r="CD396" s="199">
        <v>1.0978729825867122</v>
      </c>
      <c r="CE396" s="199"/>
      <c r="CF396" s="197" t="s">
        <v>1132</v>
      </c>
      <c r="CG396" s="818" t="str">
        <f t="shared" si="346"/>
        <v xml:space="preserve">  </v>
      </c>
      <c r="CH396" s="781">
        <f t="shared" si="331"/>
        <v>0.44413020686450178</v>
      </c>
      <c r="CI396" s="6">
        <v>4.1485091083471275</v>
      </c>
      <c r="CJ396" s="6"/>
      <c r="CK396" s="6"/>
      <c r="CL396" s="643" t="str">
        <f t="shared" si="347"/>
        <v xml:space="preserve">  </v>
      </c>
      <c r="CM396" s="6">
        <v>5.5028753172486899</v>
      </c>
      <c r="CN396" s="6"/>
      <c r="CO396" s="6" t="s">
        <v>602</v>
      </c>
      <c r="CP396" s="818" t="str">
        <f t="shared" si="348"/>
        <v xml:space="preserve">  </v>
      </c>
      <c r="CQ396" s="154">
        <f t="shared" si="352"/>
        <v>2.0791346692170358</v>
      </c>
      <c r="CR396" s="87">
        <f t="shared" si="353"/>
        <v>2.2338219838041917</v>
      </c>
      <c r="CS396" s="141"/>
    </row>
    <row r="397" spans="1:97" ht="28.8" x14ac:dyDescent="0.3">
      <c r="A397" s="906" t="s">
        <v>2463</v>
      </c>
      <c r="B397" s="425" t="s">
        <v>1569</v>
      </c>
      <c r="C397" s="219" t="s">
        <v>599</v>
      </c>
      <c r="D397" s="219">
        <v>9</v>
      </c>
      <c r="E397" s="471">
        <v>1602315</v>
      </c>
      <c r="F397" s="472">
        <v>1</v>
      </c>
      <c r="G397" s="419">
        <v>11452800</v>
      </c>
      <c r="H397" s="419">
        <v>201603121410</v>
      </c>
      <c r="I397" s="419" t="s">
        <v>672</v>
      </c>
      <c r="J397" s="419"/>
      <c r="K397" s="911" t="s">
        <v>2615</v>
      </c>
      <c r="L397" s="413" t="s">
        <v>1696</v>
      </c>
      <c r="M397" s="219" t="s">
        <v>1138</v>
      </c>
      <c r="N397" s="219"/>
      <c r="O397" s="219"/>
      <c r="P397" s="332">
        <v>42441</v>
      </c>
      <c r="Q397" s="326">
        <v>0.59027777777777779</v>
      </c>
      <c r="R397" s="219" t="s">
        <v>1160</v>
      </c>
      <c r="S397" s="240" t="s">
        <v>1160</v>
      </c>
      <c r="T397" s="239">
        <v>131.4</v>
      </c>
      <c r="U397" s="240">
        <v>159.6</v>
      </c>
      <c r="V397" s="136">
        <v>28.199999999999989</v>
      </c>
      <c r="W397" s="8">
        <v>70</v>
      </c>
      <c r="X397" s="8">
        <v>402.85714285714266</v>
      </c>
      <c r="Y397" s="643" t="str">
        <f t="shared" si="335"/>
        <v xml:space="preserve">  </v>
      </c>
      <c r="Z397" s="240" t="s">
        <v>1160</v>
      </c>
      <c r="AA397" s="239">
        <v>132.5</v>
      </c>
      <c r="AB397" s="240">
        <v>165.20000000000002</v>
      </c>
      <c r="AC397" s="136">
        <v>32.700000000000017</v>
      </c>
      <c r="AD397" s="136">
        <v>84</v>
      </c>
      <c r="AE397" s="136">
        <v>389.28571428571445</v>
      </c>
      <c r="AF397" s="643" t="str">
        <f t="shared" si="336"/>
        <v xml:space="preserve">  </v>
      </c>
      <c r="AG397" s="240" t="s">
        <v>1160</v>
      </c>
      <c r="AH397" s="598">
        <v>132.80000000000001</v>
      </c>
      <c r="AI397" s="138">
        <v>159.6</v>
      </c>
      <c r="AJ397" s="7">
        <v>26.799999999999983</v>
      </c>
      <c r="AK397" s="7">
        <v>66</v>
      </c>
      <c r="AL397" s="7">
        <v>406.06060606060578</v>
      </c>
      <c r="AM397" s="643" t="str">
        <f t="shared" si="334"/>
        <v xml:space="preserve">  </v>
      </c>
      <c r="AN397" s="239">
        <v>399.40115440115432</v>
      </c>
      <c r="AO397" s="240">
        <v>8.9054556689016664</v>
      </c>
      <c r="AP397" s="136">
        <v>2.2297020353519361</v>
      </c>
      <c r="AQ397" s="138">
        <v>3</v>
      </c>
      <c r="AR397" s="643" t="str">
        <f t="shared" si="337"/>
        <v xml:space="preserve">  </v>
      </c>
      <c r="AS397" s="535"/>
      <c r="AT397" s="86" t="s">
        <v>191</v>
      </c>
      <c r="AU397" s="86" t="s">
        <v>191</v>
      </c>
      <c r="AV397" s="86" t="s">
        <v>191</v>
      </c>
      <c r="AW397" s="161" t="str">
        <f t="shared" si="326"/>
        <v xml:space="preserve">  </v>
      </c>
      <c r="AX397" s="643" t="str">
        <f t="shared" si="338"/>
        <v xml:space="preserve">  </v>
      </c>
      <c r="AY397" s="86" t="s">
        <v>191</v>
      </c>
      <c r="AZ397" s="86" t="s">
        <v>191</v>
      </c>
      <c r="BA397" s="86" t="s">
        <v>191</v>
      </c>
      <c r="BB397" s="161"/>
      <c r="BC397" s="643" t="str">
        <f t="shared" si="339"/>
        <v xml:space="preserve">  </v>
      </c>
      <c r="BD397" s="801" t="s">
        <v>191</v>
      </c>
      <c r="BE397" s="141" t="s">
        <v>1160</v>
      </c>
      <c r="BF397" s="85">
        <v>10.147155694833723</v>
      </c>
      <c r="BG397" s="85"/>
      <c r="BH397" s="161"/>
      <c r="BI397" s="643" t="str">
        <f t="shared" si="340"/>
        <v xml:space="preserve">  </v>
      </c>
      <c r="BJ397" s="141" t="s">
        <v>1160</v>
      </c>
      <c r="BK397" s="199">
        <v>8.2137573164183714E-2</v>
      </c>
      <c r="BL397" s="199"/>
      <c r="BM397" s="141"/>
      <c r="BN397" s="818" t="str">
        <f t="shared" si="341"/>
        <v xml:space="preserve">  </v>
      </c>
      <c r="BO397" s="942" t="str">
        <f t="shared" si="342"/>
        <v xml:space="preserve">  </v>
      </c>
      <c r="BP397" s="825">
        <f t="shared" si="349"/>
        <v>0.80946400779090111</v>
      </c>
      <c r="BQ397" s="7">
        <v>218.82033783070474</v>
      </c>
      <c r="BR397" s="141"/>
      <c r="BS397" s="161"/>
      <c r="BT397" s="818" t="str">
        <f t="shared" si="350"/>
        <v xml:space="preserve">  </v>
      </c>
      <c r="BU397" s="90">
        <v>88.153336097512437</v>
      </c>
      <c r="BV397" s="141"/>
      <c r="BW397" s="161"/>
      <c r="BX397" s="643" t="str">
        <f t="shared" si="351"/>
        <v xml:space="preserve">  </v>
      </c>
      <c r="BY397" s="85">
        <v>0.7132209759576571</v>
      </c>
      <c r="BZ397" s="85"/>
      <c r="CA397" s="197"/>
      <c r="CB397" s="197"/>
      <c r="CC397" s="643" t="str">
        <f t="shared" si="345"/>
        <v>E, &lt;RL</v>
      </c>
      <c r="CD397" s="199">
        <v>0.27764673706923088</v>
      </c>
      <c r="CE397" s="199"/>
      <c r="CF397" s="197" t="s">
        <v>1132</v>
      </c>
      <c r="CG397" s="818" t="str">
        <f t="shared" si="346"/>
        <v xml:space="preserve">  </v>
      </c>
      <c r="CH397" s="781">
        <f t="shared" si="331"/>
        <v>0.3259390708506521</v>
      </c>
      <c r="CI397" s="6">
        <v>3.94841738875258</v>
      </c>
      <c r="CJ397" s="6"/>
      <c r="CK397" s="6"/>
      <c r="CL397" s="643" t="str">
        <f t="shared" si="347"/>
        <v xml:space="preserve">  </v>
      </c>
      <c r="CM397" s="6">
        <v>1.6032967578571071</v>
      </c>
      <c r="CN397" s="6"/>
      <c r="CO397" s="6" t="s">
        <v>602</v>
      </c>
      <c r="CP397" s="818" t="str">
        <f t="shared" si="348"/>
        <v xml:space="preserve">  </v>
      </c>
      <c r="CQ397" s="154">
        <f t="shared" si="352"/>
        <v>1.8044106082165734</v>
      </c>
      <c r="CR397" s="87">
        <f t="shared" si="353"/>
        <v>1.8187590269795246</v>
      </c>
      <c r="CS397" s="141"/>
    </row>
    <row r="398" spans="1:97" ht="31.8" x14ac:dyDescent="0.3">
      <c r="A398" s="906" t="s">
        <v>2464</v>
      </c>
      <c r="B398" s="425" t="s">
        <v>1570</v>
      </c>
      <c r="C398" s="219" t="s">
        <v>599</v>
      </c>
      <c r="D398" s="219">
        <v>9</v>
      </c>
      <c r="E398" s="471">
        <v>1602325</v>
      </c>
      <c r="F398" s="472">
        <v>1</v>
      </c>
      <c r="G398" s="419">
        <v>11452900</v>
      </c>
      <c r="H398" s="419">
        <v>201603121420</v>
      </c>
      <c r="I398" s="419" t="s">
        <v>672</v>
      </c>
      <c r="J398" s="419"/>
      <c r="K398" s="926" t="s">
        <v>2616</v>
      </c>
      <c r="L398" s="413" t="s">
        <v>746</v>
      </c>
      <c r="M398" s="219" t="s">
        <v>1137</v>
      </c>
      <c r="N398" s="219"/>
      <c r="O398" s="219"/>
      <c r="P398" s="332">
        <v>42441</v>
      </c>
      <c r="Q398" s="326">
        <v>0.59722222222222221</v>
      </c>
      <c r="R398" s="219" t="s">
        <v>1161</v>
      </c>
      <c r="S398" s="240" t="s">
        <v>1161</v>
      </c>
      <c r="T398" s="239">
        <v>133.6</v>
      </c>
      <c r="U398" s="240">
        <v>159.6</v>
      </c>
      <c r="V398" s="136">
        <v>26</v>
      </c>
      <c r="W398" s="8">
        <v>46</v>
      </c>
      <c r="X398" s="8">
        <v>565.21739130434787</v>
      </c>
      <c r="Y398" s="643" t="str">
        <f t="shared" si="335"/>
        <v xml:space="preserve">  </v>
      </c>
      <c r="Z398" s="240" t="s">
        <v>1161</v>
      </c>
      <c r="AA398" s="239">
        <v>133.30000000000001</v>
      </c>
      <c r="AB398" s="240">
        <v>173.2</v>
      </c>
      <c r="AC398" s="136">
        <v>39.899999999999977</v>
      </c>
      <c r="AD398" s="136">
        <v>72</v>
      </c>
      <c r="AE398" s="136">
        <v>554.1666666666664</v>
      </c>
      <c r="AF398" s="643" t="str">
        <f t="shared" si="336"/>
        <v xml:space="preserve">  </v>
      </c>
      <c r="AG398" s="240" t="s">
        <v>1161</v>
      </c>
      <c r="AH398" s="598">
        <v>131.5</v>
      </c>
      <c r="AI398" s="138">
        <v>157.9</v>
      </c>
      <c r="AJ398" s="7">
        <v>26.400000000000006</v>
      </c>
      <c r="AK398" s="7">
        <v>48</v>
      </c>
      <c r="AL398" s="7">
        <v>550.00000000000011</v>
      </c>
      <c r="AM398" s="643" t="str">
        <f t="shared" si="334"/>
        <v xml:space="preserve">  </v>
      </c>
      <c r="AN398" s="239">
        <v>556.4613526570048</v>
      </c>
      <c r="AO398" s="240">
        <v>7.8639326912875562</v>
      </c>
      <c r="AP398" s="136">
        <v>1.4132037478862933</v>
      </c>
      <c r="AQ398" s="138">
        <v>3</v>
      </c>
      <c r="AR398" s="643" t="str">
        <f t="shared" si="337"/>
        <v xml:space="preserve">  </v>
      </c>
      <c r="AS398" s="535"/>
      <c r="AT398" s="86" t="s">
        <v>191</v>
      </c>
      <c r="AU398" s="86" t="s">
        <v>191</v>
      </c>
      <c r="AV398" s="86" t="s">
        <v>191</v>
      </c>
      <c r="AW398" s="161" t="str">
        <f t="shared" si="326"/>
        <v xml:space="preserve">  </v>
      </c>
      <c r="AX398" s="643" t="str">
        <f t="shared" si="338"/>
        <v xml:space="preserve">  </v>
      </c>
      <c r="AY398" s="86" t="s">
        <v>191</v>
      </c>
      <c r="AZ398" s="86" t="s">
        <v>191</v>
      </c>
      <c r="BA398" s="86" t="s">
        <v>191</v>
      </c>
      <c r="BB398" s="161"/>
      <c r="BC398" s="643" t="str">
        <f t="shared" si="339"/>
        <v xml:space="preserve">  </v>
      </c>
      <c r="BD398" s="801" t="s">
        <v>191</v>
      </c>
      <c r="BE398" s="141" t="s">
        <v>1161</v>
      </c>
      <c r="BF398" s="85">
        <v>8.4975232774827045</v>
      </c>
      <c r="BG398" s="85"/>
      <c r="BH398" s="161"/>
      <c r="BI398" s="643" t="str">
        <f t="shared" si="340"/>
        <v xml:space="preserve">  </v>
      </c>
      <c r="BJ398" s="141" t="s">
        <v>1161</v>
      </c>
      <c r="BK398" s="199">
        <v>9.1104825400648445E-2</v>
      </c>
      <c r="BL398" s="199"/>
      <c r="BM398" s="141"/>
      <c r="BN398" s="818" t="str">
        <f t="shared" si="341"/>
        <v xml:space="preserve">  </v>
      </c>
      <c r="BO398" s="942" t="str">
        <f t="shared" si="342"/>
        <v xml:space="preserve">  </v>
      </c>
      <c r="BP398" s="825">
        <f t="shared" si="349"/>
        <v>1.0721338727257623</v>
      </c>
      <c r="BQ398" s="7">
        <v>201.99441659707347</v>
      </c>
      <c r="BR398" s="141"/>
      <c r="BS398" s="161"/>
      <c r="BT398" s="818" t="str">
        <f t="shared" si="350"/>
        <v xml:space="preserve">  </v>
      </c>
      <c r="BU398" s="90">
        <v>114.17075720704152</v>
      </c>
      <c r="BV398" s="141"/>
      <c r="BW398" s="161"/>
      <c r="BX398" s="643" t="str">
        <f t="shared" si="351"/>
        <v xml:space="preserve">  </v>
      </c>
      <c r="BY398" s="85">
        <v>0.77002190038076179</v>
      </c>
      <c r="BZ398" s="85"/>
      <c r="CA398" s="197"/>
      <c r="CB398" s="197"/>
      <c r="CC398" s="643" t="str">
        <f t="shared" si="345"/>
        <v>E, &lt;RL</v>
      </c>
      <c r="CD398" s="199">
        <v>0.42672046979433875</v>
      </c>
      <c r="CE398" s="199"/>
      <c r="CF398" s="197" t="s">
        <v>1132</v>
      </c>
      <c r="CG398" s="818" t="str">
        <f t="shared" si="346"/>
        <v xml:space="preserve">  </v>
      </c>
      <c r="CH398" s="781">
        <f t="shared" si="331"/>
        <v>0.38120949744702892</v>
      </c>
      <c r="CI398" s="6">
        <v>4.0082418946427669</v>
      </c>
      <c r="CJ398" s="6"/>
      <c r="CK398" s="6"/>
      <c r="CL398" s="643" t="str">
        <f t="shared" si="347"/>
        <v xml:space="preserve">  </v>
      </c>
      <c r="CM398" s="6">
        <v>2.2045330420535225</v>
      </c>
      <c r="CN398" s="6"/>
      <c r="CO398" s="6" t="s">
        <v>602</v>
      </c>
      <c r="CP398" s="818" t="str">
        <f t="shared" si="348"/>
        <v xml:space="preserve">  </v>
      </c>
      <c r="CQ398" s="154">
        <f t="shared" si="352"/>
        <v>1.9843330138367989</v>
      </c>
      <c r="CR398" s="87">
        <f t="shared" si="353"/>
        <v>1.9309086634642705</v>
      </c>
      <c r="CS398" s="141"/>
    </row>
    <row r="399" spans="1:97" ht="28.8" x14ac:dyDescent="0.3">
      <c r="A399" s="906" t="s">
        <v>2465</v>
      </c>
      <c r="B399" s="425" t="s">
        <v>1571</v>
      </c>
      <c r="C399" s="219" t="s">
        <v>599</v>
      </c>
      <c r="D399" s="219">
        <v>9</v>
      </c>
      <c r="E399" s="471">
        <v>1602382</v>
      </c>
      <c r="F399" s="472">
        <v>1</v>
      </c>
      <c r="G399" s="419">
        <v>384115121402501</v>
      </c>
      <c r="H399" s="419">
        <v>201603131130</v>
      </c>
      <c r="I399" s="419" t="s">
        <v>672</v>
      </c>
      <c r="J399" s="419"/>
      <c r="K399" s="911" t="s">
        <v>2617</v>
      </c>
      <c r="L399" s="413" t="s">
        <v>1716</v>
      </c>
      <c r="M399" s="219" t="s">
        <v>1139</v>
      </c>
      <c r="N399" s="219"/>
      <c r="O399" s="219"/>
      <c r="P399" s="332">
        <v>42442</v>
      </c>
      <c r="Q399" s="326">
        <v>0.47916666666666669</v>
      </c>
      <c r="R399" s="219" t="s">
        <v>1162</v>
      </c>
      <c r="S399" s="240" t="s">
        <v>1162</v>
      </c>
      <c r="T399" s="239">
        <v>133.19999999999999</v>
      </c>
      <c r="U399" s="240">
        <v>146</v>
      </c>
      <c r="V399" s="136">
        <v>12.800000000000011</v>
      </c>
      <c r="W399" s="8">
        <v>56</v>
      </c>
      <c r="X399" s="8">
        <v>228.57142857142878</v>
      </c>
      <c r="Y399" s="643" t="str">
        <f t="shared" si="335"/>
        <v xml:space="preserve">  </v>
      </c>
      <c r="Z399" s="240" t="s">
        <v>1162</v>
      </c>
      <c r="AA399" s="239">
        <v>127.5</v>
      </c>
      <c r="AB399" s="240">
        <v>141</v>
      </c>
      <c r="AC399" s="136">
        <v>13.5</v>
      </c>
      <c r="AD399" s="136">
        <v>70</v>
      </c>
      <c r="AE399" s="136">
        <v>192.85714285714283</v>
      </c>
      <c r="AF399" s="643" t="str">
        <f t="shared" si="336"/>
        <v xml:space="preserve">  </v>
      </c>
      <c r="AG399" s="240" t="s">
        <v>1162</v>
      </c>
      <c r="AH399" s="598">
        <v>132.30000000000001</v>
      </c>
      <c r="AI399" s="138">
        <v>146.69999999999999</v>
      </c>
      <c r="AJ399" s="7">
        <v>14.399999999999977</v>
      </c>
      <c r="AK399" s="7">
        <v>64</v>
      </c>
      <c r="AL399" s="7">
        <v>224.99999999999963</v>
      </c>
      <c r="AM399" s="643" t="str">
        <f t="shared" si="334"/>
        <v xml:space="preserve">  </v>
      </c>
      <c r="AN399" s="239">
        <v>215.4761904761904</v>
      </c>
      <c r="AO399" s="240">
        <v>19.669894811736075</v>
      </c>
      <c r="AP399" s="136">
        <v>9.1285699678775192</v>
      </c>
      <c r="AQ399" s="138">
        <v>3</v>
      </c>
      <c r="AR399" s="643" t="str">
        <f t="shared" si="337"/>
        <v xml:space="preserve">  </v>
      </c>
      <c r="AS399" s="535"/>
      <c r="AT399" s="86" t="s">
        <v>191</v>
      </c>
      <c r="AU399" s="86" t="s">
        <v>191</v>
      </c>
      <c r="AV399" s="86" t="s">
        <v>191</v>
      </c>
      <c r="AW399" s="161" t="str">
        <f t="shared" si="326"/>
        <v xml:space="preserve">  </v>
      </c>
      <c r="AX399" s="643" t="str">
        <f t="shared" si="338"/>
        <v xml:space="preserve">  </v>
      </c>
      <c r="AY399" s="86" t="s">
        <v>191</v>
      </c>
      <c r="AZ399" s="86" t="s">
        <v>191</v>
      </c>
      <c r="BA399" s="86" t="s">
        <v>191</v>
      </c>
      <c r="BB399" s="161"/>
      <c r="BC399" s="643" t="str">
        <f t="shared" si="339"/>
        <v xml:space="preserve">  </v>
      </c>
      <c r="BD399" s="801" t="s">
        <v>191</v>
      </c>
      <c r="BE399" s="141" t="s">
        <v>1162</v>
      </c>
      <c r="BF399" s="85">
        <v>8.7720147054653186</v>
      </c>
      <c r="BG399" s="85"/>
      <c r="BH399" s="161"/>
      <c r="BI399" s="643" t="str">
        <f t="shared" si="340"/>
        <v xml:space="preserve">  </v>
      </c>
      <c r="BJ399" s="141" t="s">
        <v>1162</v>
      </c>
      <c r="BK399" s="199">
        <v>0.10604059299265522</v>
      </c>
      <c r="BL399" s="199"/>
      <c r="BM399" s="141"/>
      <c r="BN399" s="818" t="str">
        <f t="shared" si="341"/>
        <v xml:space="preserve">  </v>
      </c>
      <c r="BO399" s="942" t="str">
        <f t="shared" si="342"/>
        <v xml:space="preserve">  </v>
      </c>
      <c r="BP399" s="825">
        <f t="shared" si="349"/>
        <v>1.2088510627619862</v>
      </c>
      <c r="BQ399" s="7">
        <v>191.66316661067111</v>
      </c>
      <c r="BR399" s="141"/>
      <c r="BS399" s="161"/>
      <c r="BT399" s="818" t="str">
        <f t="shared" si="350"/>
        <v xml:space="preserve">  </v>
      </c>
      <c r="BU399" s="90">
        <v>43.808723796724863</v>
      </c>
      <c r="BV399" s="141"/>
      <c r="BW399" s="161"/>
      <c r="BX399" s="643" t="str">
        <f t="shared" si="351"/>
        <v xml:space="preserve">  </v>
      </c>
      <c r="BY399" s="85">
        <v>1.1728667383842171</v>
      </c>
      <c r="BZ399" s="85"/>
      <c r="CA399" s="197"/>
      <c r="CB399" s="197"/>
      <c r="CC399" s="643" t="str">
        <f t="shared" si="345"/>
        <v xml:space="preserve">  </v>
      </c>
      <c r="CD399" s="199">
        <v>0.22619572811695587</v>
      </c>
      <c r="CE399" s="199"/>
      <c r="CF399" s="197" t="s">
        <v>1132</v>
      </c>
      <c r="CG399" s="818" t="str">
        <f t="shared" si="346"/>
        <v xml:space="preserve">  </v>
      </c>
      <c r="CH399" s="781">
        <f t="shared" si="331"/>
        <v>0.61194164696583697</v>
      </c>
      <c r="CI399" s="6">
        <v>5.5379574003276977</v>
      </c>
      <c r="CJ399" s="6"/>
      <c r="CK399" s="6"/>
      <c r="CL399" s="643" t="str">
        <f t="shared" si="347"/>
        <v xml:space="preserve">  </v>
      </c>
      <c r="CM399" s="6">
        <v>1.2460404150737301</v>
      </c>
      <c r="CN399" s="6"/>
      <c r="CO399" s="6" t="s">
        <v>602</v>
      </c>
      <c r="CP399" s="818" t="str">
        <f t="shared" si="348"/>
        <v xml:space="preserve">  </v>
      </c>
      <c r="CQ399" s="154">
        <f t="shared" si="352"/>
        <v>2.8894218426313762</v>
      </c>
      <c r="CR399" s="87">
        <f t="shared" si="353"/>
        <v>2.8442746263402543</v>
      </c>
      <c r="CS399" s="141"/>
    </row>
    <row r="400" spans="1:97" ht="21.6" x14ac:dyDescent="0.3">
      <c r="A400" s="906" t="s">
        <v>2466</v>
      </c>
      <c r="B400" s="425" t="s">
        <v>1572</v>
      </c>
      <c r="C400" s="219" t="s">
        <v>599</v>
      </c>
      <c r="D400" s="219">
        <v>9</v>
      </c>
      <c r="E400" s="471">
        <v>1602371</v>
      </c>
      <c r="F400" s="472">
        <v>1</v>
      </c>
      <c r="G400" s="419">
        <v>11452600</v>
      </c>
      <c r="H400" s="419">
        <v>201603131140</v>
      </c>
      <c r="I400" s="419" t="s">
        <v>672</v>
      </c>
      <c r="J400" s="419"/>
      <c r="K400" s="926" t="s">
        <v>2614</v>
      </c>
      <c r="L400" s="413" t="s">
        <v>1694</v>
      </c>
      <c r="M400" s="219" t="s">
        <v>1136</v>
      </c>
      <c r="N400" s="219"/>
      <c r="O400" s="219"/>
      <c r="P400" s="332">
        <v>42442</v>
      </c>
      <c r="Q400" s="326">
        <v>0.4861111111111111</v>
      </c>
      <c r="R400" s="219" t="s">
        <v>1163</v>
      </c>
      <c r="S400" s="240" t="s">
        <v>1163</v>
      </c>
      <c r="T400" s="239">
        <v>132.19999999999999</v>
      </c>
      <c r="U400" s="240">
        <v>180.29999999999998</v>
      </c>
      <c r="V400" s="136">
        <v>48.099999999999994</v>
      </c>
      <c r="W400" s="8">
        <v>18</v>
      </c>
      <c r="X400" s="8">
        <v>2672.2222222222222</v>
      </c>
      <c r="Y400" s="643" t="str">
        <f t="shared" si="335"/>
        <v xml:space="preserve">  </v>
      </c>
      <c r="Z400" s="240" t="s">
        <v>1163</v>
      </c>
      <c r="AA400" s="239">
        <v>127.8</v>
      </c>
      <c r="AB400" s="240">
        <v>231.4</v>
      </c>
      <c r="AC400" s="136">
        <v>103.60000000000001</v>
      </c>
      <c r="AD400" s="136">
        <v>38</v>
      </c>
      <c r="AE400" s="136">
        <v>2726.3157894736846</v>
      </c>
      <c r="AF400" s="643" t="str">
        <f t="shared" si="336"/>
        <v xml:space="preserve">  </v>
      </c>
      <c r="AG400" s="240" t="s">
        <v>1163</v>
      </c>
      <c r="AH400" s="598">
        <v>121.6</v>
      </c>
      <c r="AI400" s="138">
        <v>144.19999999999999</v>
      </c>
      <c r="AJ400" s="7">
        <v>22.599999999999994</v>
      </c>
      <c r="AK400" s="7">
        <v>6</v>
      </c>
      <c r="AL400" s="7">
        <v>3766.6666666666656</v>
      </c>
      <c r="AM400" s="643" t="str">
        <f t="shared" si="334"/>
        <v xml:space="preserve">  </v>
      </c>
      <c r="AN400" s="239">
        <v>3055.0682261208572</v>
      </c>
      <c r="AO400" s="240">
        <v>616.8555616551721</v>
      </c>
      <c r="AP400" s="136">
        <v>20.191220489973098</v>
      </c>
      <c r="AQ400" s="138">
        <v>3</v>
      </c>
      <c r="AR400" s="643" t="str">
        <f t="shared" si="337"/>
        <v xml:space="preserve">  </v>
      </c>
      <c r="AS400" s="535"/>
      <c r="AT400" s="86" t="s">
        <v>191</v>
      </c>
      <c r="AU400" s="86" t="s">
        <v>191</v>
      </c>
      <c r="AV400" s="86" t="s">
        <v>191</v>
      </c>
      <c r="AW400" s="161" t="str">
        <f t="shared" si="326"/>
        <v xml:space="preserve">  </v>
      </c>
      <c r="AX400" s="643" t="str">
        <f t="shared" si="338"/>
        <v xml:space="preserve">  </v>
      </c>
      <c r="AY400" s="86" t="s">
        <v>191</v>
      </c>
      <c r="AZ400" s="86" t="s">
        <v>191</v>
      </c>
      <c r="BA400" s="86" t="s">
        <v>191</v>
      </c>
      <c r="BB400" s="161"/>
      <c r="BC400" s="643" t="str">
        <f t="shared" si="339"/>
        <v xml:space="preserve">  </v>
      </c>
      <c r="BD400" s="801" t="s">
        <v>191</v>
      </c>
      <c r="BE400" s="141" t="s">
        <v>1163</v>
      </c>
      <c r="BF400" s="85">
        <v>7.4091181025676587</v>
      </c>
      <c r="BG400" s="85"/>
      <c r="BH400" s="161"/>
      <c r="BI400" s="643" t="str">
        <f t="shared" si="340"/>
        <v xml:space="preserve">  </v>
      </c>
      <c r="BJ400" s="141" t="s">
        <v>1163</v>
      </c>
      <c r="BK400" s="199">
        <v>7.1163865411263336E-2</v>
      </c>
      <c r="BL400" s="199">
        <v>5.302486701558376E-3</v>
      </c>
      <c r="BM400" s="141"/>
      <c r="BN400" s="818" t="str">
        <f t="shared" si="341"/>
        <v xml:space="preserve">  </v>
      </c>
      <c r="BO400" s="942" t="str">
        <f t="shared" si="342"/>
        <v xml:space="preserve">  </v>
      </c>
      <c r="BP400" s="825">
        <f t="shared" si="349"/>
        <v>0.9604903637128045</v>
      </c>
      <c r="BQ400" s="7">
        <v>130.90855981775874</v>
      </c>
      <c r="BR400" s="141"/>
      <c r="BS400" s="161"/>
      <c r="BT400" s="818" t="str">
        <f t="shared" si="350"/>
        <v xml:space="preserve">  </v>
      </c>
      <c r="BU400" s="90">
        <v>349.81676262412196</v>
      </c>
      <c r="BV400" s="141"/>
      <c r="BW400" s="161"/>
      <c r="BX400" s="643" t="str">
        <f t="shared" si="351"/>
        <v xml:space="preserve">  </v>
      </c>
      <c r="BY400" s="85">
        <v>0.63024571836906895</v>
      </c>
      <c r="BZ400" s="85"/>
      <c r="CA400" s="197"/>
      <c r="CB400" s="197"/>
      <c r="CC400" s="643" t="str">
        <f t="shared" si="345"/>
        <v>E, &lt;RL</v>
      </c>
      <c r="CD400" s="199">
        <v>1.7182488532377773</v>
      </c>
      <c r="CE400" s="199"/>
      <c r="CF400" s="197" t="s">
        <v>1132</v>
      </c>
      <c r="CG400" s="818" t="str">
        <f t="shared" si="346"/>
        <v xml:space="preserve">  </v>
      </c>
      <c r="CH400" s="781">
        <f t="shared" si="331"/>
        <v>0.48143965470741612</v>
      </c>
      <c r="CI400" s="6">
        <v>4.0036152206589568</v>
      </c>
      <c r="CJ400" s="6"/>
      <c r="CK400" s="6"/>
      <c r="CL400" s="643" t="str">
        <f t="shared" si="347"/>
        <v xml:space="preserve">  </v>
      </c>
      <c r="CM400" s="6">
        <v>15.0802839978154</v>
      </c>
      <c r="CN400" s="6"/>
      <c r="CO400" s="6" t="s">
        <v>602</v>
      </c>
      <c r="CP400" s="818" t="str">
        <f t="shared" si="348"/>
        <v xml:space="preserve">  </v>
      </c>
      <c r="CQ400" s="154">
        <f t="shared" si="352"/>
        <v>3.0583295899309375</v>
      </c>
      <c r="CR400" s="87">
        <f t="shared" si="353"/>
        <v>4.3109094843517148</v>
      </c>
      <c r="CS400" s="141"/>
    </row>
    <row r="401" spans="1:97" ht="28.8" x14ac:dyDescent="0.3">
      <c r="A401" s="906" t="s">
        <v>2467</v>
      </c>
      <c r="B401" s="425" t="s">
        <v>1573</v>
      </c>
      <c r="C401" s="219" t="s">
        <v>599</v>
      </c>
      <c r="D401" s="219">
        <v>9</v>
      </c>
      <c r="E401" s="471">
        <v>1602316</v>
      </c>
      <c r="F401" s="472">
        <v>1</v>
      </c>
      <c r="G401" s="419">
        <v>11452800</v>
      </c>
      <c r="H401" s="419">
        <v>201603131240</v>
      </c>
      <c r="I401" s="419" t="s">
        <v>672</v>
      </c>
      <c r="J401" s="419"/>
      <c r="K401" s="911" t="s">
        <v>2615</v>
      </c>
      <c r="L401" s="413" t="s">
        <v>1696</v>
      </c>
      <c r="M401" s="219" t="s">
        <v>1138</v>
      </c>
      <c r="N401" s="219"/>
      <c r="O401" s="219"/>
      <c r="P401" s="332">
        <v>42442</v>
      </c>
      <c r="Q401" s="326">
        <v>0.52777777777777779</v>
      </c>
      <c r="R401" s="219" t="s">
        <v>1164</v>
      </c>
      <c r="S401" s="240" t="s">
        <v>1164</v>
      </c>
      <c r="T401" s="239">
        <v>133.6</v>
      </c>
      <c r="U401" s="240">
        <v>150.29999999999998</v>
      </c>
      <c r="V401" s="136">
        <v>16.699999999999989</v>
      </c>
      <c r="W401" s="8">
        <v>52</v>
      </c>
      <c r="X401" s="8">
        <v>321.15384615384596</v>
      </c>
      <c r="Y401" s="643" t="str">
        <f t="shared" si="335"/>
        <v xml:space="preserve">  </v>
      </c>
      <c r="Z401" s="240" t="s">
        <v>1164</v>
      </c>
      <c r="AA401" s="239">
        <v>131.30000000000001</v>
      </c>
      <c r="AB401" s="240">
        <v>152.9</v>
      </c>
      <c r="AC401" s="136">
        <v>21.599999999999994</v>
      </c>
      <c r="AD401" s="136">
        <v>66</v>
      </c>
      <c r="AE401" s="136">
        <v>327.2727272727272</v>
      </c>
      <c r="AF401" s="643" t="str">
        <f t="shared" si="336"/>
        <v xml:space="preserve">  </v>
      </c>
      <c r="AG401" s="240" t="s">
        <v>1164</v>
      </c>
      <c r="AH401" s="598">
        <v>127.2</v>
      </c>
      <c r="AI401" s="138">
        <v>138.5</v>
      </c>
      <c r="AJ401" s="7">
        <v>11.299999999999997</v>
      </c>
      <c r="AK401" s="7">
        <v>34</v>
      </c>
      <c r="AL401" s="7">
        <v>332.35294117647049</v>
      </c>
      <c r="AM401" s="643" t="str">
        <f t="shared" si="334"/>
        <v xml:space="preserve">  </v>
      </c>
      <c r="AN401" s="239">
        <v>326.92650486768122</v>
      </c>
      <c r="AO401" s="240">
        <v>5.6075694197005053</v>
      </c>
      <c r="AP401" s="136">
        <v>1.7152385432836315</v>
      </c>
      <c r="AQ401" s="138">
        <v>3</v>
      </c>
      <c r="AR401" s="643" t="str">
        <f t="shared" si="337"/>
        <v xml:space="preserve">  </v>
      </c>
      <c r="AS401" s="535"/>
      <c r="AT401" s="86" t="s">
        <v>191</v>
      </c>
      <c r="AU401" s="86" t="s">
        <v>191</v>
      </c>
      <c r="AV401" s="86" t="s">
        <v>191</v>
      </c>
      <c r="AW401" s="161" t="str">
        <f t="shared" si="326"/>
        <v xml:space="preserve">  </v>
      </c>
      <c r="AX401" s="643" t="str">
        <f t="shared" si="338"/>
        <v xml:space="preserve">  </v>
      </c>
      <c r="AY401" s="86" t="s">
        <v>191</v>
      </c>
      <c r="AZ401" s="86" t="s">
        <v>191</v>
      </c>
      <c r="BA401" s="86" t="s">
        <v>191</v>
      </c>
      <c r="BB401" s="161"/>
      <c r="BC401" s="643" t="str">
        <f t="shared" si="339"/>
        <v xml:space="preserve">  </v>
      </c>
      <c r="BD401" s="801" t="s">
        <v>191</v>
      </c>
      <c r="BE401" s="141" t="s">
        <v>1164</v>
      </c>
      <c r="BF401" s="85">
        <v>9.0479013996075892</v>
      </c>
      <c r="BG401" s="85"/>
      <c r="BH401" s="161"/>
      <c r="BI401" s="643" t="str">
        <f t="shared" si="340"/>
        <v xml:space="preserve">  </v>
      </c>
      <c r="BJ401" s="141" t="s">
        <v>1164</v>
      </c>
      <c r="BK401" s="199">
        <v>7.7809078261677322E-2</v>
      </c>
      <c r="BL401" s="199"/>
      <c r="BM401" s="141"/>
      <c r="BN401" s="818" t="str">
        <f t="shared" si="341"/>
        <v xml:space="preserve">  </v>
      </c>
      <c r="BO401" s="942" t="str">
        <f t="shared" si="342"/>
        <v xml:space="preserve">  </v>
      </c>
      <c r="BP401" s="825">
        <f t="shared" si="349"/>
        <v>0.85996823821545987</v>
      </c>
      <c r="BQ401" s="7">
        <v>194.83577414481243</v>
      </c>
      <c r="BR401" s="141"/>
      <c r="BS401" s="161"/>
      <c r="BT401" s="818" t="str">
        <f t="shared" si="350"/>
        <v xml:space="preserve">  </v>
      </c>
      <c r="BU401" s="90">
        <v>62.572258234968572</v>
      </c>
      <c r="BV401" s="141"/>
      <c r="BW401" s="161"/>
      <c r="BX401" s="643" t="str">
        <f t="shared" si="351"/>
        <v xml:space="preserve">  </v>
      </c>
      <c r="BY401" s="85">
        <v>0.65644617210224609</v>
      </c>
      <c r="BZ401" s="85"/>
      <c r="CA401" s="197"/>
      <c r="CB401" s="197" t="str">
        <f>CF401</f>
        <v>&lt; RL, Est.</v>
      </c>
      <c r="CC401" s="643" t="str">
        <f t="shared" si="345"/>
        <v>E, &lt;RL</v>
      </c>
      <c r="CD401" s="199">
        <v>0.21483692905164425</v>
      </c>
      <c r="CE401" s="199"/>
      <c r="CF401" s="197" t="s">
        <v>1032</v>
      </c>
      <c r="CG401" s="818" t="str">
        <f t="shared" si="346"/>
        <v xml:space="preserve">  </v>
      </c>
      <c r="CH401" s="781">
        <f t="shared" si="331"/>
        <v>0.3369228135764944</v>
      </c>
      <c r="CI401" s="6">
        <v>5.1571992672895037</v>
      </c>
      <c r="CJ401" s="6"/>
      <c r="CK401" s="6"/>
      <c r="CL401" s="643" t="str">
        <f t="shared" si="347"/>
        <v xml:space="preserve">  </v>
      </c>
      <c r="CM401" s="6">
        <v>1.7140103447168051</v>
      </c>
      <c r="CN401" s="6"/>
      <c r="CO401" s="6" t="s">
        <v>602</v>
      </c>
      <c r="CP401" s="818" t="str">
        <f t="shared" si="348"/>
        <v xml:space="preserve">  </v>
      </c>
      <c r="CQ401" s="154">
        <f t="shared" si="352"/>
        <v>2.6469467888666052</v>
      </c>
      <c r="CR401" s="87">
        <f t="shared" si="353"/>
        <v>2.7392496180662511</v>
      </c>
      <c r="CS401" s="141"/>
    </row>
    <row r="402" spans="1:97" ht="31.8" x14ac:dyDescent="0.3">
      <c r="A402" s="906" t="s">
        <v>2468</v>
      </c>
      <c r="B402" s="425" t="s">
        <v>1574</v>
      </c>
      <c r="C402" s="219" t="s">
        <v>599</v>
      </c>
      <c r="D402" s="219">
        <v>7</v>
      </c>
      <c r="E402" s="471">
        <v>1602326</v>
      </c>
      <c r="F402" s="472">
        <v>1</v>
      </c>
      <c r="G402" s="419">
        <v>11452900</v>
      </c>
      <c r="H402" s="419">
        <v>201603131310</v>
      </c>
      <c r="I402" s="419" t="s">
        <v>672</v>
      </c>
      <c r="J402" s="419"/>
      <c r="K402" s="926" t="s">
        <v>2616</v>
      </c>
      <c r="L402" s="413" t="s">
        <v>746</v>
      </c>
      <c r="M402" s="219" t="s">
        <v>1137</v>
      </c>
      <c r="N402" s="219"/>
      <c r="O402" s="219"/>
      <c r="P402" s="332">
        <v>42442</v>
      </c>
      <c r="Q402" s="326">
        <v>0.54861111111111105</v>
      </c>
      <c r="R402" s="219" t="s">
        <v>1165</v>
      </c>
      <c r="S402" s="240" t="s">
        <v>1165</v>
      </c>
      <c r="T402" s="239">
        <v>126.8</v>
      </c>
      <c r="U402" s="240">
        <v>154.70000000000002</v>
      </c>
      <c r="V402" s="136">
        <v>27.90000000000002</v>
      </c>
      <c r="W402" s="8">
        <v>80</v>
      </c>
      <c r="X402" s="8">
        <v>348.75000000000023</v>
      </c>
      <c r="Y402" s="643" t="str">
        <f t="shared" si="335"/>
        <v xml:space="preserve">  </v>
      </c>
      <c r="Z402" s="240" t="s">
        <v>1165</v>
      </c>
      <c r="AA402" s="239">
        <v>123.3</v>
      </c>
      <c r="AB402" s="240">
        <v>163.1</v>
      </c>
      <c r="AC402" s="136">
        <v>39.799999999999997</v>
      </c>
      <c r="AD402" s="136">
        <v>116</v>
      </c>
      <c r="AE402" s="136">
        <v>343.10344827586204</v>
      </c>
      <c r="AF402" s="643" t="str">
        <f t="shared" si="336"/>
        <v xml:space="preserve">  </v>
      </c>
      <c r="AG402" s="240" t="s">
        <v>1165</v>
      </c>
      <c r="AH402" s="598">
        <v>122.3</v>
      </c>
      <c r="AI402" s="138">
        <v>146.4</v>
      </c>
      <c r="AJ402" s="7">
        <v>24.100000000000009</v>
      </c>
      <c r="AK402" s="7">
        <v>66</v>
      </c>
      <c r="AL402" s="7">
        <v>365.15151515151524</v>
      </c>
      <c r="AM402" s="643" t="str">
        <f t="shared" si="334"/>
        <v xml:space="preserve">  </v>
      </c>
      <c r="AN402" s="239">
        <v>352.33498780912583</v>
      </c>
      <c r="AO402" s="240">
        <v>11.452878085092998</v>
      </c>
      <c r="AP402" s="136">
        <v>3.2505650819150231</v>
      </c>
      <c r="AQ402" s="138">
        <v>3</v>
      </c>
      <c r="AR402" s="643" t="str">
        <f t="shared" si="337"/>
        <v xml:space="preserve">  </v>
      </c>
      <c r="AS402" s="535"/>
      <c r="AT402" s="86" t="s">
        <v>191</v>
      </c>
      <c r="AU402" s="86" t="s">
        <v>191</v>
      </c>
      <c r="AV402" s="86" t="s">
        <v>191</v>
      </c>
      <c r="AW402" s="161" t="str">
        <f t="shared" si="326"/>
        <v xml:space="preserve">  </v>
      </c>
      <c r="AX402" s="643" t="str">
        <f t="shared" si="338"/>
        <v xml:space="preserve">  </v>
      </c>
      <c r="AY402" s="86" t="s">
        <v>191</v>
      </c>
      <c r="AZ402" s="86" t="s">
        <v>191</v>
      </c>
      <c r="BA402" s="86" t="s">
        <v>191</v>
      </c>
      <c r="BB402" s="161"/>
      <c r="BC402" s="643" t="str">
        <f t="shared" si="339"/>
        <v xml:space="preserve">  </v>
      </c>
      <c r="BD402" s="801" t="s">
        <v>191</v>
      </c>
      <c r="BE402" s="141" t="s">
        <v>1165</v>
      </c>
      <c r="BF402" s="85">
        <v>10.224428183271886</v>
      </c>
      <c r="BG402" s="85"/>
      <c r="BH402" s="161"/>
      <c r="BI402" s="643" t="str">
        <f t="shared" si="340"/>
        <v xml:space="preserve">  </v>
      </c>
      <c r="BJ402" s="141" t="s">
        <v>1165</v>
      </c>
      <c r="BK402" s="199">
        <v>6.7571333031466688E-2</v>
      </c>
      <c r="BL402" s="199"/>
      <c r="BM402" s="141"/>
      <c r="BN402" s="818" t="str">
        <f t="shared" si="341"/>
        <v xml:space="preserve">  </v>
      </c>
      <c r="BO402" s="942" t="str">
        <f t="shared" si="342"/>
        <v xml:space="preserve">  </v>
      </c>
      <c r="BP402" s="825">
        <f t="shared" si="349"/>
        <v>0.66088129155251596</v>
      </c>
      <c r="BQ402" s="7">
        <v>195.90092427502407</v>
      </c>
      <c r="BR402" s="141"/>
      <c r="BS402" s="161"/>
      <c r="BT402" s="818" t="str">
        <f t="shared" si="350"/>
        <v xml:space="preserve">  </v>
      </c>
      <c r="BU402" s="90">
        <v>68.320447340914697</v>
      </c>
      <c r="BV402" s="141"/>
      <c r="BW402" s="161"/>
      <c r="BX402" s="643" t="str">
        <f t="shared" si="351"/>
        <v xml:space="preserve">  </v>
      </c>
      <c r="BY402" s="85">
        <v>0.80477460650665333</v>
      </c>
      <c r="BZ402" s="85"/>
      <c r="CA402" s="197"/>
      <c r="CB402" s="197"/>
      <c r="CC402" s="643" t="str">
        <f t="shared" si="345"/>
        <v xml:space="preserve">  </v>
      </c>
      <c r="CD402" s="199">
        <v>0.27612094257728276</v>
      </c>
      <c r="CE402" s="199"/>
      <c r="CF402" s="197" t="s">
        <v>1132</v>
      </c>
      <c r="CG402" s="818" t="str">
        <f t="shared" si="346"/>
        <v xml:space="preserve">  </v>
      </c>
      <c r="CH402" s="781">
        <f t="shared" si="331"/>
        <v>0.41080694717745964</v>
      </c>
      <c r="CI402" s="6">
        <v>4.1362337429833351</v>
      </c>
      <c r="CJ402" s="6"/>
      <c r="CK402" s="6"/>
      <c r="CL402" s="643" t="str">
        <f t="shared" si="347"/>
        <v xml:space="preserve">  </v>
      </c>
      <c r="CM402" s="6">
        <v>1.5103520182711878</v>
      </c>
      <c r="CN402" s="6"/>
      <c r="CO402" s="6" t="s">
        <v>602</v>
      </c>
      <c r="CP402" s="818" t="str">
        <f t="shared" si="348"/>
        <v xml:space="preserve">  </v>
      </c>
      <c r="CQ402" s="154">
        <f t="shared" si="352"/>
        <v>2.1113906217086056</v>
      </c>
      <c r="CR402" s="87">
        <f t="shared" si="353"/>
        <v>2.210688127866943</v>
      </c>
      <c r="CS402" s="141"/>
    </row>
    <row r="403" spans="1:97" ht="31.8" x14ac:dyDescent="0.3">
      <c r="A403" s="906" t="s">
        <v>2469</v>
      </c>
      <c r="B403" s="421" t="s">
        <v>1575</v>
      </c>
      <c r="C403" s="219" t="s">
        <v>600</v>
      </c>
      <c r="D403" s="310">
        <v>7</v>
      </c>
      <c r="E403" s="471">
        <v>1600575</v>
      </c>
      <c r="F403" s="472">
        <v>4</v>
      </c>
      <c r="G403" s="419">
        <v>11452900</v>
      </c>
      <c r="H403" s="309">
        <v>201603131311</v>
      </c>
      <c r="I403" s="419" t="s">
        <v>672</v>
      </c>
      <c r="J403" s="419"/>
      <c r="K403" s="926" t="s">
        <v>2616</v>
      </c>
      <c r="L403" s="413" t="s">
        <v>746</v>
      </c>
      <c r="M403" s="219" t="s">
        <v>1137</v>
      </c>
      <c r="N403" s="219"/>
      <c r="O403" s="219" t="s">
        <v>45</v>
      </c>
      <c r="P403" s="332">
        <v>42442</v>
      </c>
      <c r="Q403" s="326">
        <v>0.5493055555555556</v>
      </c>
      <c r="R403" s="219" t="s">
        <v>1166</v>
      </c>
      <c r="S403" s="371" t="s">
        <v>1166</v>
      </c>
      <c r="T403" s="370">
        <v>131</v>
      </c>
      <c r="U403" s="371">
        <v>158.9</v>
      </c>
      <c r="V403" s="311">
        <v>27.900000000000006</v>
      </c>
      <c r="W403" s="315">
        <v>73</v>
      </c>
      <c r="X403" s="315">
        <v>382.19178082191792</v>
      </c>
      <c r="Y403" s="643" t="str">
        <f t="shared" si="335"/>
        <v xml:space="preserve">  </v>
      </c>
      <c r="Z403" s="371" t="s">
        <v>1166</v>
      </c>
      <c r="AA403" s="370">
        <v>128</v>
      </c>
      <c r="AB403" s="371">
        <v>153</v>
      </c>
      <c r="AC403" s="311">
        <v>25</v>
      </c>
      <c r="AD403" s="311">
        <v>72</v>
      </c>
      <c r="AE403" s="311">
        <v>347.22222222222223</v>
      </c>
      <c r="AF403" s="643" t="str">
        <f t="shared" si="336"/>
        <v xml:space="preserve">  </v>
      </c>
      <c r="AG403" s="371" t="s">
        <v>1166</v>
      </c>
      <c r="AH403" s="599">
        <v>132.80000000000001</v>
      </c>
      <c r="AI403" s="317">
        <v>154.5</v>
      </c>
      <c r="AJ403" s="314">
        <v>21.699999999999989</v>
      </c>
      <c r="AK403" s="314">
        <v>60</v>
      </c>
      <c r="AL403" s="314">
        <v>361.66666666666652</v>
      </c>
      <c r="AM403" s="643" t="str">
        <f t="shared" si="334"/>
        <v xml:space="preserve">  </v>
      </c>
      <c r="AN403" s="370">
        <v>363.69355657026887</v>
      </c>
      <c r="AO403" s="371">
        <v>17.572669665573912</v>
      </c>
      <c r="AP403" s="311">
        <v>4.83172422170166</v>
      </c>
      <c r="AQ403" s="317">
        <v>3</v>
      </c>
      <c r="AR403" s="643" t="str">
        <f t="shared" si="337"/>
        <v xml:space="preserve">  </v>
      </c>
      <c r="AS403" s="536"/>
      <c r="AT403" s="272" t="s">
        <v>191</v>
      </c>
      <c r="AU403" s="272" t="s">
        <v>191</v>
      </c>
      <c r="AV403" s="272" t="s">
        <v>191</v>
      </c>
      <c r="AW403" s="161" t="str">
        <f t="shared" si="326"/>
        <v xml:space="preserve">  </v>
      </c>
      <c r="AX403" s="643" t="str">
        <f t="shared" si="338"/>
        <v xml:space="preserve">  </v>
      </c>
      <c r="AY403" s="272" t="s">
        <v>191</v>
      </c>
      <c r="AZ403" s="272" t="s">
        <v>191</v>
      </c>
      <c r="BA403" s="272" t="s">
        <v>191</v>
      </c>
      <c r="BB403" s="161"/>
      <c r="BC403" s="643" t="str">
        <f t="shared" si="339"/>
        <v xml:space="preserve">  </v>
      </c>
      <c r="BD403" s="802" t="s">
        <v>191</v>
      </c>
      <c r="BE403" s="195" t="s">
        <v>1166</v>
      </c>
      <c r="BF403" s="312">
        <v>7.9630395831391807</v>
      </c>
      <c r="BG403" s="312"/>
      <c r="BH403" s="161"/>
      <c r="BI403" s="643" t="str">
        <f t="shared" si="340"/>
        <v xml:space="preserve">  </v>
      </c>
      <c r="BJ403" s="195" t="s">
        <v>1166</v>
      </c>
      <c r="BK403" s="313">
        <v>8.5660386381851278E-2</v>
      </c>
      <c r="BL403" s="313"/>
      <c r="BM403" s="195"/>
      <c r="BN403" s="818" t="str">
        <f t="shared" si="341"/>
        <v xml:space="preserve">  </v>
      </c>
      <c r="BO403" s="942" t="str">
        <f t="shared" si="342"/>
        <v xml:space="preserve">  </v>
      </c>
      <c r="BP403" s="846">
        <f t="shared" si="349"/>
        <v>1.0757247340981111</v>
      </c>
      <c r="BQ403" s="314">
        <v>162.53044046556113</v>
      </c>
      <c r="BR403" s="195"/>
      <c r="BS403" s="161"/>
      <c r="BT403" s="818" t="str">
        <f t="shared" si="350"/>
        <v xml:space="preserve">  </v>
      </c>
      <c r="BU403" s="90">
        <v>62.117798479303517</v>
      </c>
      <c r="BV403" s="195"/>
      <c r="BW403" s="161"/>
      <c r="BX403" s="643" t="str">
        <f t="shared" si="351"/>
        <v xml:space="preserve">  </v>
      </c>
      <c r="BY403" s="85">
        <v>0.76918821215980737</v>
      </c>
      <c r="BZ403" s="312"/>
      <c r="CA403" s="196"/>
      <c r="CB403" s="196"/>
      <c r="CC403" s="643" t="str">
        <f t="shared" si="345"/>
        <v>E, &lt;RL</v>
      </c>
      <c r="CD403" s="313">
        <v>0.26707924033326635</v>
      </c>
      <c r="CE403" s="313"/>
      <c r="CF403" s="196" t="s">
        <v>1132</v>
      </c>
      <c r="CG403" s="818" t="str">
        <f t="shared" si="346"/>
        <v xml:space="preserve">  </v>
      </c>
      <c r="CH403" s="789">
        <f t="shared" si="331"/>
        <v>0.47325793860922449</v>
      </c>
      <c r="CI403" s="316">
        <v>4.8057141850415412</v>
      </c>
      <c r="CJ403" s="316"/>
      <c r="CK403" s="316"/>
      <c r="CL403" s="643" t="str">
        <f t="shared" si="347"/>
        <v xml:space="preserve">  </v>
      </c>
      <c r="CM403" s="316">
        <v>1.7380666302566901</v>
      </c>
      <c r="CN403" s="316"/>
      <c r="CO403" s="316" t="s">
        <v>602</v>
      </c>
      <c r="CP403" s="818" t="str">
        <f t="shared" si="348"/>
        <v xml:space="preserve">  </v>
      </c>
      <c r="CQ403" s="269">
        <f t="shared" si="352"/>
        <v>2.9568086884375564</v>
      </c>
      <c r="CR403" s="269">
        <f t="shared" si="353"/>
        <v>2.798017110725167</v>
      </c>
      <c r="CS403" s="195"/>
    </row>
    <row r="404" spans="1:97" ht="28.8" x14ac:dyDescent="0.3">
      <c r="A404" s="906" t="s">
        <v>2470</v>
      </c>
      <c r="B404" s="425" t="s">
        <v>1576</v>
      </c>
      <c r="C404" s="219" t="s">
        <v>599</v>
      </c>
      <c r="D404" s="219">
        <v>9</v>
      </c>
      <c r="E404" s="471">
        <v>1602383</v>
      </c>
      <c r="F404" s="472">
        <v>1</v>
      </c>
      <c r="G404" s="419">
        <v>384115121402501</v>
      </c>
      <c r="H404" s="419">
        <v>201603141210</v>
      </c>
      <c r="I404" s="419" t="s">
        <v>672</v>
      </c>
      <c r="J404" s="419"/>
      <c r="K404" s="911" t="s">
        <v>2617</v>
      </c>
      <c r="L404" s="413" t="s">
        <v>1716</v>
      </c>
      <c r="M404" s="219" t="s">
        <v>1139</v>
      </c>
      <c r="N404" s="219"/>
      <c r="O404" s="219"/>
      <c r="P404" s="332">
        <v>42443</v>
      </c>
      <c r="Q404" s="326">
        <v>0.50694444444444442</v>
      </c>
      <c r="R404" s="219" t="s">
        <v>1167</v>
      </c>
      <c r="S404" s="240" t="s">
        <v>1167</v>
      </c>
      <c r="T404" s="239">
        <v>123.1</v>
      </c>
      <c r="U404" s="240">
        <v>154.1</v>
      </c>
      <c r="V404" s="136">
        <v>31</v>
      </c>
      <c r="W404" s="8">
        <v>108</v>
      </c>
      <c r="X404" s="8">
        <v>287.03703703703707</v>
      </c>
      <c r="Y404" s="643" t="str">
        <f t="shared" si="335"/>
        <v xml:space="preserve">  </v>
      </c>
      <c r="Z404" s="240" t="s">
        <v>1167</v>
      </c>
      <c r="AA404" s="239">
        <v>134.4</v>
      </c>
      <c r="AB404" s="240">
        <v>154.4</v>
      </c>
      <c r="AC404" s="136">
        <v>20</v>
      </c>
      <c r="AD404" s="136">
        <v>72</v>
      </c>
      <c r="AE404" s="136">
        <v>277.77777777777777</v>
      </c>
      <c r="AF404" s="643" t="str">
        <f t="shared" si="336"/>
        <v xml:space="preserve">  </v>
      </c>
      <c r="AG404" s="240" t="s">
        <v>1167</v>
      </c>
      <c r="AH404" s="598">
        <v>132.5</v>
      </c>
      <c r="AI404" s="138">
        <v>152.29999999999998</v>
      </c>
      <c r="AJ404" s="7">
        <v>19.799999999999983</v>
      </c>
      <c r="AK404" s="7">
        <v>72</v>
      </c>
      <c r="AL404" s="7">
        <v>274.99999999999977</v>
      </c>
      <c r="AM404" s="643" t="str">
        <f t="shared" si="334"/>
        <v xml:space="preserve">  </v>
      </c>
      <c r="AN404" s="239">
        <v>279.93827160493817</v>
      </c>
      <c r="AO404" s="240">
        <v>6.302647486624223</v>
      </c>
      <c r="AP404" s="136">
        <v>2.2514418805581577</v>
      </c>
      <c r="AQ404" s="138">
        <v>3</v>
      </c>
      <c r="AR404" s="643" t="str">
        <f t="shared" si="337"/>
        <v xml:space="preserve">  </v>
      </c>
      <c r="AS404" s="535"/>
      <c r="AT404" s="86" t="s">
        <v>191</v>
      </c>
      <c r="AU404" s="86" t="s">
        <v>191</v>
      </c>
      <c r="AV404" s="86" t="s">
        <v>191</v>
      </c>
      <c r="AW404" s="161" t="str">
        <f t="shared" si="326"/>
        <v xml:space="preserve">  </v>
      </c>
      <c r="AX404" s="643" t="str">
        <f t="shared" si="338"/>
        <v xml:space="preserve">  </v>
      </c>
      <c r="AY404" s="86" t="s">
        <v>191</v>
      </c>
      <c r="AZ404" s="86" t="s">
        <v>191</v>
      </c>
      <c r="BA404" s="86" t="s">
        <v>191</v>
      </c>
      <c r="BB404" s="161"/>
      <c r="BC404" s="643" t="str">
        <f t="shared" si="339"/>
        <v xml:space="preserve">  </v>
      </c>
      <c r="BD404" s="801" t="s">
        <v>191</v>
      </c>
      <c r="BE404" s="141" t="s">
        <v>1167</v>
      </c>
      <c r="BF404" s="85">
        <v>9.0381696176905315</v>
      </c>
      <c r="BG404" s="85"/>
      <c r="BH404" s="161"/>
      <c r="BI404" s="643" t="str">
        <f t="shared" si="340"/>
        <v xml:space="preserve">  </v>
      </c>
      <c r="BJ404" s="141" t="s">
        <v>1167</v>
      </c>
      <c r="BK404" s="199">
        <v>0.1278581939543591</v>
      </c>
      <c r="BL404" s="199"/>
      <c r="BM404" s="141"/>
      <c r="BN404" s="818" t="str">
        <f t="shared" si="341"/>
        <v xml:space="preserve">  </v>
      </c>
      <c r="BO404" s="942" t="str">
        <f t="shared" si="342"/>
        <v xml:space="preserve">  </v>
      </c>
      <c r="BP404" s="825">
        <f t="shared" si="349"/>
        <v>1.4146469845409908</v>
      </c>
      <c r="BQ404" s="7">
        <v>220.92684498695505</v>
      </c>
      <c r="BR404" s="141"/>
      <c r="BS404" s="161"/>
      <c r="BT404" s="818" t="str">
        <f t="shared" si="350"/>
        <v xml:space="preserve">  </v>
      </c>
      <c r="BU404" s="90">
        <v>63.414186986996356</v>
      </c>
      <c r="BV404" s="141"/>
      <c r="BW404" s="161"/>
      <c r="BX404" s="643" t="str">
        <f t="shared" si="351"/>
        <v xml:space="preserve">  </v>
      </c>
      <c r="BY404" s="85">
        <v>1.1508778146967589</v>
      </c>
      <c r="BZ404" s="85">
        <v>5.8776998119758672E-2</v>
      </c>
      <c r="CA404" s="197"/>
      <c r="CB404" s="197"/>
      <c r="CC404" s="643" t="str">
        <f t="shared" si="345"/>
        <v xml:space="preserve">  </v>
      </c>
      <c r="CD404" s="199">
        <v>0.31968828186021064</v>
      </c>
      <c r="CE404" s="199">
        <v>1.6326943922155168E-2</v>
      </c>
      <c r="CF404" s="197" t="s">
        <v>1132</v>
      </c>
      <c r="CG404" s="818" t="str">
        <f t="shared" si="346"/>
        <v xml:space="preserve">  </v>
      </c>
      <c r="CH404" s="781">
        <f t="shared" si="331"/>
        <v>0.52093162999938469</v>
      </c>
      <c r="CI404" s="6">
        <v>6.1188620227396893</v>
      </c>
      <c r="CJ404" s="6"/>
      <c r="CK404" s="6"/>
      <c r="CL404" s="643" t="str">
        <f t="shared" si="347"/>
        <v xml:space="preserve">  </v>
      </c>
      <c r="CM404" s="6">
        <v>1.6826870562534133</v>
      </c>
      <c r="CN404" s="6"/>
      <c r="CO404" s="6" t="s">
        <v>602</v>
      </c>
      <c r="CP404" s="818" t="str">
        <f t="shared" si="348"/>
        <v xml:space="preserve">  </v>
      </c>
      <c r="CQ404" s="154">
        <f t="shared" si="352"/>
        <v>2.7696326460919614</v>
      </c>
      <c r="CR404" s="87">
        <f t="shared" si="353"/>
        <v>2.6534867609332649</v>
      </c>
      <c r="CS404" s="141"/>
    </row>
    <row r="405" spans="1:97" ht="28.8" x14ac:dyDescent="0.3">
      <c r="A405" s="906" t="s">
        <v>2471</v>
      </c>
      <c r="B405" s="425" t="s">
        <v>1577</v>
      </c>
      <c r="C405" s="219" t="s">
        <v>599</v>
      </c>
      <c r="D405" s="219">
        <v>9</v>
      </c>
      <c r="E405" s="471">
        <v>1602317</v>
      </c>
      <c r="F405" s="472">
        <v>1</v>
      </c>
      <c r="G405" s="419">
        <v>11452800</v>
      </c>
      <c r="H405" s="419">
        <v>201603141300</v>
      </c>
      <c r="I405" s="419" t="s">
        <v>672</v>
      </c>
      <c r="J405" s="419"/>
      <c r="K405" s="911" t="s">
        <v>2615</v>
      </c>
      <c r="L405" s="413" t="s">
        <v>1696</v>
      </c>
      <c r="M405" s="219" t="s">
        <v>1138</v>
      </c>
      <c r="N405" s="219"/>
      <c r="O405" s="219"/>
      <c r="P405" s="332">
        <v>42443</v>
      </c>
      <c r="Q405" s="326">
        <v>0.54166666666666663</v>
      </c>
      <c r="R405" s="219" t="s">
        <v>1168</v>
      </c>
      <c r="S405" s="240" t="s">
        <v>1168</v>
      </c>
      <c r="T405" s="239">
        <v>131.9</v>
      </c>
      <c r="U405" s="240">
        <v>155.4</v>
      </c>
      <c r="V405" s="136">
        <v>23.5</v>
      </c>
      <c r="W405" s="8">
        <v>64</v>
      </c>
      <c r="X405" s="8">
        <v>367.1875</v>
      </c>
      <c r="Y405" s="643" t="str">
        <f t="shared" si="335"/>
        <v xml:space="preserve">  </v>
      </c>
      <c r="Z405" s="240" t="s">
        <v>1168</v>
      </c>
      <c r="AA405" s="239">
        <v>134.19999999999999</v>
      </c>
      <c r="AB405" s="240">
        <v>155.79999999999998</v>
      </c>
      <c r="AC405" s="136">
        <v>21.599999999999994</v>
      </c>
      <c r="AD405" s="136">
        <v>62</v>
      </c>
      <c r="AE405" s="136">
        <v>348.38709677419348</v>
      </c>
      <c r="AF405" s="643" t="str">
        <f t="shared" si="336"/>
        <v xml:space="preserve">  </v>
      </c>
      <c r="AG405" s="240" t="s">
        <v>1168</v>
      </c>
      <c r="AH405" s="598">
        <v>134.9</v>
      </c>
      <c r="AI405" s="138">
        <v>157.6</v>
      </c>
      <c r="AJ405" s="7">
        <v>22.699999999999989</v>
      </c>
      <c r="AK405" s="7">
        <v>62</v>
      </c>
      <c r="AL405" s="7">
        <v>366.12903225806434</v>
      </c>
      <c r="AM405" s="643" t="str">
        <f t="shared" si="334"/>
        <v xml:space="preserve">  </v>
      </c>
      <c r="AN405" s="239">
        <v>360.56787634408596</v>
      </c>
      <c r="AO405" s="240">
        <v>10.562131966980518</v>
      </c>
      <c r="AP405" s="136">
        <v>2.9293047606107847</v>
      </c>
      <c r="AQ405" s="138">
        <v>3</v>
      </c>
      <c r="AR405" s="643" t="str">
        <f t="shared" si="337"/>
        <v xml:space="preserve">  </v>
      </c>
      <c r="AS405" s="535"/>
      <c r="AT405" s="86" t="s">
        <v>191</v>
      </c>
      <c r="AU405" s="86" t="s">
        <v>191</v>
      </c>
      <c r="AV405" s="86" t="s">
        <v>191</v>
      </c>
      <c r="AW405" s="161" t="str">
        <f t="shared" si="326"/>
        <v xml:space="preserve">  </v>
      </c>
      <c r="AX405" s="643" t="str">
        <f t="shared" si="338"/>
        <v xml:space="preserve">  </v>
      </c>
      <c r="AY405" s="86" t="s">
        <v>191</v>
      </c>
      <c r="AZ405" s="86" t="s">
        <v>191</v>
      </c>
      <c r="BA405" s="86" t="s">
        <v>191</v>
      </c>
      <c r="BB405" s="161"/>
      <c r="BC405" s="643" t="str">
        <f t="shared" si="339"/>
        <v xml:space="preserve">  </v>
      </c>
      <c r="BD405" s="801" t="s">
        <v>191</v>
      </c>
      <c r="BE405" s="141" t="s">
        <v>1168</v>
      </c>
      <c r="BF405" s="85">
        <v>6.1392078026065402</v>
      </c>
      <c r="BG405" s="85"/>
      <c r="BH405" s="161"/>
      <c r="BI405" s="643" t="str">
        <f t="shared" si="340"/>
        <v xml:space="preserve">  </v>
      </c>
      <c r="BJ405" s="141" t="s">
        <v>1168</v>
      </c>
      <c r="BK405" s="199">
        <v>5.6783136006010072E-2</v>
      </c>
      <c r="BL405" s="199"/>
      <c r="BM405" s="141"/>
      <c r="BN405" s="818" t="str">
        <f t="shared" si="341"/>
        <v xml:space="preserve">  </v>
      </c>
      <c r="BO405" s="942" t="str">
        <f t="shared" si="342"/>
        <v xml:space="preserve">  </v>
      </c>
      <c r="BP405" s="825">
        <f t="shared" si="349"/>
        <v>0.92492611150744086</v>
      </c>
      <c r="BQ405" s="7">
        <v>187.2859991469187</v>
      </c>
      <c r="BR405" s="141"/>
      <c r="BS405" s="161"/>
      <c r="BT405" s="818" t="str">
        <f t="shared" si="350"/>
        <v xml:space="preserve">  </v>
      </c>
      <c r="BU405" s="90">
        <v>68.769077811759217</v>
      </c>
      <c r="BV405" s="141"/>
      <c r="BW405" s="161"/>
      <c r="BX405" s="643" t="str">
        <f t="shared" si="351"/>
        <v xml:space="preserve">  </v>
      </c>
      <c r="BY405" s="85">
        <v>0.97089101801041888</v>
      </c>
      <c r="BZ405" s="85"/>
      <c r="CA405" s="197"/>
      <c r="CB405" s="197"/>
      <c r="CC405" s="643" t="str">
        <f t="shared" si="345"/>
        <v xml:space="preserve">  </v>
      </c>
      <c r="CD405" s="199">
        <v>0.33824590304879126</v>
      </c>
      <c r="CE405" s="199"/>
      <c r="CF405" s="197" t="s">
        <v>1132</v>
      </c>
      <c r="CG405" s="818" t="str">
        <f t="shared" si="346"/>
        <v xml:space="preserve">  </v>
      </c>
      <c r="CH405" s="781">
        <f t="shared" si="331"/>
        <v>0.51840021274029779</v>
      </c>
      <c r="CI405" s="6">
        <v>3.9184191975209153</v>
      </c>
      <c r="CJ405" s="6"/>
      <c r="CK405" s="6"/>
      <c r="CL405" s="643" t="str">
        <f t="shared" si="347"/>
        <v xml:space="preserve">  </v>
      </c>
      <c r="CM405" s="6">
        <v>1.4346470287697537</v>
      </c>
      <c r="CN405" s="6"/>
      <c r="CO405" s="6" t="s">
        <v>602</v>
      </c>
      <c r="CP405" s="818" t="str">
        <f t="shared" si="348"/>
        <v xml:space="preserve">  </v>
      </c>
      <c r="CQ405" s="154">
        <f t="shared" si="352"/>
        <v>2.0922114922467134</v>
      </c>
      <c r="CR405" s="87">
        <f t="shared" si="353"/>
        <v>2.0861804090158023</v>
      </c>
      <c r="CS405" s="141"/>
    </row>
    <row r="406" spans="1:97" ht="31.8" x14ac:dyDescent="0.3">
      <c r="A406" s="906" t="s">
        <v>2472</v>
      </c>
      <c r="B406" s="425" t="s">
        <v>1578</v>
      </c>
      <c r="C406" s="219" t="s">
        <v>599</v>
      </c>
      <c r="D406" s="219">
        <v>9</v>
      </c>
      <c r="E406" s="471">
        <v>1602328</v>
      </c>
      <c r="F406" s="472">
        <v>1</v>
      </c>
      <c r="G406" s="419">
        <v>11452900</v>
      </c>
      <c r="H406" s="419">
        <v>201603141330</v>
      </c>
      <c r="I406" s="419" t="s">
        <v>672</v>
      </c>
      <c r="J406" s="419"/>
      <c r="K406" s="926" t="s">
        <v>2616</v>
      </c>
      <c r="L406" s="413" t="s">
        <v>746</v>
      </c>
      <c r="M406" s="219" t="s">
        <v>1137</v>
      </c>
      <c r="N406" s="219"/>
      <c r="O406" s="219"/>
      <c r="P406" s="332">
        <v>42443</v>
      </c>
      <c r="Q406" s="326">
        <v>0.5625</v>
      </c>
      <c r="R406" s="219" t="s">
        <v>1169</v>
      </c>
      <c r="S406" s="240" t="s">
        <v>1169</v>
      </c>
      <c r="T406" s="239">
        <v>131.4</v>
      </c>
      <c r="U406" s="240">
        <v>153.9</v>
      </c>
      <c r="V406" s="136">
        <v>22.5</v>
      </c>
      <c r="W406" s="8">
        <v>62</v>
      </c>
      <c r="X406" s="8">
        <v>362.90322580645159</v>
      </c>
      <c r="Y406" s="643" t="str">
        <f t="shared" si="335"/>
        <v xml:space="preserve">  </v>
      </c>
      <c r="Z406" s="240" t="s">
        <v>1169</v>
      </c>
      <c r="AA406" s="239">
        <v>134.5</v>
      </c>
      <c r="AB406" s="240">
        <v>157.9</v>
      </c>
      <c r="AC406" s="136">
        <v>23.400000000000006</v>
      </c>
      <c r="AD406" s="136">
        <v>58</v>
      </c>
      <c r="AE406" s="136">
        <v>403.44827586206907</v>
      </c>
      <c r="AF406" s="643" t="str">
        <f t="shared" si="336"/>
        <v xml:space="preserve">  </v>
      </c>
      <c r="AG406" s="240" t="s">
        <v>1169</v>
      </c>
      <c r="AH406" s="598">
        <v>131.30000000000001</v>
      </c>
      <c r="AI406" s="138">
        <v>154.4</v>
      </c>
      <c r="AJ406" s="7">
        <v>23.099999999999994</v>
      </c>
      <c r="AK406" s="7">
        <v>64</v>
      </c>
      <c r="AL406" s="7">
        <v>360.93749999999989</v>
      </c>
      <c r="AM406" s="643" t="str">
        <f t="shared" si="334"/>
        <v xml:space="preserve">  </v>
      </c>
      <c r="AN406" s="239">
        <v>375.76300055617349</v>
      </c>
      <c r="AO406" s="240">
        <v>23.996288693440913</v>
      </c>
      <c r="AP406" s="136">
        <v>6.3860168930745127</v>
      </c>
      <c r="AQ406" s="138">
        <v>3</v>
      </c>
      <c r="AR406" s="643" t="str">
        <f t="shared" si="337"/>
        <v xml:space="preserve">  </v>
      </c>
      <c r="AS406" s="535"/>
      <c r="AT406" s="86" t="s">
        <v>191</v>
      </c>
      <c r="AU406" s="86" t="s">
        <v>191</v>
      </c>
      <c r="AV406" s="86" t="s">
        <v>191</v>
      </c>
      <c r="AW406" s="161" t="str">
        <f t="shared" si="326"/>
        <v xml:space="preserve">  </v>
      </c>
      <c r="AX406" s="643" t="str">
        <f t="shared" si="338"/>
        <v xml:space="preserve">  </v>
      </c>
      <c r="AY406" s="86" t="s">
        <v>191</v>
      </c>
      <c r="AZ406" s="86" t="s">
        <v>191</v>
      </c>
      <c r="BA406" s="86" t="s">
        <v>191</v>
      </c>
      <c r="BB406" s="161"/>
      <c r="BC406" s="643" t="str">
        <f t="shared" si="339"/>
        <v xml:space="preserve">  </v>
      </c>
      <c r="BD406" s="801" t="s">
        <v>191</v>
      </c>
      <c r="BE406" s="141" t="s">
        <v>1169</v>
      </c>
      <c r="BF406" s="85">
        <v>6.1457912173174698</v>
      </c>
      <c r="BG406" s="85"/>
      <c r="BH406" s="161"/>
      <c r="BI406" s="643" t="str">
        <f t="shared" si="340"/>
        <v xml:space="preserve">  </v>
      </c>
      <c r="BJ406" s="141" t="s">
        <v>1169</v>
      </c>
      <c r="BK406" s="199">
        <v>6.5628119493202977E-2</v>
      </c>
      <c r="BL406" s="199"/>
      <c r="BM406" s="141"/>
      <c r="BN406" s="818" t="str">
        <f t="shared" si="341"/>
        <v xml:space="preserve">  </v>
      </c>
      <c r="BO406" s="942" t="str">
        <f t="shared" si="342"/>
        <v xml:space="preserve">  </v>
      </c>
      <c r="BP406" s="825">
        <f t="shared" si="349"/>
        <v>1.0678546857933859</v>
      </c>
      <c r="BQ406" s="7">
        <v>194.83826664242017</v>
      </c>
      <c r="BR406" s="141"/>
      <c r="BS406" s="161"/>
      <c r="BT406" s="818" t="str">
        <f t="shared" si="350"/>
        <v xml:space="preserve">  </v>
      </c>
      <c r="BU406" s="90">
        <v>70.707435475071833</v>
      </c>
      <c r="BV406" s="141"/>
      <c r="BW406" s="161"/>
      <c r="BX406" s="643" t="str">
        <f t="shared" si="351"/>
        <v xml:space="preserve">  </v>
      </c>
      <c r="BY406" s="85">
        <v>0.74363622156896569</v>
      </c>
      <c r="BZ406" s="85"/>
      <c r="CA406" s="197"/>
      <c r="CB406" s="197"/>
      <c r="CC406" s="643" t="str">
        <f t="shared" si="345"/>
        <v>E, &lt;RL</v>
      </c>
      <c r="CD406" s="199">
        <v>0.30001875146058277</v>
      </c>
      <c r="CE406" s="199"/>
      <c r="CF406" s="197" t="s">
        <v>1132</v>
      </c>
      <c r="CG406" s="818" t="str">
        <f t="shared" si="346"/>
        <v xml:space="preserve">  </v>
      </c>
      <c r="CH406" s="781">
        <f t="shared" si="331"/>
        <v>0.38166846502167623</v>
      </c>
      <c r="CI406" s="6">
        <v>3.6514004837325427</v>
      </c>
      <c r="CJ406" s="6"/>
      <c r="CK406" s="6"/>
      <c r="CL406" s="643" t="str">
        <f t="shared" si="347"/>
        <v xml:space="preserve">  </v>
      </c>
      <c r="CM406" s="6">
        <v>1.3179273620972143</v>
      </c>
      <c r="CN406" s="6"/>
      <c r="CO406" s="6" t="s">
        <v>602</v>
      </c>
      <c r="CP406" s="818" t="str">
        <f t="shared" si="348"/>
        <v xml:space="preserve">  </v>
      </c>
      <c r="CQ406" s="154">
        <f t="shared" si="352"/>
        <v>1.8740674235384316</v>
      </c>
      <c r="CR406" s="87">
        <f t="shared" si="353"/>
        <v>1.8639162249942645</v>
      </c>
      <c r="CS406" s="141"/>
    </row>
    <row r="407" spans="1:97" ht="28.8" x14ac:dyDescent="0.3">
      <c r="A407" s="906" t="s">
        <v>2473</v>
      </c>
      <c r="B407" s="425" t="s">
        <v>1579</v>
      </c>
      <c r="C407" s="219" t="s">
        <v>599</v>
      </c>
      <c r="D407" s="219">
        <v>9</v>
      </c>
      <c r="E407" s="471">
        <v>1602384</v>
      </c>
      <c r="F407" s="472">
        <v>1</v>
      </c>
      <c r="G407" s="419">
        <v>384115121402501</v>
      </c>
      <c r="H407" s="419">
        <v>201603151140</v>
      </c>
      <c r="I407" s="419" t="s">
        <v>672</v>
      </c>
      <c r="J407" s="419"/>
      <c r="K407" s="911" t="s">
        <v>2617</v>
      </c>
      <c r="L407" s="413" t="s">
        <v>1716</v>
      </c>
      <c r="M407" s="219" t="s">
        <v>1139</v>
      </c>
      <c r="N407" s="219"/>
      <c r="O407" s="219"/>
      <c r="P407" s="332">
        <v>42444</v>
      </c>
      <c r="Q407" s="326">
        <v>0.4861111111111111</v>
      </c>
      <c r="R407" s="219" t="s">
        <v>1170</v>
      </c>
      <c r="S407" s="240" t="s">
        <v>1170</v>
      </c>
      <c r="T407" s="239">
        <v>131.80000000000001</v>
      </c>
      <c r="U407" s="240">
        <v>145.9</v>
      </c>
      <c r="V407" s="136">
        <v>14.099999999999994</v>
      </c>
      <c r="W407" s="8">
        <v>88</v>
      </c>
      <c r="X407" s="8">
        <v>160.22727272727266</v>
      </c>
      <c r="Y407" s="643" t="str">
        <f t="shared" si="335"/>
        <v xml:space="preserve">  </v>
      </c>
      <c r="Z407" s="240" t="s">
        <v>1170</v>
      </c>
      <c r="AA407" s="239">
        <v>132.30000000000001</v>
      </c>
      <c r="AB407" s="240">
        <v>146.9</v>
      </c>
      <c r="AC407" s="136">
        <v>14.599999999999994</v>
      </c>
      <c r="AD407" s="136">
        <v>92</v>
      </c>
      <c r="AE407" s="136">
        <v>158.69565217391298</v>
      </c>
      <c r="AF407" s="643" t="str">
        <f t="shared" si="336"/>
        <v xml:space="preserve">  </v>
      </c>
      <c r="AG407" s="240" t="s">
        <v>1170</v>
      </c>
      <c r="AH407" s="598">
        <v>130.5</v>
      </c>
      <c r="AI407" s="138">
        <v>144.5</v>
      </c>
      <c r="AJ407" s="7">
        <v>14</v>
      </c>
      <c r="AK407" s="7">
        <v>90</v>
      </c>
      <c r="AL407" s="7">
        <v>155.55555555555557</v>
      </c>
      <c r="AM407" s="643" t="str">
        <f t="shared" si="334"/>
        <v xml:space="preserve">  </v>
      </c>
      <c r="AN407" s="239">
        <v>158.15949348558038</v>
      </c>
      <c r="AO407" s="240">
        <v>2.3815614494350053</v>
      </c>
      <c r="AP407" s="136">
        <v>1.5057973422582664</v>
      </c>
      <c r="AQ407" s="138">
        <v>3</v>
      </c>
      <c r="AR407" s="643" t="str">
        <f t="shared" si="337"/>
        <v xml:space="preserve">  </v>
      </c>
      <c r="AS407" s="535"/>
      <c r="AT407" s="86" t="s">
        <v>191</v>
      </c>
      <c r="AU407" s="86" t="s">
        <v>191</v>
      </c>
      <c r="AV407" s="86" t="s">
        <v>191</v>
      </c>
      <c r="AW407" s="161" t="str">
        <f t="shared" si="326"/>
        <v xml:space="preserve">  </v>
      </c>
      <c r="AX407" s="643" t="str">
        <f t="shared" si="338"/>
        <v xml:space="preserve">  </v>
      </c>
      <c r="AY407" s="86" t="s">
        <v>191</v>
      </c>
      <c r="AZ407" s="86" t="s">
        <v>191</v>
      </c>
      <c r="BA407" s="86" t="s">
        <v>191</v>
      </c>
      <c r="BB407" s="161"/>
      <c r="BC407" s="643" t="str">
        <f t="shared" si="339"/>
        <v xml:space="preserve">  </v>
      </c>
      <c r="BD407" s="801" t="s">
        <v>191</v>
      </c>
      <c r="BE407" s="141" t="s">
        <v>1170</v>
      </c>
      <c r="BF407" s="85">
        <v>8.2049002120337118</v>
      </c>
      <c r="BG407" s="85">
        <v>2.1489795965068836E-2</v>
      </c>
      <c r="BH407" s="161"/>
      <c r="BI407" s="643" t="str">
        <f t="shared" si="340"/>
        <v xml:space="preserve">  </v>
      </c>
      <c r="BJ407" s="141" t="s">
        <v>1170</v>
      </c>
      <c r="BK407" s="199">
        <v>0.15032441468211014</v>
      </c>
      <c r="BL407" s="199"/>
      <c r="BM407" s="141"/>
      <c r="BN407" s="818" t="str">
        <f t="shared" si="341"/>
        <v xml:space="preserve">  </v>
      </c>
      <c r="BO407" s="942" t="str">
        <f t="shared" si="342"/>
        <v xml:space="preserve">  </v>
      </c>
      <c r="BP407" s="825">
        <f t="shared" si="349"/>
        <v>1.8321297127006728</v>
      </c>
      <c r="BQ407" s="7">
        <v>225.27867411565592</v>
      </c>
      <c r="BR407" s="141"/>
      <c r="BS407" s="161"/>
      <c r="BT407" s="818" t="str">
        <f t="shared" si="350"/>
        <v xml:space="preserve">  </v>
      </c>
      <c r="BU407" s="90">
        <v>36.095787557167583</v>
      </c>
      <c r="BV407" s="141"/>
      <c r="BW407" s="161"/>
      <c r="BX407" s="643" t="str">
        <f t="shared" si="351"/>
        <v xml:space="preserve">  </v>
      </c>
      <c r="BY407" s="85">
        <v>0.91153883389682044</v>
      </c>
      <c r="BZ407" s="85"/>
      <c r="CA407" s="197"/>
      <c r="CB407" s="197" t="str">
        <f t="shared" ref="CB407:CB415" si="354">CF407</f>
        <v>&lt; RL, Est.</v>
      </c>
      <c r="CC407" s="643" t="str">
        <f t="shared" si="345"/>
        <v xml:space="preserve">  </v>
      </c>
      <c r="CD407" s="199">
        <v>0.14465724972710414</v>
      </c>
      <c r="CE407" s="199"/>
      <c r="CF407" s="197" t="s">
        <v>1032</v>
      </c>
      <c r="CG407" s="818" t="str">
        <f t="shared" si="346"/>
        <v xml:space="preserve">  </v>
      </c>
      <c r="CH407" s="781">
        <f t="shared" si="331"/>
        <v>0.40462721892123932</v>
      </c>
      <c r="CI407" s="6">
        <v>5.1484746820628837</v>
      </c>
      <c r="CJ407" s="6"/>
      <c r="CK407" s="6"/>
      <c r="CL407" s="643" t="str">
        <f t="shared" si="347"/>
        <v xml:space="preserve">  </v>
      </c>
      <c r="CM407" s="6">
        <v>0.8008738394320043</v>
      </c>
      <c r="CN407" s="6"/>
      <c r="CO407" s="6" t="s">
        <v>602</v>
      </c>
      <c r="CP407" s="818" t="str">
        <f t="shared" si="348"/>
        <v xml:space="preserve">  </v>
      </c>
      <c r="CQ407" s="154">
        <f t="shared" si="352"/>
        <v>2.285380408187109</v>
      </c>
      <c r="CR407" s="87">
        <f t="shared" si="353"/>
        <v>2.2187459912423324</v>
      </c>
      <c r="CS407" s="141"/>
    </row>
    <row r="408" spans="1:97" ht="28.8" x14ac:dyDescent="0.3">
      <c r="A408" s="906" t="s">
        <v>2474</v>
      </c>
      <c r="B408" s="425" t="s">
        <v>1580</v>
      </c>
      <c r="C408" s="219" t="s">
        <v>599</v>
      </c>
      <c r="D408" s="219">
        <v>9</v>
      </c>
      <c r="E408" s="471">
        <v>1602318</v>
      </c>
      <c r="F408" s="472">
        <v>1</v>
      </c>
      <c r="G408" s="419">
        <v>11452800</v>
      </c>
      <c r="H408" s="419">
        <v>201603151240</v>
      </c>
      <c r="I408" s="419" t="s">
        <v>672</v>
      </c>
      <c r="J408" s="419"/>
      <c r="K408" s="911" t="s">
        <v>2615</v>
      </c>
      <c r="L408" s="413" t="s">
        <v>1696</v>
      </c>
      <c r="M408" s="219" t="s">
        <v>1138</v>
      </c>
      <c r="N408" s="219"/>
      <c r="O408" s="219"/>
      <c r="P408" s="332">
        <v>42444</v>
      </c>
      <c r="Q408" s="326">
        <v>0.52777777777777779</v>
      </c>
      <c r="R408" s="219" t="s">
        <v>1171</v>
      </c>
      <c r="S408" s="240" t="s">
        <v>1171</v>
      </c>
      <c r="T408" s="239">
        <v>132.4</v>
      </c>
      <c r="U408" s="240">
        <v>151.9</v>
      </c>
      <c r="V408" s="136">
        <v>19.5</v>
      </c>
      <c r="W408" s="8">
        <v>88</v>
      </c>
      <c r="X408" s="8">
        <v>221.59090909090909</v>
      </c>
      <c r="Y408" s="643" t="str">
        <f t="shared" si="335"/>
        <v xml:space="preserve">  </v>
      </c>
      <c r="Z408" s="240" t="s">
        <v>1171</v>
      </c>
      <c r="AA408" s="239">
        <v>132</v>
      </c>
      <c r="AB408" s="240">
        <v>149.79999999999998</v>
      </c>
      <c r="AC408" s="136">
        <v>17.799999999999983</v>
      </c>
      <c r="AD408" s="136">
        <v>80</v>
      </c>
      <c r="AE408" s="136">
        <v>222.49999999999977</v>
      </c>
      <c r="AF408" s="643" t="str">
        <f t="shared" si="336"/>
        <v xml:space="preserve">  </v>
      </c>
      <c r="AG408" s="240" t="s">
        <v>1171</v>
      </c>
      <c r="AH408" s="598">
        <v>131.6</v>
      </c>
      <c r="AI408" s="138">
        <v>151.19999999999999</v>
      </c>
      <c r="AJ408" s="7">
        <v>19.599999999999994</v>
      </c>
      <c r="AK408" s="7">
        <v>88</v>
      </c>
      <c r="AL408" s="7">
        <v>222.72727272727266</v>
      </c>
      <c r="AM408" s="643" t="str">
        <f t="shared" si="334"/>
        <v xml:space="preserve">  </v>
      </c>
      <c r="AN408" s="239">
        <v>222.27272727272717</v>
      </c>
      <c r="AO408" s="240">
        <v>0.60130711615097443</v>
      </c>
      <c r="AP408" s="136">
        <v>0.27052671892272889</v>
      </c>
      <c r="AQ408" s="138">
        <v>3</v>
      </c>
      <c r="AR408" s="643" t="str">
        <f t="shared" si="337"/>
        <v xml:space="preserve">  </v>
      </c>
      <c r="AS408" s="535"/>
      <c r="AT408" s="86" t="s">
        <v>191</v>
      </c>
      <c r="AU408" s="86" t="s">
        <v>191</v>
      </c>
      <c r="AV408" s="86" t="s">
        <v>191</v>
      </c>
      <c r="AW408" s="161" t="str">
        <f t="shared" si="326"/>
        <v xml:space="preserve">  </v>
      </c>
      <c r="AX408" s="643" t="str">
        <f t="shared" si="338"/>
        <v xml:space="preserve">  </v>
      </c>
      <c r="AY408" s="86" t="s">
        <v>191</v>
      </c>
      <c r="AZ408" s="86" t="s">
        <v>191</v>
      </c>
      <c r="BA408" s="86" t="s">
        <v>191</v>
      </c>
      <c r="BB408" s="161"/>
      <c r="BC408" s="643" t="str">
        <f t="shared" si="339"/>
        <v xml:space="preserve">  </v>
      </c>
      <c r="BD408" s="801" t="s">
        <v>191</v>
      </c>
      <c r="BE408" s="141" t="s">
        <v>1171</v>
      </c>
      <c r="BF408" s="85">
        <v>4.7388040096097477</v>
      </c>
      <c r="BG408" s="85"/>
      <c r="BH408" s="161"/>
      <c r="BI408" s="643" t="str">
        <f t="shared" si="340"/>
        <v xml:space="preserve">  </v>
      </c>
      <c r="BJ408" s="141" t="s">
        <v>1171</v>
      </c>
      <c r="BK408" s="199">
        <v>5.5276172450318982E-2</v>
      </c>
      <c r="BL408" s="199"/>
      <c r="BM408" s="141"/>
      <c r="BN408" s="818" t="str">
        <f t="shared" si="341"/>
        <v xml:space="preserve">  </v>
      </c>
      <c r="BO408" s="942" t="str">
        <f t="shared" si="342"/>
        <v xml:space="preserve">  </v>
      </c>
      <c r="BP408" s="825">
        <f t="shared" si="349"/>
        <v>1.166458294924738</v>
      </c>
      <c r="BQ408" s="7">
        <v>201.03838457925409</v>
      </c>
      <c r="BR408" s="141"/>
      <c r="BS408" s="161"/>
      <c r="BT408" s="818" t="str">
        <f t="shared" si="350"/>
        <v xml:space="preserve">  </v>
      </c>
      <c r="BU408" s="90">
        <v>44.548278401084715</v>
      </c>
      <c r="BV408" s="141"/>
      <c r="BW408" s="161"/>
      <c r="BX408" s="643" t="str">
        <f t="shared" si="351"/>
        <v xml:space="preserve">  </v>
      </c>
      <c r="BY408" s="85">
        <v>0.62536747857338426</v>
      </c>
      <c r="BZ408" s="85"/>
      <c r="CA408" s="197"/>
      <c r="CB408" s="197" t="str">
        <f t="shared" si="354"/>
        <v>&lt; RL, Est.</v>
      </c>
      <c r="CC408" s="643" t="str">
        <f t="shared" si="345"/>
        <v>E, &lt;RL</v>
      </c>
      <c r="CD408" s="199">
        <v>0.13914426398257787</v>
      </c>
      <c r="CE408" s="199"/>
      <c r="CF408" s="197" t="s">
        <v>1032</v>
      </c>
      <c r="CG408" s="818" t="str">
        <f t="shared" si="346"/>
        <v xml:space="preserve">  </v>
      </c>
      <c r="CH408" s="781">
        <f t="shared" si="331"/>
        <v>0.31106869460883951</v>
      </c>
      <c r="CI408" s="6">
        <v>4.3816805804790517</v>
      </c>
      <c r="CJ408" s="6"/>
      <c r="CK408" s="6"/>
      <c r="CL408" s="643" t="str">
        <f t="shared" si="347"/>
        <v xml:space="preserve">  </v>
      </c>
      <c r="CM408" s="6">
        <v>0.97591976565215233</v>
      </c>
      <c r="CN408" s="6"/>
      <c r="CO408" s="6" t="s">
        <v>602</v>
      </c>
      <c r="CP408" s="818" t="str">
        <f t="shared" si="348"/>
        <v xml:space="preserve">  </v>
      </c>
      <c r="CQ408" s="154">
        <f t="shared" si="352"/>
        <v>2.1795243677715135</v>
      </c>
      <c r="CR408" s="87">
        <f t="shared" si="353"/>
        <v>2.1907014158113673</v>
      </c>
      <c r="CS408" s="141"/>
    </row>
    <row r="409" spans="1:97" ht="31.8" x14ac:dyDescent="0.3">
      <c r="A409" s="906" t="s">
        <v>2475</v>
      </c>
      <c r="B409" s="425" t="s">
        <v>1581</v>
      </c>
      <c r="C409" s="219" t="s">
        <v>599</v>
      </c>
      <c r="D409" s="219">
        <v>9</v>
      </c>
      <c r="E409" s="471">
        <v>1602329</v>
      </c>
      <c r="F409" s="472">
        <v>1</v>
      </c>
      <c r="G409" s="419">
        <v>11452900</v>
      </c>
      <c r="H409" s="419">
        <v>201603151320</v>
      </c>
      <c r="I409" s="419" t="s">
        <v>672</v>
      </c>
      <c r="J409" s="419"/>
      <c r="K409" s="926" t="s">
        <v>2616</v>
      </c>
      <c r="L409" s="413" t="s">
        <v>746</v>
      </c>
      <c r="M409" s="219" t="s">
        <v>1137</v>
      </c>
      <c r="N409" s="219"/>
      <c r="O409" s="219"/>
      <c r="P409" s="332">
        <v>42444</v>
      </c>
      <c r="Q409" s="326">
        <v>0.55555555555555558</v>
      </c>
      <c r="R409" s="219" t="s">
        <v>1172</v>
      </c>
      <c r="S409" s="240" t="s">
        <v>1172</v>
      </c>
      <c r="T409" s="239">
        <v>132.1</v>
      </c>
      <c r="U409" s="240">
        <v>153.79999999999998</v>
      </c>
      <c r="V409" s="136">
        <v>21.699999999999989</v>
      </c>
      <c r="W409" s="8">
        <v>84</v>
      </c>
      <c r="X409" s="8">
        <v>258.3333333333332</v>
      </c>
      <c r="Y409" s="643" t="str">
        <f t="shared" si="335"/>
        <v xml:space="preserve">  </v>
      </c>
      <c r="Z409" s="240" t="s">
        <v>1172</v>
      </c>
      <c r="AA409" s="239">
        <v>133.9</v>
      </c>
      <c r="AB409" s="240">
        <v>155.6</v>
      </c>
      <c r="AC409" s="136">
        <v>21.699999999999989</v>
      </c>
      <c r="AD409" s="136">
        <v>88</v>
      </c>
      <c r="AE409" s="136">
        <v>246.59090909090898</v>
      </c>
      <c r="AF409" s="643" t="str">
        <f t="shared" si="336"/>
        <v xml:space="preserve">  </v>
      </c>
      <c r="AG409" s="240" t="s">
        <v>1172</v>
      </c>
      <c r="AH409" s="598">
        <v>133.69999999999999</v>
      </c>
      <c r="AI409" s="138">
        <v>149.60000000000002</v>
      </c>
      <c r="AJ409" s="7">
        <v>15.900000000000034</v>
      </c>
      <c r="AK409" s="7">
        <v>86</v>
      </c>
      <c r="AL409" s="7">
        <v>184.88372093023298</v>
      </c>
      <c r="AM409" s="643" t="str">
        <f t="shared" si="334"/>
        <v xml:space="preserve">  </v>
      </c>
      <c r="AN409" s="239">
        <v>229.93598778482502</v>
      </c>
      <c r="AO409" s="240">
        <v>39.455686451072069</v>
      </c>
      <c r="AP409" s="136">
        <v>17.159421990086585</v>
      </c>
      <c r="AQ409" s="138">
        <v>3</v>
      </c>
      <c r="AR409" s="643" t="str">
        <f t="shared" si="337"/>
        <v xml:space="preserve">  </v>
      </c>
      <c r="AS409" s="535"/>
      <c r="AT409" s="86" t="s">
        <v>191</v>
      </c>
      <c r="AU409" s="86" t="s">
        <v>191</v>
      </c>
      <c r="AV409" s="86" t="s">
        <v>191</v>
      </c>
      <c r="AW409" s="161" t="str">
        <f t="shared" si="326"/>
        <v xml:space="preserve">  </v>
      </c>
      <c r="AX409" s="643" t="str">
        <f t="shared" si="338"/>
        <v xml:space="preserve">  </v>
      </c>
      <c r="AY409" s="86" t="s">
        <v>191</v>
      </c>
      <c r="AZ409" s="86" t="s">
        <v>191</v>
      </c>
      <c r="BA409" s="86" t="s">
        <v>191</v>
      </c>
      <c r="BB409" s="161"/>
      <c r="BC409" s="643" t="str">
        <f t="shared" si="339"/>
        <v xml:space="preserve">  </v>
      </c>
      <c r="BD409" s="801" t="s">
        <v>191</v>
      </c>
      <c r="BE409" s="141" t="s">
        <v>1172</v>
      </c>
      <c r="BF409" s="85">
        <v>6.4807360920939736</v>
      </c>
      <c r="BG409" s="85"/>
      <c r="BH409" s="161"/>
      <c r="BI409" s="643" t="str">
        <f t="shared" si="340"/>
        <v xml:space="preserve">  </v>
      </c>
      <c r="BJ409" s="141" t="s">
        <v>1172</v>
      </c>
      <c r="BK409" s="199">
        <v>6.3555696747991247E-2</v>
      </c>
      <c r="BL409" s="199"/>
      <c r="BM409" s="141"/>
      <c r="BN409" s="818" t="str">
        <f t="shared" si="341"/>
        <v xml:space="preserve">  </v>
      </c>
      <c r="BO409" s="942" t="str">
        <f t="shared" si="342"/>
        <v xml:space="preserve">  </v>
      </c>
      <c r="BP409" s="825">
        <f t="shared" si="349"/>
        <v>0.9806863887811228</v>
      </c>
      <c r="BQ409" s="7">
        <v>187.11154674861518</v>
      </c>
      <c r="BR409" s="141"/>
      <c r="BS409" s="161"/>
      <c r="BT409" s="818" t="str">
        <f t="shared" si="350"/>
        <v xml:space="preserve">  </v>
      </c>
      <c r="BU409" s="90">
        <v>48.337149576725565</v>
      </c>
      <c r="BV409" s="141"/>
      <c r="BW409" s="161"/>
      <c r="BX409" s="643" t="str">
        <f t="shared" si="351"/>
        <v xml:space="preserve">  </v>
      </c>
      <c r="BY409" s="85">
        <v>0.64539554142421907</v>
      </c>
      <c r="BZ409" s="85"/>
      <c r="CA409" s="197"/>
      <c r="CB409" s="197" t="str">
        <f t="shared" si="354"/>
        <v>&lt; RL, Est.</v>
      </c>
      <c r="CC409" s="643" t="str">
        <f t="shared" si="345"/>
        <v>E, &lt;RL</v>
      </c>
      <c r="CD409" s="199">
        <v>0.15914867328301743</v>
      </c>
      <c r="CE409" s="199"/>
      <c r="CF409" s="197" t="s">
        <v>1032</v>
      </c>
      <c r="CG409" s="818" t="str">
        <f t="shared" si="346"/>
        <v xml:space="preserve">  </v>
      </c>
      <c r="CH409" s="781">
        <f t="shared" si="331"/>
        <v>0.34492555517768742</v>
      </c>
      <c r="CI409" s="6">
        <v>4.7261523242273933</v>
      </c>
      <c r="CJ409" s="6"/>
      <c r="CK409" s="6"/>
      <c r="CL409" s="643" t="str">
        <f t="shared" si="347"/>
        <v xml:space="preserve">  </v>
      </c>
      <c r="CM409" s="6">
        <v>0.87378862738622942</v>
      </c>
      <c r="CN409" s="6"/>
      <c r="CO409" s="6" t="s">
        <v>602</v>
      </c>
      <c r="CP409" s="818" t="str">
        <f t="shared" si="348"/>
        <v xml:space="preserve">  </v>
      </c>
      <c r="CQ409" s="154">
        <f t="shared" si="352"/>
        <v>2.5258474991802569</v>
      </c>
      <c r="CR409" s="87">
        <f t="shared" si="353"/>
        <v>1.8076958096158826</v>
      </c>
      <c r="CS409" s="141"/>
    </row>
    <row r="410" spans="1:97" ht="21.6" x14ac:dyDescent="0.3">
      <c r="A410" s="906" t="s">
        <v>2476</v>
      </c>
      <c r="B410" s="425" t="s">
        <v>1582</v>
      </c>
      <c r="C410" s="219" t="s">
        <v>599</v>
      </c>
      <c r="D410" s="219">
        <v>9</v>
      </c>
      <c r="E410" s="471">
        <v>1602689</v>
      </c>
      <c r="F410" s="472">
        <v>1</v>
      </c>
      <c r="G410" s="419">
        <v>11452600</v>
      </c>
      <c r="H410" s="419">
        <v>201603171140</v>
      </c>
      <c r="I410" s="419" t="s">
        <v>672</v>
      </c>
      <c r="J410" s="419"/>
      <c r="K410" s="926" t="s">
        <v>2614</v>
      </c>
      <c r="L410" s="413" t="s">
        <v>1694</v>
      </c>
      <c r="M410" s="219" t="s">
        <v>1136</v>
      </c>
      <c r="N410" s="219"/>
      <c r="O410" s="219"/>
      <c r="P410" s="332">
        <v>42446</v>
      </c>
      <c r="Q410" s="326">
        <v>0.4861111111111111</v>
      </c>
      <c r="R410" s="219" t="s">
        <v>1173</v>
      </c>
      <c r="S410" s="240" t="s">
        <v>1173</v>
      </c>
      <c r="T410" s="239">
        <v>131.9</v>
      </c>
      <c r="U410" s="240">
        <v>181.9</v>
      </c>
      <c r="V410" s="136">
        <v>50</v>
      </c>
      <c r="W410" s="8">
        <v>66</v>
      </c>
      <c r="X410" s="8">
        <v>757.57575757575751</v>
      </c>
      <c r="Y410" s="643" t="str">
        <f t="shared" si="335"/>
        <v xml:space="preserve">  </v>
      </c>
      <c r="Z410" s="240" t="s">
        <v>1173</v>
      </c>
      <c r="AA410" s="239">
        <v>132.69999999999999</v>
      </c>
      <c r="AB410" s="240">
        <v>183.60000000000002</v>
      </c>
      <c r="AC410" s="136">
        <v>50.900000000000034</v>
      </c>
      <c r="AD410" s="136">
        <v>68</v>
      </c>
      <c r="AE410" s="136">
        <v>748.52941176470631</v>
      </c>
      <c r="AF410" s="643" t="str">
        <f t="shared" si="336"/>
        <v xml:space="preserve">  </v>
      </c>
      <c r="AG410" s="240" t="s">
        <v>1173</v>
      </c>
      <c r="AH410" s="598">
        <v>131.5</v>
      </c>
      <c r="AI410" s="138">
        <v>176.3</v>
      </c>
      <c r="AJ410" s="7">
        <v>44.800000000000011</v>
      </c>
      <c r="AK410" s="7">
        <v>58</v>
      </c>
      <c r="AL410" s="7">
        <v>772.41379310344848</v>
      </c>
      <c r="AM410" s="643" t="str">
        <f t="shared" si="334"/>
        <v xml:space="preserve">  </v>
      </c>
      <c r="AN410" s="239">
        <v>759.50632081463743</v>
      </c>
      <c r="AO410" s="240">
        <v>12.058657628363935</v>
      </c>
      <c r="AP410" s="136">
        <v>1.5876968101371378</v>
      </c>
      <c r="AQ410" s="138">
        <v>3</v>
      </c>
      <c r="AR410" s="643" t="str">
        <f t="shared" si="337"/>
        <v xml:space="preserve">  </v>
      </c>
      <c r="AS410" s="535"/>
      <c r="AT410" s="86" t="s">
        <v>191</v>
      </c>
      <c r="AU410" s="86" t="s">
        <v>191</v>
      </c>
      <c r="AV410" s="86" t="s">
        <v>191</v>
      </c>
      <c r="AW410" s="161" t="str">
        <f t="shared" si="326"/>
        <v xml:space="preserve">  </v>
      </c>
      <c r="AX410" s="643" t="str">
        <f t="shared" si="338"/>
        <v xml:space="preserve">  </v>
      </c>
      <c r="AY410" s="86" t="s">
        <v>191</v>
      </c>
      <c r="AZ410" s="86" t="s">
        <v>191</v>
      </c>
      <c r="BA410" s="86" t="s">
        <v>191</v>
      </c>
      <c r="BB410" s="161"/>
      <c r="BC410" s="643" t="str">
        <f t="shared" si="339"/>
        <v xml:space="preserve">  </v>
      </c>
      <c r="BD410" s="801" t="s">
        <v>191</v>
      </c>
      <c r="BE410" s="141" t="s">
        <v>1173</v>
      </c>
      <c r="BF410" s="85">
        <v>1.9349836183134064</v>
      </c>
      <c r="BG410" s="85"/>
      <c r="BH410" s="161"/>
      <c r="BI410" s="643" t="str">
        <f t="shared" si="340"/>
        <v xml:space="preserve">  </v>
      </c>
      <c r="BJ410" s="141" t="s">
        <v>1173</v>
      </c>
      <c r="BK410" s="199">
        <v>5.2492508222113529E-2</v>
      </c>
      <c r="BL410" s="199"/>
      <c r="BM410" s="141"/>
      <c r="BN410" s="818" t="str">
        <f t="shared" si="341"/>
        <v xml:space="preserve">  </v>
      </c>
      <c r="BO410" s="942" t="str">
        <f t="shared" si="342"/>
        <v xml:space="preserve">  </v>
      </c>
      <c r="BP410" s="825">
        <f t="shared" si="349"/>
        <v>2.7128140892411108</v>
      </c>
      <c r="BQ410" s="7">
        <v>127.44653206397064</v>
      </c>
      <c r="BR410" s="141"/>
      <c r="BS410" s="161"/>
      <c r="BT410" s="818" t="str">
        <f t="shared" si="350"/>
        <v xml:space="preserve">  </v>
      </c>
      <c r="BU410" s="90">
        <v>96.55040307876564</v>
      </c>
      <c r="BV410" s="141"/>
      <c r="BW410" s="161"/>
      <c r="BX410" s="643" t="str">
        <f t="shared" si="351"/>
        <v xml:space="preserve">  </v>
      </c>
      <c r="BY410" s="85">
        <v>0.90898083377375372</v>
      </c>
      <c r="BZ410" s="85">
        <v>1.967359320023937E-2</v>
      </c>
      <c r="CA410" s="197"/>
      <c r="CB410" s="197"/>
      <c r="CC410" s="643" t="str">
        <f t="shared" si="345"/>
        <v xml:space="preserve">  </v>
      </c>
      <c r="CD410" s="199">
        <v>0.68039888881006005</v>
      </c>
      <c r="CE410" s="199">
        <v>1.4726263145473262E-2</v>
      </c>
      <c r="CF410" s="197" t="s">
        <v>1132</v>
      </c>
      <c r="CG410" s="818" t="str">
        <f t="shared" si="346"/>
        <v xml:space="preserve">  </v>
      </c>
      <c r="CH410" s="781">
        <f t="shared" si="331"/>
        <v>0.71322523967737228</v>
      </c>
      <c r="CI410" s="6">
        <v>2.3619996879144876</v>
      </c>
      <c r="CJ410" s="6"/>
      <c r="CK410" s="6"/>
      <c r="CL410" s="643" t="str">
        <f t="shared" si="347"/>
        <v xml:space="preserve">  </v>
      </c>
      <c r="CM410" s="6">
        <v>1.8244411382511909</v>
      </c>
      <c r="CN410" s="6"/>
      <c r="CO410" s="6" t="s">
        <v>602</v>
      </c>
      <c r="CP410" s="818" t="str">
        <f t="shared" si="348"/>
        <v xml:space="preserve">  </v>
      </c>
      <c r="CQ410" s="154">
        <f t="shared" si="352"/>
        <v>1.8533259788731664</v>
      </c>
      <c r="CR410" s="87">
        <f t="shared" si="353"/>
        <v>1.8896256049421309</v>
      </c>
      <c r="CS410" s="141"/>
    </row>
    <row r="411" spans="1:97" ht="14.4" x14ac:dyDescent="0.3">
      <c r="A411" s="906" t="s">
        <v>2477</v>
      </c>
      <c r="B411" s="425" t="s">
        <v>1583</v>
      </c>
      <c r="C411" s="219" t="s">
        <v>599</v>
      </c>
      <c r="D411" s="219">
        <v>9</v>
      </c>
      <c r="E411" s="471">
        <v>1602688</v>
      </c>
      <c r="F411" s="472">
        <v>1</v>
      </c>
      <c r="G411" s="419">
        <v>11451800</v>
      </c>
      <c r="H411" s="419">
        <v>201603171220</v>
      </c>
      <c r="I411" s="419" t="s">
        <v>672</v>
      </c>
      <c r="J411" s="419"/>
      <c r="K411" s="926" t="s">
        <v>1691</v>
      </c>
      <c r="L411" s="413" t="s">
        <v>1692</v>
      </c>
      <c r="M411" s="219" t="s">
        <v>1055</v>
      </c>
      <c r="N411" s="219"/>
      <c r="O411" s="219"/>
      <c r="P411" s="332">
        <v>42446</v>
      </c>
      <c r="Q411" s="326">
        <v>0.51388888888888895</v>
      </c>
      <c r="R411" s="219" t="s">
        <v>1174</v>
      </c>
      <c r="S411" s="240" t="s">
        <v>1174</v>
      </c>
      <c r="T411" s="239">
        <v>134.30000000000001</v>
      </c>
      <c r="U411" s="240">
        <v>189</v>
      </c>
      <c r="V411" s="136">
        <v>54.699999999999989</v>
      </c>
      <c r="W411" s="8">
        <v>76</v>
      </c>
      <c r="X411" s="8">
        <v>719.73684210526301</v>
      </c>
      <c r="Y411" s="643" t="str">
        <f t="shared" si="335"/>
        <v xml:space="preserve">  </v>
      </c>
      <c r="Z411" s="240" t="s">
        <v>1174</v>
      </c>
      <c r="AA411" s="239">
        <v>134</v>
      </c>
      <c r="AB411" s="240">
        <v>181.5</v>
      </c>
      <c r="AC411" s="136">
        <v>47.5</v>
      </c>
      <c r="AD411" s="136">
        <v>68</v>
      </c>
      <c r="AE411" s="136">
        <v>698.52941176470586</v>
      </c>
      <c r="AF411" s="643" t="str">
        <f t="shared" si="336"/>
        <v xml:space="preserve">  </v>
      </c>
      <c r="AG411" s="240" t="s">
        <v>1174</v>
      </c>
      <c r="AH411" s="598">
        <v>132.80000000000001</v>
      </c>
      <c r="AI411" s="138">
        <v>183.5</v>
      </c>
      <c r="AJ411" s="7">
        <v>50.699999999999989</v>
      </c>
      <c r="AK411" s="7">
        <v>68</v>
      </c>
      <c r="AL411" s="7">
        <v>745.58823529411745</v>
      </c>
      <c r="AM411" s="643" t="str">
        <f t="shared" si="334"/>
        <v xml:space="preserve">  </v>
      </c>
      <c r="AN411" s="239">
        <v>721.28482972136214</v>
      </c>
      <c r="AO411" s="240">
        <v>23.567571305456422</v>
      </c>
      <c r="AP411" s="136">
        <v>3.2674430868816078</v>
      </c>
      <c r="AQ411" s="138">
        <v>3</v>
      </c>
      <c r="AR411" s="643" t="str">
        <f t="shared" si="337"/>
        <v xml:space="preserve">  </v>
      </c>
      <c r="AS411" s="535"/>
      <c r="AT411" s="86" t="s">
        <v>191</v>
      </c>
      <c r="AU411" s="86" t="s">
        <v>191</v>
      </c>
      <c r="AV411" s="86" t="s">
        <v>191</v>
      </c>
      <c r="AW411" s="161" t="str">
        <f t="shared" si="326"/>
        <v xml:space="preserve">  </v>
      </c>
      <c r="AX411" s="643" t="str">
        <f t="shared" si="338"/>
        <v xml:space="preserve">  </v>
      </c>
      <c r="AY411" s="86" t="s">
        <v>191</v>
      </c>
      <c r="AZ411" s="86" t="s">
        <v>191</v>
      </c>
      <c r="BA411" s="86" t="s">
        <v>191</v>
      </c>
      <c r="BB411" s="161"/>
      <c r="BC411" s="643" t="str">
        <f t="shared" si="339"/>
        <v xml:space="preserve">  </v>
      </c>
      <c r="BD411" s="801" t="s">
        <v>191</v>
      </c>
      <c r="BE411" s="141" t="s">
        <v>1174</v>
      </c>
      <c r="BF411" s="85">
        <v>4.08121570576058</v>
      </c>
      <c r="BG411" s="85"/>
      <c r="BH411" s="161"/>
      <c r="BI411" s="643" t="str">
        <f t="shared" si="340"/>
        <v xml:space="preserve">  </v>
      </c>
      <c r="BJ411" s="141" t="s">
        <v>1174</v>
      </c>
      <c r="BK411" s="199">
        <v>3.6048127353757342E-2</v>
      </c>
      <c r="BL411" s="199"/>
      <c r="BM411" s="141"/>
      <c r="BN411" s="818" t="str">
        <f t="shared" si="341"/>
        <v xml:space="preserve">  </v>
      </c>
      <c r="BO411" s="942" t="str">
        <f t="shared" si="342"/>
        <v xml:space="preserve">  </v>
      </c>
      <c r="BP411" s="825">
        <f t="shared" si="349"/>
        <v>0.88326934797579804</v>
      </c>
      <c r="BQ411" s="7">
        <v>102.91926424812353</v>
      </c>
      <c r="BR411" s="141"/>
      <c r="BS411" s="161"/>
      <c r="BT411" s="818" t="str">
        <f t="shared" si="350"/>
        <v xml:space="preserve">  </v>
      </c>
      <c r="BU411" s="90">
        <v>74.074786241741521</v>
      </c>
      <c r="BV411" s="141"/>
      <c r="BW411" s="161"/>
      <c r="BX411" s="643" t="str">
        <f t="shared" si="351"/>
        <v xml:space="preserve">  </v>
      </c>
      <c r="BY411" s="85">
        <v>0.6743164071361013</v>
      </c>
      <c r="BZ411" s="85"/>
      <c r="CA411" s="197"/>
      <c r="CB411" s="197"/>
      <c r="CC411" s="643" t="str">
        <f t="shared" si="345"/>
        <v>E, &lt;RL</v>
      </c>
      <c r="CD411" s="199">
        <v>0.47102984322007063</v>
      </c>
      <c r="CE411" s="199"/>
      <c r="CF411" s="197" t="s">
        <v>1132</v>
      </c>
      <c r="CG411" s="818" t="str">
        <f t="shared" si="346"/>
        <v xml:space="preserve">  </v>
      </c>
      <c r="CH411" s="781">
        <f t="shared" si="331"/>
        <v>0.6551896887937535</v>
      </c>
      <c r="CI411" s="6">
        <v>1.4821661135151034</v>
      </c>
      <c r="CJ411" s="6"/>
      <c r="CK411" s="6"/>
      <c r="CL411" s="643" t="str">
        <f t="shared" si="347"/>
        <v xml:space="preserve">  </v>
      </c>
      <c r="CM411" s="6">
        <v>1.1050856169884664</v>
      </c>
      <c r="CN411" s="6"/>
      <c r="CO411" s="6" t="s">
        <v>602</v>
      </c>
      <c r="CP411" s="818" t="str">
        <f t="shared" si="348"/>
        <v xml:space="preserve">  </v>
      </c>
      <c r="CQ411" s="154">
        <f t="shared" si="352"/>
        <v>1.4401250575808766</v>
      </c>
      <c r="CR411" s="87">
        <f t="shared" si="353"/>
        <v>1.4918512398834911</v>
      </c>
      <c r="CS411" s="141"/>
    </row>
    <row r="412" spans="1:97" ht="28.8" x14ac:dyDescent="0.3">
      <c r="A412" s="906" t="s">
        <v>2478</v>
      </c>
      <c r="B412" s="425" t="s">
        <v>1584</v>
      </c>
      <c r="C412" s="219" t="s">
        <v>599</v>
      </c>
      <c r="D412" s="219">
        <v>9</v>
      </c>
      <c r="E412" s="471">
        <v>1602687</v>
      </c>
      <c r="F412" s="472">
        <v>1</v>
      </c>
      <c r="G412" s="419">
        <v>384115121402501</v>
      </c>
      <c r="H412" s="419">
        <v>201603171310</v>
      </c>
      <c r="I412" s="419" t="s">
        <v>672</v>
      </c>
      <c r="J412" s="419"/>
      <c r="K412" s="911" t="s">
        <v>2617</v>
      </c>
      <c r="L412" s="413" t="s">
        <v>1716</v>
      </c>
      <c r="M412" s="219" t="s">
        <v>1139</v>
      </c>
      <c r="N412" s="219"/>
      <c r="O412" s="219"/>
      <c r="P412" s="332">
        <v>42446</v>
      </c>
      <c r="Q412" s="326">
        <v>0.54861111111111105</v>
      </c>
      <c r="R412" s="219" t="s">
        <v>1175</v>
      </c>
      <c r="S412" s="240" t="s">
        <v>1175</v>
      </c>
      <c r="T412" s="239">
        <v>132.80000000000001</v>
      </c>
      <c r="U412" s="240">
        <v>148.10000000000002</v>
      </c>
      <c r="V412" s="136">
        <v>15.300000000000011</v>
      </c>
      <c r="W412" s="8">
        <v>164</v>
      </c>
      <c r="X412" s="8">
        <v>93.292682926829329</v>
      </c>
      <c r="Y412" s="643" t="str">
        <f t="shared" si="335"/>
        <v xml:space="preserve">  </v>
      </c>
      <c r="Z412" s="240" t="s">
        <v>1175</v>
      </c>
      <c r="AA412" s="239">
        <v>132.5</v>
      </c>
      <c r="AB412" s="240">
        <v>151</v>
      </c>
      <c r="AC412" s="136">
        <v>18.5</v>
      </c>
      <c r="AD412" s="136">
        <v>194</v>
      </c>
      <c r="AE412" s="136">
        <v>95.360824742268036</v>
      </c>
      <c r="AF412" s="643" t="str">
        <f t="shared" si="336"/>
        <v xml:space="preserve">  </v>
      </c>
      <c r="AG412" s="240" t="s">
        <v>1175</v>
      </c>
      <c r="AH412" s="598">
        <v>133.4</v>
      </c>
      <c r="AI412" s="138">
        <v>151.19999999999999</v>
      </c>
      <c r="AJ412" s="7">
        <v>17.799999999999983</v>
      </c>
      <c r="AK412" s="7">
        <v>188</v>
      </c>
      <c r="AL412" s="7">
        <v>94.680851063829692</v>
      </c>
      <c r="AM412" s="643" t="str">
        <f t="shared" si="334"/>
        <v xml:space="preserve">  </v>
      </c>
      <c r="AN412" s="239">
        <v>94.444786244309014</v>
      </c>
      <c r="AO412" s="240">
        <v>1.0540861404330408</v>
      </c>
      <c r="AP412" s="136">
        <v>1.1160871683338234</v>
      </c>
      <c r="AQ412" s="138">
        <v>3</v>
      </c>
      <c r="AR412" s="643" t="str">
        <f t="shared" si="337"/>
        <v xml:space="preserve">  </v>
      </c>
      <c r="AS412" s="535"/>
      <c r="AT412" s="86" t="s">
        <v>191</v>
      </c>
      <c r="AU412" s="86" t="s">
        <v>191</v>
      </c>
      <c r="AV412" s="86" t="s">
        <v>191</v>
      </c>
      <c r="AW412" s="161" t="str">
        <f t="shared" si="326"/>
        <v xml:space="preserve">  </v>
      </c>
      <c r="AX412" s="643" t="str">
        <f t="shared" si="338"/>
        <v xml:space="preserve">  </v>
      </c>
      <c r="AY412" s="86" t="s">
        <v>191</v>
      </c>
      <c r="AZ412" s="86" t="s">
        <v>191</v>
      </c>
      <c r="BA412" s="86" t="s">
        <v>191</v>
      </c>
      <c r="BB412" s="161"/>
      <c r="BC412" s="643" t="str">
        <f t="shared" si="339"/>
        <v xml:space="preserve">  </v>
      </c>
      <c r="BD412" s="801" t="s">
        <v>191</v>
      </c>
      <c r="BE412" s="141" t="s">
        <v>1175</v>
      </c>
      <c r="BF412" s="85">
        <v>5.7271965917407943</v>
      </c>
      <c r="BG412" s="85"/>
      <c r="BH412" s="161"/>
      <c r="BI412" s="643" t="str">
        <f t="shared" si="340"/>
        <v xml:space="preserve">  </v>
      </c>
      <c r="BJ412" s="141" t="s">
        <v>1175</v>
      </c>
      <c r="BK412" s="199">
        <v>8.5531116310932326E-2</v>
      </c>
      <c r="BL412" s="199"/>
      <c r="BM412" s="141"/>
      <c r="BN412" s="818" t="str">
        <f t="shared" si="341"/>
        <v xml:space="preserve">  </v>
      </c>
      <c r="BO412" s="942" t="str">
        <f t="shared" si="342"/>
        <v xml:space="preserve">  </v>
      </c>
      <c r="BP412" s="825">
        <f t="shared" si="349"/>
        <v>1.493420296315251</v>
      </c>
      <c r="BQ412" s="7">
        <v>208.63034671370917</v>
      </c>
      <c r="BR412" s="141"/>
      <c r="BS412" s="161"/>
      <c r="BT412" s="818" t="str">
        <f t="shared" si="350"/>
        <v xml:space="preserve">  </v>
      </c>
      <c r="BU412" s="90">
        <v>19.463684784876541</v>
      </c>
      <c r="BV412" s="141"/>
      <c r="BW412" s="161"/>
      <c r="BX412" s="643" t="str">
        <f t="shared" si="351"/>
        <v xml:space="preserve">  </v>
      </c>
      <c r="BY412" s="85">
        <v>1.255959398895347</v>
      </c>
      <c r="BZ412" s="85"/>
      <c r="CA412" s="197"/>
      <c r="CB412" s="197"/>
      <c r="CC412" s="643" t="str">
        <f t="shared" si="345"/>
        <v xml:space="preserve">  </v>
      </c>
      <c r="CD412" s="199">
        <v>0.11976932412146343</v>
      </c>
      <c r="CE412" s="199"/>
      <c r="CF412" s="197" t="s">
        <v>1132</v>
      </c>
      <c r="CG412" s="818" t="str">
        <f t="shared" si="346"/>
        <v>E, &lt;RL</v>
      </c>
      <c r="CH412" s="781">
        <f t="shared" si="331"/>
        <v>0.60200225838613219</v>
      </c>
      <c r="CI412" s="6">
        <v>4.910928515761638</v>
      </c>
      <c r="CJ412" s="6"/>
      <c r="CK412" s="6"/>
      <c r="CL412" s="643" t="str">
        <f t="shared" si="347"/>
        <v xml:space="preserve">  </v>
      </c>
      <c r="CM412" s="6">
        <v>0.46497089138594183</v>
      </c>
      <c r="CN412" s="6"/>
      <c r="CO412" s="6" t="s">
        <v>602</v>
      </c>
      <c r="CP412" s="818" t="str">
        <f t="shared" si="348"/>
        <v xml:space="preserve">  </v>
      </c>
      <c r="CQ412" s="154">
        <f t="shared" si="352"/>
        <v>2.353889831041986</v>
      </c>
      <c r="CR412" s="87">
        <f t="shared" si="353"/>
        <v>2.3889150308641889</v>
      </c>
      <c r="CS412" s="141"/>
    </row>
    <row r="413" spans="1:97" ht="28.8" x14ac:dyDescent="0.3">
      <c r="A413" s="906" t="s">
        <v>2479</v>
      </c>
      <c r="B413" s="425" t="s">
        <v>1585</v>
      </c>
      <c r="C413" s="219" t="s">
        <v>599</v>
      </c>
      <c r="D413" s="219">
        <v>9</v>
      </c>
      <c r="E413" s="471">
        <v>1602686</v>
      </c>
      <c r="F413" s="472">
        <v>1</v>
      </c>
      <c r="G413" s="419">
        <v>11452800</v>
      </c>
      <c r="H413" s="419">
        <v>201603171340</v>
      </c>
      <c r="I413" s="419" t="s">
        <v>672</v>
      </c>
      <c r="J413" s="419"/>
      <c r="K413" s="911" t="s">
        <v>2615</v>
      </c>
      <c r="L413" s="413" t="s">
        <v>1696</v>
      </c>
      <c r="M413" s="219" t="s">
        <v>1138</v>
      </c>
      <c r="N413" s="219"/>
      <c r="O413" s="219"/>
      <c r="P413" s="332">
        <v>42446</v>
      </c>
      <c r="Q413" s="326">
        <v>0.56944444444444442</v>
      </c>
      <c r="R413" s="219" t="s">
        <v>1176</v>
      </c>
      <c r="S413" s="240" t="s">
        <v>1176</v>
      </c>
      <c r="T413" s="239">
        <v>133.9</v>
      </c>
      <c r="U413" s="240">
        <v>149.5</v>
      </c>
      <c r="V413" s="136">
        <v>15.599999999999994</v>
      </c>
      <c r="W413" s="8">
        <v>104</v>
      </c>
      <c r="X413" s="8">
        <v>149.99999999999994</v>
      </c>
      <c r="Y413" s="643" t="str">
        <f t="shared" si="335"/>
        <v xml:space="preserve">  </v>
      </c>
      <c r="Z413" s="240" t="s">
        <v>1176</v>
      </c>
      <c r="AA413" s="239">
        <v>133</v>
      </c>
      <c r="AB413" s="240">
        <v>149.29999999999998</v>
      </c>
      <c r="AC413" s="136">
        <v>16.299999999999983</v>
      </c>
      <c r="AD413" s="136">
        <v>104</v>
      </c>
      <c r="AE413" s="136">
        <v>156.73076923076908</v>
      </c>
      <c r="AF413" s="643" t="str">
        <f t="shared" si="336"/>
        <v xml:space="preserve">  </v>
      </c>
      <c r="AG413" s="240" t="s">
        <v>1176</v>
      </c>
      <c r="AH413" s="598">
        <v>134.1</v>
      </c>
      <c r="AI413" s="138">
        <v>149.79999999999998</v>
      </c>
      <c r="AJ413" s="7">
        <v>15.699999999999989</v>
      </c>
      <c r="AK413" s="7">
        <v>106</v>
      </c>
      <c r="AL413" s="7">
        <v>148.11320754716971</v>
      </c>
      <c r="AM413" s="643" t="str">
        <f t="shared" si="334"/>
        <v xml:space="preserve">  </v>
      </c>
      <c r="AN413" s="239">
        <v>151.6146589259796</v>
      </c>
      <c r="AO413" s="240">
        <v>4.5300038551964068</v>
      </c>
      <c r="AP413" s="136">
        <v>2.9878402835757578</v>
      </c>
      <c r="AQ413" s="138">
        <v>3</v>
      </c>
      <c r="AR413" s="643" t="str">
        <f t="shared" si="337"/>
        <v xml:space="preserve">  </v>
      </c>
      <c r="AS413" s="535"/>
      <c r="AT413" s="86" t="s">
        <v>191</v>
      </c>
      <c r="AU413" s="86" t="s">
        <v>191</v>
      </c>
      <c r="AV413" s="86" t="s">
        <v>191</v>
      </c>
      <c r="AW413" s="161" t="str">
        <f t="shared" si="326"/>
        <v xml:space="preserve">  </v>
      </c>
      <c r="AX413" s="643" t="str">
        <f t="shared" si="338"/>
        <v xml:space="preserve">  </v>
      </c>
      <c r="AY413" s="86" t="s">
        <v>191</v>
      </c>
      <c r="AZ413" s="86" t="s">
        <v>191</v>
      </c>
      <c r="BA413" s="86" t="s">
        <v>191</v>
      </c>
      <c r="BB413" s="161"/>
      <c r="BC413" s="643" t="str">
        <f t="shared" si="339"/>
        <v xml:space="preserve">  </v>
      </c>
      <c r="BD413" s="801" t="s">
        <v>191</v>
      </c>
      <c r="BE413" s="141" t="s">
        <v>1176</v>
      </c>
      <c r="BF413" s="85">
        <v>2.8690409872095604</v>
      </c>
      <c r="BG413" s="85"/>
      <c r="BH413" s="161"/>
      <c r="BI413" s="643" t="str">
        <f t="shared" si="340"/>
        <v xml:space="preserve">  </v>
      </c>
      <c r="BJ413" s="141" t="s">
        <v>1176</v>
      </c>
      <c r="BK413" s="199">
        <v>4.3596160653382322E-2</v>
      </c>
      <c r="BL413" s="199"/>
      <c r="BM413" s="141"/>
      <c r="BN413" s="818" t="str">
        <f t="shared" si="341"/>
        <v xml:space="preserve">  </v>
      </c>
      <c r="BO413" s="942" t="str">
        <f t="shared" si="342"/>
        <v xml:space="preserve">  </v>
      </c>
      <c r="BP413" s="825">
        <f t="shared" si="349"/>
        <v>1.519537742672129</v>
      </c>
      <c r="BQ413" s="7">
        <v>166.26359304036342</v>
      </c>
      <c r="BR413" s="141"/>
      <c r="BS413" s="161"/>
      <c r="BT413" s="818" t="str">
        <f t="shared" si="350"/>
        <v xml:space="preserve">  </v>
      </c>
      <c r="BU413" s="90">
        <v>24.939538956054506</v>
      </c>
      <c r="BV413" s="141"/>
      <c r="BW413" s="161"/>
      <c r="BX413" s="643" t="str">
        <f t="shared" si="351"/>
        <v xml:space="preserve">  </v>
      </c>
      <c r="BY413" s="85">
        <v>1.3026059565508934</v>
      </c>
      <c r="BZ413" s="85"/>
      <c r="CA413" s="197"/>
      <c r="CB413" s="197"/>
      <c r="CC413" s="643" t="str">
        <f t="shared" si="345"/>
        <v xml:space="preserve">  </v>
      </c>
      <c r="CD413" s="199">
        <v>0.20415843357480326</v>
      </c>
      <c r="CE413" s="199"/>
      <c r="CF413" s="197" t="s">
        <v>1132</v>
      </c>
      <c r="CG413" s="818" t="str">
        <f t="shared" si="346"/>
        <v xml:space="preserve">  </v>
      </c>
      <c r="CH413" s="781">
        <f t="shared" si="331"/>
        <v>0.78345832225258283</v>
      </c>
      <c r="CI413" s="6">
        <v>3.4188272045139119</v>
      </c>
      <c r="CJ413" s="6"/>
      <c r="CK413" s="6"/>
      <c r="CL413" s="643" t="str">
        <f t="shared" si="347"/>
        <v xml:space="preserve">  </v>
      </c>
      <c r="CM413" s="6">
        <v>0.50637346331007904</v>
      </c>
      <c r="CN413" s="6"/>
      <c r="CO413" s="6" t="s">
        <v>602</v>
      </c>
      <c r="CP413" s="818" t="str">
        <f t="shared" si="348"/>
        <v xml:space="preserve">  </v>
      </c>
      <c r="CQ413" s="154">
        <f t="shared" si="352"/>
        <v>2.0562692902251496</v>
      </c>
      <c r="CR413" s="87">
        <f t="shared" si="353"/>
        <v>2.0304042677065932</v>
      </c>
      <c r="CS413" s="141"/>
    </row>
    <row r="414" spans="1:97" ht="31.8" x14ac:dyDescent="0.3">
      <c r="A414" s="906" t="s">
        <v>2480</v>
      </c>
      <c r="B414" s="425" t="s">
        <v>1586</v>
      </c>
      <c r="C414" s="219" t="s">
        <v>599</v>
      </c>
      <c r="D414" s="219">
        <v>9</v>
      </c>
      <c r="E414" s="471">
        <v>1602685</v>
      </c>
      <c r="F414" s="472">
        <v>1</v>
      </c>
      <c r="G414" s="419">
        <v>11452900</v>
      </c>
      <c r="H414" s="419">
        <v>201603171420</v>
      </c>
      <c r="I414" s="419" t="s">
        <v>672</v>
      </c>
      <c r="J414" s="419"/>
      <c r="K414" s="926" t="s">
        <v>2616</v>
      </c>
      <c r="L414" s="413" t="s">
        <v>746</v>
      </c>
      <c r="M414" s="219" t="s">
        <v>1137</v>
      </c>
      <c r="N414" s="219"/>
      <c r="O414" s="219"/>
      <c r="P414" s="332">
        <v>42446</v>
      </c>
      <c r="Q414" s="326">
        <v>0.59722222222222221</v>
      </c>
      <c r="R414" s="219" t="s">
        <v>1177</v>
      </c>
      <c r="S414" s="240" t="s">
        <v>1177</v>
      </c>
      <c r="T414" s="239">
        <v>130.30000000000001</v>
      </c>
      <c r="U414" s="240">
        <v>156.20000000000002</v>
      </c>
      <c r="V414" s="136">
        <v>25.900000000000006</v>
      </c>
      <c r="W414" s="8">
        <v>112</v>
      </c>
      <c r="X414" s="8">
        <v>231.25000000000006</v>
      </c>
      <c r="Y414" s="643" t="str">
        <f t="shared" si="335"/>
        <v xml:space="preserve">  </v>
      </c>
      <c r="Z414" s="240" t="s">
        <v>1177</v>
      </c>
      <c r="AA414" s="239">
        <v>131.80000000000001</v>
      </c>
      <c r="AB414" s="240">
        <v>160.80000000000001</v>
      </c>
      <c r="AC414" s="136">
        <v>29</v>
      </c>
      <c r="AD414" s="136">
        <v>130</v>
      </c>
      <c r="AE414" s="136">
        <v>223.07692307692307</v>
      </c>
      <c r="AF414" s="643" t="str">
        <f t="shared" si="336"/>
        <v xml:space="preserve">  </v>
      </c>
      <c r="AG414" s="240" t="s">
        <v>1177</v>
      </c>
      <c r="AH414" s="598">
        <v>133</v>
      </c>
      <c r="AI414" s="138">
        <v>162.80000000000001</v>
      </c>
      <c r="AJ414" s="7">
        <v>29.800000000000011</v>
      </c>
      <c r="AK414" s="7">
        <v>122</v>
      </c>
      <c r="AL414" s="7">
        <v>244.26229508196732</v>
      </c>
      <c r="AM414" s="643" t="str">
        <f t="shared" si="334"/>
        <v xml:space="preserve">  </v>
      </c>
      <c r="AN414" s="239">
        <v>232.86307271963014</v>
      </c>
      <c r="AO414" s="240">
        <v>10.684404496608098</v>
      </c>
      <c r="AP414" s="136">
        <v>4.588277725542274</v>
      </c>
      <c r="AQ414" s="138">
        <v>3</v>
      </c>
      <c r="AR414" s="643" t="str">
        <f t="shared" si="337"/>
        <v xml:space="preserve">  </v>
      </c>
      <c r="AS414" s="535"/>
      <c r="AT414" s="86" t="s">
        <v>191</v>
      </c>
      <c r="AU414" s="86" t="s">
        <v>191</v>
      </c>
      <c r="AV414" s="86" t="s">
        <v>191</v>
      </c>
      <c r="AW414" s="161" t="str">
        <f t="shared" si="326"/>
        <v xml:space="preserve">  </v>
      </c>
      <c r="AX414" s="643" t="str">
        <f t="shared" si="338"/>
        <v xml:space="preserve">  </v>
      </c>
      <c r="AY414" s="86" t="s">
        <v>191</v>
      </c>
      <c r="AZ414" s="86" t="s">
        <v>191</v>
      </c>
      <c r="BA414" s="86" t="s">
        <v>191</v>
      </c>
      <c r="BB414" s="161"/>
      <c r="BC414" s="643" t="str">
        <f t="shared" si="339"/>
        <v xml:space="preserve">  </v>
      </c>
      <c r="BD414" s="801" t="s">
        <v>191</v>
      </c>
      <c r="BE414" s="141" t="s">
        <v>1177</v>
      </c>
      <c r="BF414" s="85">
        <v>2.8080493110673892</v>
      </c>
      <c r="BG414" s="85"/>
      <c r="BH414" s="161"/>
      <c r="BI414" s="643" t="str">
        <f t="shared" si="340"/>
        <v xml:space="preserve">  </v>
      </c>
      <c r="BJ414" s="141" t="s">
        <v>1177</v>
      </c>
      <c r="BK414" s="199">
        <v>5.4242700599894146E-2</v>
      </c>
      <c r="BL414" s="199"/>
      <c r="BM414" s="141"/>
      <c r="BN414" s="818" t="str">
        <f t="shared" si="341"/>
        <v xml:space="preserve">  </v>
      </c>
      <c r="BO414" s="942" t="str">
        <f t="shared" si="342"/>
        <v xml:space="preserve">  </v>
      </c>
      <c r="BP414" s="825">
        <f t="shared" si="349"/>
        <v>1.9316861846445117</v>
      </c>
      <c r="BQ414" s="7">
        <v>131.49039266991289</v>
      </c>
      <c r="BR414" s="141"/>
      <c r="BS414" s="161"/>
      <c r="BT414" s="818" t="str">
        <f t="shared" si="350"/>
        <v xml:space="preserve">  </v>
      </c>
      <c r="BU414" s="90">
        <v>30.407153304917362</v>
      </c>
      <c r="BV414" s="141"/>
      <c r="BW414" s="161"/>
      <c r="BX414" s="643" t="str">
        <f t="shared" si="351"/>
        <v xml:space="preserve">  </v>
      </c>
      <c r="BY414" s="85">
        <v>1.2305953371561227</v>
      </c>
      <c r="BZ414" s="85"/>
      <c r="CA414" s="197"/>
      <c r="CB414" s="197"/>
      <c r="CC414" s="643" t="str">
        <f t="shared" si="345"/>
        <v xml:space="preserve">  </v>
      </c>
      <c r="CD414" s="199">
        <v>0.27451742136559654</v>
      </c>
      <c r="CE414" s="199"/>
      <c r="CF414" s="197" t="s">
        <v>1132</v>
      </c>
      <c r="CG414" s="818" t="str">
        <f t="shared" si="346"/>
        <v xml:space="preserve">  </v>
      </c>
      <c r="CH414" s="781">
        <f t="shared" si="331"/>
        <v>0.93588231974129821</v>
      </c>
      <c r="CI414" s="6">
        <v>2.624597260454733</v>
      </c>
      <c r="CJ414" s="6"/>
      <c r="CK414" s="6"/>
      <c r="CL414" s="643" t="str">
        <f t="shared" si="347"/>
        <v xml:space="preserve">  </v>
      </c>
      <c r="CM414" s="6">
        <v>0.6410901505045169</v>
      </c>
      <c r="CN414" s="6"/>
      <c r="CO414" s="6" t="s">
        <v>602</v>
      </c>
      <c r="CP414" s="818" t="str">
        <f t="shared" si="348"/>
        <v xml:space="preserve">  </v>
      </c>
      <c r="CQ414" s="154">
        <f t="shared" si="352"/>
        <v>1.9960372823917216</v>
      </c>
      <c r="CR414" s="87">
        <f t="shared" si="353"/>
        <v>2.1083530709888634</v>
      </c>
      <c r="CS414" s="141"/>
    </row>
    <row r="415" spans="1:97" ht="14.4" x14ac:dyDescent="0.3">
      <c r="A415" s="906" t="s">
        <v>2481</v>
      </c>
      <c r="B415" s="425" t="s">
        <v>1587</v>
      </c>
      <c r="C415" s="219" t="s">
        <v>601</v>
      </c>
      <c r="D415" s="305">
        <v>2</v>
      </c>
      <c r="E415" s="471"/>
      <c r="F415" s="472">
        <v>4</v>
      </c>
      <c r="G415" s="419"/>
      <c r="H415" s="419"/>
      <c r="I415" s="419" t="s">
        <v>672</v>
      </c>
      <c r="J415" s="419"/>
      <c r="K415" s="926" t="s">
        <v>137</v>
      </c>
      <c r="L415" s="413"/>
      <c r="M415" s="219" t="s">
        <v>698</v>
      </c>
      <c r="N415" s="219"/>
      <c r="O415" s="219" t="s">
        <v>1679</v>
      </c>
      <c r="P415" s="332"/>
      <c r="Q415" s="326"/>
      <c r="R415" s="219" t="s">
        <v>1179</v>
      </c>
      <c r="S415" s="9"/>
      <c r="T415" s="239"/>
      <c r="U415" s="492"/>
      <c r="V415" s="136"/>
      <c r="W415" s="9"/>
      <c r="X415" s="8"/>
      <c r="Y415" s="643" t="str">
        <f t="shared" si="335"/>
        <v>&lt;MDL</v>
      </c>
      <c r="Z415" s="239"/>
      <c r="AA415" s="556"/>
      <c r="AB415" s="492"/>
      <c r="AC415" s="535"/>
      <c r="AD415" s="136"/>
      <c r="AE415" s="136"/>
      <c r="AF415" s="643" t="str">
        <f t="shared" si="336"/>
        <v>&lt;MDL</v>
      </c>
      <c r="AG415" s="239"/>
      <c r="AH415" s="138"/>
      <c r="AI415" s="600"/>
      <c r="AJ415" s="138"/>
      <c r="AK415" s="138"/>
      <c r="AL415" s="138"/>
      <c r="AM415" s="643" t="str">
        <f t="shared" si="334"/>
        <v>&lt;MDL</v>
      </c>
      <c r="AN415" s="138"/>
      <c r="AO415" s="138"/>
      <c r="AP415" s="138"/>
      <c r="AQ415" s="535"/>
      <c r="AR415" s="643" t="str">
        <f t="shared" si="337"/>
        <v>&lt;MDL</v>
      </c>
      <c r="AS415" s="535"/>
      <c r="AT415" s="86"/>
      <c r="AU415" s="86"/>
      <c r="AV415" s="86"/>
      <c r="AW415" s="161"/>
      <c r="AX415" s="643" t="str">
        <f t="shared" si="338"/>
        <v>&lt;MDL</v>
      </c>
      <c r="AY415" s="86"/>
      <c r="AZ415" s="86"/>
      <c r="BA415" s="86"/>
      <c r="BB415" s="161"/>
      <c r="BC415" s="643" t="str">
        <f t="shared" si="339"/>
        <v>&lt;MDL</v>
      </c>
      <c r="BD415" s="801"/>
      <c r="BE415" s="141"/>
      <c r="BF415" s="85" t="s">
        <v>960</v>
      </c>
      <c r="BG415" s="85"/>
      <c r="BH415" s="161"/>
      <c r="BI415" s="643" t="str">
        <f t="shared" si="340"/>
        <v xml:space="preserve">  </v>
      </c>
      <c r="BJ415" s="124"/>
      <c r="BK415" s="199"/>
      <c r="BL415" s="199"/>
      <c r="BM415" s="141"/>
      <c r="BN415" s="818" t="str">
        <f t="shared" si="341"/>
        <v>&lt;MDL</v>
      </c>
      <c r="BO415" s="942" t="str">
        <f t="shared" si="342"/>
        <v>&lt;MDL</v>
      </c>
      <c r="BP415" s="825"/>
      <c r="BQ415" s="7"/>
      <c r="BR415" s="141"/>
      <c r="BS415" s="161"/>
      <c r="BT415" s="818"/>
      <c r="BU415" s="818"/>
      <c r="BV415" s="818"/>
      <c r="BW415" s="818"/>
      <c r="BX415" s="818"/>
      <c r="BY415" s="85">
        <v>2.9626355826504573</v>
      </c>
      <c r="BZ415" s="85"/>
      <c r="CA415" s="197"/>
      <c r="CB415" s="197" t="str">
        <f t="shared" si="354"/>
        <v>&lt; MDL</v>
      </c>
      <c r="CC415" s="643" t="str">
        <f t="shared" si="345"/>
        <v xml:space="preserve">  </v>
      </c>
      <c r="CD415" s="199">
        <v>2.2789504481926594E-2</v>
      </c>
      <c r="CE415" s="199"/>
      <c r="CF415" s="197" t="s">
        <v>1033</v>
      </c>
      <c r="CG415" s="818" t="str">
        <f t="shared" si="346"/>
        <v>&lt;MDL</v>
      </c>
      <c r="CH415" s="781"/>
      <c r="CI415" s="6"/>
      <c r="CJ415" s="6"/>
      <c r="CK415" s="6"/>
      <c r="CL415" s="643"/>
      <c r="CM415" s="504"/>
      <c r="CN415" s="6"/>
      <c r="CO415" s="6"/>
      <c r="CP415" s="818"/>
      <c r="CQ415" s="154"/>
      <c r="CR415" s="87"/>
      <c r="CS415" s="141"/>
    </row>
    <row r="416" spans="1:97" ht="31.8" x14ac:dyDescent="0.3">
      <c r="A416" s="906" t="s">
        <v>2482</v>
      </c>
      <c r="B416" s="425" t="s">
        <v>1731</v>
      </c>
      <c r="C416" s="219" t="s">
        <v>599</v>
      </c>
      <c r="D416" s="219">
        <v>9</v>
      </c>
      <c r="E416" s="471">
        <v>1603009</v>
      </c>
      <c r="F416" s="472">
        <v>1</v>
      </c>
      <c r="G416" s="419">
        <v>11452900</v>
      </c>
      <c r="H416" s="419">
        <v>201604061300</v>
      </c>
      <c r="I416" s="419" t="s">
        <v>672</v>
      </c>
      <c r="J416" s="419"/>
      <c r="K416" s="926" t="s">
        <v>2616</v>
      </c>
      <c r="L416" s="413" t="s">
        <v>746</v>
      </c>
      <c r="M416" s="219" t="s">
        <v>1137</v>
      </c>
      <c r="N416" s="219"/>
      <c r="O416" s="219"/>
      <c r="P416" s="332">
        <v>42466</v>
      </c>
      <c r="Q416" s="326">
        <v>0.54166666666666663</v>
      </c>
      <c r="R416" s="219" t="s">
        <v>1589</v>
      </c>
      <c r="S416" s="9"/>
      <c r="T416" s="239">
        <v>123.9</v>
      </c>
      <c r="U416" s="492">
        <v>129</v>
      </c>
      <c r="V416" s="136">
        <v>5.0999999999999943</v>
      </c>
      <c r="W416" s="9">
        <v>176</v>
      </c>
      <c r="X416" s="8">
        <v>28.977272727272698</v>
      </c>
      <c r="Y416" s="643" t="str">
        <f t="shared" si="335"/>
        <v xml:space="preserve">  </v>
      </c>
      <c r="Z416" s="219" t="s">
        <v>1589</v>
      </c>
      <c r="AA416" s="556">
        <v>126.9</v>
      </c>
      <c r="AB416" s="492">
        <v>133.70000000000002</v>
      </c>
      <c r="AC416" s="535">
        <v>6.8000000000000114</v>
      </c>
      <c r="AD416" s="136">
        <v>224</v>
      </c>
      <c r="AE416" s="136">
        <v>30.357142857142907</v>
      </c>
      <c r="AF416" s="643" t="str">
        <f t="shared" si="336"/>
        <v xml:space="preserve">  </v>
      </c>
      <c r="AG416" s="219" t="s">
        <v>1589</v>
      </c>
      <c r="AH416" s="138">
        <v>125.8</v>
      </c>
      <c r="AI416" s="600">
        <v>131.80000000000001</v>
      </c>
      <c r="AJ416" s="138">
        <v>6.0000000000000142</v>
      </c>
      <c r="AK416" s="138">
        <v>210</v>
      </c>
      <c r="AL416" s="138">
        <v>28.57142857142864</v>
      </c>
      <c r="AM416" s="643" t="str">
        <f t="shared" si="334"/>
        <v xml:space="preserve">  </v>
      </c>
      <c r="AN416" s="138">
        <v>29.301948051948084</v>
      </c>
      <c r="AO416" s="138">
        <v>0.93608462619081789</v>
      </c>
      <c r="AP416" s="138">
        <v>3.194615677194145</v>
      </c>
      <c r="AQ416" s="535">
        <v>3</v>
      </c>
      <c r="AR416" s="643" t="str">
        <f t="shared" si="337"/>
        <v xml:space="preserve">  </v>
      </c>
      <c r="AS416" s="535"/>
      <c r="AT416" s="86" t="s">
        <v>191</v>
      </c>
      <c r="AU416" s="86" t="s">
        <v>191</v>
      </c>
      <c r="AV416" s="86" t="s">
        <v>191</v>
      </c>
      <c r="AW416" s="161" t="str">
        <f t="shared" ref="AW416:AW447" si="355">IF(AU416&lt;AW$7,"E, &lt;PRL",IF(AU416&gt;AW$7,"  ",))</f>
        <v xml:space="preserve">  </v>
      </c>
      <c r="AX416" s="643" t="str">
        <f t="shared" si="338"/>
        <v xml:space="preserve">  </v>
      </c>
      <c r="AY416" s="86" t="s">
        <v>191</v>
      </c>
      <c r="AZ416" s="86" t="s">
        <v>191</v>
      </c>
      <c r="BA416" s="86" t="s">
        <v>191</v>
      </c>
      <c r="BB416" s="161"/>
      <c r="BC416" s="643" t="str">
        <f t="shared" si="339"/>
        <v xml:space="preserve">  </v>
      </c>
      <c r="BD416" s="801" t="s">
        <v>191</v>
      </c>
      <c r="BE416" s="247" t="s">
        <v>1589</v>
      </c>
      <c r="BF416" s="85">
        <v>2.8272061456189879</v>
      </c>
      <c r="BG416" s="85">
        <v>3.5112510290708165E-2</v>
      </c>
      <c r="BH416" s="161"/>
      <c r="BI416" s="643" t="str">
        <f t="shared" si="340"/>
        <v xml:space="preserve">  </v>
      </c>
      <c r="BJ416" s="247" t="s">
        <v>1589</v>
      </c>
      <c r="BK416" s="199">
        <v>0.20164293844556208</v>
      </c>
      <c r="BL416" s="199">
        <v>8.1283871499618493E-3</v>
      </c>
      <c r="BM416" s="141"/>
      <c r="BN416" s="818" t="str">
        <f t="shared" si="341"/>
        <v xml:space="preserve">  </v>
      </c>
      <c r="BO416" s="942" t="str">
        <f t="shared" si="342"/>
        <v xml:space="preserve">  </v>
      </c>
      <c r="BP416" s="825">
        <f t="shared" ref="BP416:BP447" si="356">BK416/BF416*100</f>
        <v>7.1322333094820864</v>
      </c>
      <c r="BQ416" s="7">
        <v>195.93843848831085</v>
      </c>
      <c r="BR416" s="141"/>
      <c r="BS416" s="161"/>
      <c r="BT416" s="818" t="str">
        <f t="shared" si="350"/>
        <v xml:space="preserve">  </v>
      </c>
      <c r="BU416" s="90">
        <v>5.6777615698317287</v>
      </c>
      <c r="BV416" s="141"/>
      <c r="BW416" s="161"/>
      <c r="BX416" s="643" t="str">
        <f t="shared" si="351"/>
        <v xml:space="preserve">  </v>
      </c>
      <c r="BY416" s="85">
        <v>16.935685364626643</v>
      </c>
      <c r="BZ416" s="85"/>
      <c r="CA416" s="197"/>
      <c r="CB416" s="197"/>
      <c r="CC416" s="643" t="str">
        <f t="shared" si="345"/>
        <v xml:space="preserve">  </v>
      </c>
      <c r="CD416" s="199">
        <v>0.51411901999759457</v>
      </c>
      <c r="CE416" s="199"/>
      <c r="CF416" s="197"/>
      <c r="CG416" s="818" t="str">
        <f t="shared" si="346"/>
        <v xml:space="preserve">  </v>
      </c>
      <c r="CH416" s="781">
        <f>BY416/BQ416*100</f>
        <v>8.6433705888888053</v>
      </c>
      <c r="CI416" s="6">
        <v>9.203175129281103</v>
      </c>
      <c r="CJ416" s="6"/>
      <c r="CK416" s="6"/>
      <c r="CL416" s="643" t="str">
        <f t="shared" si="347"/>
        <v xml:space="preserve">  </v>
      </c>
      <c r="CM416" s="6">
        <v>0.26294786083660354</v>
      </c>
      <c r="CN416" s="6"/>
      <c r="CO416" s="6"/>
      <c r="CP416" s="818" t="str">
        <f t="shared" si="348"/>
        <v xml:space="preserve">  </v>
      </c>
      <c r="CQ416" s="154">
        <f>CI416/BQ416*100</f>
        <v>4.6969727840462197</v>
      </c>
      <c r="CR416" s="87">
        <f>100*CM416/BU416</f>
        <v>4.6311888514965682</v>
      </c>
      <c r="CS416" s="141"/>
    </row>
    <row r="417" spans="1:97" ht="21.6" x14ac:dyDescent="0.3">
      <c r="A417" s="906" t="s">
        <v>2483</v>
      </c>
      <c r="B417" s="425" t="s">
        <v>1732</v>
      </c>
      <c r="C417" s="219" t="s">
        <v>599</v>
      </c>
      <c r="D417" s="219">
        <v>7</v>
      </c>
      <c r="E417" s="471">
        <v>1603008</v>
      </c>
      <c r="F417" s="472">
        <v>1</v>
      </c>
      <c r="G417" s="419">
        <v>11452600</v>
      </c>
      <c r="H417" s="419">
        <v>201604071200</v>
      </c>
      <c r="I417" s="419" t="s">
        <v>672</v>
      </c>
      <c r="J417" s="419"/>
      <c r="K417" s="926" t="s">
        <v>2614</v>
      </c>
      <c r="L417" s="413" t="s">
        <v>1694</v>
      </c>
      <c r="M417" s="219" t="s">
        <v>1136</v>
      </c>
      <c r="N417" s="219"/>
      <c r="O417" s="219"/>
      <c r="P417" s="332">
        <v>42467</v>
      </c>
      <c r="Q417" s="326">
        <v>0.5</v>
      </c>
      <c r="R417" s="219" t="s">
        <v>1590</v>
      </c>
      <c r="S417" s="9"/>
      <c r="T417" s="239">
        <v>125.2</v>
      </c>
      <c r="U417" s="492">
        <v>139.19999999999999</v>
      </c>
      <c r="V417" s="136">
        <v>13.999999999999986</v>
      </c>
      <c r="W417" s="9">
        <v>252</v>
      </c>
      <c r="X417" s="8">
        <v>55.5555555555555</v>
      </c>
      <c r="Y417" s="643" t="str">
        <f t="shared" si="335"/>
        <v xml:space="preserve">  </v>
      </c>
      <c r="Z417" s="219" t="s">
        <v>1590</v>
      </c>
      <c r="AA417" s="556">
        <v>125.2</v>
      </c>
      <c r="AB417" s="492">
        <v>137.1</v>
      </c>
      <c r="AC417" s="535">
        <v>11.899999999999991</v>
      </c>
      <c r="AD417" s="136">
        <v>224</v>
      </c>
      <c r="AE417" s="136">
        <v>53.124999999999957</v>
      </c>
      <c r="AF417" s="643" t="str">
        <f t="shared" si="336"/>
        <v xml:space="preserve">  </v>
      </c>
      <c r="AG417" s="219" t="s">
        <v>1590</v>
      </c>
      <c r="AH417" s="138">
        <v>125</v>
      </c>
      <c r="AI417" s="600">
        <v>140.6</v>
      </c>
      <c r="AJ417" s="138">
        <v>15.599999999999994</v>
      </c>
      <c r="AK417" s="138">
        <v>270</v>
      </c>
      <c r="AL417" s="138">
        <v>57.77777777777775</v>
      </c>
      <c r="AM417" s="643" t="str">
        <f t="shared" si="334"/>
        <v xml:space="preserve">  </v>
      </c>
      <c r="AN417" s="138">
        <v>55.486111111111065</v>
      </c>
      <c r="AO417" s="138">
        <v>2.3271661222383462</v>
      </c>
      <c r="AP417" s="138">
        <v>4.1941416971504646</v>
      </c>
      <c r="AQ417" s="535">
        <v>3</v>
      </c>
      <c r="AR417" s="643" t="str">
        <f t="shared" si="337"/>
        <v xml:space="preserve">  </v>
      </c>
      <c r="AS417" s="535"/>
      <c r="AT417" s="86" t="s">
        <v>191</v>
      </c>
      <c r="AU417" s="86" t="s">
        <v>191</v>
      </c>
      <c r="AV417" s="86" t="s">
        <v>191</v>
      </c>
      <c r="AW417" s="161" t="str">
        <f t="shared" si="355"/>
        <v xml:space="preserve">  </v>
      </c>
      <c r="AX417" s="643" t="str">
        <f t="shared" si="338"/>
        <v xml:space="preserve">  </v>
      </c>
      <c r="AY417" s="86" t="s">
        <v>191</v>
      </c>
      <c r="AZ417" s="86" t="s">
        <v>191</v>
      </c>
      <c r="BA417" s="86" t="s">
        <v>191</v>
      </c>
      <c r="BB417" s="161"/>
      <c r="BC417" s="643" t="str">
        <f t="shared" si="339"/>
        <v xml:space="preserve">  </v>
      </c>
      <c r="BD417" s="801" t="s">
        <v>191</v>
      </c>
      <c r="BE417" s="247" t="s">
        <v>1590</v>
      </c>
      <c r="BF417" s="85">
        <v>1.1344673033230472</v>
      </c>
      <c r="BG417" s="85"/>
      <c r="BH417" s="161"/>
      <c r="BI417" s="643" t="str">
        <f t="shared" si="340"/>
        <v xml:space="preserve">  </v>
      </c>
      <c r="BJ417" s="247" t="s">
        <v>1590</v>
      </c>
      <c r="BK417" s="199">
        <v>5.8869773746820987E-2</v>
      </c>
      <c r="BL417" s="199"/>
      <c r="BM417" s="141"/>
      <c r="BN417" s="818" t="str">
        <f t="shared" si="341"/>
        <v xml:space="preserve">  </v>
      </c>
      <c r="BO417" s="942" t="str">
        <f t="shared" si="342"/>
        <v xml:space="preserve">  </v>
      </c>
      <c r="BP417" s="825">
        <f t="shared" si="356"/>
        <v>5.1891996864415066</v>
      </c>
      <c r="BQ417" s="7">
        <v>148.99293753585715</v>
      </c>
      <c r="BR417" s="141"/>
      <c r="BS417" s="161"/>
      <c r="BT417" s="818" t="str">
        <f t="shared" si="350"/>
        <v xml:space="preserve">  </v>
      </c>
      <c r="BU417" s="90">
        <v>8.2773854186587226</v>
      </c>
      <c r="BV417" s="141"/>
      <c r="BW417" s="161"/>
      <c r="BX417" s="643" t="str">
        <f t="shared" si="351"/>
        <v xml:space="preserve">  </v>
      </c>
      <c r="BY417" s="85">
        <v>8.9298490061332885</v>
      </c>
      <c r="BZ417" s="85"/>
      <c r="CA417" s="197"/>
      <c r="CB417" s="197"/>
      <c r="CC417" s="643" t="str">
        <f t="shared" si="345"/>
        <v xml:space="preserve">  </v>
      </c>
      <c r="CD417" s="199">
        <v>0.47439822845083068</v>
      </c>
      <c r="CE417" s="199"/>
      <c r="CF417" s="197"/>
      <c r="CG417" s="818" t="str">
        <f t="shared" si="346"/>
        <v xml:space="preserve">  </v>
      </c>
      <c r="CH417" s="781">
        <f>BY417/BQ417*100</f>
        <v>5.9934713375150421</v>
      </c>
      <c r="CI417" s="6">
        <v>5.6146691770150117</v>
      </c>
      <c r="CJ417" s="6"/>
      <c r="CK417" s="6"/>
      <c r="CL417" s="643" t="str">
        <f t="shared" si="347"/>
        <v xml:space="preserve">  </v>
      </c>
      <c r="CM417" s="6">
        <v>0.32440310800531164</v>
      </c>
      <c r="CN417" s="6"/>
      <c r="CO417" s="6"/>
      <c r="CP417" s="818" t="str">
        <f t="shared" si="348"/>
        <v xml:space="preserve">  </v>
      </c>
      <c r="CQ417" s="154">
        <f>CI417/BQ417*100</f>
        <v>3.768412966328532</v>
      </c>
      <c r="CR417" s="87">
        <f>100*CM417/BU417</f>
        <v>3.9191494849816757</v>
      </c>
      <c r="CS417" s="141"/>
    </row>
    <row r="418" spans="1:97" ht="21.6" x14ac:dyDescent="0.3">
      <c r="A418" s="906" t="s">
        <v>2484</v>
      </c>
      <c r="B418" s="421" t="s">
        <v>1733</v>
      </c>
      <c r="C418" s="310" t="s">
        <v>600</v>
      </c>
      <c r="D418" s="310">
        <v>7</v>
      </c>
      <c r="E418" s="478">
        <v>1600737</v>
      </c>
      <c r="F418" s="472">
        <v>4</v>
      </c>
      <c r="G418" s="309">
        <v>11452600</v>
      </c>
      <c r="H418" s="309">
        <v>201604071201</v>
      </c>
      <c r="I418" s="419" t="s">
        <v>672</v>
      </c>
      <c r="J418" s="309"/>
      <c r="K418" s="926" t="s">
        <v>2614</v>
      </c>
      <c r="L418" s="469" t="s">
        <v>1694</v>
      </c>
      <c r="M418" s="310" t="s">
        <v>1136</v>
      </c>
      <c r="N418" s="310"/>
      <c r="O418" s="310" t="s">
        <v>45</v>
      </c>
      <c r="P418" s="402">
        <v>42467</v>
      </c>
      <c r="Q418" s="327">
        <v>0.50069444444444444</v>
      </c>
      <c r="R418" s="310" t="s">
        <v>1591</v>
      </c>
      <c r="S418" s="352"/>
      <c r="T418" s="370">
        <v>125.1</v>
      </c>
      <c r="U418" s="494">
        <v>132.70000000000002</v>
      </c>
      <c r="V418" s="311">
        <v>7.6000000000000227</v>
      </c>
      <c r="W418" s="352">
        <v>176</v>
      </c>
      <c r="X418" s="315">
        <v>43.181818181818315</v>
      </c>
      <c r="Y418" s="643" t="str">
        <f t="shared" si="335"/>
        <v xml:space="preserve">  </v>
      </c>
      <c r="Z418" s="310" t="s">
        <v>1591</v>
      </c>
      <c r="AA418" s="557">
        <v>125.1</v>
      </c>
      <c r="AB418" s="494">
        <v>130.5</v>
      </c>
      <c r="AC418" s="536">
        <v>5.4000000000000057</v>
      </c>
      <c r="AD418" s="311">
        <v>116</v>
      </c>
      <c r="AE418" s="311">
        <v>46.551724137931082</v>
      </c>
      <c r="AF418" s="643" t="str">
        <f t="shared" si="336"/>
        <v xml:space="preserve">  </v>
      </c>
      <c r="AG418" s="310" t="s">
        <v>1591</v>
      </c>
      <c r="AH418" s="317">
        <v>125.4</v>
      </c>
      <c r="AI418" s="601">
        <v>130.6</v>
      </c>
      <c r="AJ418" s="317">
        <v>5.1999999999999886</v>
      </c>
      <c r="AK418" s="317">
        <v>116</v>
      </c>
      <c r="AL418" s="317">
        <v>44.827586206896449</v>
      </c>
      <c r="AM418" s="643" t="str">
        <f t="shared" si="334"/>
        <v xml:space="preserve">  </v>
      </c>
      <c r="AN418" s="317">
        <v>44.853709508881956</v>
      </c>
      <c r="AO418" s="317">
        <v>1.6851048508745812</v>
      </c>
      <c r="AP418" s="317">
        <v>3.7568907216935892</v>
      </c>
      <c r="AQ418" s="536">
        <v>3</v>
      </c>
      <c r="AR418" s="643" t="str">
        <f t="shared" si="337"/>
        <v xml:space="preserve">  </v>
      </c>
      <c r="AS418" s="536"/>
      <c r="AT418" s="272" t="s">
        <v>191</v>
      </c>
      <c r="AU418" s="272" t="s">
        <v>191</v>
      </c>
      <c r="AV418" s="272" t="s">
        <v>191</v>
      </c>
      <c r="AW418" s="161" t="str">
        <f t="shared" si="355"/>
        <v xml:space="preserve">  </v>
      </c>
      <c r="AX418" s="643" t="str">
        <f t="shared" si="338"/>
        <v xml:space="preserve">  </v>
      </c>
      <c r="AY418" s="272" t="s">
        <v>191</v>
      </c>
      <c r="AZ418" s="272" t="s">
        <v>191</v>
      </c>
      <c r="BA418" s="272" t="s">
        <v>191</v>
      </c>
      <c r="BB418" s="161"/>
      <c r="BC418" s="643" t="str">
        <f t="shared" si="339"/>
        <v xml:space="preserve">  </v>
      </c>
      <c r="BD418" s="802" t="s">
        <v>191</v>
      </c>
      <c r="BE418" s="195" t="s">
        <v>1591</v>
      </c>
      <c r="BF418" s="312">
        <v>1.1440405713531678</v>
      </c>
      <c r="BG418" s="312"/>
      <c r="BH418" s="161"/>
      <c r="BI418" s="643" t="str">
        <f t="shared" si="340"/>
        <v xml:space="preserve">  </v>
      </c>
      <c r="BJ418" s="195" t="s">
        <v>1591</v>
      </c>
      <c r="BK418" s="313">
        <v>5.2909552627667299E-2</v>
      </c>
      <c r="BL418" s="313"/>
      <c r="BM418" s="195"/>
      <c r="BN418" s="818" t="str">
        <f t="shared" si="341"/>
        <v xml:space="preserve">  </v>
      </c>
      <c r="BO418" s="942" t="str">
        <f t="shared" si="342"/>
        <v xml:space="preserve">  </v>
      </c>
      <c r="BP418" s="846">
        <f t="shared" si="356"/>
        <v>4.6247968780587945</v>
      </c>
      <c r="BQ418" s="7">
        <v>156.77959944388485</v>
      </c>
      <c r="BR418" s="141"/>
      <c r="BS418" s="161"/>
      <c r="BT418" s="818" t="str">
        <f t="shared" si="350"/>
        <v xml:space="preserve">  </v>
      </c>
      <c r="BU418" s="90">
        <v>6.7700281578041386</v>
      </c>
      <c r="BV418" s="141"/>
      <c r="BW418" s="161"/>
      <c r="BX418" s="643" t="str">
        <f t="shared" si="351"/>
        <v xml:space="preserve">  </v>
      </c>
      <c r="BY418" s="85">
        <v>12.128625189221502</v>
      </c>
      <c r="BZ418" s="312"/>
      <c r="CA418" s="196"/>
      <c r="CB418" s="196"/>
      <c r="CC418" s="643" t="str">
        <f t="shared" si="345"/>
        <v xml:space="preserve">  </v>
      </c>
      <c r="CD418" s="313">
        <v>0.56460841398100259</v>
      </c>
      <c r="CE418" s="313"/>
      <c r="CF418" s="196"/>
      <c r="CG418" s="818" t="str">
        <f t="shared" si="346"/>
        <v xml:space="preserve">  </v>
      </c>
      <c r="CH418" s="781">
        <f>BY418/BQ418*100</f>
        <v>7.7360991048855343</v>
      </c>
      <c r="CI418" s="316">
        <v>5.4926111514277398</v>
      </c>
      <c r="CJ418" s="316"/>
      <c r="CK418" s="316"/>
      <c r="CL418" s="643" t="str">
        <f t="shared" si="347"/>
        <v xml:space="preserve">  </v>
      </c>
      <c r="CM418" s="316">
        <v>0.24622049989158773</v>
      </c>
      <c r="CN418" s="316"/>
      <c r="CO418" s="316"/>
      <c r="CP418" s="818" t="str">
        <f t="shared" si="348"/>
        <v xml:space="preserve">  </v>
      </c>
      <c r="CQ418" s="154">
        <f>CI418/BQ418*100</f>
        <v>3.5033965968216902</v>
      </c>
      <c r="CR418" s="87">
        <f>100*CM418/BU418</f>
        <v>3.6369198790961814</v>
      </c>
      <c r="CS418" s="195"/>
    </row>
    <row r="419" spans="1:97" ht="14.4" x14ac:dyDescent="0.3">
      <c r="A419" s="906" t="s">
        <v>2485</v>
      </c>
      <c r="B419" s="425" t="s">
        <v>1734</v>
      </c>
      <c r="C419" s="219" t="s">
        <v>599</v>
      </c>
      <c r="D419" s="219">
        <v>9</v>
      </c>
      <c r="E419" s="471">
        <v>1603007</v>
      </c>
      <c r="F419" s="472">
        <v>1</v>
      </c>
      <c r="G419" s="419">
        <v>11451800</v>
      </c>
      <c r="H419" s="419">
        <v>201604071210</v>
      </c>
      <c r="I419" s="419" t="s">
        <v>672</v>
      </c>
      <c r="J419" s="419"/>
      <c r="K419" s="926" t="s">
        <v>1691</v>
      </c>
      <c r="L419" s="413" t="s">
        <v>1692</v>
      </c>
      <c r="M419" s="219" t="s">
        <v>1055</v>
      </c>
      <c r="N419" s="219"/>
      <c r="O419" s="219"/>
      <c r="P419" s="332">
        <v>42467</v>
      </c>
      <c r="Q419" s="326">
        <v>0.50694444444444442</v>
      </c>
      <c r="R419" s="219" t="s">
        <v>1592</v>
      </c>
      <c r="S419" s="9"/>
      <c r="T419" s="239">
        <v>124.4</v>
      </c>
      <c r="U419" s="492">
        <v>128.70000000000002</v>
      </c>
      <c r="V419" s="136">
        <v>4.3000000000000114</v>
      </c>
      <c r="W419" s="9">
        <v>144</v>
      </c>
      <c r="X419" s="8">
        <v>29.861111111111192</v>
      </c>
      <c r="Y419" s="643" t="str">
        <f t="shared" si="335"/>
        <v xml:space="preserve">  </v>
      </c>
      <c r="Z419" s="219" t="s">
        <v>1592</v>
      </c>
      <c r="AA419" s="556">
        <v>126.9</v>
      </c>
      <c r="AB419" s="492">
        <v>130.30000000000001</v>
      </c>
      <c r="AC419" s="535">
        <v>3.4000000000000057</v>
      </c>
      <c r="AD419" s="136">
        <v>122</v>
      </c>
      <c r="AE419" s="136">
        <v>27.868852459016441</v>
      </c>
      <c r="AF419" s="643" t="str">
        <f t="shared" si="336"/>
        <v xml:space="preserve">  </v>
      </c>
      <c r="AG419" s="219" t="s">
        <v>1592</v>
      </c>
      <c r="AH419" s="138">
        <v>123.4</v>
      </c>
      <c r="AI419" s="600">
        <v>127.6</v>
      </c>
      <c r="AJ419" s="138">
        <v>4.1999999999999886</v>
      </c>
      <c r="AK419" s="138">
        <v>136</v>
      </c>
      <c r="AL419" s="138">
        <v>30.882352941176386</v>
      </c>
      <c r="AM419" s="643" t="str">
        <f t="shared" si="334"/>
        <v xml:space="preserve">  </v>
      </c>
      <c r="AN419" s="138">
        <v>29.537438837101337</v>
      </c>
      <c r="AO419" s="138">
        <v>1.5326020666554598</v>
      </c>
      <c r="AP419" s="138">
        <v>5.1886762258154615</v>
      </c>
      <c r="AQ419" s="535">
        <v>3</v>
      </c>
      <c r="AR419" s="643" t="str">
        <f t="shared" si="337"/>
        <v xml:space="preserve">  </v>
      </c>
      <c r="AS419" s="535"/>
      <c r="AT419" s="86" t="s">
        <v>191</v>
      </c>
      <c r="AU419" s="86" t="s">
        <v>191</v>
      </c>
      <c r="AV419" s="86" t="s">
        <v>191</v>
      </c>
      <c r="AW419" s="161" t="str">
        <f t="shared" si="355"/>
        <v xml:space="preserve">  </v>
      </c>
      <c r="AX419" s="643" t="str">
        <f t="shared" si="338"/>
        <v xml:space="preserve">  </v>
      </c>
      <c r="AY419" s="86" t="s">
        <v>191</v>
      </c>
      <c r="AZ419" s="86" t="s">
        <v>191</v>
      </c>
      <c r="BA419" s="86" t="s">
        <v>191</v>
      </c>
      <c r="BB419" s="161"/>
      <c r="BC419" s="643" t="str">
        <f t="shared" si="339"/>
        <v xml:space="preserve">  </v>
      </c>
      <c r="BD419" s="801" t="s">
        <v>191</v>
      </c>
      <c r="BE419" s="247" t="s">
        <v>1592</v>
      </c>
      <c r="BF419" s="85">
        <v>1.4095445909924051</v>
      </c>
      <c r="BG419" s="85"/>
      <c r="BH419" s="161"/>
      <c r="BI419" s="643" t="str">
        <f t="shared" si="340"/>
        <v xml:space="preserve">  </v>
      </c>
      <c r="BJ419" s="247" t="s">
        <v>1592</v>
      </c>
      <c r="BK419" s="199">
        <v>5.6724619961593038E-2</v>
      </c>
      <c r="BL419" s="199"/>
      <c r="BM419" s="141"/>
      <c r="BN419" s="818" t="str">
        <f t="shared" si="341"/>
        <v xml:space="preserve">  </v>
      </c>
      <c r="BO419" s="942" t="str">
        <f t="shared" si="342"/>
        <v xml:space="preserve">  </v>
      </c>
      <c r="BP419" s="825">
        <f t="shared" si="356"/>
        <v>4.0243224885603261</v>
      </c>
      <c r="BQ419" s="7">
        <v>114.79586489062167</v>
      </c>
      <c r="BR419" s="141"/>
      <c r="BS419" s="161"/>
      <c r="BT419" s="818" t="str">
        <f t="shared" si="350"/>
        <v xml:space="preserve">  </v>
      </c>
      <c r="BU419" s="90">
        <v>3.4279320765949617</v>
      </c>
      <c r="BV419" s="141"/>
      <c r="BW419" s="161"/>
      <c r="BX419" s="643" t="str">
        <f t="shared" si="351"/>
        <v xml:space="preserve">  </v>
      </c>
      <c r="BY419" s="85">
        <v>14.294314630493879</v>
      </c>
      <c r="BZ419" s="85"/>
      <c r="CA419" s="197"/>
      <c r="CB419" s="197"/>
      <c r="CC419" s="643" t="str">
        <f t="shared" si="345"/>
        <v xml:space="preserve">  </v>
      </c>
      <c r="CD419" s="199">
        <v>0.39836614543999171</v>
      </c>
      <c r="CE419" s="199"/>
      <c r="CF419" s="197"/>
      <c r="CG419" s="818" t="str">
        <f t="shared" si="346"/>
        <v xml:space="preserve">  </v>
      </c>
      <c r="CH419" s="781">
        <f>BY419/BQ419*100</f>
        <v>12.451942100975158</v>
      </c>
      <c r="CI419" s="6">
        <v>7.2537340920442555</v>
      </c>
      <c r="CJ419" s="6"/>
      <c r="CK419" s="6"/>
      <c r="CL419" s="643" t="str">
        <f t="shared" si="347"/>
        <v xml:space="preserve">  </v>
      </c>
      <c r="CM419" s="6">
        <v>0.22401237637195431</v>
      </c>
      <c r="CN419" s="6"/>
      <c r="CO419" s="6"/>
      <c r="CP419" s="818" t="str">
        <f t="shared" si="348"/>
        <v xml:space="preserve">  </v>
      </c>
      <c r="CQ419" s="154">
        <f>CI419/BQ419*100</f>
        <v>6.3188113081909929</v>
      </c>
      <c r="CR419" s="87">
        <f>100*CM419/BU419</f>
        <v>6.534912926118146</v>
      </c>
      <c r="CS419" s="141"/>
    </row>
    <row r="420" spans="1:97" ht="28.8" x14ac:dyDescent="0.3">
      <c r="A420" s="906" t="s">
        <v>2486</v>
      </c>
      <c r="B420" s="31" t="s">
        <v>1882</v>
      </c>
      <c r="C420" s="219" t="s">
        <v>601</v>
      </c>
      <c r="D420" s="305">
        <v>2</v>
      </c>
      <c r="E420" s="471">
        <v>1700143</v>
      </c>
      <c r="F420" s="472">
        <v>4</v>
      </c>
      <c r="G420" s="419">
        <v>88888823</v>
      </c>
      <c r="H420" s="419">
        <v>201611181617</v>
      </c>
      <c r="I420" s="419" t="s">
        <v>672</v>
      </c>
      <c r="J420" s="419"/>
      <c r="K420" s="926" t="s">
        <v>1770</v>
      </c>
      <c r="L420" s="413" t="s">
        <v>1771</v>
      </c>
      <c r="M420" s="219"/>
      <c r="N420" s="219"/>
      <c r="O420" s="219" t="s">
        <v>47</v>
      </c>
      <c r="P420" s="332">
        <v>42692</v>
      </c>
      <c r="Q420" s="326">
        <v>0.67847222222222225</v>
      </c>
      <c r="R420" s="219" t="s">
        <v>1772</v>
      </c>
      <c r="S420" s="535" t="s">
        <v>1772</v>
      </c>
      <c r="T420" s="525">
        <v>130</v>
      </c>
      <c r="U420" s="526">
        <v>129.6</v>
      </c>
      <c r="V420" s="527">
        <v>-0.40000000000000568</v>
      </c>
      <c r="W420" s="9">
        <v>126</v>
      </c>
      <c r="X420" s="238">
        <v>-3.1746031746032197</v>
      </c>
      <c r="Y420" s="643" t="str">
        <f t="shared" si="335"/>
        <v>&lt;MDL</v>
      </c>
      <c r="Z420" s="535" t="s">
        <v>1772</v>
      </c>
      <c r="AA420" s="7">
        <v>129.1</v>
      </c>
      <c r="AB420" s="7">
        <v>128.80000000000001</v>
      </c>
      <c r="AC420" s="7">
        <v>-0.29999999999998295</v>
      </c>
      <c r="AD420" s="7">
        <v>124</v>
      </c>
      <c r="AE420" s="7">
        <v>-2.4193548387095398</v>
      </c>
      <c r="AF420" s="643" t="str">
        <f t="shared" si="336"/>
        <v>&lt;MDL</v>
      </c>
      <c r="AG420" s="535" t="s">
        <v>1772</v>
      </c>
      <c r="AH420" s="138">
        <v>128.9</v>
      </c>
      <c r="AI420" s="600">
        <v>128.80000000000001</v>
      </c>
      <c r="AJ420" s="138">
        <v>-9.9999999999994316E-2</v>
      </c>
      <c r="AK420" s="138">
        <v>132</v>
      </c>
      <c r="AL420" s="138">
        <v>-0.75757575757571449</v>
      </c>
      <c r="AM420" s="643" t="str">
        <f t="shared" si="334"/>
        <v>&lt;MDL</v>
      </c>
      <c r="AN420" s="138">
        <v>-2.1171779236294914</v>
      </c>
      <c r="AO420" s="138">
        <v>1.2365227655288578</v>
      </c>
      <c r="AP420" s="138">
        <v>-58.404291473485557</v>
      </c>
      <c r="AQ420" s="535">
        <v>3</v>
      </c>
      <c r="AR420" s="643" t="str">
        <f t="shared" si="337"/>
        <v>&lt;MDL</v>
      </c>
      <c r="AS420" s="31" t="s">
        <v>1863</v>
      </c>
      <c r="AT420" s="86" t="s">
        <v>191</v>
      </c>
      <c r="AU420" s="86" t="s">
        <v>191</v>
      </c>
      <c r="AV420" s="86" t="s">
        <v>191</v>
      </c>
      <c r="AW420" s="161" t="str">
        <f t="shared" si="355"/>
        <v xml:space="preserve">  </v>
      </c>
      <c r="AX420" s="643" t="str">
        <f t="shared" si="338"/>
        <v xml:space="preserve">  </v>
      </c>
      <c r="AY420" s="86" t="s">
        <v>191</v>
      </c>
      <c r="AZ420" s="86" t="s">
        <v>191</v>
      </c>
      <c r="BA420" s="86" t="s">
        <v>191</v>
      </c>
      <c r="BB420" s="161"/>
      <c r="BC420" s="643" t="str">
        <f t="shared" si="339"/>
        <v xml:space="preserve">  </v>
      </c>
      <c r="BD420" s="801" t="s">
        <v>191</v>
      </c>
      <c r="BE420" s="247" t="s">
        <v>1772</v>
      </c>
      <c r="BF420" s="198">
        <v>0.3031276833150427</v>
      </c>
      <c r="BG420" s="198"/>
      <c r="BH420" s="247"/>
      <c r="BI420" s="643" t="str">
        <f t="shared" si="340"/>
        <v>E, &lt;RL</v>
      </c>
      <c r="BJ420" s="219" t="s">
        <v>1772</v>
      </c>
      <c r="BK420" s="199">
        <v>5.7608360550963735E-4</v>
      </c>
      <c r="BL420" s="199"/>
      <c r="BM420" s="141" t="s">
        <v>88</v>
      </c>
      <c r="BN420" s="818" t="str">
        <f t="shared" si="341"/>
        <v>&lt;MDL</v>
      </c>
      <c r="BO420" s="942" t="str">
        <f t="shared" si="342"/>
        <v>&lt;MDL</v>
      </c>
      <c r="BP420" s="825">
        <f t="shared" si="356"/>
        <v>0.19004651743104231</v>
      </c>
      <c r="BQ420" s="247"/>
      <c r="BR420" s="141"/>
      <c r="BS420" s="247" t="s">
        <v>1033</v>
      </c>
      <c r="BT420" s="818" t="str">
        <f t="shared" si="350"/>
        <v>&lt;MDL</v>
      </c>
      <c r="BU420" s="858">
        <v>0.36221613308857387</v>
      </c>
      <c r="BV420" s="247"/>
      <c r="BW420" s="247" t="s">
        <v>1033</v>
      </c>
      <c r="BX420" s="643" t="str">
        <f t="shared" si="351"/>
        <v>&lt;MDL</v>
      </c>
      <c r="BY420" s="882">
        <v>5.6139085516865119</v>
      </c>
      <c r="BZ420" s="85"/>
      <c r="CA420" s="197"/>
      <c r="CB420" s="197" t="s">
        <v>88</v>
      </c>
      <c r="CC420" s="643" t="s">
        <v>88</v>
      </c>
      <c r="CD420" s="199">
        <v>4.5273456061988002E-2</v>
      </c>
      <c r="CE420" s="199"/>
      <c r="CF420" s="197" t="s">
        <v>88</v>
      </c>
      <c r="CG420" s="818" t="str">
        <f t="shared" si="346"/>
        <v>&lt;MDL</v>
      </c>
      <c r="CH420" s="781"/>
      <c r="CI420" s="141">
        <v>0</v>
      </c>
      <c r="CJ420" s="141"/>
      <c r="CK420" s="141" t="s">
        <v>88</v>
      </c>
      <c r="CL420" s="643" t="str">
        <f t="shared" si="347"/>
        <v>&lt;MDL</v>
      </c>
      <c r="CM420" s="141">
        <v>0</v>
      </c>
      <c r="CN420" s="141"/>
      <c r="CO420" s="247" t="s">
        <v>88</v>
      </c>
      <c r="CP420" s="818" t="str">
        <f t="shared" si="348"/>
        <v>&lt;MDL</v>
      </c>
      <c r="CQ420" s="247" t="s">
        <v>88</v>
      </c>
      <c r="CR420" s="247" t="s">
        <v>88</v>
      </c>
      <c r="CS420" s="141"/>
    </row>
    <row r="421" spans="1:97" ht="14.4" x14ac:dyDescent="0.3">
      <c r="A421" s="906" t="s">
        <v>2487</v>
      </c>
      <c r="B421" s="31" t="s">
        <v>1883</v>
      </c>
      <c r="C421" s="219" t="s">
        <v>599</v>
      </c>
      <c r="D421" s="219">
        <v>9</v>
      </c>
      <c r="E421" s="471">
        <v>1700581</v>
      </c>
      <c r="F421" s="472">
        <v>1</v>
      </c>
      <c r="G421" s="419">
        <v>11451800</v>
      </c>
      <c r="H421" s="419">
        <v>201611201230</v>
      </c>
      <c r="I421" s="419" t="s">
        <v>672</v>
      </c>
      <c r="J421" s="419"/>
      <c r="K421" s="926" t="s">
        <v>1691</v>
      </c>
      <c r="L421" s="413" t="s">
        <v>1692</v>
      </c>
      <c r="M421" s="219"/>
      <c r="N421" s="219"/>
      <c r="O421" s="219"/>
      <c r="P421" s="332">
        <v>42694</v>
      </c>
      <c r="Q421" s="326">
        <v>0.52083333333333337</v>
      </c>
      <c r="R421" s="219" t="s">
        <v>1735</v>
      </c>
      <c r="S421" s="535" t="s">
        <v>1735</v>
      </c>
      <c r="T421" s="239">
        <v>124.4</v>
      </c>
      <c r="U421" s="492">
        <v>131.70000000000002</v>
      </c>
      <c r="V421" s="136">
        <v>7.3000000000000114</v>
      </c>
      <c r="W421" s="9">
        <v>270</v>
      </c>
      <c r="X421" s="8">
        <v>27.037037037037077</v>
      </c>
      <c r="Y421" s="643" t="str">
        <f t="shared" si="335"/>
        <v xml:space="preserve">  </v>
      </c>
      <c r="Z421" s="535" t="s">
        <v>1735</v>
      </c>
      <c r="AA421" s="7">
        <v>126</v>
      </c>
      <c r="AB421" s="7">
        <v>132.20000000000002</v>
      </c>
      <c r="AC421" s="7">
        <v>6.2000000000000171</v>
      </c>
      <c r="AD421" s="7">
        <v>250</v>
      </c>
      <c r="AE421" s="7">
        <v>24.800000000000068</v>
      </c>
      <c r="AF421" s="643" t="str">
        <f t="shared" si="336"/>
        <v xml:space="preserve">  </v>
      </c>
      <c r="AG421" s="535" t="s">
        <v>1735</v>
      </c>
      <c r="AH421" s="138">
        <v>124.9</v>
      </c>
      <c r="AI421" s="600">
        <v>131.89999999999998</v>
      </c>
      <c r="AJ421" s="138">
        <v>6.9999999999999716</v>
      </c>
      <c r="AK421" s="138">
        <v>258</v>
      </c>
      <c r="AL421" s="138">
        <v>27.131782945736322</v>
      </c>
      <c r="AM421" s="643" t="str">
        <f t="shared" si="334"/>
        <v xml:space="preserve">  </v>
      </c>
      <c r="AN421" s="138">
        <v>26.322939994257823</v>
      </c>
      <c r="AO421" s="138">
        <v>1.3197552297248789</v>
      </c>
      <c r="AP421" s="138">
        <v>5.0137075494332128</v>
      </c>
      <c r="AQ421" s="535">
        <v>3</v>
      </c>
      <c r="AR421" s="643" t="str">
        <f t="shared" si="337"/>
        <v xml:space="preserve">  </v>
      </c>
      <c r="AS421" s="535"/>
      <c r="AT421" s="86" t="s">
        <v>191</v>
      </c>
      <c r="AU421" s="86" t="s">
        <v>191</v>
      </c>
      <c r="AV421" s="86" t="s">
        <v>191</v>
      </c>
      <c r="AW421" s="161" t="str">
        <f t="shared" si="355"/>
        <v xml:space="preserve">  </v>
      </c>
      <c r="AX421" s="643" t="str">
        <f t="shared" si="338"/>
        <v xml:space="preserve">  </v>
      </c>
      <c r="AY421" s="86" t="s">
        <v>191</v>
      </c>
      <c r="AZ421" s="86" t="s">
        <v>191</v>
      </c>
      <c r="BA421" s="86" t="s">
        <v>191</v>
      </c>
      <c r="BB421" s="161"/>
      <c r="BC421" s="643" t="str">
        <f t="shared" si="339"/>
        <v xml:space="preserve">  </v>
      </c>
      <c r="BD421" s="801" t="s">
        <v>191</v>
      </c>
      <c r="BE421" s="247" t="s">
        <v>1735</v>
      </c>
      <c r="BF421" s="198">
        <v>1.3904090780090761</v>
      </c>
      <c r="BG421" s="198"/>
      <c r="BH421" s="247"/>
      <c r="BI421" s="643" t="str">
        <f t="shared" si="340"/>
        <v xml:space="preserve">  </v>
      </c>
      <c r="BJ421" s="219" t="s">
        <v>1735</v>
      </c>
      <c r="BK421" s="199">
        <v>4.135364931458662E-2</v>
      </c>
      <c r="BL421" s="199"/>
      <c r="BM421" s="141"/>
      <c r="BN421" s="818" t="str">
        <f t="shared" si="341"/>
        <v xml:space="preserve">  </v>
      </c>
      <c r="BO421" s="942" t="str">
        <f t="shared" si="342"/>
        <v xml:space="preserve">  </v>
      </c>
      <c r="BP421" s="825">
        <f t="shared" si="356"/>
        <v>2.9742073731135892</v>
      </c>
      <c r="BQ421" s="604">
        <v>108.88481802957122</v>
      </c>
      <c r="BR421" s="141"/>
      <c r="BS421" s="247"/>
      <c r="BT421" s="818" t="str">
        <f t="shared" si="350"/>
        <v xml:space="preserve">  </v>
      </c>
      <c r="BU421" s="154">
        <v>2.9439228578365597</v>
      </c>
      <c r="BV421" s="247"/>
      <c r="BW421" s="247"/>
      <c r="BX421" s="643" t="str">
        <f t="shared" si="351"/>
        <v>E, &lt;RL</v>
      </c>
      <c r="BY421" s="85">
        <v>5.2030688310045807</v>
      </c>
      <c r="BZ421" s="85"/>
      <c r="CA421" s="197"/>
      <c r="CB421" s="197"/>
      <c r="CC421" s="643" t="str">
        <f t="shared" si="345"/>
        <v xml:space="preserve">  </v>
      </c>
      <c r="CD421" s="199">
        <v>0.12903610700891383</v>
      </c>
      <c r="CE421" s="199"/>
      <c r="CF421" s="197"/>
      <c r="CG421" s="818" t="str">
        <f t="shared" si="346"/>
        <v>E, &lt;RL</v>
      </c>
      <c r="CH421" s="781">
        <f t="shared" ref="CH421:CH452" si="357">BY421/BQ421*100</f>
        <v>4.7785071648753803</v>
      </c>
      <c r="CI421" s="198">
        <v>5.3072924702228867</v>
      </c>
      <c r="CJ421" s="141"/>
      <c r="CK421" s="141" t="s">
        <v>1983</v>
      </c>
      <c r="CL421" s="643" t="str">
        <f t="shared" si="347"/>
        <v xml:space="preserve">  </v>
      </c>
      <c r="CM421" s="85">
        <v>0.1439963073316281</v>
      </c>
      <c r="CN421" s="141"/>
      <c r="CO421" s="247" t="s">
        <v>1983</v>
      </c>
      <c r="CP421" s="818" t="str">
        <f t="shared" si="348"/>
        <v>E, &lt;RL</v>
      </c>
      <c r="CQ421" s="154">
        <f>CI421/BQ421*100</f>
        <v>4.8742263304159801</v>
      </c>
      <c r="CR421" s="87">
        <f t="shared" ref="CR421:CR452" si="358">100*CM421/BU421</f>
        <v>4.8913070853170595</v>
      </c>
      <c r="CS421" s="141"/>
    </row>
    <row r="422" spans="1:97" ht="14.4" x14ac:dyDescent="0.3">
      <c r="A422" s="906" t="s">
        <v>2488</v>
      </c>
      <c r="B422" s="31" t="s">
        <v>1884</v>
      </c>
      <c r="C422" s="219" t="s">
        <v>599</v>
      </c>
      <c r="D422" s="219">
        <v>9</v>
      </c>
      <c r="E422" s="471">
        <v>1700945</v>
      </c>
      <c r="F422" s="472">
        <v>1</v>
      </c>
      <c r="G422" s="419">
        <v>11451800</v>
      </c>
      <c r="H422" s="419">
        <v>201612102250</v>
      </c>
      <c r="I422" s="419" t="s">
        <v>672</v>
      </c>
      <c r="J422" s="419" t="s">
        <v>1737</v>
      </c>
      <c r="K422" s="926" t="s">
        <v>1691</v>
      </c>
      <c r="L422" s="413" t="s">
        <v>1692</v>
      </c>
      <c r="M422" s="219"/>
      <c r="N422" s="219"/>
      <c r="O422" s="219"/>
      <c r="P422" s="332">
        <v>42714</v>
      </c>
      <c r="Q422" s="326">
        <v>0.95138888888888884</v>
      </c>
      <c r="R422" s="219" t="s">
        <v>1736</v>
      </c>
      <c r="S422" s="535" t="s">
        <v>1736</v>
      </c>
      <c r="T422" s="239">
        <v>128</v>
      </c>
      <c r="U422" s="492">
        <v>152</v>
      </c>
      <c r="V422" s="136">
        <v>24</v>
      </c>
      <c r="W422" s="9">
        <v>34</v>
      </c>
      <c r="X422" s="8">
        <v>705.88235294117646</v>
      </c>
      <c r="Y422" s="643" t="str">
        <f t="shared" si="335"/>
        <v xml:space="preserve">  </v>
      </c>
      <c r="Z422" s="535" t="s">
        <v>1736</v>
      </c>
      <c r="AA422" s="7">
        <v>129.80000000000001</v>
      </c>
      <c r="AB422" s="7">
        <v>167.5</v>
      </c>
      <c r="AC422" s="7">
        <v>37.699999999999989</v>
      </c>
      <c r="AD422" s="7">
        <v>58</v>
      </c>
      <c r="AE422" s="7">
        <v>649.99999999999977</v>
      </c>
      <c r="AF422" s="643" t="str">
        <f t="shared" si="336"/>
        <v xml:space="preserve">  </v>
      </c>
      <c r="AG422" s="535" t="s">
        <v>1736</v>
      </c>
      <c r="AH422" s="138">
        <v>127.9</v>
      </c>
      <c r="AI422" s="600">
        <v>155.20000000000002</v>
      </c>
      <c r="AJ422" s="138">
        <v>27.300000000000011</v>
      </c>
      <c r="AK422" s="138">
        <v>40</v>
      </c>
      <c r="AL422" s="138">
        <v>682.50000000000023</v>
      </c>
      <c r="AM422" s="643" t="str">
        <f t="shared" si="334"/>
        <v xml:space="preserve">  </v>
      </c>
      <c r="AN422" s="138">
        <v>679.46078431372541</v>
      </c>
      <c r="AO422" s="138">
        <v>28.064870684742761</v>
      </c>
      <c r="AP422" s="138">
        <v>4.1304621742208534</v>
      </c>
      <c r="AQ422" s="535">
        <v>3</v>
      </c>
      <c r="AR422" s="643" t="str">
        <f t="shared" si="337"/>
        <v xml:space="preserve">  </v>
      </c>
      <c r="AS422" s="535"/>
      <c r="AT422" s="86" t="s">
        <v>191</v>
      </c>
      <c r="AU422" s="86" t="s">
        <v>191</v>
      </c>
      <c r="AV422" s="86" t="s">
        <v>191</v>
      </c>
      <c r="AW422" s="161" t="str">
        <f t="shared" si="355"/>
        <v xml:space="preserve">  </v>
      </c>
      <c r="AX422" s="643" t="str">
        <f t="shared" si="338"/>
        <v xml:space="preserve">  </v>
      </c>
      <c r="AY422" s="86" t="s">
        <v>191</v>
      </c>
      <c r="AZ422" s="86" t="s">
        <v>191</v>
      </c>
      <c r="BA422" s="86" t="s">
        <v>191</v>
      </c>
      <c r="BB422" s="161"/>
      <c r="BC422" s="643" t="str">
        <f t="shared" si="339"/>
        <v xml:space="preserve">  </v>
      </c>
      <c r="BD422" s="801" t="s">
        <v>191</v>
      </c>
      <c r="BE422" s="247" t="s">
        <v>1736</v>
      </c>
      <c r="BF422" s="198">
        <v>9.0559146486768416</v>
      </c>
      <c r="BG422" s="198"/>
      <c r="BH422" s="247"/>
      <c r="BI422" s="643" t="str">
        <f t="shared" si="340"/>
        <v xml:space="preserve">  </v>
      </c>
      <c r="BJ422" s="219" t="s">
        <v>1736</v>
      </c>
      <c r="BK422" s="199">
        <v>0.11730684951925363</v>
      </c>
      <c r="BL422" s="199"/>
      <c r="BM422" s="141"/>
      <c r="BN422" s="818" t="str">
        <f t="shared" si="341"/>
        <v xml:space="preserve">  </v>
      </c>
      <c r="BO422" s="942" t="str">
        <f t="shared" si="342"/>
        <v xml:space="preserve">  </v>
      </c>
      <c r="BP422" s="825">
        <f t="shared" si="356"/>
        <v>1.2953616953136071</v>
      </c>
      <c r="BQ422" s="604">
        <v>457.22547796665788</v>
      </c>
      <c r="BR422" s="141"/>
      <c r="BS422" s="247"/>
      <c r="BT422" s="818" t="str">
        <f t="shared" si="350"/>
        <v xml:space="preserve">  </v>
      </c>
      <c r="BU422" s="604">
        <v>322.74739621175848</v>
      </c>
      <c r="BV422" s="247"/>
      <c r="BW422" s="247"/>
      <c r="BX422" s="643" t="str">
        <f t="shared" si="351"/>
        <v xml:space="preserve">  </v>
      </c>
      <c r="BY422" s="85">
        <v>3.289356133059913</v>
      </c>
      <c r="BZ422" s="85"/>
      <c r="CA422" s="197"/>
      <c r="CB422" s="197"/>
      <c r="CC422" s="643" t="str">
        <f t="shared" si="345"/>
        <v xml:space="preserve">  </v>
      </c>
      <c r="CD422" s="199">
        <v>2.1380814864889444</v>
      </c>
      <c r="CE422" s="199"/>
      <c r="CF422" s="197"/>
      <c r="CG422" s="818" t="str">
        <f t="shared" si="346"/>
        <v xml:space="preserve">  </v>
      </c>
      <c r="CH422" s="781">
        <f t="shared" si="357"/>
        <v>0.71941663174329529</v>
      </c>
      <c r="CI422" s="901"/>
      <c r="CJ422" s="902"/>
      <c r="CK422" s="902"/>
      <c r="CL422" s="902"/>
      <c r="CM422" s="903"/>
      <c r="CN422" s="904"/>
      <c r="CO422" s="904"/>
      <c r="CP422" s="904"/>
      <c r="CQ422" s="154"/>
      <c r="CR422" s="87"/>
      <c r="CS422" s="141"/>
    </row>
    <row r="423" spans="1:97" ht="14.4" x14ac:dyDescent="0.3">
      <c r="A423" s="906" t="s">
        <v>2489</v>
      </c>
      <c r="B423" s="31" t="s">
        <v>1885</v>
      </c>
      <c r="C423" s="219" t="s">
        <v>599</v>
      </c>
      <c r="D423" s="219">
        <v>9</v>
      </c>
      <c r="E423" s="471">
        <v>1701223</v>
      </c>
      <c r="F423" s="472">
        <v>1</v>
      </c>
      <c r="G423" s="419">
        <v>11451800</v>
      </c>
      <c r="H423" s="419">
        <v>201612152100</v>
      </c>
      <c r="I423" s="419" t="s">
        <v>672</v>
      </c>
      <c r="J423" s="419" t="s">
        <v>1739</v>
      </c>
      <c r="K423" s="926" t="s">
        <v>1691</v>
      </c>
      <c r="L423" s="413" t="s">
        <v>1692</v>
      </c>
      <c r="M423" s="219"/>
      <c r="N423" s="219"/>
      <c r="O423" s="219"/>
      <c r="P423" s="332">
        <v>42719</v>
      </c>
      <c r="Q423" s="326">
        <v>0.875</v>
      </c>
      <c r="R423" s="219" t="s">
        <v>1738</v>
      </c>
      <c r="S423" s="535" t="s">
        <v>1738</v>
      </c>
      <c r="T423" s="239">
        <v>128.19999999999999</v>
      </c>
      <c r="U423" s="492">
        <v>189.9</v>
      </c>
      <c r="V423" s="136">
        <v>61.700000000000017</v>
      </c>
      <c r="W423" s="9">
        <v>30</v>
      </c>
      <c r="X423" s="8">
        <v>2056.6666666666674</v>
      </c>
      <c r="Y423" s="643" t="str">
        <f t="shared" si="335"/>
        <v xml:space="preserve">  </v>
      </c>
      <c r="Z423" s="535" t="s">
        <v>1738</v>
      </c>
      <c r="AA423" s="7">
        <v>128.4</v>
      </c>
      <c r="AB423" s="7">
        <v>190.29999999999998</v>
      </c>
      <c r="AC423" s="7">
        <v>61.899999999999977</v>
      </c>
      <c r="AD423" s="7">
        <v>30</v>
      </c>
      <c r="AE423" s="7">
        <v>2063.3333333333326</v>
      </c>
      <c r="AF423" s="643" t="str">
        <f t="shared" si="336"/>
        <v xml:space="preserve">  </v>
      </c>
      <c r="AG423" s="535" t="s">
        <v>1738</v>
      </c>
      <c r="AH423" s="138">
        <v>130.6</v>
      </c>
      <c r="AI423" s="600">
        <v>202.2</v>
      </c>
      <c r="AJ423" s="138">
        <v>71.599999999999994</v>
      </c>
      <c r="AK423" s="138">
        <v>36</v>
      </c>
      <c r="AL423" s="138">
        <v>1988.8888888888889</v>
      </c>
      <c r="AM423" s="643" t="str">
        <f t="shared" si="334"/>
        <v xml:space="preserve">  </v>
      </c>
      <c r="AN423" s="138">
        <v>2036.2962962962963</v>
      </c>
      <c r="AO423" s="138">
        <v>41.191113348998407</v>
      </c>
      <c r="AP423" s="138">
        <v>2.0228447806892631</v>
      </c>
      <c r="AQ423" s="535">
        <v>3</v>
      </c>
      <c r="AR423" s="643" t="str">
        <f t="shared" si="337"/>
        <v xml:space="preserve">  </v>
      </c>
      <c r="AS423" s="535"/>
      <c r="AT423" s="86" t="s">
        <v>191</v>
      </c>
      <c r="AU423" s="86" t="s">
        <v>191</v>
      </c>
      <c r="AV423" s="86" t="s">
        <v>191</v>
      </c>
      <c r="AW423" s="161" t="str">
        <f t="shared" si="355"/>
        <v xml:space="preserve">  </v>
      </c>
      <c r="AX423" s="643" t="str">
        <f t="shared" si="338"/>
        <v xml:space="preserve">  </v>
      </c>
      <c r="AY423" s="86" t="s">
        <v>191</v>
      </c>
      <c r="AZ423" s="86" t="s">
        <v>191</v>
      </c>
      <c r="BA423" s="86" t="s">
        <v>191</v>
      </c>
      <c r="BB423" s="161"/>
      <c r="BC423" s="643" t="str">
        <f t="shared" si="339"/>
        <v xml:space="preserve">  </v>
      </c>
      <c r="BD423" s="801" t="s">
        <v>191</v>
      </c>
      <c r="BE423" s="247" t="s">
        <v>1738</v>
      </c>
      <c r="BF423" s="198">
        <v>14.840245646884604</v>
      </c>
      <c r="BG423" s="198"/>
      <c r="BH423" s="247"/>
      <c r="BI423" s="643" t="str">
        <f t="shared" si="340"/>
        <v xml:space="preserve">  </v>
      </c>
      <c r="BJ423" s="219" t="s">
        <v>1738</v>
      </c>
      <c r="BK423" s="199">
        <v>0.11737613387009091</v>
      </c>
      <c r="BL423" s="199"/>
      <c r="BM423" s="141"/>
      <c r="BN423" s="818" t="str">
        <f t="shared" si="341"/>
        <v xml:space="preserve">  </v>
      </c>
      <c r="BO423" s="942" t="str">
        <f t="shared" si="342"/>
        <v xml:space="preserve">  </v>
      </c>
      <c r="BP423" s="825">
        <f t="shared" si="356"/>
        <v>0.79093120601229105</v>
      </c>
      <c r="BQ423" s="604">
        <v>289.24177770833251</v>
      </c>
      <c r="BR423" s="141"/>
      <c r="BS423" s="247"/>
      <c r="BT423" s="818" t="str">
        <f t="shared" si="350"/>
        <v xml:space="preserve">  </v>
      </c>
      <c r="BU423" s="604">
        <v>594.87392282013741</v>
      </c>
      <c r="BV423" s="247"/>
      <c r="BW423" s="247"/>
      <c r="BX423" s="643" t="str">
        <f t="shared" si="351"/>
        <v xml:space="preserve">  </v>
      </c>
      <c r="BY423" s="85">
        <v>2.9346692402421728</v>
      </c>
      <c r="BZ423" s="85"/>
      <c r="CA423" s="197"/>
      <c r="CB423" s="197"/>
      <c r="CC423" s="643" t="str">
        <f t="shared" si="345"/>
        <v xml:space="preserve">  </v>
      </c>
      <c r="CD423" s="199">
        <v>6.055200865699681</v>
      </c>
      <c r="CE423" s="199"/>
      <c r="CF423" s="197"/>
      <c r="CG423" s="818" t="str">
        <f t="shared" si="346"/>
        <v xml:space="preserve">  </v>
      </c>
      <c r="CH423" s="781">
        <f t="shared" si="357"/>
        <v>1.014607662659802</v>
      </c>
      <c r="CI423" s="198">
        <v>6.9009626952199552</v>
      </c>
      <c r="CJ423" s="141"/>
      <c r="CK423" s="141"/>
      <c r="CL423" s="643" t="str">
        <f t="shared" si="347"/>
        <v xml:space="preserve">  </v>
      </c>
      <c r="CM423" s="85">
        <v>13.725248027159688</v>
      </c>
      <c r="CN423" s="247" t="s">
        <v>602</v>
      </c>
      <c r="CO423" s="247"/>
      <c r="CP423" s="818" t="str">
        <f t="shared" si="348"/>
        <v xml:space="preserve">  </v>
      </c>
      <c r="CQ423" s="154">
        <f t="shared" ref="CQ423:CQ454" si="359">CI423/BQ423*100</f>
        <v>2.38588033509419</v>
      </c>
      <c r="CR423" s="87">
        <f t="shared" si="358"/>
        <v>2.3072532684055096</v>
      </c>
      <c r="CS423" s="141"/>
    </row>
    <row r="424" spans="1:97" ht="14.4" x14ac:dyDescent="0.3">
      <c r="A424" s="906" t="s">
        <v>2490</v>
      </c>
      <c r="B424" s="31" t="s">
        <v>1886</v>
      </c>
      <c r="C424" s="219" t="s">
        <v>599</v>
      </c>
      <c r="D424" s="219">
        <v>9</v>
      </c>
      <c r="E424" s="471">
        <v>1701222</v>
      </c>
      <c r="F424" s="472">
        <v>1</v>
      </c>
      <c r="G424" s="419">
        <v>11451800</v>
      </c>
      <c r="H424" s="419">
        <v>201612160920</v>
      </c>
      <c r="I424" s="419" t="s">
        <v>672</v>
      </c>
      <c r="J424" s="419" t="s">
        <v>1741</v>
      </c>
      <c r="K424" s="926" t="s">
        <v>1691</v>
      </c>
      <c r="L424" s="413" t="s">
        <v>1692</v>
      </c>
      <c r="M424" s="219"/>
      <c r="N424" s="219"/>
      <c r="O424" s="219"/>
      <c r="P424" s="332">
        <v>42720</v>
      </c>
      <c r="Q424" s="326">
        <v>0.3888888888888889</v>
      </c>
      <c r="R424" s="219" t="s">
        <v>1740</v>
      </c>
      <c r="S424" s="535" t="s">
        <v>1740</v>
      </c>
      <c r="T424" s="239">
        <v>128.69999999999999</v>
      </c>
      <c r="U424" s="492">
        <v>157.6</v>
      </c>
      <c r="V424" s="136">
        <v>28.900000000000006</v>
      </c>
      <c r="W424" s="9">
        <v>50</v>
      </c>
      <c r="X424" s="8">
        <v>578.00000000000011</v>
      </c>
      <c r="Y424" s="643" t="str">
        <f t="shared" si="335"/>
        <v xml:space="preserve">  </v>
      </c>
      <c r="Z424" s="535" t="s">
        <v>1740</v>
      </c>
      <c r="AA424" s="7">
        <v>126.5</v>
      </c>
      <c r="AB424" s="7">
        <v>156.9</v>
      </c>
      <c r="AC424" s="7">
        <v>30.400000000000006</v>
      </c>
      <c r="AD424" s="7">
        <v>54</v>
      </c>
      <c r="AE424" s="7">
        <v>562.96296296296305</v>
      </c>
      <c r="AF424" s="643" t="str">
        <f t="shared" si="336"/>
        <v xml:space="preserve">  </v>
      </c>
      <c r="AG424" s="535" t="s">
        <v>1740</v>
      </c>
      <c r="AH424" s="138">
        <v>127.8</v>
      </c>
      <c r="AI424" s="600">
        <v>158.5</v>
      </c>
      <c r="AJ424" s="138">
        <v>30.700000000000003</v>
      </c>
      <c r="AK424" s="138">
        <v>56</v>
      </c>
      <c r="AL424" s="138">
        <v>548.21428571428578</v>
      </c>
      <c r="AM424" s="643" t="str">
        <f t="shared" si="334"/>
        <v xml:space="preserve">  </v>
      </c>
      <c r="AN424" s="138">
        <v>563.05908289241631</v>
      </c>
      <c r="AO424" s="138">
        <v>14.893089778759153</v>
      </c>
      <c r="AP424" s="138">
        <v>2.6450314418610978</v>
      </c>
      <c r="AQ424" s="535">
        <v>3</v>
      </c>
      <c r="AR424" s="643" t="str">
        <f t="shared" si="337"/>
        <v xml:space="preserve">  </v>
      </c>
      <c r="AS424" s="535"/>
      <c r="AT424" s="86" t="s">
        <v>191</v>
      </c>
      <c r="AU424" s="86" t="s">
        <v>191</v>
      </c>
      <c r="AV424" s="86" t="s">
        <v>191</v>
      </c>
      <c r="AW424" s="161" t="str">
        <f t="shared" si="355"/>
        <v xml:space="preserve">  </v>
      </c>
      <c r="AX424" s="643" t="str">
        <f t="shared" si="338"/>
        <v xml:space="preserve">  </v>
      </c>
      <c r="AY424" s="86" t="s">
        <v>191</v>
      </c>
      <c r="AZ424" s="86" t="s">
        <v>191</v>
      </c>
      <c r="BA424" s="86" t="s">
        <v>191</v>
      </c>
      <c r="BB424" s="161"/>
      <c r="BC424" s="643" t="str">
        <f t="shared" si="339"/>
        <v xml:space="preserve">  </v>
      </c>
      <c r="BD424" s="801" t="s">
        <v>191</v>
      </c>
      <c r="BE424" s="247" t="s">
        <v>1740</v>
      </c>
      <c r="BF424" s="198">
        <v>13.793730362317175</v>
      </c>
      <c r="BG424" s="198"/>
      <c r="BH424" s="247"/>
      <c r="BI424" s="643" t="str">
        <f t="shared" si="340"/>
        <v xml:space="preserve">  </v>
      </c>
      <c r="BJ424" s="219" t="s">
        <v>1740</v>
      </c>
      <c r="BK424" s="199">
        <v>7.7081297091055906E-2</v>
      </c>
      <c r="BL424" s="199"/>
      <c r="BM424" s="141"/>
      <c r="BN424" s="818" t="str">
        <f t="shared" si="341"/>
        <v xml:space="preserve">  </v>
      </c>
      <c r="BO424" s="942" t="str">
        <f t="shared" si="342"/>
        <v xml:space="preserve">  </v>
      </c>
      <c r="BP424" s="825">
        <f t="shared" si="356"/>
        <v>0.55881400510504986</v>
      </c>
      <c r="BQ424" s="604">
        <v>226.61421401337898</v>
      </c>
      <c r="BR424" s="141"/>
      <c r="BS424" s="247"/>
      <c r="BT424" s="818" t="str">
        <f t="shared" si="350"/>
        <v xml:space="preserve">  </v>
      </c>
      <c r="BU424" s="604">
        <v>130.98301569973307</v>
      </c>
      <c r="BV424" s="247"/>
      <c r="BW424" s="247"/>
      <c r="BX424" s="643" t="str">
        <f t="shared" si="351"/>
        <v xml:space="preserve">  </v>
      </c>
      <c r="BY424" s="85">
        <v>1.5958626528998869</v>
      </c>
      <c r="BZ424" s="85"/>
      <c r="CA424" s="197"/>
      <c r="CB424" s="197"/>
      <c r="CC424" s="643" t="str">
        <f t="shared" si="345"/>
        <v xml:space="preserve">  </v>
      </c>
      <c r="CD424" s="199">
        <v>0.89841156755845519</v>
      </c>
      <c r="CE424" s="199"/>
      <c r="CF424" s="197"/>
      <c r="CG424" s="818" t="str">
        <f t="shared" si="346"/>
        <v xml:space="preserve">  </v>
      </c>
      <c r="CH424" s="781">
        <f t="shared" si="357"/>
        <v>0.70422001543366097</v>
      </c>
      <c r="CI424" s="198">
        <v>3.2673559507235228</v>
      </c>
      <c r="CJ424" s="141"/>
      <c r="CK424" s="141"/>
      <c r="CL424" s="643" t="str">
        <f t="shared" si="347"/>
        <v xml:space="preserve">  </v>
      </c>
      <c r="CM424" s="85">
        <v>1.791211208700217</v>
      </c>
      <c r="CN424" s="247" t="s">
        <v>602</v>
      </c>
      <c r="CO424" s="247"/>
      <c r="CP424" s="818" t="str">
        <f t="shared" si="348"/>
        <v xml:space="preserve">  </v>
      </c>
      <c r="CQ424" s="154">
        <f t="shared" si="359"/>
        <v>1.4418142149417965</v>
      </c>
      <c r="CR424" s="87">
        <f t="shared" si="358"/>
        <v>1.3675141003062639</v>
      </c>
      <c r="CS424" s="141"/>
    </row>
    <row r="425" spans="1:97" ht="14.4" x14ac:dyDescent="0.3">
      <c r="A425" s="906" t="s">
        <v>2491</v>
      </c>
      <c r="B425" s="31" t="s">
        <v>1887</v>
      </c>
      <c r="C425" s="219" t="s">
        <v>599</v>
      </c>
      <c r="D425" s="219">
        <v>9</v>
      </c>
      <c r="E425" s="471">
        <v>1700944</v>
      </c>
      <c r="F425" s="472">
        <v>1</v>
      </c>
      <c r="G425" s="419">
        <v>11452500</v>
      </c>
      <c r="H425" s="419">
        <v>201612111500</v>
      </c>
      <c r="I425" s="419" t="s">
        <v>672</v>
      </c>
      <c r="J425" s="419" t="s">
        <v>1783</v>
      </c>
      <c r="K425" s="926" t="s">
        <v>1773</v>
      </c>
      <c r="L425" s="413" t="s">
        <v>972</v>
      </c>
      <c r="M425" s="219"/>
      <c r="N425" s="219"/>
      <c r="O425" s="219"/>
      <c r="P425" s="332">
        <v>42715</v>
      </c>
      <c r="Q425" s="326">
        <v>0.625</v>
      </c>
      <c r="R425" s="219" t="s">
        <v>1774</v>
      </c>
      <c r="S425" s="535" t="s">
        <v>1774</v>
      </c>
      <c r="T425" s="239">
        <v>128.6</v>
      </c>
      <c r="U425" s="492">
        <v>162.70000000000002</v>
      </c>
      <c r="V425" s="136">
        <v>34.100000000000023</v>
      </c>
      <c r="W425" s="9">
        <v>152</v>
      </c>
      <c r="X425" s="8">
        <v>224.34210526315806</v>
      </c>
      <c r="Y425" s="643" t="str">
        <f t="shared" si="335"/>
        <v xml:space="preserve">  </v>
      </c>
      <c r="Z425" s="535" t="s">
        <v>1774</v>
      </c>
      <c r="AA425" s="7">
        <v>129.1</v>
      </c>
      <c r="AB425" s="7">
        <v>163.30000000000001</v>
      </c>
      <c r="AC425" s="7">
        <v>34.200000000000017</v>
      </c>
      <c r="AD425" s="7">
        <v>154</v>
      </c>
      <c r="AE425" s="7">
        <v>222.07792207792218</v>
      </c>
      <c r="AF425" s="643" t="str">
        <f t="shared" si="336"/>
        <v xml:space="preserve">  </v>
      </c>
      <c r="AG425" s="535" t="s">
        <v>1774</v>
      </c>
      <c r="AH425" s="138">
        <v>129</v>
      </c>
      <c r="AI425" s="600">
        <v>161.70000000000002</v>
      </c>
      <c r="AJ425" s="138">
        <v>32.700000000000017</v>
      </c>
      <c r="AK425" s="138">
        <v>142</v>
      </c>
      <c r="AL425" s="138">
        <v>230.2816901408452</v>
      </c>
      <c r="AM425" s="643" t="str">
        <f t="shared" si="334"/>
        <v xml:space="preserve">  </v>
      </c>
      <c r="AN425" s="138">
        <v>225.56723916064183</v>
      </c>
      <c r="AO425" s="138">
        <v>4.236881802414568</v>
      </c>
      <c r="AP425" s="138">
        <v>1.8783232078294823</v>
      </c>
      <c r="AQ425" s="535">
        <v>3</v>
      </c>
      <c r="AR425" s="643" t="str">
        <f t="shared" si="337"/>
        <v xml:space="preserve">  </v>
      </c>
      <c r="AS425" s="535"/>
      <c r="AT425" s="86" t="s">
        <v>191</v>
      </c>
      <c r="AU425" s="86" t="s">
        <v>191</v>
      </c>
      <c r="AV425" s="86" t="s">
        <v>191</v>
      </c>
      <c r="AW425" s="161" t="str">
        <f t="shared" si="355"/>
        <v xml:space="preserve">  </v>
      </c>
      <c r="AX425" s="643" t="str">
        <f t="shared" si="338"/>
        <v xml:space="preserve">  </v>
      </c>
      <c r="AY425" s="86" t="s">
        <v>191</v>
      </c>
      <c r="AZ425" s="86" t="s">
        <v>191</v>
      </c>
      <c r="BA425" s="86" t="s">
        <v>191</v>
      </c>
      <c r="BB425" s="161"/>
      <c r="BC425" s="643" t="str">
        <f t="shared" si="339"/>
        <v xml:space="preserve">  </v>
      </c>
      <c r="BD425" s="801" t="s">
        <v>191</v>
      </c>
      <c r="BE425" s="247" t="s">
        <v>1774</v>
      </c>
      <c r="BF425" s="198">
        <v>0.99536124973390971</v>
      </c>
      <c r="BG425" s="198">
        <v>6.4465507285643986E-2</v>
      </c>
      <c r="BH425" s="247"/>
      <c r="BI425" s="643" t="str">
        <f t="shared" si="340"/>
        <v>E, &lt;RL</v>
      </c>
      <c r="BJ425" s="219" t="s">
        <v>1774</v>
      </c>
      <c r="BK425" s="199">
        <v>3.958992126420223E-2</v>
      </c>
      <c r="BL425" s="199"/>
      <c r="BM425" s="141"/>
      <c r="BN425" s="818" t="str">
        <f t="shared" si="341"/>
        <v xml:space="preserve">  </v>
      </c>
      <c r="BO425" s="942" t="str">
        <f t="shared" si="342"/>
        <v xml:space="preserve">  </v>
      </c>
      <c r="BP425" s="825">
        <f t="shared" si="356"/>
        <v>3.9774424888236126</v>
      </c>
      <c r="BQ425" s="604">
        <v>179.56608863697519</v>
      </c>
      <c r="BR425" s="141"/>
      <c r="BS425" s="247"/>
      <c r="BT425" s="818" t="str">
        <f t="shared" si="350"/>
        <v xml:space="preserve">  </v>
      </c>
      <c r="BU425" s="604">
        <v>40.284234358689865</v>
      </c>
      <c r="BV425" s="247"/>
      <c r="BW425" s="247"/>
      <c r="BX425" s="643" t="str">
        <f t="shared" si="351"/>
        <v xml:space="preserve">  </v>
      </c>
      <c r="BY425" s="85">
        <v>3.0183884680447677</v>
      </c>
      <c r="BZ425" s="85"/>
      <c r="CA425" s="197"/>
      <c r="CB425" s="197"/>
      <c r="CC425" s="643" t="str">
        <f t="shared" si="345"/>
        <v xml:space="preserve">  </v>
      </c>
      <c r="CD425" s="199">
        <v>0.67031743900734464</v>
      </c>
      <c r="CE425" s="199"/>
      <c r="CF425" s="197"/>
      <c r="CG425" s="818" t="str">
        <f t="shared" si="346"/>
        <v xml:space="preserve">  </v>
      </c>
      <c r="CH425" s="781">
        <f t="shared" si="357"/>
        <v>1.6809345745381676</v>
      </c>
      <c r="CI425" s="198">
        <v>3.5219647279460591</v>
      </c>
      <c r="CJ425" s="141"/>
      <c r="CK425" s="141"/>
      <c r="CL425" s="643" t="str">
        <f t="shared" si="347"/>
        <v xml:space="preserve">  </v>
      </c>
      <c r="CM425" s="85">
        <v>0.81104399016786044</v>
      </c>
      <c r="CN425" s="247" t="s">
        <v>602</v>
      </c>
      <c r="CO425" s="247"/>
      <c r="CP425" s="818" t="str">
        <f t="shared" si="348"/>
        <v xml:space="preserve">  </v>
      </c>
      <c r="CQ425" s="154">
        <f t="shared" si="359"/>
        <v>1.9613751987806214</v>
      </c>
      <c r="CR425" s="87">
        <f t="shared" si="358"/>
        <v>2.0133037231050341</v>
      </c>
      <c r="CS425" s="141"/>
    </row>
    <row r="426" spans="1:97" ht="21.6" x14ac:dyDescent="0.3">
      <c r="A426" s="906" t="s">
        <v>2492</v>
      </c>
      <c r="B426" s="31" t="s">
        <v>1888</v>
      </c>
      <c r="C426" s="219" t="s">
        <v>599</v>
      </c>
      <c r="D426" s="219">
        <v>9</v>
      </c>
      <c r="E426" s="471">
        <v>1700943</v>
      </c>
      <c r="F426" s="472">
        <v>1</v>
      </c>
      <c r="G426" s="419">
        <v>11452600</v>
      </c>
      <c r="H426" s="419">
        <v>201612121210</v>
      </c>
      <c r="I426" s="419" t="s">
        <v>672</v>
      </c>
      <c r="J426" s="419" t="s">
        <v>1784</v>
      </c>
      <c r="K426" s="926" t="s">
        <v>2614</v>
      </c>
      <c r="L426" s="413" t="s">
        <v>1694</v>
      </c>
      <c r="M426" s="219"/>
      <c r="N426" s="219"/>
      <c r="O426" s="219"/>
      <c r="P426" s="332">
        <v>42716</v>
      </c>
      <c r="Q426" s="326">
        <v>0.50694444444444442</v>
      </c>
      <c r="R426" s="219" t="s">
        <v>1775</v>
      </c>
      <c r="S426" s="535" t="s">
        <v>1775</v>
      </c>
      <c r="T426" s="239">
        <v>128.19999999999999</v>
      </c>
      <c r="U426" s="492">
        <v>142.6</v>
      </c>
      <c r="V426" s="136">
        <v>14.400000000000006</v>
      </c>
      <c r="W426" s="9">
        <v>158</v>
      </c>
      <c r="X426" s="8">
        <v>91.139240506329145</v>
      </c>
      <c r="Y426" s="643" t="str">
        <f t="shared" si="335"/>
        <v xml:space="preserve">  </v>
      </c>
      <c r="Z426" s="535" t="s">
        <v>1775</v>
      </c>
      <c r="AA426" s="7">
        <v>125.1</v>
      </c>
      <c r="AB426" s="7">
        <v>139.1</v>
      </c>
      <c r="AC426" s="7">
        <v>14</v>
      </c>
      <c r="AD426" s="7">
        <v>152</v>
      </c>
      <c r="AE426" s="7">
        <v>92.10526315789474</v>
      </c>
      <c r="AF426" s="643" t="str">
        <f t="shared" si="336"/>
        <v xml:space="preserve">  </v>
      </c>
      <c r="AG426" s="535" t="s">
        <v>1775</v>
      </c>
      <c r="AH426" s="138">
        <v>127.8</v>
      </c>
      <c r="AI426" s="600">
        <v>142.1</v>
      </c>
      <c r="AJ426" s="138">
        <v>14.299999999999997</v>
      </c>
      <c r="AK426" s="138">
        <v>154</v>
      </c>
      <c r="AL426" s="138">
        <v>92.857142857142847</v>
      </c>
      <c r="AM426" s="643" t="str">
        <f t="shared" si="334"/>
        <v xml:space="preserve">  </v>
      </c>
      <c r="AN426" s="138">
        <v>92.033882173788911</v>
      </c>
      <c r="AO426" s="138">
        <v>0.86117277906454315</v>
      </c>
      <c r="AP426" s="138">
        <v>0.93571276004458681</v>
      </c>
      <c r="AQ426" s="535">
        <v>3</v>
      </c>
      <c r="AR426" s="643" t="str">
        <f t="shared" si="337"/>
        <v xml:space="preserve">  </v>
      </c>
      <c r="AS426" s="535"/>
      <c r="AT426" s="86" t="s">
        <v>191</v>
      </c>
      <c r="AU426" s="86" t="s">
        <v>191</v>
      </c>
      <c r="AV426" s="86" t="s">
        <v>191</v>
      </c>
      <c r="AW426" s="161" t="str">
        <f t="shared" si="355"/>
        <v xml:space="preserve">  </v>
      </c>
      <c r="AX426" s="643" t="str">
        <f t="shared" si="338"/>
        <v xml:space="preserve">  </v>
      </c>
      <c r="AY426" s="86" t="s">
        <v>191</v>
      </c>
      <c r="AZ426" s="86" t="s">
        <v>191</v>
      </c>
      <c r="BA426" s="86" t="s">
        <v>191</v>
      </c>
      <c r="BB426" s="161"/>
      <c r="BC426" s="643" t="str">
        <f t="shared" si="339"/>
        <v xml:space="preserve">  </v>
      </c>
      <c r="BD426" s="801" t="s">
        <v>191</v>
      </c>
      <c r="BE426" s="247" t="s">
        <v>1775</v>
      </c>
      <c r="BF426" s="198">
        <v>10.888758669412523</v>
      </c>
      <c r="BG426" s="198"/>
      <c r="BH426" s="247"/>
      <c r="BI426" s="643" t="str">
        <f t="shared" si="340"/>
        <v xml:space="preserve">  </v>
      </c>
      <c r="BJ426" s="219" t="s">
        <v>1775</v>
      </c>
      <c r="BK426" s="199">
        <v>6.2848488391531301E-2</v>
      </c>
      <c r="BL426" s="199"/>
      <c r="BM426" s="141"/>
      <c r="BN426" s="818" t="str">
        <f t="shared" si="341"/>
        <v xml:space="preserve">  </v>
      </c>
      <c r="BO426" s="942" t="str">
        <f t="shared" si="342"/>
        <v xml:space="preserve">  </v>
      </c>
      <c r="BP426" s="825">
        <f t="shared" si="356"/>
        <v>0.57718689797100753</v>
      </c>
      <c r="BQ426" s="604">
        <v>364.61307154604839</v>
      </c>
      <c r="BR426" s="141"/>
      <c r="BS426" s="247"/>
      <c r="BT426" s="818" t="str">
        <f t="shared" si="350"/>
        <v xml:space="preserve">  </v>
      </c>
      <c r="BU426" s="604">
        <v>33.230558419386703</v>
      </c>
      <c r="BV426" s="247"/>
      <c r="BW426" s="247"/>
      <c r="BX426" s="643" t="str">
        <f t="shared" si="351"/>
        <v xml:space="preserve">  </v>
      </c>
      <c r="BY426" s="85">
        <v>4.9555610669471513</v>
      </c>
      <c r="BZ426" s="85"/>
      <c r="CA426" s="197"/>
      <c r="CB426" s="197"/>
      <c r="CC426" s="643" t="str">
        <f t="shared" si="345"/>
        <v xml:space="preserve">  </v>
      </c>
      <c r="CD426" s="199">
        <v>0.45643325616618541</v>
      </c>
      <c r="CE426" s="199"/>
      <c r="CF426" s="197"/>
      <c r="CG426" s="818" t="str">
        <f t="shared" si="346"/>
        <v xml:space="preserve">  </v>
      </c>
      <c r="CH426" s="781">
        <f t="shared" si="357"/>
        <v>1.3591287459701769</v>
      </c>
      <c r="CI426" s="198">
        <v>9.872306273281696</v>
      </c>
      <c r="CJ426" s="141"/>
      <c r="CK426" s="141"/>
      <c r="CL426" s="643" t="str">
        <f t="shared" si="347"/>
        <v xml:space="preserve">  </v>
      </c>
      <c r="CM426" s="85">
        <v>0.91671415394758582</v>
      </c>
      <c r="CN426" s="247" t="s">
        <v>602</v>
      </c>
      <c r="CO426" s="247"/>
      <c r="CP426" s="818" t="str">
        <f t="shared" si="348"/>
        <v xml:space="preserve">  </v>
      </c>
      <c r="CQ426" s="154">
        <f t="shared" si="359"/>
        <v>2.7076117242370681</v>
      </c>
      <c r="CR426" s="87">
        <f t="shared" si="358"/>
        <v>2.7586480563407414</v>
      </c>
      <c r="CS426" s="141"/>
    </row>
    <row r="427" spans="1:97" ht="31.8" x14ac:dyDescent="0.3">
      <c r="A427" s="906" t="s">
        <v>2493</v>
      </c>
      <c r="B427" s="31" t="s">
        <v>1889</v>
      </c>
      <c r="C427" s="219" t="s">
        <v>599</v>
      </c>
      <c r="D427" s="219">
        <v>9</v>
      </c>
      <c r="E427" s="471">
        <v>1701224</v>
      </c>
      <c r="F427" s="472">
        <v>1</v>
      </c>
      <c r="G427" s="419">
        <v>11452900</v>
      </c>
      <c r="H427" s="419">
        <v>201612151640</v>
      </c>
      <c r="I427" s="419" t="s">
        <v>672</v>
      </c>
      <c r="J427" s="419" t="s">
        <v>1785</v>
      </c>
      <c r="K427" s="926" t="s">
        <v>2616</v>
      </c>
      <c r="L427" s="413" t="s">
        <v>746</v>
      </c>
      <c r="M427" s="219"/>
      <c r="N427" s="219"/>
      <c r="O427" s="219"/>
      <c r="P427" s="332">
        <v>42719</v>
      </c>
      <c r="Q427" s="326">
        <v>0.69444444444444453</v>
      </c>
      <c r="R427" s="219" t="s">
        <v>1776</v>
      </c>
      <c r="S427" s="535" t="s">
        <v>1776</v>
      </c>
      <c r="T427" s="239">
        <v>128.69999999999999</v>
      </c>
      <c r="U427" s="492">
        <v>137.1</v>
      </c>
      <c r="V427" s="136">
        <v>8.4000000000000057</v>
      </c>
      <c r="W427" s="9">
        <v>576</v>
      </c>
      <c r="X427" s="8">
        <v>14.583333333333345</v>
      </c>
      <c r="Y427" s="643" t="str">
        <f t="shared" si="335"/>
        <v xml:space="preserve">  </v>
      </c>
      <c r="Z427" s="535" t="s">
        <v>1776</v>
      </c>
      <c r="AA427" s="7">
        <v>126.2</v>
      </c>
      <c r="AB427" s="7">
        <v>132.6</v>
      </c>
      <c r="AC427" s="7">
        <v>6.3999999999999915</v>
      </c>
      <c r="AD427" s="7">
        <v>446</v>
      </c>
      <c r="AE427" s="7">
        <v>14.349775784753344</v>
      </c>
      <c r="AF427" s="643" t="str">
        <f t="shared" si="336"/>
        <v xml:space="preserve">  </v>
      </c>
      <c r="AG427" s="535" t="s">
        <v>1776</v>
      </c>
      <c r="AH427" s="138">
        <v>127.7</v>
      </c>
      <c r="AI427" s="600">
        <v>135.9</v>
      </c>
      <c r="AJ427" s="138">
        <v>8.2000000000000028</v>
      </c>
      <c r="AK427" s="138">
        <v>568</v>
      </c>
      <c r="AL427" s="138">
        <v>14.436619718309865</v>
      </c>
      <c r="AM427" s="643" t="str">
        <f t="shared" si="334"/>
        <v xml:space="preserve">  </v>
      </c>
      <c r="AN427" s="138">
        <v>14.456576278798851</v>
      </c>
      <c r="AO427" s="138">
        <v>0.11805075329953522</v>
      </c>
      <c r="AP427" s="138">
        <v>0.81658859624087754</v>
      </c>
      <c r="AQ427" s="535">
        <v>3</v>
      </c>
      <c r="AR427" s="643" t="str">
        <f t="shared" si="337"/>
        <v xml:space="preserve">  </v>
      </c>
      <c r="AS427" s="535"/>
      <c r="AT427" s="86" t="s">
        <v>191</v>
      </c>
      <c r="AU427" s="86" t="s">
        <v>191</v>
      </c>
      <c r="AV427" s="86" t="s">
        <v>191</v>
      </c>
      <c r="AW427" s="161" t="str">
        <f t="shared" si="355"/>
        <v xml:space="preserve">  </v>
      </c>
      <c r="AX427" s="643" t="str">
        <f t="shared" si="338"/>
        <v xml:space="preserve">  </v>
      </c>
      <c r="AY427" s="86" t="s">
        <v>191</v>
      </c>
      <c r="AZ427" s="86" t="s">
        <v>191</v>
      </c>
      <c r="BA427" s="86" t="s">
        <v>191</v>
      </c>
      <c r="BB427" s="161"/>
      <c r="BC427" s="643" t="str">
        <f t="shared" si="339"/>
        <v xml:space="preserve">  </v>
      </c>
      <c r="BD427" s="801" t="s">
        <v>191</v>
      </c>
      <c r="BE427" s="247" t="s">
        <v>1776</v>
      </c>
      <c r="BF427" s="198">
        <v>5.9413961904141805</v>
      </c>
      <c r="BG427" s="198"/>
      <c r="BH427" s="247"/>
      <c r="BI427" s="643" t="str">
        <f t="shared" si="340"/>
        <v xml:space="preserve">  </v>
      </c>
      <c r="BJ427" s="219" t="s">
        <v>1776</v>
      </c>
      <c r="BK427" s="199">
        <v>7.7773477899088256E-2</v>
      </c>
      <c r="BL427" s="199"/>
      <c r="BM427" s="141"/>
      <c r="BN427" s="818" t="str">
        <f t="shared" si="341"/>
        <v xml:space="preserve">  </v>
      </c>
      <c r="BO427" s="942" t="str">
        <f t="shared" si="342"/>
        <v xml:space="preserve">  </v>
      </c>
      <c r="BP427" s="825">
        <f t="shared" si="356"/>
        <v>1.3090101283696178</v>
      </c>
      <c r="BQ427" s="604">
        <v>354.07131732098111</v>
      </c>
      <c r="BR427" s="141"/>
      <c r="BS427" s="247"/>
      <c r="BT427" s="818" t="str">
        <f t="shared" si="350"/>
        <v xml:space="preserve">  </v>
      </c>
      <c r="BU427" s="604">
        <v>5.1635400442643125</v>
      </c>
      <c r="BV427" s="247"/>
      <c r="BW427" s="247"/>
      <c r="BX427" s="643" t="str">
        <f t="shared" si="351"/>
        <v xml:space="preserve">  </v>
      </c>
      <c r="BY427" s="85">
        <v>7.6719925636387627</v>
      </c>
      <c r="BZ427" s="85"/>
      <c r="CA427" s="197"/>
      <c r="CB427" s="197"/>
      <c r="CC427" s="643" t="str">
        <f t="shared" si="345"/>
        <v xml:space="preserve">  </v>
      </c>
      <c r="CD427" s="199">
        <v>0.1100913731105112</v>
      </c>
      <c r="CE427" s="199"/>
      <c r="CF427" s="197"/>
      <c r="CG427" s="818" t="str">
        <f t="shared" si="346"/>
        <v>E, &lt;RL</v>
      </c>
      <c r="CH427" s="781">
        <f t="shared" si="357"/>
        <v>2.1667930126866972</v>
      </c>
      <c r="CI427" s="198">
        <v>10.420415703730258</v>
      </c>
      <c r="CJ427" s="141"/>
      <c r="CK427" s="141"/>
      <c r="CL427" s="643" t="str">
        <f t="shared" si="347"/>
        <v xml:space="preserve">  </v>
      </c>
      <c r="CM427" s="85">
        <v>0.150435578821458</v>
      </c>
      <c r="CN427" s="247" t="s">
        <v>602</v>
      </c>
      <c r="CO427" s="247"/>
      <c r="CP427" s="818" t="str">
        <f t="shared" si="348"/>
        <v>E, &lt;RL</v>
      </c>
      <c r="CQ427" s="154">
        <f t="shared" si="359"/>
        <v>2.9430273490026013</v>
      </c>
      <c r="CR427" s="87">
        <f t="shared" si="358"/>
        <v>2.9134194279864767</v>
      </c>
      <c r="CS427" s="141"/>
    </row>
    <row r="428" spans="1:97" ht="14.4" x14ac:dyDescent="0.3">
      <c r="A428" s="906" t="s">
        <v>2494</v>
      </c>
      <c r="B428" s="31" t="s">
        <v>1890</v>
      </c>
      <c r="C428" s="219" t="s">
        <v>599</v>
      </c>
      <c r="D428" s="219">
        <v>9</v>
      </c>
      <c r="E428" s="471">
        <v>1701221</v>
      </c>
      <c r="F428" s="472">
        <v>1</v>
      </c>
      <c r="G428" s="419">
        <v>11452500</v>
      </c>
      <c r="H428" s="419">
        <v>201612161240</v>
      </c>
      <c r="I428" s="419" t="s">
        <v>672</v>
      </c>
      <c r="J428" s="419" t="s">
        <v>1786</v>
      </c>
      <c r="K428" s="926" t="s">
        <v>1773</v>
      </c>
      <c r="L428" s="413" t="s">
        <v>972</v>
      </c>
      <c r="M428" s="219"/>
      <c r="N428" s="219"/>
      <c r="O428" s="219"/>
      <c r="P428" s="332">
        <v>42720</v>
      </c>
      <c r="Q428" s="326">
        <v>0.52777777777777779</v>
      </c>
      <c r="R428" s="219" t="s">
        <v>1777</v>
      </c>
      <c r="S428" s="535" t="s">
        <v>1777</v>
      </c>
      <c r="T428" s="239">
        <v>132</v>
      </c>
      <c r="U428" s="492">
        <v>150.29999999999998</v>
      </c>
      <c r="V428" s="136">
        <v>18.299999999999983</v>
      </c>
      <c r="W428" s="9">
        <v>20</v>
      </c>
      <c r="X428" s="8">
        <v>914.99999999999909</v>
      </c>
      <c r="Y428" s="643" t="str">
        <f t="shared" si="335"/>
        <v xml:space="preserve">  </v>
      </c>
      <c r="Z428" s="535" t="s">
        <v>1777</v>
      </c>
      <c r="AA428" s="7">
        <v>132.5</v>
      </c>
      <c r="AB428" s="7">
        <v>158.70000000000002</v>
      </c>
      <c r="AC428" s="7">
        <v>26.200000000000017</v>
      </c>
      <c r="AD428" s="7">
        <v>26</v>
      </c>
      <c r="AE428" s="7">
        <v>1007.6923076923084</v>
      </c>
      <c r="AF428" s="643" t="str">
        <f t="shared" si="336"/>
        <v xml:space="preserve">  </v>
      </c>
      <c r="AG428" s="535" t="s">
        <v>1777</v>
      </c>
      <c r="AH428" s="138">
        <v>128</v>
      </c>
      <c r="AI428" s="600">
        <v>142.9</v>
      </c>
      <c r="AJ428" s="138">
        <v>14.900000000000006</v>
      </c>
      <c r="AK428" s="138">
        <v>10</v>
      </c>
      <c r="AL428" s="138">
        <v>1490.0000000000005</v>
      </c>
      <c r="AM428" s="643" t="str">
        <f t="shared" si="334"/>
        <v xml:space="preserve">  </v>
      </c>
      <c r="AN428" s="138">
        <v>1137.5641025641028</v>
      </c>
      <c r="AO428" s="138">
        <v>308.71712347619479</v>
      </c>
      <c r="AP428" s="138">
        <v>27.138437542142668</v>
      </c>
      <c r="AQ428" s="535">
        <v>3</v>
      </c>
      <c r="AR428" s="643" t="str">
        <f t="shared" si="337"/>
        <v xml:space="preserve">  </v>
      </c>
      <c r="AS428" s="535"/>
      <c r="AT428" s="86" t="s">
        <v>191</v>
      </c>
      <c r="AU428" s="86" t="s">
        <v>191</v>
      </c>
      <c r="AV428" s="86" t="s">
        <v>191</v>
      </c>
      <c r="AW428" s="161" t="str">
        <f t="shared" si="355"/>
        <v xml:space="preserve">  </v>
      </c>
      <c r="AX428" s="643" t="str">
        <f t="shared" si="338"/>
        <v xml:space="preserve">  </v>
      </c>
      <c r="AY428" s="86" t="s">
        <v>191</v>
      </c>
      <c r="AZ428" s="86" t="s">
        <v>191</v>
      </c>
      <c r="BA428" s="86" t="s">
        <v>191</v>
      </c>
      <c r="BB428" s="161"/>
      <c r="BC428" s="643" t="str">
        <f t="shared" si="339"/>
        <v xml:space="preserve">  </v>
      </c>
      <c r="BD428" s="801" t="s">
        <v>191</v>
      </c>
      <c r="BE428" s="247" t="s">
        <v>1777</v>
      </c>
      <c r="BF428" s="198">
        <v>12.329098565562832</v>
      </c>
      <c r="BG428" s="198"/>
      <c r="BH428" s="247"/>
      <c r="BI428" s="643" t="str">
        <f t="shared" si="340"/>
        <v xml:space="preserve">  </v>
      </c>
      <c r="BJ428" s="219" t="s">
        <v>1777</v>
      </c>
      <c r="BK428" s="199">
        <v>8.8039082109337308E-2</v>
      </c>
      <c r="BL428" s="199"/>
      <c r="BM428" s="141"/>
      <c r="BN428" s="818" t="str">
        <f t="shared" si="341"/>
        <v xml:space="preserve">  </v>
      </c>
      <c r="BO428" s="942" t="str">
        <f t="shared" si="342"/>
        <v xml:space="preserve">  </v>
      </c>
      <c r="BP428" s="825">
        <f t="shared" si="356"/>
        <v>0.71407558015023676</v>
      </c>
      <c r="BQ428" s="604">
        <v>256.98587826755067</v>
      </c>
      <c r="BR428" s="141"/>
      <c r="BS428" s="247"/>
      <c r="BT428" s="818" t="str">
        <f t="shared" si="350"/>
        <v xml:space="preserve">  </v>
      </c>
      <c r="BU428" s="604">
        <v>235.14207861480867</v>
      </c>
      <c r="BV428" s="247"/>
      <c r="BW428" s="247"/>
      <c r="BX428" s="643" t="str">
        <f t="shared" si="351"/>
        <v xml:space="preserve">  </v>
      </c>
      <c r="BY428" s="85">
        <v>2.4593230467397329</v>
      </c>
      <c r="BZ428" s="85"/>
      <c r="CA428" s="197"/>
      <c r="CB428" s="197"/>
      <c r="CC428" s="643" t="str">
        <f t="shared" si="345"/>
        <v xml:space="preserve">  </v>
      </c>
      <c r="CD428" s="199">
        <v>2.478240916330039</v>
      </c>
      <c r="CE428" s="199"/>
      <c r="CF428" s="197"/>
      <c r="CG428" s="818" t="str">
        <f t="shared" si="346"/>
        <v xml:space="preserve">  </v>
      </c>
      <c r="CH428" s="781">
        <f t="shared" si="357"/>
        <v>0.95698762255695069</v>
      </c>
      <c r="CI428" s="198">
        <v>5.1113857011877917</v>
      </c>
      <c r="CJ428" s="141"/>
      <c r="CK428" s="141"/>
      <c r="CL428" s="643" t="str">
        <f t="shared" si="347"/>
        <v xml:space="preserve">  </v>
      </c>
      <c r="CM428" s="85">
        <v>7.6159646947698114</v>
      </c>
      <c r="CN428" s="247" t="s">
        <v>602</v>
      </c>
      <c r="CO428" s="247"/>
      <c r="CP428" s="818" t="str">
        <f t="shared" si="348"/>
        <v xml:space="preserve">  </v>
      </c>
      <c r="CQ428" s="154">
        <f t="shared" si="359"/>
        <v>1.9889753225530451</v>
      </c>
      <c r="CR428" s="87">
        <f t="shared" si="358"/>
        <v>3.2388778476546891</v>
      </c>
      <c r="CS428" s="141"/>
    </row>
    <row r="429" spans="1:97" ht="21.6" x14ac:dyDescent="0.3">
      <c r="A429" s="906" t="s">
        <v>2495</v>
      </c>
      <c r="B429" s="31" t="s">
        <v>1891</v>
      </c>
      <c r="C429" s="219" t="s">
        <v>599</v>
      </c>
      <c r="D429" s="219">
        <v>9</v>
      </c>
      <c r="E429" s="471">
        <v>1701220</v>
      </c>
      <c r="F429" s="472">
        <v>1</v>
      </c>
      <c r="G429" s="419">
        <v>11452600</v>
      </c>
      <c r="H429" s="419">
        <v>201612161550</v>
      </c>
      <c r="I429" s="419" t="s">
        <v>672</v>
      </c>
      <c r="J429" s="419" t="s">
        <v>1787</v>
      </c>
      <c r="K429" s="926" t="s">
        <v>2614</v>
      </c>
      <c r="L429" s="413" t="s">
        <v>1694</v>
      </c>
      <c r="M429" s="219"/>
      <c r="N429" s="219"/>
      <c r="O429" s="219"/>
      <c r="P429" s="332">
        <v>42720</v>
      </c>
      <c r="Q429" s="326">
        <v>0.65972222222222221</v>
      </c>
      <c r="R429" s="219" t="s">
        <v>1778</v>
      </c>
      <c r="S429" s="535" t="s">
        <v>1778</v>
      </c>
      <c r="T429" s="239">
        <v>127.7</v>
      </c>
      <c r="U429" s="492">
        <v>182.79999999999998</v>
      </c>
      <c r="V429" s="136">
        <v>55.09999999999998</v>
      </c>
      <c r="W429" s="9">
        <v>46</v>
      </c>
      <c r="X429" s="8">
        <v>1197.8260869565213</v>
      </c>
      <c r="Y429" s="643" t="str">
        <f t="shared" si="335"/>
        <v xml:space="preserve">  </v>
      </c>
      <c r="Z429" s="535" t="s">
        <v>1778</v>
      </c>
      <c r="AA429" s="7">
        <v>128</v>
      </c>
      <c r="AB429" s="7">
        <v>181.9</v>
      </c>
      <c r="AC429" s="7">
        <v>53.900000000000006</v>
      </c>
      <c r="AD429" s="7">
        <v>46</v>
      </c>
      <c r="AE429" s="7">
        <v>1171.7391304347827</v>
      </c>
      <c r="AF429" s="643" t="str">
        <f t="shared" si="336"/>
        <v xml:space="preserve">  </v>
      </c>
      <c r="AG429" s="535" t="s">
        <v>1778</v>
      </c>
      <c r="AH429" s="138">
        <v>126.8</v>
      </c>
      <c r="AI429" s="600">
        <v>164.3</v>
      </c>
      <c r="AJ429" s="138">
        <v>37.500000000000014</v>
      </c>
      <c r="AK429" s="138">
        <v>30</v>
      </c>
      <c r="AL429" s="138">
        <v>1250.0000000000005</v>
      </c>
      <c r="AM429" s="643" t="str">
        <f t="shared" si="334"/>
        <v xml:space="preserve">  </v>
      </c>
      <c r="AN429" s="138">
        <v>1206.5217391304348</v>
      </c>
      <c r="AO429" s="138">
        <v>39.848484303964071</v>
      </c>
      <c r="AP429" s="138">
        <v>3.302757257625851</v>
      </c>
      <c r="AQ429" s="535">
        <v>3</v>
      </c>
      <c r="AR429" s="643" t="str">
        <f t="shared" si="337"/>
        <v xml:space="preserve">  </v>
      </c>
      <c r="AS429" s="535"/>
      <c r="AT429" s="86" t="s">
        <v>191</v>
      </c>
      <c r="AU429" s="86" t="s">
        <v>191</v>
      </c>
      <c r="AV429" s="86" t="s">
        <v>191</v>
      </c>
      <c r="AW429" s="161" t="str">
        <f t="shared" si="355"/>
        <v xml:space="preserve">  </v>
      </c>
      <c r="AX429" s="643" t="str">
        <f t="shared" si="338"/>
        <v xml:space="preserve">  </v>
      </c>
      <c r="AY429" s="86" t="s">
        <v>191</v>
      </c>
      <c r="AZ429" s="86" t="s">
        <v>191</v>
      </c>
      <c r="BA429" s="86" t="s">
        <v>191</v>
      </c>
      <c r="BB429" s="161"/>
      <c r="BC429" s="643" t="str">
        <f t="shared" si="339"/>
        <v xml:space="preserve">  </v>
      </c>
      <c r="BD429" s="801" t="s">
        <v>191</v>
      </c>
      <c r="BE429" s="247" t="s">
        <v>1778</v>
      </c>
      <c r="BF429" s="198">
        <v>9.2833792608562042</v>
      </c>
      <c r="BG429" s="198"/>
      <c r="BH429" s="247"/>
      <c r="BI429" s="643" t="str">
        <f t="shared" si="340"/>
        <v xml:space="preserve">  </v>
      </c>
      <c r="BJ429" s="219" t="s">
        <v>1778</v>
      </c>
      <c r="BK429" s="199">
        <v>7.3508093614032641E-2</v>
      </c>
      <c r="BL429" s="199"/>
      <c r="BM429" s="141"/>
      <c r="BN429" s="818" t="str">
        <f t="shared" si="341"/>
        <v xml:space="preserve">  </v>
      </c>
      <c r="BO429" s="942" t="str">
        <f t="shared" si="342"/>
        <v xml:space="preserve">  </v>
      </c>
      <c r="BP429" s="825">
        <f t="shared" si="356"/>
        <v>0.79182473912256179</v>
      </c>
      <c r="BQ429" s="604">
        <v>277.1321677679407</v>
      </c>
      <c r="BR429" s="141"/>
      <c r="BS429" s="247"/>
      <c r="BT429" s="818" t="str">
        <f t="shared" si="350"/>
        <v xml:space="preserve">  </v>
      </c>
      <c r="BU429" s="604">
        <v>331.95614008725062</v>
      </c>
      <c r="BV429" s="247"/>
      <c r="BW429" s="247"/>
      <c r="BX429" s="643" t="str">
        <f t="shared" si="351"/>
        <v xml:space="preserve">  </v>
      </c>
      <c r="BY429" s="85">
        <v>2.5245721728848047</v>
      </c>
      <c r="BZ429" s="85"/>
      <c r="CA429" s="197"/>
      <c r="CB429" s="197"/>
      <c r="CC429" s="643" t="str">
        <f t="shared" si="345"/>
        <v xml:space="preserve">  </v>
      </c>
      <c r="CD429" s="199">
        <v>2.9581400025758913</v>
      </c>
      <c r="CE429" s="199"/>
      <c r="CF429" s="197"/>
      <c r="CG429" s="818" t="str">
        <f t="shared" si="346"/>
        <v xml:space="preserve">  </v>
      </c>
      <c r="CH429" s="781">
        <f t="shared" si="357"/>
        <v>0.91096323938792256</v>
      </c>
      <c r="CI429" s="198">
        <v>4.2599867560988853</v>
      </c>
      <c r="CJ429" s="141"/>
      <c r="CK429" s="141"/>
      <c r="CL429" s="643" t="str">
        <f t="shared" si="347"/>
        <v xml:space="preserve">  </v>
      </c>
      <c r="CM429" s="85">
        <v>5.3249834451236087</v>
      </c>
      <c r="CN429" s="247" t="s">
        <v>602</v>
      </c>
      <c r="CO429" s="247"/>
      <c r="CP429" s="818" t="str">
        <f t="shared" si="348"/>
        <v xml:space="preserve">  </v>
      </c>
      <c r="CQ429" s="154">
        <f t="shared" si="359"/>
        <v>1.5371679117618804</v>
      </c>
      <c r="CR429" s="87">
        <f t="shared" si="358"/>
        <v>1.6041225939438872</v>
      </c>
      <c r="CS429" s="141"/>
    </row>
    <row r="430" spans="1:97" ht="31.8" x14ac:dyDescent="0.3">
      <c r="A430" s="906" t="s">
        <v>2496</v>
      </c>
      <c r="B430" s="31" t="s">
        <v>1892</v>
      </c>
      <c r="C430" s="219" t="s">
        <v>599</v>
      </c>
      <c r="D430" s="219">
        <v>9</v>
      </c>
      <c r="E430" s="471">
        <v>1701219</v>
      </c>
      <c r="F430" s="472">
        <v>1</v>
      </c>
      <c r="G430" s="419">
        <v>11452900</v>
      </c>
      <c r="H430" s="419">
        <v>201612161720</v>
      </c>
      <c r="I430" s="419" t="s">
        <v>672</v>
      </c>
      <c r="J430" s="419" t="s">
        <v>1788</v>
      </c>
      <c r="K430" s="926" t="s">
        <v>2616</v>
      </c>
      <c r="L430" s="413" t="s">
        <v>746</v>
      </c>
      <c r="M430" s="219"/>
      <c r="N430" s="219"/>
      <c r="O430" s="219"/>
      <c r="P430" s="332">
        <v>42720</v>
      </c>
      <c r="Q430" s="326">
        <v>0.72222222222222221</v>
      </c>
      <c r="R430" s="219" t="s">
        <v>1779</v>
      </c>
      <c r="S430" s="535" t="s">
        <v>1779</v>
      </c>
      <c r="T430" s="239">
        <v>128.1</v>
      </c>
      <c r="U430" s="492">
        <v>152.69999999999999</v>
      </c>
      <c r="V430" s="136">
        <v>24.599999999999994</v>
      </c>
      <c r="W430" s="9">
        <v>118</v>
      </c>
      <c r="X430" s="8">
        <v>208.47457627118641</v>
      </c>
      <c r="Y430" s="643" t="str">
        <f t="shared" si="335"/>
        <v xml:space="preserve">  </v>
      </c>
      <c r="Z430" s="535" t="s">
        <v>1779</v>
      </c>
      <c r="AA430" s="7">
        <v>126.9</v>
      </c>
      <c r="AB430" s="7">
        <v>155.70000000000002</v>
      </c>
      <c r="AC430" s="7">
        <v>28.800000000000011</v>
      </c>
      <c r="AD430" s="7">
        <v>136</v>
      </c>
      <c r="AE430" s="7">
        <v>211.76470588235301</v>
      </c>
      <c r="AF430" s="643" t="str">
        <f t="shared" si="336"/>
        <v xml:space="preserve">  </v>
      </c>
      <c r="AG430" s="535" t="s">
        <v>1779</v>
      </c>
      <c r="AH430" s="138">
        <v>128.80000000000001</v>
      </c>
      <c r="AI430" s="600">
        <v>155</v>
      </c>
      <c r="AJ430" s="138">
        <v>26.199999999999989</v>
      </c>
      <c r="AK430" s="138">
        <v>122</v>
      </c>
      <c r="AL430" s="138">
        <v>214.75409836065566</v>
      </c>
      <c r="AM430" s="643" t="str">
        <f t="shared" si="334"/>
        <v xml:space="preserve">  </v>
      </c>
      <c r="AN430" s="138">
        <v>211.66446017139836</v>
      </c>
      <c r="AO430" s="138">
        <v>3.1409610503724301</v>
      </c>
      <c r="AP430" s="138">
        <v>1.4839340755783903</v>
      </c>
      <c r="AQ430" s="535">
        <v>3</v>
      </c>
      <c r="AR430" s="643" t="str">
        <f t="shared" si="337"/>
        <v xml:space="preserve">  </v>
      </c>
      <c r="AS430" s="535"/>
      <c r="AT430" s="86" t="s">
        <v>191</v>
      </c>
      <c r="AU430" s="86" t="s">
        <v>191</v>
      </c>
      <c r="AV430" s="86" t="s">
        <v>191</v>
      </c>
      <c r="AW430" s="161" t="str">
        <f t="shared" si="355"/>
        <v xml:space="preserve">  </v>
      </c>
      <c r="AX430" s="643" t="str">
        <f t="shared" si="338"/>
        <v xml:space="preserve">  </v>
      </c>
      <c r="AY430" s="86" t="s">
        <v>191</v>
      </c>
      <c r="AZ430" s="86" t="s">
        <v>191</v>
      </c>
      <c r="BA430" s="86" t="s">
        <v>191</v>
      </c>
      <c r="BB430" s="161"/>
      <c r="BC430" s="643" t="str">
        <f t="shared" si="339"/>
        <v xml:space="preserve">  </v>
      </c>
      <c r="BD430" s="801" t="s">
        <v>191</v>
      </c>
      <c r="BE430" s="247" t="s">
        <v>1779</v>
      </c>
      <c r="BF430" s="198">
        <v>3.5866569223307292</v>
      </c>
      <c r="BG430" s="198"/>
      <c r="BH430" s="247"/>
      <c r="BI430" s="643" t="str">
        <f t="shared" si="340"/>
        <v xml:space="preserve">  </v>
      </c>
      <c r="BJ430" s="219" t="s">
        <v>1779</v>
      </c>
      <c r="BK430" s="199">
        <v>6.9151101769376055E-2</v>
      </c>
      <c r="BL430" s="199"/>
      <c r="BM430" s="141"/>
      <c r="BN430" s="818" t="str">
        <f t="shared" si="341"/>
        <v xml:space="preserve">  </v>
      </c>
      <c r="BO430" s="942" t="str">
        <f t="shared" si="342"/>
        <v xml:space="preserve">  </v>
      </c>
      <c r="BP430" s="825">
        <f t="shared" si="356"/>
        <v>1.9280099342325545</v>
      </c>
      <c r="BQ430" s="604">
        <v>185.61908497195637</v>
      </c>
      <c r="BR430" s="141"/>
      <c r="BS430" s="247"/>
      <c r="BT430" s="818" t="str">
        <f t="shared" si="350"/>
        <v xml:space="preserve">  </v>
      </c>
      <c r="BU430" s="604">
        <v>38.696860087373949</v>
      </c>
      <c r="BV430" s="247"/>
      <c r="BW430" s="247"/>
      <c r="BX430" s="643" t="str">
        <f t="shared" si="351"/>
        <v xml:space="preserve">  </v>
      </c>
      <c r="BY430" s="85">
        <v>2.4496843908167727</v>
      </c>
      <c r="BZ430" s="85"/>
      <c r="CA430" s="197"/>
      <c r="CB430" s="197"/>
      <c r="CC430" s="643" t="str">
        <f t="shared" si="345"/>
        <v xml:space="preserve">  </v>
      </c>
      <c r="CD430" s="199">
        <v>0.51875669452590456</v>
      </c>
      <c r="CE430" s="199"/>
      <c r="CF430" s="197"/>
      <c r="CG430" s="818" t="str">
        <f t="shared" si="346"/>
        <v xml:space="preserve">  </v>
      </c>
      <c r="CH430" s="781">
        <f t="shared" si="357"/>
        <v>1.3197373487682449</v>
      </c>
      <c r="CI430" s="198">
        <v>3.89944198670955</v>
      </c>
      <c r="CJ430" s="141"/>
      <c r="CK430" s="141"/>
      <c r="CL430" s="643" t="str">
        <f t="shared" si="347"/>
        <v xml:space="preserve">  </v>
      </c>
      <c r="CM430" s="85">
        <v>0.83742114796549305</v>
      </c>
      <c r="CN430" s="247" t="s">
        <v>602</v>
      </c>
      <c r="CO430" s="247"/>
      <c r="CP430" s="818" t="str">
        <f t="shared" si="348"/>
        <v xml:space="preserve">  </v>
      </c>
      <c r="CQ430" s="154">
        <f t="shared" si="359"/>
        <v>2.1007764300199434</v>
      </c>
      <c r="CR430" s="87">
        <f t="shared" si="358"/>
        <v>2.1640545152104669</v>
      </c>
      <c r="CS430" s="141"/>
    </row>
    <row r="431" spans="1:97" ht="14.4" x14ac:dyDescent="0.3">
      <c r="A431" s="906" t="s">
        <v>2497</v>
      </c>
      <c r="B431" s="31" t="s">
        <v>1893</v>
      </c>
      <c r="C431" s="219" t="s">
        <v>599</v>
      </c>
      <c r="D431" s="219">
        <v>9</v>
      </c>
      <c r="E431" s="471">
        <v>1701218</v>
      </c>
      <c r="F431" s="472">
        <v>1</v>
      </c>
      <c r="G431" s="419">
        <v>11452500</v>
      </c>
      <c r="H431" s="419">
        <v>201612171140</v>
      </c>
      <c r="I431" s="419" t="s">
        <v>672</v>
      </c>
      <c r="J431" s="419" t="s">
        <v>1789</v>
      </c>
      <c r="K431" s="926" t="s">
        <v>1773</v>
      </c>
      <c r="L431" s="413" t="s">
        <v>972</v>
      </c>
      <c r="M431" s="219"/>
      <c r="N431" s="219"/>
      <c r="O431" s="219"/>
      <c r="P431" s="332">
        <v>42721</v>
      </c>
      <c r="Q431" s="326">
        <v>0.4861111111111111</v>
      </c>
      <c r="R431" s="219" t="s">
        <v>1780</v>
      </c>
      <c r="S431" s="535" t="s">
        <v>1780</v>
      </c>
      <c r="T431" s="239">
        <v>129.5</v>
      </c>
      <c r="U431" s="492">
        <v>144</v>
      </c>
      <c r="V431" s="136">
        <v>14.5</v>
      </c>
      <c r="W431" s="9">
        <v>66</v>
      </c>
      <c r="X431" s="8">
        <v>219.69696969696969</v>
      </c>
      <c r="Y431" s="643" t="str">
        <f t="shared" si="335"/>
        <v xml:space="preserve">  </v>
      </c>
      <c r="Z431" s="535" t="s">
        <v>1780</v>
      </c>
      <c r="AA431" s="7">
        <v>127.9</v>
      </c>
      <c r="AB431" s="7">
        <v>145.69999999999999</v>
      </c>
      <c r="AC431" s="7">
        <v>17.799999999999983</v>
      </c>
      <c r="AD431" s="7">
        <v>82</v>
      </c>
      <c r="AE431" s="7">
        <v>217.07317073170711</v>
      </c>
      <c r="AF431" s="643" t="str">
        <f t="shared" si="336"/>
        <v xml:space="preserve">  </v>
      </c>
      <c r="AG431" s="535" t="s">
        <v>1780</v>
      </c>
      <c r="AH431" s="138">
        <v>128.30000000000001</v>
      </c>
      <c r="AI431" s="600">
        <v>141.9</v>
      </c>
      <c r="AJ431" s="138">
        <v>13.599999999999994</v>
      </c>
      <c r="AK431" s="138">
        <v>60</v>
      </c>
      <c r="AL431" s="138">
        <v>226.66666666666657</v>
      </c>
      <c r="AM431" s="643" t="str">
        <f t="shared" si="334"/>
        <v xml:space="preserve">  </v>
      </c>
      <c r="AN431" s="138">
        <v>221.14560236511443</v>
      </c>
      <c r="AO431" s="138">
        <v>4.958093738417328</v>
      </c>
      <c r="AP431" s="138">
        <v>2.2420042204734631</v>
      </c>
      <c r="AQ431" s="535">
        <v>3</v>
      </c>
      <c r="AR431" s="643" t="str">
        <f t="shared" si="337"/>
        <v xml:space="preserve">  </v>
      </c>
      <c r="AS431" s="535"/>
      <c r="AT431" s="86" t="s">
        <v>191</v>
      </c>
      <c r="AU431" s="86" t="s">
        <v>191</v>
      </c>
      <c r="AV431" s="86" t="s">
        <v>191</v>
      </c>
      <c r="AW431" s="161" t="str">
        <f t="shared" si="355"/>
        <v xml:space="preserve">  </v>
      </c>
      <c r="AX431" s="643" t="str">
        <f t="shared" si="338"/>
        <v xml:space="preserve">  </v>
      </c>
      <c r="AY431" s="86" t="s">
        <v>191</v>
      </c>
      <c r="AZ431" s="86" t="s">
        <v>191</v>
      </c>
      <c r="BA431" s="86" t="s">
        <v>191</v>
      </c>
      <c r="BB431" s="161"/>
      <c r="BC431" s="643" t="str">
        <f t="shared" si="339"/>
        <v xml:space="preserve">  </v>
      </c>
      <c r="BD431" s="801" t="s">
        <v>191</v>
      </c>
      <c r="BE431" s="247" t="s">
        <v>1865</v>
      </c>
      <c r="BF431" s="198">
        <v>8.200906152464384</v>
      </c>
      <c r="BG431" s="198">
        <v>8.8491599582696701E-2</v>
      </c>
      <c r="BH431" s="247"/>
      <c r="BI431" s="643" t="str">
        <f t="shared" si="340"/>
        <v xml:space="preserve">  </v>
      </c>
      <c r="BJ431" s="219" t="s">
        <v>1780</v>
      </c>
      <c r="BK431" s="199">
        <v>7.9268181591691037E-2</v>
      </c>
      <c r="BL431" s="199"/>
      <c r="BM431" s="141"/>
      <c r="BN431" s="818" t="str">
        <f t="shared" si="341"/>
        <v xml:space="preserve">  </v>
      </c>
      <c r="BO431" s="942" t="str">
        <f t="shared" si="342"/>
        <v xml:space="preserve">  </v>
      </c>
      <c r="BP431" s="825">
        <f t="shared" si="356"/>
        <v>0.96657832827255119</v>
      </c>
      <c r="BQ431" s="604">
        <v>189.59652372625473</v>
      </c>
      <c r="BR431" s="141"/>
      <c r="BS431" s="247"/>
      <c r="BT431" s="818" t="str">
        <f t="shared" si="350"/>
        <v xml:space="preserve">  </v>
      </c>
      <c r="BU431" s="604">
        <v>41.65378172773778</v>
      </c>
      <c r="BV431" s="247"/>
      <c r="BW431" s="247"/>
      <c r="BX431" s="643" t="str">
        <f t="shared" si="351"/>
        <v xml:space="preserve">  </v>
      </c>
      <c r="BY431" s="85">
        <v>2.598421533230721</v>
      </c>
      <c r="BZ431" s="85"/>
      <c r="CA431" s="197"/>
      <c r="CB431" s="197"/>
      <c r="CC431" s="643" t="str">
        <f t="shared" si="345"/>
        <v xml:space="preserve">  </v>
      </c>
      <c r="CD431" s="199">
        <v>0.56404760111593644</v>
      </c>
      <c r="CE431" s="199"/>
      <c r="CF431" s="197"/>
      <c r="CG431" s="818" t="str">
        <f t="shared" si="346"/>
        <v xml:space="preserve">  </v>
      </c>
      <c r="CH431" s="781">
        <f t="shared" si="357"/>
        <v>1.3705006200337311</v>
      </c>
      <c r="CI431" s="198">
        <v>4.9170503768241272</v>
      </c>
      <c r="CJ431" s="141"/>
      <c r="CK431" s="141"/>
      <c r="CL431" s="643" t="str">
        <f t="shared" si="347"/>
        <v xml:space="preserve">  </v>
      </c>
      <c r="CM431" s="85">
        <v>1.1145314187468016</v>
      </c>
      <c r="CN431" s="247" t="s">
        <v>602</v>
      </c>
      <c r="CO431" s="247"/>
      <c r="CP431" s="818" t="str">
        <f t="shared" si="348"/>
        <v xml:space="preserve">  </v>
      </c>
      <c r="CQ431" s="154">
        <f t="shared" si="359"/>
        <v>2.5934285503691594</v>
      </c>
      <c r="CR431" s="87">
        <f t="shared" si="358"/>
        <v>2.6757028354153518</v>
      </c>
      <c r="CS431" s="141"/>
    </row>
    <row r="432" spans="1:97" ht="21.6" x14ac:dyDescent="0.3">
      <c r="A432" s="906" t="s">
        <v>2498</v>
      </c>
      <c r="B432" s="31" t="s">
        <v>1894</v>
      </c>
      <c r="C432" s="219" t="s">
        <v>599</v>
      </c>
      <c r="D432" s="219">
        <v>9</v>
      </c>
      <c r="E432" s="471">
        <v>1701217</v>
      </c>
      <c r="F432" s="472">
        <v>1</v>
      </c>
      <c r="G432" s="419">
        <v>11452600</v>
      </c>
      <c r="H432" s="419">
        <v>201612171410</v>
      </c>
      <c r="I432" s="419" t="s">
        <v>672</v>
      </c>
      <c r="J432" s="419" t="s">
        <v>1790</v>
      </c>
      <c r="K432" s="926" t="s">
        <v>2614</v>
      </c>
      <c r="L432" s="413" t="s">
        <v>1694</v>
      </c>
      <c r="M432" s="219"/>
      <c r="N432" s="219"/>
      <c r="O432" s="219"/>
      <c r="P432" s="332">
        <v>42721</v>
      </c>
      <c r="Q432" s="326">
        <v>0.59027777777777779</v>
      </c>
      <c r="R432" s="219" t="s">
        <v>1781</v>
      </c>
      <c r="S432" s="535" t="s">
        <v>1781</v>
      </c>
      <c r="T432" s="239">
        <v>126.3</v>
      </c>
      <c r="U432" s="492">
        <v>144.19999999999999</v>
      </c>
      <c r="V432" s="136">
        <v>17.899999999999991</v>
      </c>
      <c r="W432" s="9">
        <v>88</v>
      </c>
      <c r="X432" s="8">
        <v>203.40909090909082</v>
      </c>
      <c r="Y432" s="643" t="str">
        <f t="shared" si="335"/>
        <v xml:space="preserve">  </v>
      </c>
      <c r="Z432" s="535" t="s">
        <v>1781</v>
      </c>
      <c r="AA432" s="7">
        <v>126.7</v>
      </c>
      <c r="AB432" s="7">
        <v>139.5</v>
      </c>
      <c r="AC432" s="7">
        <v>12.799999999999997</v>
      </c>
      <c r="AD432" s="7">
        <v>58</v>
      </c>
      <c r="AE432" s="7">
        <v>220.68965517241372</v>
      </c>
      <c r="AF432" s="643" t="str">
        <f t="shared" si="336"/>
        <v xml:space="preserve">  </v>
      </c>
      <c r="AG432" s="535" t="s">
        <v>1781</v>
      </c>
      <c r="AH432" s="138">
        <v>129.69999999999999</v>
      </c>
      <c r="AI432" s="600">
        <v>142.5</v>
      </c>
      <c r="AJ432" s="138">
        <v>12.800000000000011</v>
      </c>
      <c r="AK432" s="138">
        <v>60</v>
      </c>
      <c r="AL432" s="138">
        <v>213.33333333333354</v>
      </c>
      <c r="AM432" s="643" t="str">
        <f t="shared" si="334"/>
        <v xml:space="preserve">  </v>
      </c>
      <c r="AN432" s="138">
        <v>212.47735980494602</v>
      </c>
      <c r="AO432" s="138">
        <v>8.6720236003878171</v>
      </c>
      <c r="AP432" s="138">
        <v>4.0813871220673699</v>
      </c>
      <c r="AQ432" s="535">
        <v>3</v>
      </c>
      <c r="AR432" s="643" t="str">
        <f t="shared" si="337"/>
        <v xml:space="preserve">  </v>
      </c>
      <c r="AS432" s="535"/>
      <c r="AT432" s="86" t="s">
        <v>191</v>
      </c>
      <c r="AU432" s="86" t="s">
        <v>191</v>
      </c>
      <c r="AV432" s="86" t="s">
        <v>191</v>
      </c>
      <c r="AW432" s="161" t="str">
        <f t="shared" si="355"/>
        <v xml:space="preserve">  </v>
      </c>
      <c r="AX432" s="643" t="str">
        <f t="shared" si="338"/>
        <v xml:space="preserve">  </v>
      </c>
      <c r="AY432" s="86" t="s">
        <v>191</v>
      </c>
      <c r="AZ432" s="86" t="s">
        <v>191</v>
      </c>
      <c r="BA432" s="86" t="s">
        <v>191</v>
      </c>
      <c r="BB432" s="161"/>
      <c r="BC432" s="643" t="str">
        <f t="shared" si="339"/>
        <v xml:space="preserve">  </v>
      </c>
      <c r="BD432" s="801" t="s">
        <v>191</v>
      </c>
      <c r="BE432" s="247" t="s">
        <v>1781</v>
      </c>
      <c r="BF432" s="198">
        <v>8.6155731738456218</v>
      </c>
      <c r="BG432" s="198"/>
      <c r="BH432" s="247"/>
      <c r="BI432" s="643" t="str">
        <f t="shared" si="340"/>
        <v xml:space="preserve">  </v>
      </c>
      <c r="BJ432" s="219" t="s">
        <v>1781</v>
      </c>
      <c r="BK432" s="199">
        <v>8.6376742353609787E-2</v>
      </c>
      <c r="BL432" s="199">
        <v>6.225837577949235E-3</v>
      </c>
      <c r="BM432" s="141"/>
      <c r="BN432" s="818" t="str">
        <f t="shared" si="341"/>
        <v xml:space="preserve">  </v>
      </c>
      <c r="BO432" s="942" t="str">
        <f t="shared" si="342"/>
        <v xml:space="preserve">  </v>
      </c>
      <c r="BP432" s="825">
        <f t="shared" si="356"/>
        <v>1.0025652456394254</v>
      </c>
      <c r="BQ432" s="604">
        <v>249.77245977007382</v>
      </c>
      <c r="BR432" s="141"/>
      <c r="BS432" s="247"/>
      <c r="BT432" s="818" t="str">
        <f t="shared" si="350"/>
        <v xml:space="preserve">  </v>
      </c>
      <c r="BU432" s="604">
        <v>50.805988975958179</v>
      </c>
      <c r="BV432" s="247"/>
      <c r="BW432" s="247"/>
      <c r="BX432" s="643" t="str">
        <f t="shared" si="351"/>
        <v xml:space="preserve">  </v>
      </c>
      <c r="BY432" s="85">
        <v>2.9457309331377433</v>
      </c>
      <c r="BZ432" s="85"/>
      <c r="CA432" s="197"/>
      <c r="CB432" s="197"/>
      <c r="CC432" s="643" t="str">
        <f t="shared" si="345"/>
        <v xml:space="preserve">  </v>
      </c>
      <c r="CD432" s="199">
        <v>0.65009234386488157</v>
      </c>
      <c r="CE432" s="199"/>
      <c r="CF432" s="197"/>
      <c r="CG432" s="818" t="str">
        <f t="shared" si="346"/>
        <v xml:space="preserve">  </v>
      </c>
      <c r="CH432" s="781">
        <f t="shared" si="357"/>
        <v>1.1793657859034634</v>
      </c>
      <c r="CI432" s="198">
        <v>5.5146085823409416</v>
      </c>
      <c r="CJ432" s="141"/>
      <c r="CK432" s="141"/>
      <c r="CL432" s="643" t="str">
        <f t="shared" si="347"/>
        <v xml:space="preserve">  </v>
      </c>
      <c r="CM432" s="85">
        <v>1.1764498308994018</v>
      </c>
      <c r="CN432" s="247" t="s">
        <v>602</v>
      </c>
      <c r="CO432" s="247"/>
      <c r="CP432" s="818" t="str">
        <f t="shared" si="348"/>
        <v xml:space="preserve">  </v>
      </c>
      <c r="CQ432" s="154">
        <f t="shared" si="359"/>
        <v>2.2078529343937174</v>
      </c>
      <c r="CR432" s="87">
        <f t="shared" si="358"/>
        <v>2.3155731334274545</v>
      </c>
      <c r="CS432" s="141"/>
    </row>
    <row r="433" spans="1:97" s="768" customFormat="1" ht="31.8" x14ac:dyDescent="0.3">
      <c r="A433" s="906" t="s">
        <v>2499</v>
      </c>
      <c r="B433" s="740" t="s">
        <v>1895</v>
      </c>
      <c r="C433" s="741" t="s">
        <v>599</v>
      </c>
      <c r="D433" s="741">
        <v>9</v>
      </c>
      <c r="E433" s="742">
        <v>1701216</v>
      </c>
      <c r="F433" s="743">
        <v>1</v>
      </c>
      <c r="G433" s="744">
        <v>11452900</v>
      </c>
      <c r="H433" s="744">
        <v>201612171600</v>
      </c>
      <c r="I433" s="744" t="s">
        <v>672</v>
      </c>
      <c r="J433" s="744" t="s">
        <v>1791</v>
      </c>
      <c r="K433" s="926" t="s">
        <v>2616</v>
      </c>
      <c r="L433" s="745" t="s">
        <v>746</v>
      </c>
      <c r="M433" s="741"/>
      <c r="N433" s="741"/>
      <c r="O433" s="741"/>
      <c r="P433" s="746">
        <v>42721</v>
      </c>
      <c r="Q433" s="747">
        <v>0.66666666666666663</v>
      </c>
      <c r="R433" s="741" t="s">
        <v>1782</v>
      </c>
      <c r="S433" s="748" t="s">
        <v>1782</v>
      </c>
      <c r="T433" s="749">
        <v>129.1</v>
      </c>
      <c r="U433" s="750">
        <v>146.69999999999999</v>
      </c>
      <c r="V433" s="751">
        <v>17.599999999999994</v>
      </c>
      <c r="W433" s="752">
        <v>94</v>
      </c>
      <c r="X433" s="753">
        <v>187.23404255319141</v>
      </c>
      <c r="Y433" s="643" t="str">
        <f t="shared" si="335"/>
        <v xml:space="preserve">  </v>
      </c>
      <c r="Z433" s="748" t="s">
        <v>1782</v>
      </c>
      <c r="AA433" s="754">
        <v>128.19999999999999</v>
      </c>
      <c r="AB433" s="754">
        <v>145.1</v>
      </c>
      <c r="AC433" s="754">
        <v>16.900000000000006</v>
      </c>
      <c r="AD433" s="754">
        <v>88</v>
      </c>
      <c r="AE433" s="754">
        <v>192.04545454545462</v>
      </c>
      <c r="AF433" s="643" t="str">
        <f t="shared" si="336"/>
        <v xml:space="preserve">  </v>
      </c>
      <c r="AG433" s="748" t="s">
        <v>1782</v>
      </c>
      <c r="AH433" s="755">
        <v>128.80000000000001</v>
      </c>
      <c r="AI433" s="756">
        <v>145.80000000000001</v>
      </c>
      <c r="AJ433" s="755">
        <v>17</v>
      </c>
      <c r="AK433" s="755">
        <v>88</v>
      </c>
      <c r="AL433" s="754">
        <v>193.18181818181819</v>
      </c>
      <c r="AM433" s="643" t="str">
        <f t="shared" si="334"/>
        <v xml:space="preserve">  </v>
      </c>
      <c r="AN433" s="755">
        <v>190.82043842682143</v>
      </c>
      <c r="AO433" s="755">
        <v>3.157452628354863</v>
      </c>
      <c r="AP433" s="755">
        <v>1.6546721380507299</v>
      </c>
      <c r="AQ433" s="748">
        <v>3</v>
      </c>
      <c r="AR433" s="643" t="str">
        <f t="shared" si="337"/>
        <v xml:space="preserve">  </v>
      </c>
      <c r="AS433" s="748"/>
      <c r="AT433" s="757" t="s">
        <v>191</v>
      </c>
      <c r="AU433" s="757" t="s">
        <v>191</v>
      </c>
      <c r="AV433" s="757" t="s">
        <v>191</v>
      </c>
      <c r="AW433" s="758" t="str">
        <f t="shared" si="355"/>
        <v xml:space="preserve">  </v>
      </c>
      <c r="AX433" s="643" t="str">
        <f t="shared" si="338"/>
        <v xml:space="preserve">  </v>
      </c>
      <c r="AY433" s="757" t="s">
        <v>191</v>
      </c>
      <c r="AZ433" s="757" t="s">
        <v>191</v>
      </c>
      <c r="BA433" s="757" t="s">
        <v>191</v>
      </c>
      <c r="BB433" s="758"/>
      <c r="BC433" s="643" t="str">
        <f t="shared" si="339"/>
        <v xml:space="preserve">  </v>
      </c>
      <c r="BD433" s="803" t="s">
        <v>191</v>
      </c>
      <c r="BE433" s="759" t="s">
        <v>1782</v>
      </c>
      <c r="BF433" s="760">
        <v>12.425790801861568</v>
      </c>
      <c r="BG433" s="760"/>
      <c r="BH433" s="759"/>
      <c r="BI433" s="643" t="str">
        <f t="shared" si="340"/>
        <v xml:space="preserve">  </v>
      </c>
      <c r="BJ433" s="741" t="s">
        <v>1782</v>
      </c>
      <c r="BK433" s="761">
        <v>9.0403643660558419E-2</v>
      </c>
      <c r="BL433" s="761"/>
      <c r="BM433" s="762"/>
      <c r="BN433" s="818" t="str">
        <f t="shared" si="341"/>
        <v xml:space="preserve">  </v>
      </c>
      <c r="BO433" s="942" t="str">
        <f t="shared" si="342"/>
        <v xml:space="preserve">  </v>
      </c>
      <c r="BP433" s="849">
        <f t="shared" si="356"/>
        <v>0.72754841202553167</v>
      </c>
      <c r="BQ433" s="764">
        <v>310.28665317998787</v>
      </c>
      <c r="BR433" s="762"/>
      <c r="BS433" s="759"/>
      <c r="BT433" s="818" t="str">
        <f t="shared" si="350"/>
        <v xml:space="preserve">  </v>
      </c>
      <c r="BU433" s="764">
        <v>58.096224425189192</v>
      </c>
      <c r="BV433" s="759"/>
      <c r="BW433" s="759"/>
      <c r="BX433" s="643" t="str">
        <f t="shared" si="351"/>
        <v xml:space="preserve">  </v>
      </c>
      <c r="BY433" s="765">
        <v>3.9118377172839804</v>
      </c>
      <c r="BZ433" s="765"/>
      <c r="CA433" s="766"/>
      <c r="CB433" s="766"/>
      <c r="CC433" s="643" t="str">
        <f t="shared" si="345"/>
        <v xml:space="preserve">  </v>
      </c>
      <c r="CD433" s="761">
        <v>0.75125065252385648</v>
      </c>
      <c r="CE433" s="761"/>
      <c r="CF433" s="766"/>
      <c r="CG433" s="818" t="str">
        <f t="shared" si="346"/>
        <v xml:space="preserve">  </v>
      </c>
      <c r="CH433" s="899">
        <f t="shared" si="357"/>
        <v>1.2607173647958496</v>
      </c>
      <c r="CI433" s="760">
        <v>4.9170503768241254</v>
      </c>
      <c r="CJ433" s="762"/>
      <c r="CK433" s="759"/>
      <c r="CL433" s="643" t="str">
        <f t="shared" si="347"/>
        <v xml:space="preserve">  </v>
      </c>
      <c r="CM433" s="760">
        <v>0.94988473188647882</v>
      </c>
      <c r="CN433" s="759" t="s">
        <v>602</v>
      </c>
      <c r="CO433" s="759"/>
      <c r="CP433" s="818" t="str">
        <f t="shared" si="348"/>
        <v xml:space="preserve">  </v>
      </c>
      <c r="CQ433" s="767">
        <f t="shared" si="359"/>
        <v>1.5846799488252219</v>
      </c>
      <c r="CR433" s="763">
        <f t="shared" si="358"/>
        <v>1.635019730257429</v>
      </c>
      <c r="CS433" s="762"/>
    </row>
    <row r="434" spans="1:97" x14ac:dyDescent="0.3">
      <c r="A434" s="906" t="s">
        <v>2500</v>
      </c>
      <c r="B434" s="31" t="s">
        <v>1896</v>
      </c>
      <c r="C434" s="219" t="s">
        <v>599</v>
      </c>
      <c r="D434" s="219">
        <v>9</v>
      </c>
      <c r="E434" s="471">
        <v>1701616</v>
      </c>
      <c r="F434" s="472">
        <v>1</v>
      </c>
      <c r="G434" s="419">
        <v>11451800</v>
      </c>
      <c r="H434" s="419">
        <v>201701140900</v>
      </c>
      <c r="I434" s="419"/>
      <c r="J434" s="419"/>
      <c r="K434" s="926" t="s">
        <v>1691</v>
      </c>
      <c r="L434" s="413" t="s">
        <v>1692</v>
      </c>
      <c r="M434" s="219"/>
      <c r="N434" s="219"/>
      <c r="O434" s="219"/>
      <c r="P434" s="332">
        <v>42739</v>
      </c>
      <c r="Q434" s="326">
        <v>0.375</v>
      </c>
      <c r="R434" s="219" t="s">
        <v>1742</v>
      </c>
      <c r="S434" s="240" t="s">
        <v>1742</v>
      </c>
      <c r="T434" s="240">
        <v>128.9</v>
      </c>
      <c r="U434" s="239">
        <v>212.2</v>
      </c>
      <c r="V434" s="240">
        <v>83.299999999999983</v>
      </c>
      <c r="W434" s="136">
        <v>64</v>
      </c>
      <c r="X434" s="136">
        <v>1301.5624999999998</v>
      </c>
      <c r="Y434" s="643"/>
      <c r="Z434" s="240" t="s">
        <v>1742</v>
      </c>
      <c r="AA434" s="7">
        <v>130.6</v>
      </c>
      <c r="AB434" s="7">
        <v>214.9</v>
      </c>
      <c r="AC434" s="7">
        <v>84.300000000000011</v>
      </c>
      <c r="AD434" s="7">
        <v>64</v>
      </c>
      <c r="AE434" s="7">
        <v>1317.1875000000002</v>
      </c>
      <c r="AF434" s="643"/>
      <c r="AG434" s="240" t="s">
        <v>1742</v>
      </c>
      <c r="AH434" s="602">
        <v>129</v>
      </c>
      <c r="AI434" s="598">
        <v>222.1</v>
      </c>
      <c r="AJ434" s="138">
        <v>93.1</v>
      </c>
      <c r="AK434" s="138">
        <v>70</v>
      </c>
      <c r="AL434" s="138">
        <v>1329.9999999999998</v>
      </c>
      <c r="AM434" s="643"/>
      <c r="AN434" s="138">
        <v>1316.25</v>
      </c>
      <c r="AO434" s="138">
        <v>14.241911081382316</v>
      </c>
      <c r="AP434" s="138">
        <v>1.0820065398960923</v>
      </c>
      <c r="AQ434" s="535">
        <v>3</v>
      </c>
      <c r="AR434" s="643"/>
      <c r="AS434" s="535"/>
      <c r="AT434" s="86" t="s">
        <v>191</v>
      </c>
      <c r="AU434" s="86" t="s">
        <v>191</v>
      </c>
      <c r="AV434" s="86" t="s">
        <v>191</v>
      </c>
      <c r="AW434" s="161" t="str">
        <f t="shared" si="355"/>
        <v xml:space="preserve">  </v>
      </c>
      <c r="AX434" s="643"/>
      <c r="AY434" s="86" t="s">
        <v>191</v>
      </c>
      <c r="AZ434" s="86" t="s">
        <v>191</v>
      </c>
      <c r="BA434" s="86" t="s">
        <v>191</v>
      </c>
      <c r="BB434" s="161" t="str">
        <f t="shared" ref="BB434:BB483" si="360">IF(AZ434&lt;BB$7,"E, &lt;PRL",IF(AZ434&gt;BB$7,"  ",))</f>
        <v xml:space="preserve">  </v>
      </c>
      <c r="BC434" s="643"/>
      <c r="BD434" s="801" t="s">
        <v>191</v>
      </c>
      <c r="BE434" s="247" t="s">
        <v>1742</v>
      </c>
      <c r="BF434" s="198">
        <v>6.4795249054767829</v>
      </c>
      <c r="BG434" s="198"/>
      <c r="BH434" s="247"/>
      <c r="BI434" s="643"/>
      <c r="BJ434" s="219" t="s">
        <v>1742</v>
      </c>
      <c r="BK434" s="199">
        <v>5.9218482614108336E-2</v>
      </c>
      <c r="BL434" s="199"/>
      <c r="BM434" s="141"/>
      <c r="BN434" s="818"/>
      <c r="BO434" s="942"/>
      <c r="BP434" s="825">
        <f t="shared" si="356"/>
        <v>0.91393247927875443</v>
      </c>
      <c r="BQ434" s="616">
        <v>160.46112646087442</v>
      </c>
      <c r="BT434" s="818"/>
      <c r="BU434" s="616">
        <v>208.85018490923181</v>
      </c>
      <c r="BV434" s="247"/>
      <c r="BW434" s="247"/>
      <c r="BX434" s="643"/>
      <c r="BY434" s="85">
        <v>0.83629051933649012</v>
      </c>
      <c r="BZ434" s="141"/>
      <c r="CA434" s="197"/>
      <c r="CB434" s="197"/>
      <c r="CC434" s="643"/>
      <c r="CD434" s="85">
        <v>1.1015514184385333</v>
      </c>
      <c r="CE434" s="199"/>
      <c r="CF434" s="197"/>
      <c r="CG434" s="818"/>
      <c r="CH434" s="781">
        <f t="shared" si="357"/>
        <v>0.52117951417996844</v>
      </c>
      <c r="CI434" s="198">
        <v>3.1794165645642245</v>
      </c>
      <c r="CJ434" s="247"/>
      <c r="CK434" s="247"/>
      <c r="CL434" s="643"/>
      <c r="CM434" s="198">
        <v>4.2286240308704173</v>
      </c>
      <c r="CN434" s="247"/>
      <c r="CO434" s="247"/>
      <c r="CP434" s="818"/>
      <c r="CQ434" s="154">
        <f t="shared" si="359"/>
        <v>1.9814248065493101</v>
      </c>
      <c r="CR434" s="87">
        <f t="shared" si="358"/>
        <v>2.0247164409781182</v>
      </c>
      <c r="CS434" s="141"/>
    </row>
    <row r="435" spans="1:97" x14ac:dyDescent="0.3">
      <c r="A435" s="906" t="s">
        <v>2501</v>
      </c>
      <c r="B435" s="31" t="s">
        <v>1897</v>
      </c>
      <c r="C435" s="219" t="s">
        <v>599</v>
      </c>
      <c r="D435" s="219">
        <v>9</v>
      </c>
      <c r="E435" s="471">
        <v>1701633</v>
      </c>
      <c r="F435" s="472">
        <v>1</v>
      </c>
      <c r="G435" s="419">
        <v>11452500</v>
      </c>
      <c r="H435" s="419">
        <v>201701041640</v>
      </c>
      <c r="I435" s="419"/>
      <c r="J435" s="419"/>
      <c r="K435" s="926" t="s">
        <v>1773</v>
      </c>
      <c r="L435" s="413" t="s">
        <v>972</v>
      </c>
      <c r="M435" s="219"/>
      <c r="N435" s="219"/>
      <c r="O435" s="219"/>
      <c r="P435" s="332">
        <v>42739</v>
      </c>
      <c r="Q435" s="326">
        <v>0.69444444444444453</v>
      </c>
      <c r="R435" s="219" t="s">
        <v>1792</v>
      </c>
      <c r="S435" s="240" t="s">
        <v>1792</v>
      </c>
      <c r="T435" s="240">
        <v>127.8</v>
      </c>
      <c r="U435" s="239">
        <v>207.6</v>
      </c>
      <c r="V435" s="240">
        <v>79.8</v>
      </c>
      <c r="W435" s="136">
        <v>78</v>
      </c>
      <c r="X435" s="136">
        <v>1023.0769230769231</v>
      </c>
      <c r="Y435" s="643"/>
      <c r="Z435" s="240" t="s">
        <v>1792</v>
      </c>
      <c r="AA435" s="7">
        <v>127.5</v>
      </c>
      <c r="AB435" s="7">
        <v>213.29999999999998</v>
      </c>
      <c r="AC435" s="7">
        <v>85.799999999999983</v>
      </c>
      <c r="AD435" s="7">
        <v>86</v>
      </c>
      <c r="AE435" s="7">
        <v>997.67441860465101</v>
      </c>
      <c r="AF435" s="643"/>
      <c r="AG435" s="240" t="s">
        <v>1792</v>
      </c>
      <c r="AH435" s="602">
        <v>127.2</v>
      </c>
      <c r="AI435" s="598">
        <v>208</v>
      </c>
      <c r="AJ435" s="138">
        <v>80.8</v>
      </c>
      <c r="AK435" s="138">
        <v>80</v>
      </c>
      <c r="AL435" s="138">
        <v>1010</v>
      </c>
      <c r="AM435" s="643"/>
      <c r="AN435" s="138">
        <v>1010.2504472271913</v>
      </c>
      <c r="AO435" s="138">
        <v>12.703103999659165</v>
      </c>
      <c r="AP435" s="138">
        <v>1.2574212695995384</v>
      </c>
      <c r="AQ435" s="535">
        <v>3</v>
      </c>
      <c r="AR435" s="643"/>
      <c r="AS435" s="535"/>
      <c r="AT435" s="86" t="s">
        <v>191</v>
      </c>
      <c r="AU435" s="86" t="s">
        <v>191</v>
      </c>
      <c r="AV435" s="86" t="s">
        <v>191</v>
      </c>
      <c r="AW435" s="161" t="str">
        <f t="shared" si="355"/>
        <v xml:space="preserve">  </v>
      </c>
      <c r="AX435" s="643"/>
      <c r="AY435" s="86" t="s">
        <v>191</v>
      </c>
      <c r="AZ435" s="86" t="s">
        <v>191</v>
      </c>
      <c r="BA435" s="86" t="s">
        <v>191</v>
      </c>
      <c r="BB435" s="161" t="str">
        <f t="shared" si="360"/>
        <v xml:space="preserve">  </v>
      </c>
      <c r="BC435" s="643"/>
      <c r="BD435" s="801" t="s">
        <v>191</v>
      </c>
      <c r="BE435" s="247" t="s">
        <v>1792</v>
      </c>
      <c r="BF435" s="198">
        <v>4.4521587216260583</v>
      </c>
      <c r="BG435" s="198"/>
      <c r="BH435" s="247"/>
      <c r="BI435" s="643"/>
      <c r="BJ435" s="219" t="s">
        <v>1792</v>
      </c>
      <c r="BK435" s="199">
        <v>5.6713388661606981E-2</v>
      </c>
      <c r="BL435" s="199"/>
      <c r="BM435" s="141"/>
      <c r="BN435" s="818"/>
      <c r="BO435" s="942"/>
      <c r="BP435" s="825">
        <f t="shared" si="356"/>
        <v>1.2738402246560876</v>
      </c>
      <c r="BQ435" s="616">
        <v>164.19753549994331</v>
      </c>
      <c r="BT435" s="818"/>
      <c r="BU435" s="616">
        <v>167.98670939609585</v>
      </c>
      <c r="BV435" s="247"/>
      <c r="BW435" s="247"/>
      <c r="BX435" s="643"/>
      <c r="BY435" s="85">
        <v>1.2974789930825075</v>
      </c>
      <c r="BZ435" s="141"/>
      <c r="CA435" s="197"/>
      <c r="CB435" s="197"/>
      <c r="CC435" s="643"/>
      <c r="CD435" s="85">
        <v>1.2944616000753386</v>
      </c>
      <c r="CE435" s="199"/>
      <c r="CF435" s="197"/>
      <c r="CG435" s="818"/>
      <c r="CH435" s="781">
        <f t="shared" si="357"/>
        <v>0.79019395092136158</v>
      </c>
      <c r="CI435" s="198">
        <v>3.4486190273369144</v>
      </c>
      <c r="CJ435" s="247"/>
      <c r="CK435" s="247"/>
      <c r="CL435" s="643"/>
      <c r="CM435" s="198">
        <v>3.4831052176102832</v>
      </c>
      <c r="CN435" s="247"/>
      <c r="CO435" s="247"/>
      <c r="CP435" s="818"/>
      <c r="CQ435" s="154">
        <f t="shared" si="359"/>
        <v>2.1002867167504502</v>
      </c>
      <c r="CR435" s="87">
        <f t="shared" si="358"/>
        <v>2.0734409466867225</v>
      </c>
      <c r="CS435" s="141"/>
    </row>
    <row r="436" spans="1:97" x14ac:dyDescent="0.3">
      <c r="A436" s="906" t="s">
        <v>2502</v>
      </c>
      <c r="B436" s="31" t="s">
        <v>1898</v>
      </c>
      <c r="C436" s="219" t="s">
        <v>599</v>
      </c>
      <c r="D436" s="219">
        <v>9</v>
      </c>
      <c r="E436" s="471">
        <v>1701643</v>
      </c>
      <c r="F436" s="472">
        <v>1</v>
      </c>
      <c r="G436" s="419">
        <v>11452600</v>
      </c>
      <c r="H436" s="419">
        <v>201701051110</v>
      </c>
      <c r="I436" s="419"/>
      <c r="J436" s="419"/>
      <c r="K436" s="926" t="s">
        <v>1693</v>
      </c>
      <c r="L436" s="413" t="s">
        <v>1694</v>
      </c>
      <c r="M436" s="219"/>
      <c r="N436" s="219"/>
      <c r="O436" s="219"/>
      <c r="P436" s="332">
        <v>42740</v>
      </c>
      <c r="Q436" s="326">
        <v>0.46527777777777773</v>
      </c>
      <c r="R436" s="219" t="s">
        <v>1793</v>
      </c>
      <c r="S436" s="240" t="s">
        <v>1793</v>
      </c>
      <c r="T436" s="240">
        <v>127.4</v>
      </c>
      <c r="U436" s="239">
        <v>175</v>
      </c>
      <c r="V436" s="240">
        <v>47.599999999999994</v>
      </c>
      <c r="W436" s="136">
        <v>108</v>
      </c>
      <c r="X436" s="136">
        <v>440.7407407407407</v>
      </c>
      <c r="Y436" s="643"/>
      <c r="Z436" s="240" t="s">
        <v>1793</v>
      </c>
      <c r="AA436" s="7">
        <v>127.1</v>
      </c>
      <c r="AB436" s="7">
        <v>184.9</v>
      </c>
      <c r="AC436" s="7">
        <v>57.800000000000011</v>
      </c>
      <c r="AD436" s="7">
        <v>134</v>
      </c>
      <c r="AE436" s="7">
        <v>431.34328358208961</v>
      </c>
      <c r="AF436" s="643"/>
      <c r="AG436" s="240" t="s">
        <v>1793</v>
      </c>
      <c r="AH436" s="602">
        <v>127.6</v>
      </c>
      <c r="AI436" s="598">
        <v>171.6</v>
      </c>
      <c r="AJ436" s="138">
        <v>44</v>
      </c>
      <c r="AK436" s="138">
        <v>96</v>
      </c>
      <c r="AL436" s="138">
        <v>458.33333333333331</v>
      </c>
      <c r="AM436" s="643"/>
      <c r="AN436" s="138">
        <v>443.47245255205456</v>
      </c>
      <c r="AO436" s="138">
        <v>13.700816890196958</v>
      </c>
      <c r="AP436" s="138">
        <v>3.0894403499817753</v>
      </c>
      <c r="AQ436" s="535">
        <v>3</v>
      </c>
      <c r="AR436" s="643"/>
      <c r="AS436" s="535"/>
      <c r="AT436" s="86" t="s">
        <v>191</v>
      </c>
      <c r="AU436" s="86" t="s">
        <v>191</v>
      </c>
      <c r="AV436" s="86" t="s">
        <v>191</v>
      </c>
      <c r="AW436" s="161" t="str">
        <f t="shared" si="355"/>
        <v xml:space="preserve">  </v>
      </c>
      <c r="AX436" s="643"/>
      <c r="AY436" s="86" t="s">
        <v>191</v>
      </c>
      <c r="AZ436" s="86" t="s">
        <v>191</v>
      </c>
      <c r="BA436" s="86" t="s">
        <v>191</v>
      </c>
      <c r="BB436" s="161" t="str">
        <f t="shared" si="360"/>
        <v xml:space="preserve">  </v>
      </c>
      <c r="BC436" s="643"/>
      <c r="BD436" s="801" t="s">
        <v>191</v>
      </c>
      <c r="BE436" s="247" t="s">
        <v>1793</v>
      </c>
      <c r="BF436" s="198">
        <v>10.823053951554186</v>
      </c>
      <c r="BG436" s="198"/>
      <c r="BH436" s="247"/>
      <c r="BI436" s="643"/>
      <c r="BJ436" s="219" t="s">
        <v>1793</v>
      </c>
      <c r="BK436" s="199">
        <v>8.316430115357562E-2</v>
      </c>
      <c r="BL436" s="199"/>
      <c r="BM436" s="141"/>
      <c r="BN436" s="818"/>
      <c r="BO436" s="942"/>
      <c r="BP436" s="825">
        <f t="shared" si="356"/>
        <v>0.76839958043111545</v>
      </c>
      <c r="BQ436" s="616">
        <v>277.01651535507199</v>
      </c>
      <c r="BT436" s="818"/>
      <c r="BU436" s="616">
        <v>122.09246417501319</v>
      </c>
      <c r="BV436" s="247"/>
      <c r="BW436" s="247"/>
      <c r="BX436" s="643"/>
      <c r="BY436" s="85">
        <v>1.9260155295238595</v>
      </c>
      <c r="BZ436" s="141"/>
      <c r="CA436" s="197"/>
      <c r="CB436" s="197"/>
      <c r="CC436" s="643"/>
      <c r="CD436" s="85">
        <v>0.83077386273491882</v>
      </c>
      <c r="CE436" s="199"/>
      <c r="CF436" s="197"/>
      <c r="CG436" s="818"/>
      <c r="CH436" s="781">
        <f t="shared" si="357"/>
        <v>0.69527101193051499</v>
      </c>
      <c r="CI436" s="198">
        <v>6.0261335944814594</v>
      </c>
      <c r="CJ436" s="247"/>
      <c r="CK436" s="247"/>
      <c r="CL436" s="643"/>
      <c r="CM436" s="198">
        <v>2.7619778974706688</v>
      </c>
      <c r="CN436" s="247"/>
      <c r="CO436" s="247"/>
      <c r="CP436" s="818"/>
      <c r="CQ436" s="154">
        <f t="shared" si="359"/>
        <v>2.1753697922152151</v>
      </c>
      <c r="CR436" s="87">
        <f t="shared" si="358"/>
        <v>2.2622017797196046</v>
      </c>
      <c r="CS436" s="141"/>
    </row>
    <row r="437" spans="1:97" ht="28.8" x14ac:dyDescent="0.3">
      <c r="A437" s="906" t="s">
        <v>2503</v>
      </c>
      <c r="B437" s="31" t="s">
        <v>1899</v>
      </c>
      <c r="C437" s="219" t="s">
        <v>599</v>
      </c>
      <c r="D437" s="219">
        <v>9</v>
      </c>
      <c r="E437" s="471">
        <v>1701665</v>
      </c>
      <c r="F437" s="472">
        <v>1</v>
      </c>
      <c r="G437" s="419">
        <v>384115121402501</v>
      </c>
      <c r="H437" s="419">
        <v>201701051430</v>
      </c>
      <c r="I437" s="419"/>
      <c r="J437" s="419"/>
      <c r="K437" s="926" t="s">
        <v>1690</v>
      </c>
      <c r="L437" s="413" t="s">
        <v>1716</v>
      </c>
      <c r="M437" s="219"/>
      <c r="N437" s="219"/>
      <c r="O437" s="219"/>
      <c r="P437" s="332">
        <v>42740</v>
      </c>
      <c r="Q437" s="326">
        <v>0.60416666666666663</v>
      </c>
      <c r="R437" s="219" t="s">
        <v>1794</v>
      </c>
      <c r="S437" s="240" t="s">
        <v>1794</v>
      </c>
      <c r="T437" s="240">
        <v>127.6</v>
      </c>
      <c r="U437" s="239">
        <v>137.9</v>
      </c>
      <c r="V437" s="240">
        <v>10.300000000000011</v>
      </c>
      <c r="W437" s="136">
        <v>226</v>
      </c>
      <c r="X437" s="136">
        <v>45.575221238938099</v>
      </c>
      <c r="Y437" s="643"/>
      <c r="Z437" s="240" t="s">
        <v>1794</v>
      </c>
      <c r="AA437" s="7">
        <v>127.9</v>
      </c>
      <c r="AB437" s="7">
        <v>138</v>
      </c>
      <c r="AC437" s="7">
        <v>10.099999999999994</v>
      </c>
      <c r="AD437" s="7">
        <v>230</v>
      </c>
      <c r="AE437" s="7">
        <v>43.913043478260846</v>
      </c>
      <c r="AF437" s="643"/>
      <c r="AG437" s="240" t="s">
        <v>1794</v>
      </c>
      <c r="AH437" s="602">
        <v>128.30000000000001</v>
      </c>
      <c r="AI437" s="598">
        <v>138.69999999999999</v>
      </c>
      <c r="AJ437" s="138">
        <v>10.399999999999977</v>
      </c>
      <c r="AK437" s="138">
        <v>226</v>
      </c>
      <c r="AL437" s="138">
        <v>46.017699115044145</v>
      </c>
      <c r="AM437" s="643"/>
      <c r="AN437" s="138">
        <v>45.168654610747694</v>
      </c>
      <c r="AO437" s="138">
        <v>1.1096693898317251</v>
      </c>
      <c r="AP437" s="138">
        <v>2.4567244683167604</v>
      </c>
      <c r="AQ437" s="535">
        <v>3</v>
      </c>
      <c r="AR437" s="643"/>
      <c r="AS437" s="535"/>
      <c r="AT437" s="86" t="s">
        <v>191</v>
      </c>
      <c r="AU437" s="86" t="s">
        <v>191</v>
      </c>
      <c r="AV437" s="86" t="s">
        <v>191</v>
      </c>
      <c r="AW437" s="161" t="str">
        <f t="shared" si="355"/>
        <v xml:space="preserve">  </v>
      </c>
      <c r="AX437" s="643"/>
      <c r="AY437" s="86" t="s">
        <v>191</v>
      </c>
      <c r="AZ437" s="86" t="s">
        <v>191</v>
      </c>
      <c r="BA437" s="86" t="s">
        <v>191</v>
      </c>
      <c r="BB437" s="161" t="str">
        <f t="shared" si="360"/>
        <v xml:space="preserve">  </v>
      </c>
      <c r="BC437" s="643"/>
      <c r="BD437" s="801" t="s">
        <v>191</v>
      </c>
      <c r="BE437" s="247" t="s">
        <v>1794</v>
      </c>
      <c r="BF437" s="198">
        <v>3.0940294895520002</v>
      </c>
      <c r="BG437" s="198"/>
      <c r="BH437" s="247"/>
      <c r="BI437" s="643"/>
      <c r="BJ437" s="219" t="s">
        <v>1794</v>
      </c>
      <c r="BK437" s="199">
        <v>7.2437547497333082E-2</v>
      </c>
      <c r="BL437" s="199"/>
      <c r="BM437" s="141"/>
      <c r="BN437" s="818"/>
      <c r="BO437" s="942"/>
      <c r="BP437" s="825">
        <f t="shared" si="356"/>
        <v>2.3412041721626151</v>
      </c>
      <c r="BQ437" s="616">
        <v>153.00418460216815</v>
      </c>
      <c r="BT437" s="818"/>
      <c r="BU437" s="616">
        <v>6.9731995637271389</v>
      </c>
      <c r="BV437" s="247"/>
      <c r="BW437" s="247"/>
      <c r="BX437" s="643"/>
      <c r="BY437" s="85">
        <v>2.5559835374719855</v>
      </c>
      <c r="BZ437" s="141"/>
      <c r="CA437" s="197"/>
      <c r="CB437" s="197"/>
      <c r="CC437" s="643"/>
      <c r="CD437" s="85">
        <v>0.11224101621072628</v>
      </c>
      <c r="CE437" s="199"/>
      <c r="CF437" s="197"/>
      <c r="CG437" s="818"/>
      <c r="CH437" s="781">
        <f t="shared" si="357"/>
        <v>1.6705317858579445</v>
      </c>
      <c r="CI437" s="198">
        <v>4.9136166231925866</v>
      </c>
      <c r="CJ437" s="247"/>
      <c r="CK437" s="247"/>
      <c r="CL437" s="643"/>
      <c r="CM437" s="198">
        <v>0.22611333133275563</v>
      </c>
      <c r="CN437" s="247"/>
      <c r="CO437" s="247"/>
      <c r="CP437" s="818"/>
      <c r="CQ437" s="154">
        <f t="shared" si="359"/>
        <v>3.2114262992013343</v>
      </c>
      <c r="CR437" s="87">
        <f t="shared" si="358"/>
        <v>3.2426051953100741</v>
      </c>
      <c r="CS437" s="141"/>
    </row>
    <row r="438" spans="1:97" ht="28.8" x14ac:dyDescent="0.3">
      <c r="A438" s="906" t="s">
        <v>2504</v>
      </c>
      <c r="B438" s="31" t="s">
        <v>1900</v>
      </c>
      <c r="C438" s="219" t="s">
        <v>599</v>
      </c>
      <c r="D438" s="219">
        <v>9</v>
      </c>
      <c r="E438" s="471">
        <v>1701653</v>
      </c>
      <c r="F438" s="472">
        <v>1</v>
      </c>
      <c r="G438" s="419">
        <v>11452800</v>
      </c>
      <c r="H438" s="419">
        <v>201701051500</v>
      </c>
      <c r="I438" s="419"/>
      <c r="J438" s="419"/>
      <c r="K438" s="926" t="s">
        <v>1690</v>
      </c>
      <c r="L438" s="413" t="s">
        <v>1696</v>
      </c>
      <c r="M438" s="219"/>
      <c r="N438" s="219"/>
      <c r="O438" s="219"/>
      <c r="P438" s="332">
        <v>42740</v>
      </c>
      <c r="Q438" s="326">
        <v>0.625</v>
      </c>
      <c r="R438" s="219" t="s">
        <v>1795</v>
      </c>
      <c r="S438" s="240" t="s">
        <v>1795</v>
      </c>
      <c r="T438" s="240">
        <v>127</v>
      </c>
      <c r="U438" s="239">
        <v>141</v>
      </c>
      <c r="V438" s="240">
        <v>14</v>
      </c>
      <c r="W438" s="136">
        <v>86</v>
      </c>
      <c r="X438" s="136">
        <v>162.79069767441862</v>
      </c>
      <c r="Y438" s="643"/>
      <c r="Z438" s="240" t="s">
        <v>1795</v>
      </c>
      <c r="AA438" s="7">
        <v>124.7</v>
      </c>
      <c r="AB438" s="7">
        <v>138.5</v>
      </c>
      <c r="AC438" s="7">
        <v>13.799999999999997</v>
      </c>
      <c r="AD438" s="7">
        <v>86</v>
      </c>
      <c r="AE438" s="7">
        <v>160.46511627906975</v>
      </c>
      <c r="AF438" s="643"/>
      <c r="AG438" s="240" t="s">
        <v>1795</v>
      </c>
      <c r="AH438" s="602">
        <v>128.5</v>
      </c>
      <c r="AI438" s="598">
        <v>143.30000000000001</v>
      </c>
      <c r="AJ438" s="138">
        <v>14.800000000000011</v>
      </c>
      <c r="AK438" s="138">
        <v>88</v>
      </c>
      <c r="AL438" s="138">
        <v>168.18181818181833</v>
      </c>
      <c r="AM438" s="643"/>
      <c r="AN438" s="138">
        <v>163.81254404510221</v>
      </c>
      <c r="AO438" s="138">
        <v>3.958535028003459</v>
      </c>
      <c r="AP438" s="138">
        <v>2.4165029919281165</v>
      </c>
      <c r="AQ438" s="535">
        <v>3</v>
      </c>
      <c r="AR438" s="643"/>
      <c r="AS438" s="535"/>
      <c r="AT438" s="86" t="s">
        <v>191</v>
      </c>
      <c r="AU438" s="86" t="s">
        <v>191</v>
      </c>
      <c r="AV438" s="86" t="s">
        <v>191</v>
      </c>
      <c r="AW438" s="161" t="str">
        <f t="shared" si="355"/>
        <v xml:space="preserve">  </v>
      </c>
      <c r="AX438" s="643"/>
      <c r="AY438" s="86" t="s">
        <v>191</v>
      </c>
      <c r="AZ438" s="86" t="s">
        <v>191</v>
      </c>
      <c r="BA438" s="86" t="s">
        <v>191</v>
      </c>
      <c r="BB438" s="161" t="str">
        <f t="shared" si="360"/>
        <v xml:space="preserve">  </v>
      </c>
      <c r="BC438" s="643"/>
      <c r="BD438" s="801" t="s">
        <v>191</v>
      </c>
      <c r="BE438" s="247" t="s">
        <v>1795</v>
      </c>
      <c r="BF438" s="198">
        <v>4.2851109358183654</v>
      </c>
      <c r="BG438" s="198"/>
      <c r="BH438" s="247"/>
      <c r="BI438" s="643"/>
      <c r="BJ438" s="17" t="s">
        <v>1795</v>
      </c>
      <c r="BK438" s="199">
        <v>7.3884238216990611E-2</v>
      </c>
      <c r="BL438" s="199"/>
      <c r="BM438" s="141"/>
      <c r="BN438" s="818"/>
      <c r="BO438" s="942"/>
      <c r="BP438" s="825">
        <f t="shared" si="356"/>
        <v>1.7242082952720637</v>
      </c>
      <c r="BQ438" s="616">
        <v>153.77374586213338</v>
      </c>
      <c r="BT438" s="818"/>
      <c r="BU438" s="616">
        <v>25.032935372905438</v>
      </c>
      <c r="BV438" s="247"/>
      <c r="BW438" s="247"/>
      <c r="BX438" s="643"/>
      <c r="BY438" s="85">
        <v>1.8520389164339099</v>
      </c>
      <c r="BZ438" s="141"/>
      <c r="CA438" s="197"/>
      <c r="CB438" s="197"/>
      <c r="CC438" s="643"/>
      <c r="CD438" s="85">
        <v>0.29718764007892989</v>
      </c>
      <c r="CE438" s="199"/>
      <c r="CF438" s="197"/>
      <c r="CG438" s="818"/>
      <c r="CH438" s="781">
        <f t="shared" si="357"/>
        <v>1.2043921451288342</v>
      </c>
      <c r="CI438" s="198">
        <v>3.7134012420047888</v>
      </c>
      <c r="CJ438" s="247"/>
      <c r="CK438" s="247"/>
      <c r="CL438" s="643"/>
      <c r="CM438" s="198">
        <v>0.62452657251898769</v>
      </c>
      <c r="CN438" s="247"/>
      <c r="CO438" s="247"/>
      <c r="CP438" s="818"/>
      <c r="CQ438" s="154">
        <f t="shared" si="359"/>
        <v>2.4148473597918705</v>
      </c>
      <c r="CR438" s="87">
        <f t="shared" si="358"/>
        <v>2.4948195775512132</v>
      </c>
      <c r="CS438" s="141"/>
    </row>
    <row r="439" spans="1:97" x14ac:dyDescent="0.3">
      <c r="A439" s="906" t="s">
        <v>2505</v>
      </c>
      <c r="B439" s="31" t="s">
        <v>1901</v>
      </c>
      <c r="C439" s="219" t="s">
        <v>599</v>
      </c>
      <c r="D439" s="219">
        <v>9</v>
      </c>
      <c r="E439" s="471">
        <v>1701617</v>
      </c>
      <c r="F439" s="472">
        <v>1</v>
      </c>
      <c r="G439" s="419">
        <v>11451800</v>
      </c>
      <c r="H439" s="419">
        <v>201701080950</v>
      </c>
      <c r="I439" s="419"/>
      <c r="J439" s="419"/>
      <c r="K439" s="926" t="s">
        <v>1691</v>
      </c>
      <c r="L439" s="413" t="s">
        <v>1692</v>
      </c>
      <c r="M439" s="219"/>
      <c r="N439" s="219"/>
      <c r="O439" s="219"/>
      <c r="P439" s="332">
        <v>42743</v>
      </c>
      <c r="Q439" s="326">
        <v>0.40972222222222227</v>
      </c>
      <c r="R439" s="219" t="s">
        <v>1743</v>
      </c>
      <c r="S439" s="240" t="s">
        <v>1743</v>
      </c>
      <c r="T439" s="240">
        <v>129.19999999999999</v>
      </c>
      <c r="U439" s="239">
        <v>333.1</v>
      </c>
      <c r="V439" s="240">
        <v>203.90000000000003</v>
      </c>
      <c r="W439" s="136">
        <v>26</v>
      </c>
      <c r="X439" s="136">
        <v>7842.3076923076942</v>
      </c>
      <c r="Y439" s="643"/>
      <c r="Z439" s="240" t="s">
        <v>1743</v>
      </c>
      <c r="AA439" s="7">
        <v>128.69999999999999</v>
      </c>
      <c r="AB439" s="7">
        <v>293.39999999999998</v>
      </c>
      <c r="AC439" s="7">
        <v>164.7</v>
      </c>
      <c r="AD439" s="7">
        <v>22</v>
      </c>
      <c r="AE439" s="7">
        <v>7486.363636363636</v>
      </c>
      <c r="AF439" s="643"/>
      <c r="AG439" s="240" t="s">
        <v>1743</v>
      </c>
      <c r="AH439" s="602">
        <v>128.19999999999999</v>
      </c>
      <c r="AI439" s="598">
        <v>305.8</v>
      </c>
      <c r="AJ439" s="138">
        <v>177.60000000000002</v>
      </c>
      <c r="AK439" s="138">
        <v>22</v>
      </c>
      <c r="AL439" s="138">
        <v>8072.7272727272739</v>
      </c>
      <c r="AM439" s="643"/>
      <c r="AN439" s="138">
        <v>7800.4662004662023</v>
      </c>
      <c r="AO439" s="138">
        <v>295.41261202263928</v>
      </c>
      <c r="AP439" s="138">
        <v>3.7871148266110515</v>
      </c>
      <c r="AQ439" s="535">
        <v>3</v>
      </c>
      <c r="AR439" s="643"/>
      <c r="AS439" s="535"/>
      <c r="AT439" s="86" t="s">
        <v>191</v>
      </c>
      <c r="AU439" s="86" t="s">
        <v>191</v>
      </c>
      <c r="AV439" s="86" t="s">
        <v>191</v>
      </c>
      <c r="AW439" s="161" t="str">
        <f t="shared" si="355"/>
        <v xml:space="preserve">  </v>
      </c>
      <c r="AX439" s="643"/>
      <c r="AY439" s="86" t="s">
        <v>191</v>
      </c>
      <c r="AZ439" s="86" t="s">
        <v>191</v>
      </c>
      <c r="BA439" s="86" t="s">
        <v>191</v>
      </c>
      <c r="BB439" s="161" t="str">
        <f t="shared" si="360"/>
        <v xml:space="preserve">  </v>
      </c>
      <c r="BC439" s="643"/>
      <c r="BD439" s="801" t="s">
        <v>191</v>
      </c>
      <c r="BE439" s="247" t="s">
        <v>1743</v>
      </c>
      <c r="BF439" s="198">
        <v>7.7430493017870958</v>
      </c>
      <c r="BG439" s="198"/>
      <c r="BH439" s="247"/>
      <c r="BI439" s="643"/>
      <c r="BJ439" s="124" t="s">
        <v>1743</v>
      </c>
      <c r="BK439" s="199">
        <v>4.6660318035232316E-2</v>
      </c>
      <c r="BL439" s="199"/>
      <c r="BM439" s="141"/>
      <c r="BN439" s="818"/>
      <c r="BO439" s="942"/>
      <c r="BP439" s="825">
        <f t="shared" si="356"/>
        <v>0.60260907836997901</v>
      </c>
      <c r="BQ439" s="616">
        <v>116.70474307830644</v>
      </c>
      <c r="BT439" s="818"/>
      <c r="BU439" s="616">
        <v>915.23450437179565</v>
      </c>
      <c r="BV439" s="247"/>
      <c r="BW439" s="247"/>
      <c r="BX439" s="643"/>
      <c r="BY439" s="85">
        <v>0.71471300466409304</v>
      </c>
      <c r="BZ439" s="141">
        <v>3.0463177247977702E-2</v>
      </c>
      <c r="CA439" s="197"/>
      <c r="CB439" s="197"/>
      <c r="CC439" s="643"/>
      <c r="CD439" s="85">
        <v>5.3506014485534603</v>
      </c>
      <c r="CE439" s="199">
        <v>0.22805842239736052</v>
      </c>
      <c r="CF439" s="197"/>
      <c r="CG439" s="818"/>
      <c r="CH439" s="781">
        <f t="shared" si="357"/>
        <v>0.61241127465105305</v>
      </c>
      <c r="CI439" s="198">
        <v>2.8176246266088976</v>
      </c>
      <c r="CJ439" s="247"/>
      <c r="CK439" s="247"/>
      <c r="CL439" s="643"/>
      <c r="CM439" s="198">
        <v>22.745915167533656</v>
      </c>
      <c r="CN439" s="247"/>
      <c r="CO439" s="247"/>
      <c r="CP439" s="818"/>
      <c r="CQ439" s="154">
        <f t="shared" si="359"/>
        <v>2.4143188633887234</v>
      </c>
      <c r="CR439" s="87">
        <f t="shared" si="358"/>
        <v>2.4852554245806262</v>
      </c>
      <c r="CS439" s="141"/>
    </row>
    <row r="440" spans="1:97" x14ac:dyDescent="0.3">
      <c r="A440" s="906" t="s">
        <v>2506</v>
      </c>
      <c r="B440" s="31" t="s">
        <v>1902</v>
      </c>
      <c r="C440" s="219" t="s">
        <v>599</v>
      </c>
      <c r="D440" s="219">
        <v>9</v>
      </c>
      <c r="E440" s="471">
        <v>1701618</v>
      </c>
      <c r="F440" s="472">
        <v>1</v>
      </c>
      <c r="G440" s="419">
        <v>11451800</v>
      </c>
      <c r="H440" s="419">
        <v>201701081420</v>
      </c>
      <c r="I440" s="419"/>
      <c r="J440" s="419"/>
      <c r="K440" s="926" t="s">
        <v>1691</v>
      </c>
      <c r="L440" s="413" t="s">
        <v>1692</v>
      </c>
      <c r="M440" s="219"/>
      <c r="N440" s="219"/>
      <c r="O440" s="219"/>
      <c r="P440" s="332">
        <v>42743</v>
      </c>
      <c r="Q440" s="326">
        <v>0.59722222222222221</v>
      </c>
      <c r="R440" s="219" t="s">
        <v>1744</v>
      </c>
      <c r="S440" s="240" t="s">
        <v>1744</v>
      </c>
      <c r="T440" s="240">
        <v>128.19999999999999</v>
      </c>
      <c r="U440" s="239">
        <v>258.60000000000002</v>
      </c>
      <c r="V440" s="240">
        <v>130.40000000000003</v>
      </c>
      <c r="W440" s="136">
        <v>18</v>
      </c>
      <c r="X440" s="136">
        <v>7244.4444444444471</v>
      </c>
      <c r="Y440" s="643"/>
      <c r="Z440" s="240" t="s">
        <v>1744</v>
      </c>
      <c r="AA440" s="7">
        <v>126.6</v>
      </c>
      <c r="AB440" s="7">
        <v>308.90000000000003</v>
      </c>
      <c r="AC440" s="7">
        <v>182.30000000000004</v>
      </c>
      <c r="AD440" s="7">
        <v>24</v>
      </c>
      <c r="AE440" s="7">
        <v>7595.8333333333348</v>
      </c>
      <c r="AF440" s="643"/>
      <c r="AG440" s="240" t="s">
        <v>1744</v>
      </c>
      <c r="AH440" s="602">
        <v>127.2</v>
      </c>
      <c r="AI440" s="598">
        <v>262.7</v>
      </c>
      <c r="AJ440" s="138">
        <v>135.5</v>
      </c>
      <c r="AK440" s="138">
        <v>24</v>
      </c>
      <c r="AL440" s="138">
        <v>5645.833333333333</v>
      </c>
      <c r="AM440" s="643"/>
      <c r="AN440" s="138">
        <v>6828.7037037037044</v>
      </c>
      <c r="AO440" s="138">
        <v>1039.3532953879283</v>
      </c>
      <c r="AP440" s="138">
        <v>15.220360122291016</v>
      </c>
      <c r="AQ440" s="535">
        <v>3</v>
      </c>
      <c r="AR440" s="643"/>
      <c r="AS440" s="535"/>
      <c r="AT440" s="86" t="s">
        <v>191</v>
      </c>
      <c r="AU440" s="86" t="s">
        <v>191</v>
      </c>
      <c r="AV440" s="86" t="s">
        <v>191</v>
      </c>
      <c r="AW440" s="161" t="str">
        <f t="shared" si="355"/>
        <v xml:space="preserve">  </v>
      </c>
      <c r="AX440" s="643"/>
      <c r="AY440" s="86" t="s">
        <v>191</v>
      </c>
      <c r="AZ440" s="86" t="s">
        <v>191</v>
      </c>
      <c r="BA440" s="86" t="s">
        <v>191</v>
      </c>
      <c r="BB440" s="161" t="str">
        <f t="shared" si="360"/>
        <v xml:space="preserve">  </v>
      </c>
      <c r="BC440" s="643"/>
      <c r="BD440" s="801" t="s">
        <v>191</v>
      </c>
      <c r="BE440" s="247" t="s">
        <v>1744</v>
      </c>
      <c r="BF440" s="198">
        <v>8.1518437979756744</v>
      </c>
      <c r="BG440" s="198"/>
      <c r="BH440" s="247"/>
      <c r="BI440" s="643"/>
      <c r="BJ440" s="124" t="s">
        <v>1744</v>
      </c>
      <c r="BK440" s="199">
        <v>4.3315619045855278E-2</v>
      </c>
      <c r="BL440" s="199"/>
      <c r="BM440" s="141"/>
      <c r="BN440" s="818"/>
      <c r="BO440" s="942"/>
      <c r="BP440" s="825">
        <f t="shared" si="356"/>
        <v>0.53135977723974215</v>
      </c>
      <c r="BQ440" s="616">
        <v>263.68809782754533</v>
      </c>
      <c r="BT440" s="818"/>
      <c r="BU440" s="616">
        <v>1910.273775372885</v>
      </c>
      <c r="BV440" s="247"/>
      <c r="BW440" s="247"/>
      <c r="BX440" s="643"/>
      <c r="BY440" s="85">
        <v>0.84165983456548243</v>
      </c>
      <c r="BZ440" s="141"/>
      <c r="CA440" s="197"/>
      <c r="CB440" s="197"/>
      <c r="CC440" s="643"/>
      <c r="CD440" s="85">
        <v>6.3931078267203114</v>
      </c>
      <c r="CE440" s="199"/>
      <c r="CF440" s="85"/>
      <c r="CG440" s="818"/>
      <c r="CH440" s="781">
        <f t="shared" si="357"/>
        <v>0.31918764688269569</v>
      </c>
      <c r="CI440" s="198">
        <v>5.1304411177814098</v>
      </c>
      <c r="CJ440" s="247"/>
      <c r="CK440" s="247"/>
      <c r="CL440" s="643"/>
      <c r="CM440" s="198">
        <v>28.965615477474213</v>
      </c>
      <c r="CN440" s="247"/>
      <c r="CO440" s="247"/>
      <c r="CP440" s="818"/>
      <c r="CQ440" s="154">
        <f t="shared" si="359"/>
        <v>1.9456475889695901</v>
      </c>
      <c r="CR440" s="87">
        <f t="shared" si="358"/>
        <v>1.5163070262962768</v>
      </c>
      <c r="CS440" s="141"/>
    </row>
    <row r="441" spans="1:97" x14ac:dyDescent="0.3">
      <c r="A441" s="906" t="s">
        <v>2507</v>
      </c>
      <c r="B441" s="31" t="s">
        <v>1903</v>
      </c>
      <c r="C441" s="219" t="s">
        <v>599</v>
      </c>
      <c r="D441" s="219">
        <v>9</v>
      </c>
      <c r="E441" s="471">
        <v>1701634</v>
      </c>
      <c r="F441" s="472">
        <v>1</v>
      </c>
      <c r="G441" s="419">
        <v>11452500</v>
      </c>
      <c r="H441" s="419">
        <v>201701081430</v>
      </c>
      <c r="I441" s="419"/>
      <c r="J441" s="419"/>
      <c r="K441" s="926" t="s">
        <v>1773</v>
      </c>
      <c r="L441" s="413" t="s">
        <v>972</v>
      </c>
      <c r="M441" s="219"/>
      <c r="N441" s="219"/>
      <c r="O441" s="219"/>
      <c r="P441" s="332">
        <v>42743</v>
      </c>
      <c r="Q441" s="326">
        <v>0.60416666666666663</v>
      </c>
      <c r="R441" s="219" t="s">
        <v>1796</v>
      </c>
      <c r="S441" s="240" t="s">
        <v>1796</v>
      </c>
      <c r="T441" s="240">
        <v>131.6</v>
      </c>
      <c r="U441" s="239">
        <v>261.5</v>
      </c>
      <c r="V441" s="240">
        <v>129.9</v>
      </c>
      <c r="W441" s="136">
        <v>68</v>
      </c>
      <c r="X441" s="136">
        <v>1910.2941176470588</v>
      </c>
      <c r="Y441" s="643"/>
      <c r="Z441" s="240" t="s">
        <v>1796</v>
      </c>
      <c r="AA441" s="7">
        <v>130.19999999999999</v>
      </c>
      <c r="AB441" s="7">
        <v>226.70000000000002</v>
      </c>
      <c r="AC441" s="7">
        <v>96.500000000000028</v>
      </c>
      <c r="AD441" s="7">
        <v>48</v>
      </c>
      <c r="AE441" s="7">
        <v>2010.4166666666672</v>
      </c>
      <c r="AF441" s="643"/>
      <c r="AG441" s="240" t="s">
        <v>1796</v>
      </c>
      <c r="AH441" s="602">
        <v>131</v>
      </c>
      <c r="AI441" s="598">
        <v>253.9</v>
      </c>
      <c r="AJ441" s="138">
        <v>122.9</v>
      </c>
      <c r="AK441" s="138">
        <v>62</v>
      </c>
      <c r="AL441" s="138">
        <v>1982.258064516129</v>
      </c>
      <c r="AM441" s="643"/>
      <c r="AN441" s="138">
        <v>1967.6562829432851</v>
      </c>
      <c r="AO441" s="138">
        <v>51.633712091730906</v>
      </c>
      <c r="AP441" s="138">
        <v>2.6241225431148729</v>
      </c>
      <c r="AQ441" s="535">
        <v>3</v>
      </c>
      <c r="AR441" s="643"/>
      <c r="AS441" s="535"/>
      <c r="AT441" s="86" t="s">
        <v>191</v>
      </c>
      <c r="AU441" s="86" t="s">
        <v>191</v>
      </c>
      <c r="AV441" s="86" t="s">
        <v>191</v>
      </c>
      <c r="AW441" s="161" t="str">
        <f t="shared" si="355"/>
        <v xml:space="preserve">  </v>
      </c>
      <c r="AX441" s="643"/>
      <c r="AY441" s="86" t="s">
        <v>191</v>
      </c>
      <c r="AZ441" s="86" t="s">
        <v>191</v>
      </c>
      <c r="BA441" s="86" t="s">
        <v>191</v>
      </c>
      <c r="BB441" s="161" t="str">
        <f t="shared" si="360"/>
        <v xml:space="preserve">  </v>
      </c>
      <c r="BC441" s="643"/>
      <c r="BD441" s="801" t="s">
        <v>191</v>
      </c>
      <c r="BE441" s="247" t="s">
        <v>1796</v>
      </c>
      <c r="BF441" s="198">
        <v>5.4826993992599844</v>
      </c>
      <c r="BG441" s="198"/>
      <c r="BH441" s="247"/>
      <c r="BI441" s="643"/>
      <c r="BJ441" s="124" t="s">
        <v>1796</v>
      </c>
      <c r="BK441" s="199">
        <v>2.3660827705594033E-2</v>
      </c>
      <c r="BL441" s="199"/>
      <c r="BM441" s="141"/>
      <c r="BN441" s="818"/>
      <c r="BO441" s="942"/>
      <c r="BP441" s="825">
        <f t="shared" si="356"/>
        <v>0.4315543491001459</v>
      </c>
      <c r="BQ441" s="616">
        <v>154.6574512964352</v>
      </c>
      <c r="BT441" s="818"/>
      <c r="BU441" s="616">
        <v>295.44121946186669</v>
      </c>
      <c r="BV441" s="247"/>
      <c r="BW441" s="247"/>
      <c r="BX441" s="643"/>
      <c r="BY441" s="85">
        <v>1.074513603281519</v>
      </c>
      <c r="BZ441" s="141"/>
      <c r="CA441" s="197"/>
      <c r="CB441" s="197"/>
      <c r="CC441" s="643"/>
      <c r="CD441" s="85">
        <v>2.1602200565972214</v>
      </c>
      <c r="CE441" s="199"/>
      <c r="CF441" s="197"/>
      <c r="CG441" s="818"/>
      <c r="CH441" s="781">
        <f t="shared" si="357"/>
        <v>0.69477001869245614</v>
      </c>
      <c r="CI441" s="198">
        <v>2.8478261933887969</v>
      </c>
      <c r="CJ441" s="247"/>
      <c r="CK441" s="247"/>
      <c r="CL441" s="643"/>
      <c r="CM441" s="198">
        <v>5.6451264381852129</v>
      </c>
      <c r="CN441" s="247"/>
      <c r="CO441" s="247"/>
      <c r="CP441" s="818"/>
      <c r="CQ441" s="154">
        <f t="shared" si="359"/>
        <v>1.8413766485329621</v>
      </c>
      <c r="CR441" s="87">
        <f t="shared" si="358"/>
        <v>1.9107443600684983</v>
      </c>
      <c r="CS441" s="141"/>
    </row>
    <row r="442" spans="1:97" x14ac:dyDescent="0.3">
      <c r="A442" s="906" t="s">
        <v>2508</v>
      </c>
      <c r="B442" s="31" t="s">
        <v>1904</v>
      </c>
      <c r="C442" s="219" t="s">
        <v>599</v>
      </c>
      <c r="D442" s="219">
        <v>9</v>
      </c>
      <c r="E442" s="471">
        <v>1701644</v>
      </c>
      <c r="F442" s="472">
        <v>1</v>
      </c>
      <c r="G442" s="419">
        <v>11452600</v>
      </c>
      <c r="H442" s="419">
        <v>201701081620</v>
      </c>
      <c r="J442" s="419"/>
      <c r="K442" s="926" t="s">
        <v>1693</v>
      </c>
      <c r="L442" s="413" t="s">
        <v>1694</v>
      </c>
      <c r="M442" s="219"/>
      <c r="N442" s="219"/>
      <c r="O442" s="219"/>
      <c r="P442" s="332">
        <v>42743</v>
      </c>
      <c r="Q442" s="326">
        <v>0.68055555555555547</v>
      </c>
      <c r="R442" s="219" t="s">
        <v>1797</v>
      </c>
      <c r="S442" s="240" t="s">
        <v>1797</v>
      </c>
      <c r="T442" s="240">
        <v>127</v>
      </c>
      <c r="U442" s="239">
        <v>208.1</v>
      </c>
      <c r="V442" s="240">
        <v>81.099999999999994</v>
      </c>
      <c r="W442" s="136">
        <v>56</v>
      </c>
      <c r="X442" s="136">
        <v>1448.2142857142856</v>
      </c>
      <c r="Y442" s="643"/>
      <c r="Z442" s="240" t="s">
        <v>1797</v>
      </c>
      <c r="AA442" s="7">
        <v>128.5</v>
      </c>
      <c r="AB442" s="7">
        <v>182.79999999999998</v>
      </c>
      <c r="AC442" s="7">
        <v>54.299999999999983</v>
      </c>
      <c r="AD442" s="7">
        <v>40</v>
      </c>
      <c r="AE442" s="7">
        <v>1357.4999999999995</v>
      </c>
      <c r="AF442" s="643"/>
      <c r="AG442" s="240" t="s">
        <v>1797</v>
      </c>
      <c r="AH442" s="602">
        <v>129</v>
      </c>
      <c r="AI442" s="598">
        <v>201.1</v>
      </c>
      <c r="AJ442" s="138">
        <v>72.099999999999994</v>
      </c>
      <c r="AK442" s="138">
        <v>50</v>
      </c>
      <c r="AL442" s="138">
        <v>1441.9999999999998</v>
      </c>
      <c r="AM442" s="643"/>
      <c r="AN442" s="3">
        <v>1415.9047619047617</v>
      </c>
      <c r="AO442" s="3">
        <v>50.675353936589879</v>
      </c>
      <c r="AP442" s="3">
        <v>3.5790086522781581</v>
      </c>
      <c r="AQ442" s="535">
        <v>3</v>
      </c>
      <c r="AR442" s="643"/>
      <c r="AT442" s="86" t="s">
        <v>191</v>
      </c>
      <c r="AU442" s="86" t="s">
        <v>191</v>
      </c>
      <c r="AV442" s="86" t="s">
        <v>191</v>
      </c>
      <c r="AW442" s="161" t="str">
        <f t="shared" si="355"/>
        <v xml:space="preserve">  </v>
      </c>
      <c r="AX442" s="643"/>
      <c r="AY442" s="86" t="s">
        <v>191</v>
      </c>
      <c r="AZ442" s="86" t="s">
        <v>191</v>
      </c>
      <c r="BA442" s="86" t="s">
        <v>191</v>
      </c>
      <c r="BB442" s="161" t="str">
        <f t="shared" si="360"/>
        <v xml:space="preserve">  </v>
      </c>
      <c r="BC442" s="643"/>
      <c r="BD442" s="801" t="s">
        <v>191</v>
      </c>
      <c r="BE442" s="247" t="s">
        <v>1797</v>
      </c>
      <c r="BF442" s="198">
        <v>7.3155194635517118</v>
      </c>
      <c r="BG442" s="198"/>
      <c r="BH442" s="247"/>
      <c r="BI442" s="643"/>
      <c r="BJ442" s="249" t="s">
        <v>1797</v>
      </c>
      <c r="BK442" s="84">
        <v>8.5302238376076353E-2</v>
      </c>
      <c r="BN442" s="818"/>
      <c r="BO442" s="942"/>
      <c r="BP442" s="825">
        <f t="shared" si="356"/>
        <v>1.166044855749202</v>
      </c>
      <c r="BQ442" s="616">
        <v>138.21469405839744</v>
      </c>
      <c r="BT442" s="818"/>
      <c r="BU442" s="616">
        <v>200.16449443100055</v>
      </c>
      <c r="BV442" s="247"/>
      <c r="BW442" s="247"/>
      <c r="BX442" s="643"/>
      <c r="BY442" s="84">
        <v>1.2446272876802331</v>
      </c>
      <c r="BZ442" s="85"/>
      <c r="CA442" s="84"/>
      <c r="CB442" s="84"/>
      <c r="CC442" s="643"/>
      <c r="CD442" s="84">
        <v>1.6895815430259158</v>
      </c>
      <c r="CF442" s="197"/>
      <c r="CG442" s="818"/>
      <c r="CH442" s="781">
        <f t="shared" si="357"/>
        <v>0.90050287066754453</v>
      </c>
      <c r="CI442" s="198">
        <v>2.9553964480008936</v>
      </c>
      <c r="CJ442" s="247"/>
      <c r="CK442" s="247"/>
      <c r="CL442" s="643"/>
      <c r="CM442" s="198">
        <v>4.2616816780172879</v>
      </c>
      <c r="CN442" s="247"/>
      <c r="CO442" s="247"/>
      <c r="CP442" s="818"/>
      <c r="CQ442" s="154">
        <f t="shared" si="359"/>
        <v>2.1382650145376014</v>
      </c>
      <c r="CR442" s="87">
        <f t="shared" si="358"/>
        <v>2.1290897219967988</v>
      </c>
    </row>
    <row r="443" spans="1:97" x14ac:dyDescent="0.3">
      <c r="A443" s="906" t="s">
        <v>2509</v>
      </c>
      <c r="B443" s="31" t="s">
        <v>1905</v>
      </c>
      <c r="C443" s="219" t="s">
        <v>599</v>
      </c>
      <c r="D443" s="219">
        <v>9</v>
      </c>
      <c r="E443" s="471">
        <v>1701619</v>
      </c>
      <c r="F443" s="472">
        <v>1</v>
      </c>
      <c r="G443" s="419">
        <v>11451800</v>
      </c>
      <c r="H443" s="419">
        <v>201701090920</v>
      </c>
      <c r="I443" s="419"/>
      <c r="J443" s="419"/>
      <c r="K443" s="926" t="s">
        <v>1691</v>
      </c>
      <c r="L443" s="413" t="s">
        <v>1692</v>
      </c>
      <c r="M443" s="219"/>
      <c r="N443" s="219"/>
      <c r="O443" s="219"/>
      <c r="P443" s="332">
        <v>42744</v>
      </c>
      <c r="Q443" s="326">
        <v>0.3888888888888889</v>
      </c>
      <c r="R443" s="219" t="s">
        <v>1745</v>
      </c>
      <c r="S443" s="240" t="s">
        <v>1745</v>
      </c>
      <c r="T443" s="240">
        <v>126.6</v>
      </c>
      <c r="U443" s="239">
        <v>197.1</v>
      </c>
      <c r="V443" s="240">
        <v>70.5</v>
      </c>
      <c r="W443" s="136">
        <v>58</v>
      </c>
      <c r="X443" s="136">
        <v>1215.5172413793102</v>
      </c>
      <c r="Y443" s="643"/>
      <c r="Z443" s="240" t="s">
        <v>1745</v>
      </c>
      <c r="AA443" s="7">
        <v>127.9</v>
      </c>
      <c r="AB443" s="7">
        <v>214.60000000000002</v>
      </c>
      <c r="AC443" s="7">
        <v>86.700000000000017</v>
      </c>
      <c r="AD443" s="7">
        <v>68</v>
      </c>
      <c r="AE443" s="7">
        <v>1275.0000000000002</v>
      </c>
      <c r="AF443" s="643"/>
      <c r="AG443" s="240" t="s">
        <v>1745</v>
      </c>
      <c r="AH443" s="602">
        <v>127.7</v>
      </c>
      <c r="AI443" s="598">
        <v>181.2</v>
      </c>
      <c r="AJ443" s="138">
        <v>53.499999999999986</v>
      </c>
      <c r="AK443" s="138">
        <v>40</v>
      </c>
      <c r="AL443" s="138">
        <v>1337.4999999999995</v>
      </c>
      <c r="AM443" s="643"/>
      <c r="AN443" s="138">
        <v>1276.0057471264367</v>
      </c>
      <c r="AO443" s="138">
        <v>60.997598277637863</v>
      </c>
      <c r="AP443" s="138">
        <v>4.7803545097664619</v>
      </c>
      <c r="AQ443" s="535">
        <v>3</v>
      </c>
      <c r="AR443" s="643"/>
      <c r="AS443" s="535"/>
      <c r="AT443" s="86" t="s">
        <v>191</v>
      </c>
      <c r="AU443" s="86" t="s">
        <v>191</v>
      </c>
      <c r="AV443" s="86" t="s">
        <v>191</v>
      </c>
      <c r="AW443" s="161" t="str">
        <f t="shared" si="355"/>
        <v xml:space="preserve">  </v>
      </c>
      <c r="AX443" s="643"/>
      <c r="AY443" s="86" t="s">
        <v>191</v>
      </c>
      <c r="AZ443" s="86" t="s">
        <v>191</v>
      </c>
      <c r="BA443" s="86" t="s">
        <v>191</v>
      </c>
      <c r="BB443" s="161" t="str">
        <f t="shared" si="360"/>
        <v xml:space="preserve">  </v>
      </c>
      <c r="BC443" s="643"/>
      <c r="BD443" s="801" t="s">
        <v>191</v>
      </c>
      <c r="BE443" s="247" t="s">
        <v>1745</v>
      </c>
      <c r="BF443" s="198">
        <v>8.4560456757641802</v>
      </c>
      <c r="BG443" s="198">
        <v>1.559284496221558E-3</v>
      </c>
      <c r="BH443" s="247"/>
      <c r="BI443" s="643"/>
      <c r="BJ443" s="124" t="s">
        <v>1745</v>
      </c>
      <c r="BK443" s="199">
        <v>4.4934545065502443E-2</v>
      </c>
      <c r="BL443" s="199"/>
      <c r="BM443" s="141"/>
      <c r="BN443" s="818"/>
      <c r="BO443" s="942"/>
      <c r="BP443" s="825">
        <f t="shared" si="356"/>
        <v>0.53138957366667339</v>
      </c>
      <c r="BQ443" s="616">
        <v>281.70451847082245</v>
      </c>
      <c r="BT443" s="818"/>
      <c r="BU443" s="616">
        <v>342.41669917574103</v>
      </c>
      <c r="BV443" s="247"/>
      <c r="BW443" s="247"/>
      <c r="BX443" s="643"/>
      <c r="BY443" s="85">
        <v>0.93580415558786445</v>
      </c>
      <c r="BZ443" s="141"/>
      <c r="CA443" s="197"/>
      <c r="CB443" s="197"/>
      <c r="CC443" s="643"/>
      <c r="CD443" s="85">
        <v>1.1931502983745272</v>
      </c>
      <c r="CE443" s="199"/>
      <c r="CF443" s="197"/>
      <c r="CG443" s="818"/>
      <c r="CH443" s="781">
        <f t="shared" si="357"/>
        <v>0.33219351988661494</v>
      </c>
      <c r="CI443" s="198">
        <v>3.7666150915786929</v>
      </c>
      <c r="CJ443" s="247"/>
      <c r="CK443" s="247"/>
      <c r="CL443" s="643"/>
      <c r="CM443" s="198">
        <v>5.0378476849865006</v>
      </c>
      <c r="CN443" s="247"/>
      <c r="CO443" s="247"/>
      <c r="CP443" s="818"/>
      <c r="CQ443" s="154">
        <f t="shared" si="359"/>
        <v>1.3370801121774765</v>
      </c>
      <c r="CR443" s="87">
        <f t="shared" si="358"/>
        <v>1.4712622652789749</v>
      </c>
      <c r="CS443" s="141"/>
    </row>
    <row r="444" spans="1:97" x14ac:dyDescent="0.3">
      <c r="A444" s="906" t="s">
        <v>2510</v>
      </c>
      <c r="B444" s="31" t="s">
        <v>1906</v>
      </c>
      <c r="C444" s="219" t="s">
        <v>599</v>
      </c>
      <c r="D444" s="219">
        <v>9</v>
      </c>
      <c r="E444" s="471">
        <v>1701620</v>
      </c>
      <c r="F444" s="472">
        <v>1</v>
      </c>
      <c r="G444" s="419">
        <v>11451800</v>
      </c>
      <c r="H444" s="419">
        <v>201701090940</v>
      </c>
      <c r="I444" s="419"/>
      <c r="J444" s="419"/>
      <c r="K444" s="926" t="s">
        <v>1691</v>
      </c>
      <c r="L444" s="413" t="s">
        <v>1692</v>
      </c>
      <c r="M444" s="219"/>
      <c r="N444" s="219"/>
      <c r="O444" s="219"/>
      <c r="P444" s="332">
        <v>42744</v>
      </c>
      <c r="Q444" s="326">
        <v>0.40277777777777773</v>
      </c>
      <c r="R444" s="219" t="s">
        <v>1746</v>
      </c>
      <c r="S444" s="240" t="s">
        <v>1746</v>
      </c>
      <c r="T444" s="240">
        <v>129.19999999999999</v>
      </c>
      <c r="U444" s="239">
        <v>195.8</v>
      </c>
      <c r="V444" s="240">
        <v>66.600000000000023</v>
      </c>
      <c r="W444" s="136">
        <v>54</v>
      </c>
      <c r="X444" s="136">
        <v>1233.3333333333337</v>
      </c>
      <c r="Y444" s="643"/>
      <c r="Z444" s="240" t="s">
        <v>1746</v>
      </c>
      <c r="AA444" s="7">
        <v>128</v>
      </c>
      <c r="AB444" s="7">
        <v>189.70000000000002</v>
      </c>
      <c r="AC444" s="7">
        <v>61.700000000000017</v>
      </c>
      <c r="AD444" s="7">
        <v>48</v>
      </c>
      <c r="AE444" s="7">
        <v>1285.416666666667</v>
      </c>
      <c r="AF444" s="643"/>
      <c r="AG444" s="240" t="s">
        <v>1746</v>
      </c>
      <c r="AH444" s="602">
        <v>128.69999999999999</v>
      </c>
      <c r="AI444" s="598">
        <v>191.1</v>
      </c>
      <c r="AJ444" s="138">
        <v>62.400000000000006</v>
      </c>
      <c r="AK444" s="138">
        <v>50</v>
      </c>
      <c r="AL444" s="138">
        <v>1248</v>
      </c>
      <c r="AM444" s="643"/>
      <c r="AN444" s="138">
        <v>1255.5833333333337</v>
      </c>
      <c r="AO444" s="138">
        <v>26.857003018041901</v>
      </c>
      <c r="AP444" s="138">
        <v>2.1390060145782352</v>
      </c>
      <c r="AQ444" s="535">
        <v>3</v>
      </c>
      <c r="AR444" s="643"/>
      <c r="AS444" s="535"/>
      <c r="AT444" s="86" t="s">
        <v>191</v>
      </c>
      <c r="AU444" s="86" t="s">
        <v>191</v>
      </c>
      <c r="AV444" s="86" t="s">
        <v>191</v>
      </c>
      <c r="AW444" s="161" t="str">
        <f t="shared" si="355"/>
        <v xml:space="preserve">  </v>
      </c>
      <c r="AX444" s="643"/>
      <c r="AY444" s="86" t="s">
        <v>191</v>
      </c>
      <c r="AZ444" s="86" t="s">
        <v>191</v>
      </c>
      <c r="BA444" s="86" t="s">
        <v>191</v>
      </c>
      <c r="BB444" s="161" t="str">
        <f t="shared" si="360"/>
        <v xml:space="preserve">  </v>
      </c>
      <c r="BC444" s="643"/>
      <c r="BD444" s="801" t="s">
        <v>191</v>
      </c>
      <c r="BE444" s="247" t="s">
        <v>1746</v>
      </c>
      <c r="BF444" s="198">
        <v>8.626097628503187</v>
      </c>
      <c r="BG444" s="198"/>
      <c r="BH444" s="247"/>
      <c r="BI444" s="643"/>
      <c r="BJ444" s="124" t="s">
        <v>1746</v>
      </c>
      <c r="BK444" s="199">
        <v>4.2244667379540107E-2</v>
      </c>
      <c r="BL444" s="199"/>
      <c r="BM444" s="141"/>
      <c r="BN444" s="818"/>
      <c r="BO444" s="942"/>
      <c r="BP444" s="825">
        <f t="shared" si="356"/>
        <v>0.48973092119837813</v>
      </c>
      <c r="BQ444" s="616">
        <v>257.54016166622847</v>
      </c>
      <c r="BT444" s="818"/>
      <c r="BU444" s="616">
        <v>317.6328660550152</v>
      </c>
      <c r="BV444" s="247"/>
      <c r="BW444" s="247"/>
      <c r="BX444" s="643"/>
      <c r="BY444" s="85">
        <v>0.97441909161010531</v>
      </c>
      <c r="BZ444" s="141"/>
      <c r="CA444" s="197"/>
      <c r="CB444" s="197"/>
      <c r="CC444" s="643"/>
      <c r="CD444" s="85">
        <v>1.2525345406738231</v>
      </c>
      <c r="CE444" s="199"/>
      <c r="CF444" s="197"/>
      <c r="CG444" s="818"/>
      <c r="CH444" s="781">
        <f t="shared" si="357"/>
        <v>0.37835616989048504</v>
      </c>
      <c r="CI444" s="198">
        <v>3.7856480273024551</v>
      </c>
      <c r="CJ444" s="247"/>
      <c r="CK444" s="247"/>
      <c r="CL444" s="643"/>
      <c r="CM444" s="198">
        <v>4.7244887380734637</v>
      </c>
      <c r="CN444" s="247"/>
      <c r="CO444" s="247"/>
      <c r="CP444" s="818"/>
      <c r="CQ444" s="154">
        <f t="shared" si="359"/>
        <v>1.4699253129337735</v>
      </c>
      <c r="CR444" s="87">
        <f t="shared" si="358"/>
        <v>1.487405505844337</v>
      </c>
      <c r="CS444" s="141"/>
    </row>
    <row r="445" spans="1:97" x14ac:dyDescent="0.3">
      <c r="A445" s="906" t="s">
        <v>2511</v>
      </c>
      <c r="B445" s="31" t="s">
        <v>1907</v>
      </c>
      <c r="C445" s="219" t="s">
        <v>599</v>
      </c>
      <c r="D445" s="219">
        <v>9</v>
      </c>
      <c r="E445" s="471">
        <v>1701635</v>
      </c>
      <c r="F445" s="472">
        <v>1</v>
      </c>
      <c r="G445" s="419">
        <v>11452500</v>
      </c>
      <c r="H445" s="419">
        <v>201901091330</v>
      </c>
      <c r="I445" s="419"/>
      <c r="J445" s="419"/>
      <c r="K445" s="926" t="s">
        <v>1773</v>
      </c>
      <c r="L445" s="413" t="s">
        <v>972</v>
      </c>
      <c r="M445" s="219"/>
      <c r="N445" s="219"/>
      <c r="O445" s="219"/>
      <c r="P445" s="332">
        <v>42744</v>
      </c>
      <c r="Q445" s="326">
        <v>0.5625</v>
      </c>
      <c r="R445" s="219" t="s">
        <v>1798</v>
      </c>
      <c r="S445" s="240" t="s">
        <v>1798</v>
      </c>
      <c r="T445" s="240">
        <v>126.8</v>
      </c>
      <c r="U445" s="239">
        <v>226.6</v>
      </c>
      <c r="V445" s="240">
        <v>99.8</v>
      </c>
      <c r="W445" s="136">
        <v>56</v>
      </c>
      <c r="X445" s="136">
        <v>1782.1428571428571</v>
      </c>
      <c r="Y445" s="643"/>
      <c r="Z445" s="240" t="s">
        <v>1798</v>
      </c>
      <c r="AA445" s="7">
        <v>122</v>
      </c>
      <c r="AB445" s="7">
        <v>227.70000000000002</v>
      </c>
      <c r="AC445" s="7">
        <v>105.70000000000002</v>
      </c>
      <c r="AD445" s="7">
        <v>60</v>
      </c>
      <c r="AE445" s="7">
        <v>1761.666666666667</v>
      </c>
      <c r="AF445" s="643"/>
      <c r="AG445" s="240" t="s">
        <v>1798</v>
      </c>
      <c r="AH445" s="602">
        <v>125.3</v>
      </c>
      <c r="AI445" s="598">
        <v>234.9</v>
      </c>
      <c r="AJ445" s="138">
        <v>109.60000000000001</v>
      </c>
      <c r="AK445" s="138">
        <v>62</v>
      </c>
      <c r="AL445" s="138">
        <v>1767.7419354838712</v>
      </c>
      <c r="AM445" s="643"/>
      <c r="AN445" s="138">
        <v>1770.5171530977984</v>
      </c>
      <c r="AO445" s="138">
        <v>10.516414251435414</v>
      </c>
      <c r="AP445" s="138">
        <v>0.5939741522998121</v>
      </c>
      <c r="AQ445" s="535">
        <v>3</v>
      </c>
      <c r="AR445" s="643"/>
      <c r="AS445" s="535"/>
      <c r="AT445" s="86" t="s">
        <v>191</v>
      </c>
      <c r="AU445" s="86" t="s">
        <v>191</v>
      </c>
      <c r="AV445" s="86" t="s">
        <v>191</v>
      </c>
      <c r="AW445" s="161" t="str">
        <f t="shared" si="355"/>
        <v xml:space="preserve">  </v>
      </c>
      <c r="AX445" s="643"/>
      <c r="AY445" s="86" t="s">
        <v>191</v>
      </c>
      <c r="AZ445" s="86" t="s">
        <v>191</v>
      </c>
      <c r="BA445" s="86" t="s">
        <v>191</v>
      </c>
      <c r="BB445" s="161" t="str">
        <f t="shared" si="360"/>
        <v xml:space="preserve">  </v>
      </c>
      <c r="BC445" s="643"/>
      <c r="BD445" s="801" t="s">
        <v>191</v>
      </c>
      <c r="BE445" s="247" t="s">
        <v>1798</v>
      </c>
      <c r="BF445" s="198">
        <v>10.114004588503638</v>
      </c>
      <c r="BG445" s="198"/>
      <c r="BH445" s="247"/>
      <c r="BI445" s="643"/>
      <c r="BJ445" s="124" t="s">
        <v>1798</v>
      </c>
      <c r="BK445" s="199">
        <v>4.4717873006859893E-2</v>
      </c>
      <c r="BL445" s="199"/>
      <c r="BM445" s="141"/>
      <c r="BN445" s="818"/>
      <c r="BO445" s="942"/>
      <c r="BP445" s="825">
        <f t="shared" si="356"/>
        <v>0.44213815225761016</v>
      </c>
      <c r="BQ445" s="616">
        <v>319.22037913633977</v>
      </c>
      <c r="BT445" s="818"/>
      <c r="BU445" s="616">
        <v>568.89631853226263</v>
      </c>
      <c r="BV445" s="247"/>
      <c r="BW445" s="247"/>
      <c r="BX445" s="643"/>
      <c r="BY445" s="85">
        <v>1.3323278187229222</v>
      </c>
      <c r="BZ445" s="141"/>
      <c r="CA445" s="197"/>
      <c r="CB445" s="197"/>
      <c r="CC445" s="643"/>
      <c r="CD445" s="85">
        <v>2.3471175073168813</v>
      </c>
      <c r="CE445" s="199"/>
      <c r="CF445" s="197"/>
      <c r="CG445" s="818"/>
      <c r="CH445" s="781">
        <f t="shared" si="357"/>
        <v>0.41736928648715177</v>
      </c>
      <c r="CI445" s="198">
        <v>4.3722458342442119</v>
      </c>
      <c r="CJ445" s="247"/>
      <c r="CK445" s="247"/>
      <c r="CL445" s="643"/>
      <c r="CM445" s="198">
        <v>7.7290023134381558</v>
      </c>
      <c r="CN445" s="247"/>
      <c r="CO445" s="247"/>
      <c r="CP445" s="818"/>
      <c r="CQ445" s="154">
        <f t="shared" si="359"/>
        <v>1.3696637558270723</v>
      </c>
      <c r="CR445" s="87">
        <f t="shared" si="358"/>
        <v>1.3585959447547096</v>
      </c>
      <c r="CS445" s="141"/>
    </row>
    <row r="446" spans="1:97" x14ac:dyDescent="0.3">
      <c r="A446" s="906" t="s">
        <v>2512</v>
      </c>
      <c r="B446" s="31" t="s">
        <v>1908</v>
      </c>
      <c r="C446" s="219" t="s">
        <v>599</v>
      </c>
      <c r="D446" s="219">
        <v>9</v>
      </c>
      <c r="E446" s="471">
        <v>1701645</v>
      </c>
      <c r="F446" s="472">
        <v>1</v>
      </c>
      <c r="G446" s="419">
        <v>11452600</v>
      </c>
      <c r="H446" s="419">
        <v>201701091520</v>
      </c>
      <c r="I446" s="419"/>
      <c r="J446" s="419"/>
      <c r="K446" s="926" t="s">
        <v>1693</v>
      </c>
      <c r="L446" s="413" t="s">
        <v>1694</v>
      </c>
      <c r="M446" s="219"/>
      <c r="N446" s="219"/>
      <c r="O446" s="219"/>
      <c r="P446" s="332">
        <v>42744</v>
      </c>
      <c r="Q446" s="326">
        <v>0.63888888888888895</v>
      </c>
      <c r="R446" s="219" t="s">
        <v>1799</v>
      </c>
      <c r="S446" s="240" t="s">
        <v>1799</v>
      </c>
      <c r="T446" s="240">
        <v>125.7</v>
      </c>
      <c r="U446" s="239">
        <v>200.2</v>
      </c>
      <c r="V446" s="240">
        <v>74.499999999999986</v>
      </c>
      <c r="W446" s="136">
        <v>42</v>
      </c>
      <c r="X446" s="136">
        <v>1773.8095238095234</v>
      </c>
      <c r="Y446" s="643"/>
      <c r="Z446" s="240" t="s">
        <v>1799</v>
      </c>
      <c r="AA446" s="7">
        <v>128.80000000000001</v>
      </c>
      <c r="AB446" s="7">
        <v>204.3</v>
      </c>
      <c r="AC446" s="7">
        <v>75.5</v>
      </c>
      <c r="AD446" s="7">
        <v>42</v>
      </c>
      <c r="AE446" s="7">
        <v>1797.6190476190475</v>
      </c>
      <c r="AF446" s="643"/>
      <c r="AG446" s="240" t="s">
        <v>1799</v>
      </c>
      <c r="AH446" s="602">
        <v>129.4</v>
      </c>
      <c r="AI446" s="598">
        <v>189.6</v>
      </c>
      <c r="AJ446" s="138">
        <v>60.199999999999989</v>
      </c>
      <c r="AK446" s="138">
        <v>34</v>
      </c>
      <c r="AL446" s="138">
        <v>1770.5882352941171</v>
      </c>
      <c r="AM446" s="643"/>
      <c r="AN446" s="138">
        <v>1780.6722689075625</v>
      </c>
      <c r="AO446" s="138">
        <v>14.764455846623617</v>
      </c>
      <c r="AP446" s="138">
        <v>0.82915065868249693</v>
      </c>
      <c r="AQ446" s="535">
        <v>3</v>
      </c>
      <c r="AR446" s="643"/>
      <c r="AS446" s="535"/>
      <c r="AT446" s="86" t="s">
        <v>191</v>
      </c>
      <c r="AU446" s="86" t="s">
        <v>191</v>
      </c>
      <c r="AV446" s="86" t="s">
        <v>191</v>
      </c>
      <c r="AW446" s="161" t="str">
        <f t="shared" si="355"/>
        <v xml:space="preserve">  </v>
      </c>
      <c r="AX446" s="643"/>
      <c r="AY446" s="86" t="s">
        <v>191</v>
      </c>
      <c r="AZ446" s="86" t="s">
        <v>191</v>
      </c>
      <c r="BA446" s="86" t="s">
        <v>191</v>
      </c>
      <c r="BB446" s="161" t="str">
        <f t="shared" si="360"/>
        <v xml:space="preserve">  </v>
      </c>
      <c r="BC446" s="643"/>
      <c r="BD446" s="801" t="s">
        <v>191</v>
      </c>
      <c r="BE446" s="247" t="s">
        <v>1799</v>
      </c>
      <c r="BF446" s="198">
        <v>12.026110225826324</v>
      </c>
      <c r="BG446" s="198"/>
      <c r="BH446" s="247"/>
      <c r="BI446" s="643"/>
      <c r="BJ446" s="124" t="s">
        <v>1799</v>
      </c>
      <c r="BK446" s="199">
        <v>4.2044893012863717E-2</v>
      </c>
      <c r="BL446" s="199"/>
      <c r="BM446" s="141"/>
      <c r="BN446" s="818"/>
      <c r="BO446" s="942"/>
      <c r="BP446" s="825">
        <f t="shared" si="356"/>
        <v>0.34961340136872704</v>
      </c>
      <c r="BQ446" s="67">
        <v>398.81861872071579</v>
      </c>
      <c r="BT446" s="818"/>
      <c r="BU446" s="67">
        <v>707.42826415936474</v>
      </c>
      <c r="BV446" s="247"/>
      <c r="BW446" s="247"/>
      <c r="BX446" s="643"/>
      <c r="BY446" s="85">
        <v>1.0678096281603933</v>
      </c>
      <c r="BZ446" s="141">
        <v>1.590354765345281E-2</v>
      </c>
      <c r="CA446" s="197"/>
      <c r="CB446" s="197"/>
      <c r="CC446" s="643"/>
      <c r="CD446" s="85">
        <v>1.9195149268121356</v>
      </c>
      <c r="CE446" s="199">
        <v>2.8588520186563882E-2</v>
      </c>
      <c r="CF446" s="197"/>
      <c r="CG446" s="818"/>
      <c r="CH446" s="781">
        <f t="shared" si="357"/>
        <v>0.26774317397356961</v>
      </c>
      <c r="CI446" s="198">
        <v>3.3474070996588048</v>
      </c>
      <c r="CJ446" s="247"/>
      <c r="CK446" s="247"/>
      <c r="CL446" s="643"/>
      <c r="CM446" s="198">
        <v>5.9268796293958825</v>
      </c>
      <c r="CN446" s="247"/>
      <c r="CO446" s="247"/>
      <c r="CP446" s="818"/>
      <c r="CQ446" s="154">
        <f t="shared" si="359"/>
        <v>0.83933069885158074</v>
      </c>
      <c r="CR446" s="87">
        <f t="shared" si="358"/>
        <v>0.83780645044466506</v>
      </c>
      <c r="CS446" s="141"/>
    </row>
    <row r="447" spans="1:97" ht="28.8" x14ac:dyDescent="0.3">
      <c r="A447" s="906" t="s">
        <v>2513</v>
      </c>
      <c r="B447" s="31" t="s">
        <v>1909</v>
      </c>
      <c r="C447" s="219" t="s">
        <v>599</v>
      </c>
      <c r="D447" s="219">
        <v>9</v>
      </c>
      <c r="E447" s="471">
        <v>1701654</v>
      </c>
      <c r="F447" s="472">
        <v>1</v>
      </c>
      <c r="G447" s="419">
        <v>11452800</v>
      </c>
      <c r="H447" s="419">
        <v>201701091720</v>
      </c>
      <c r="I447" s="419"/>
      <c r="J447" s="419"/>
      <c r="K447" s="926" t="s">
        <v>1690</v>
      </c>
      <c r="L447" s="413" t="s">
        <v>1696</v>
      </c>
      <c r="M447" s="219"/>
      <c r="N447" s="219"/>
      <c r="O447" s="219"/>
      <c r="P447" s="332">
        <v>42744</v>
      </c>
      <c r="Q447" s="326">
        <v>0.72222222222222221</v>
      </c>
      <c r="R447" s="219" t="s">
        <v>1800</v>
      </c>
      <c r="S447" s="240" t="s">
        <v>1800</v>
      </c>
      <c r="T447" s="240">
        <v>125</v>
      </c>
      <c r="U447" s="239">
        <v>215.60000000000002</v>
      </c>
      <c r="V447" s="240">
        <v>90.600000000000023</v>
      </c>
      <c r="W447" s="136">
        <v>56</v>
      </c>
      <c r="X447" s="136">
        <v>1617.8571428571431</v>
      </c>
      <c r="Y447" s="643"/>
      <c r="Z447" s="240" t="s">
        <v>1800</v>
      </c>
      <c r="AA447" s="7">
        <v>125.9</v>
      </c>
      <c r="AB447" s="7">
        <v>219.1</v>
      </c>
      <c r="AC447" s="7">
        <v>93.199999999999989</v>
      </c>
      <c r="AD447" s="7">
        <v>60</v>
      </c>
      <c r="AE447" s="7">
        <v>1553.3333333333333</v>
      </c>
      <c r="AF447" s="643"/>
      <c r="AG447" s="240" t="s">
        <v>1800</v>
      </c>
      <c r="AH447" s="602">
        <v>121.5</v>
      </c>
      <c r="AI447" s="598">
        <v>218.29999999999998</v>
      </c>
      <c r="AJ447" s="138">
        <v>96.799999999999983</v>
      </c>
      <c r="AK447" s="138">
        <v>62</v>
      </c>
      <c r="AL447" s="138">
        <v>1561.2903225806449</v>
      </c>
      <c r="AM447" s="643"/>
      <c r="AN447" s="138">
        <v>1577.4935995903736</v>
      </c>
      <c r="AO447" s="138">
        <v>35.181531209666382</v>
      </c>
      <c r="AP447" s="138">
        <v>2.2302170492990867</v>
      </c>
      <c r="AQ447" s="535">
        <v>3</v>
      </c>
      <c r="AR447" s="643"/>
      <c r="AS447" s="535"/>
      <c r="AT447" s="86" t="s">
        <v>191</v>
      </c>
      <c r="AU447" s="86" t="s">
        <v>191</v>
      </c>
      <c r="AV447" s="86" t="s">
        <v>191</v>
      </c>
      <c r="AW447" s="161" t="str">
        <f t="shared" si="355"/>
        <v xml:space="preserve">  </v>
      </c>
      <c r="AX447" s="643"/>
      <c r="AY447" s="86" t="s">
        <v>191</v>
      </c>
      <c r="AZ447" s="86" t="s">
        <v>191</v>
      </c>
      <c r="BA447" s="86" t="s">
        <v>191</v>
      </c>
      <c r="BB447" s="161" t="str">
        <f t="shared" si="360"/>
        <v xml:space="preserve">  </v>
      </c>
      <c r="BC447" s="643"/>
      <c r="BD447" s="801" t="s">
        <v>191</v>
      </c>
      <c r="BE447" s="247" t="s">
        <v>1800</v>
      </c>
      <c r="BF447" s="198">
        <v>7.6929804189339102</v>
      </c>
      <c r="BG447" s="198"/>
      <c r="BH447" s="247"/>
      <c r="BI447" s="643"/>
      <c r="BJ447" s="124" t="s">
        <v>1800</v>
      </c>
      <c r="BK447" s="199">
        <v>4.7339626351036584E-2</v>
      </c>
      <c r="BL447" s="199"/>
      <c r="BM447" s="141"/>
      <c r="BN447" s="818"/>
      <c r="BO447" s="942"/>
      <c r="BP447" s="825">
        <f t="shared" si="356"/>
        <v>0.61536132647009756</v>
      </c>
      <c r="BQ447" s="67">
        <v>238.89791806243295</v>
      </c>
      <c r="BT447" s="818"/>
      <c r="BU447" s="67">
        <v>386.50270315100767</v>
      </c>
      <c r="BV447" s="247"/>
      <c r="BW447" s="247"/>
      <c r="BX447" s="643"/>
      <c r="BY447" s="85">
        <v>1.0978359844175061</v>
      </c>
      <c r="BZ447" s="141"/>
      <c r="CA447" s="197"/>
      <c r="CB447" s="197"/>
      <c r="CC447" s="643"/>
      <c r="CD447" s="85">
        <v>1.7053052291285258</v>
      </c>
      <c r="CE447" s="199"/>
      <c r="CF447" s="197"/>
      <c r="CG447" s="818"/>
      <c r="CH447" s="781">
        <f t="shared" si="357"/>
        <v>0.45954188019780084</v>
      </c>
      <c r="CI447" s="198">
        <v>3.1574947924803682</v>
      </c>
      <c r="CJ447" s="247"/>
      <c r="CK447" s="247"/>
      <c r="CL447" s="643"/>
      <c r="CM447" s="198">
        <v>4.9297660630983806</v>
      </c>
      <c r="CN447" s="247"/>
      <c r="CO447" s="247"/>
      <c r="CP447" s="818"/>
      <c r="CQ447" s="154">
        <f t="shared" si="359"/>
        <v>1.3216920507675569</v>
      </c>
      <c r="CR447" s="87">
        <f t="shared" si="358"/>
        <v>1.2754803583281298</v>
      </c>
      <c r="CS447" s="141"/>
    </row>
    <row r="448" spans="1:97" ht="28.8" x14ac:dyDescent="0.3">
      <c r="A448" s="906" t="s">
        <v>2514</v>
      </c>
      <c r="B448" s="603" t="s">
        <v>1910</v>
      </c>
      <c r="C448" s="219" t="s">
        <v>599</v>
      </c>
      <c r="D448" s="219">
        <v>7</v>
      </c>
      <c r="E448" s="471">
        <v>1701666</v>
      </c>
      <c r="F448" s="472">
        <v>1</v>
      </c>
      <c r="G448" s="419">
        <v>384115121402501</v>
      </c>
      <c r="H448" s="419">
        <v>201701091740</v>
      </c>
      <c r="I448" s="419"/>
      <c r="J448" s="419"/>
      <c r="K448" s="926" t="s">
        <v>1690</v>
      </c>
      <c r="L448" s="413" t="s">
        <v>1716</v>
      </c>
      <c r="M448" s="219"/>
      <c r="N448" s="219"/>
      <c r="O448" s="219"/>
      <c r="P448" s="332">
        <v>42744</v>
      </c>
      <c r="Q448" s="326">
        <v>0.73611111111111116</v>
      </c>
      <c r="R448" s="219" t="s">
        <v>1801</v>
      </c>
      <c r="S448" s="240" t="s">
        <v>1801</v>
      </c>
      <c r="T448" s="240">
        <v>126.1</v>
      </c>
      <c r="U448" s="239">
        <v>160.5</v>
      </c>
      <c r="V448" s="240">
        <v>34.400000000000006</v>
      </c>
      <c r="W448" s="136">
        <v>44</v>
      </c>
      <c r="X448" s="136">
        <v>781.81818181818198</v>
      </c>
      <c r="Y448" s="643"/>
      <c r="Z448" s="240" t="s">
        <v>1801</v>
      </c>
      <c r="AA448" s="7">
        <v>127.8</v>
      </c>
      <c r="AB448" s="7">
        <v>163.39999999999998</v>
      </c>
      <c r="AC448" s="7">
        <v>35.59999999999998</v>
      </c>
      <c r="AD448" s="7">
        <v>40</v>
      </c>
      <c r="AE448" s="7">
        <v>889.99999999999943</v>
      </c>
      <c r="AF448" s="643"/>
      <c r="AG448" s="240" t="s">
        <v>1801</v>
      </c>
      <c r="AH448" s="602">
        <v>123.1</v>
      </c>
      <c r="AI448" s="598">
        <v>155.5</v>
      </c>
      <c r="AJ448" s="138">
        <v>32.400000000000006</v>
      </c>
      <c r="AK448" s="138">
        <v>38</v>
      </c>
      <c r="AL448" s="138">
        <v>852.63157894736855</v>
      </c>
      <c r="AM448" s="643"/>
      <c r="AN448" s="138">
        <v>841.48325358851673</v>
      </c>
      <c r="AO448" s="138">
        <v>54.945794334153248</v>
      </c>
      <c r="AP448" s="138">
        <v>6.5296361038483131</v>
      </c>
      <c r="AQ448" s="535">
        <v>3</v>
      </c>
      <c r="AR448" s="643"/>
      <c r="AS448" s="535"/>
      <c r="AT448" s="86" t="s">
        <v>191</v>
      </c>
      <c r="AU448" s="86" t="s">
        <v>191</v>
      </c>
      <c r="AV448" s="86" t="s">
        <v>191</v>
      </c>
      <c r="AW448" s="161" t="str">
        <f t="shared" ref="AW448:AW479" si="361">IF(AU448&lt;AW$7,"E, &lt;PRL",IF(AU448&gt;AW$7,"  ",))</f>
        <v xml:space="preserve">  </v>
      </c>
      <c r="AX448" s="643"/>
      <c r="AY448" s="86" t="s">
        <v>191</v>
      </c>
      <c r="AZ448" s="86" t="s">
        <v>191</v>
      </c>
      <c r="BA448" s="86" t="s">
        <v>191</v>
      </c>
      <c r="BB448" s="161" t="str">
        <f t="shared" si="360"/>
        <v xml:space="preserve">  </v>
      </c>
      <c r="BC448" s="643"/>
      <c r="BD448" s="801" t="s">
        <v>191</v>
      </c>
      <c r="BE448" s="247" t="s">
        <v>1801</v>
      </c>
      <c r="BF448" s="198">
        <v>6.834105181783344</v>
      </c>
      <c r="BG448" s="198"/>
      <c r="BH448" s="247"/>
      <c r="BI448" s="643"/>
      <c r="BJ448" s="124" t="s">
        <v>1801</v>
      </c>
      <c r="BK448" s="199">
        <v>9.7721868875470685E-2</v>
      </c>
      <c r="BL448" s="199">
        <v>5.3609494655903062E-3</v>
      </c>
      <c r="BM448" s="141"/>
      <c r="BN448" s="818"/>
      <c r="BO448" s="942"/>
      <c r="BP448" s="825">
        <f t="shared" ref="BP448:BP479" si="362">BK448/BF448*100</f>
        <v>1.4299146161219953</v>
      </c>
      <c r="BQ448" s="67">
        <v>194.75942072632441</v>
      </c>
      <c r="BT448" s="818"/>
      <c r="BU448" s="67">
        <v>152.26645620421729</v>
      </c>
      <c r="BV448" s="247"/>
      <c r="BW448" s="247"/>
      <c r="BX448" s="643"/>
      <c r="BY448" s="85">
        <v>1.3900766416556687</v>
      </c>
      <c r="BZ448" s="141"/>
      <c r="CA448" s="197"/>
      <c r="CB448" s="197"/>
      <c r="CC448" s="643"/>
      <c r="CD448" s="85">
        <v>1.2371682110735449</v>
      </c>
      <c r="CE448" s="199"/>
      <c r="CF448" s="197"/>
      <c r="CG448" s="818"/>
      <c r="CH448" s="781">
        <f t="shared" si="357"/>
        <v>0.71374038620139557</v>
      </c>
      <c r="CI448" s="198">
        <v>3.4222487079771247</v>
      </c>
      <c r="CJ448" s="247"/>
      <c r="CK448" s="247"/>
      <c r="CL448" s="643"/>
      <c r="CM448" s="198">
        <v>2.9179173194331276</v>
      </c>
      <c r="CN448" s="247"/>
      <c r="CO448" s="247"/>
      <c r="CP448" s="818"/>
      <c r="CQ448" s="154">
        <f t="shared" si="359"/>
        <v>1.7571672246787295</v>
      </c>
      <c r="CR448" s="87">
        <f t="shared" si="358"/>
        <v>1.9163231299739873</v>
      </c>
      <c r="CS448" s="141"/>
    </row>
    <row r="449" spans="1:97" ht="28.8" x14ac:dyDescent="0.3">
      <c r="A449" s="906" t="s">
        <v>2515</v>
      </c>
      <c r="B449" s="603" t="s">
        <v>1911</v>
      </c>
      <c r="C449" s="310" t="s">
        <v>600</v>
      </c>
      <c r="D449" s="310">
        <v>7</v>
      </c>
      <c r="E449" s="478">
        <v>1700248</v>
      </c>
      <c r="F449" s="472">
        <v>4</v>
      </c>
      <c r="G449" s="309">
        <v>384115121402501</v>
      </c>
      <c r="H449" s="309">
        <v>201701091741</v>
      </c>
      <c r="I449" s="309"/>
      <c r="J449" s="309"/>
      <c r="K449" s="908" t="s">
        <v>1690</v>
      </c>
      <c r="L449" s="469" t="s">
        <v>1802</v>
      </c>
      <c r="M449" s="310"/>
      <c r="N449" s="310"/>
      <c r="O449" s="310" t="s">
        <v>45</v>
      </c>
      <c r="P449" s="402">
        <v>42744</v>
      </c>
      <c r="Q449" s="327">
        <v>0.7368055555555556</v>
      </c>
      <c r="R449" s="310" t="s">
        <v>1803</v>
      </c>
      <c r="S449" s="240" t="s">
        <v>1803</v>
      </c>
      <c r="T449" s="240">
        <v>128</v>
      </c>
      <c r="U449" s="239">
        <v>178.1</v>
      </c>
      <c r="V449" s="240">
        <v>50.099999999999994</v>
      </c>
      <c r="W449" s="136">
        <v>60</v>
      </c>
      <c r="X449" s="136">
        <v>834.99999999999989</v>
      </c>
      <c r="Y449" s="643"/>
      <c r="Z449" s="240" t="s">
        <v>1803</v>
      </c>
      <c r="AA449" s="7">
        <v>128.80000000000001</v>
      </c>
      <c r="AB449" s="7">
        <v>177.3</v>
      </c>
      <c r="AC449" s="7">
        <v>48.5</v>
      </c>
      <c r="AD449" s="7">
        <v>58</v>
      </c>
      <c r="AE449" s="7">
        <v>836.20689655172407</v>
      </c>
      <c r="AF449" s="643"/>
      <c r="AG449" s="240" t="s">
        <v>1803</v>
      </c>
      <c r="AH449" s="602">
        <v>127.4</v>
      </c>
      <c r="AI449" s="598">
        <v>172.8</v>
      </c>
      <c r="AJ449" s="138">
        <v>45.400000000000006</v>
      </c>
      <c r="AK449" s="138">
        <v>54</v>
      </c>
      <c r="AL449" s="138">
        <v>840.74074074074088</v>
      </c>
      <c r="AM449" s="643"/>
      <c r="AN449" s="317">
        <v>837.31587909748816</v>
      </c>
      <c r="AO449" s="317">
        <v>3.0267817526554661</v>
      </c>
      <c r="AP449" s="317">
        <v>0.361486247689214</v>
      </c>
      <c r="AQ449" s="535">
        <v>3</v>
      </c>
      <c r="AR449" s="643"/>
      <c r="AS449" s="536"/>
      <c r="AT449" s="86" t="s">
        <v>191</v>
      </c>
      <c r="AU449" s="86" t="s">
        <v>191</v>
      </c>
      <c r="AV449" s="86" t="s">
        <v>191</v>
      </c>
      <c r="AW449" s="161" t="str">
        <f t="shared" si="361"/>
        <v xml:space="preserve">  </v>
      </c>
      <c r="AX449" s="643"/>
      <c r="AY449" s="86" t="s">
        <v>191</v>
      </c>
      <c r="AZ449" s="86" t="s">
        <v>191</v>
      </c>
      <c r="BA449" s="86" t="s">
        <v>191</v>
      </c>
      <c r="BB449" s="161" t="str">
        <f t="shared" si="360"/>
        <v xml:space="preserve">  </v>
      </c>
      <c r="BC449" s="643"/>
      <c r="BD449" s="801" t="s">
        <v>191</v>
      </c>
      <c r="BE449" s="247" t="s">
        <v>1803</v>
      </c>
      <c r="BF449" s="198">
        <v>6.9510313065431015</v>
      </c>
      <c r="BG449" s="198"/>
      <c r="BH449" s="247"/>
      <c r="BI449" s="643"/>
      <c r="BJ449" s="372" t="s">
        <v>1803</v>
      </c>
      <c r="BK449" s="313">
        <v>7.5099928741559643E-2</v>
      </c>
      <c r="BL449" s="313"/>
      <c r="BM449" s="195"/>
      <c r="BN449" s="818"/>
      <c r="BO449" s="942"/>
      <c r="BP449" s="825">
        <f t="shared" si="362"/>
        <v>1.0804141922201824</v>
      </c>
      <c r="BQ449" s="67">
        <v>193.51935423533058</v>
      </c>
      <c r="BT449" s="818"/>
      <c r="BU449" s="67">
        <v>161.58866078650104</v>
      </c>
      <c r="BV449" s="247"/>
      <c r="BW449" s="247"/>
      <c r="BX449" s="643"/>
      <c r="BY449" s="312">
        <v>1.1052262958723085</v>
      </c>
      <c r="BZ449" s="195"/>
      <c r="CA449" s="196"/>
      <c r="CB449" s="196"/>
      <c r="CC449" s="643"/>
      <c r="CD449" s="312">
        <v>0.92419785085874084</v>
      </c>
      <c r="CE449" s="313"/>
      <c r="CF449" s="197"/>
      <c r="CG449" s="818"/>
      <c r="CH449" s="781">
        <f t="shared" si="357"/>
        <v>0.57111925586951384</v>
      </c>
      <c r="CI449" s="198">
        <v>3.5891333126603224</v>
      </c>
      <c r="CJ449" s="247"/>
      <c r="CK449" s="247"/>
      <c r="CL449" s="643"/>
      <c r="CM449" s="198">
        <v>3.0175305999033082</v>
      </c>
      <c r="CN449" s="247"/>
      <c r="CO449" s="247"/>
      <c r="CP449" s="818"/>
      <c r="CQ449" s="154">
        <f t="shared" si="359"/>
        <v>1.8546637502188701</v>
      </c>
      <c r="CR449" s="87">
        <f t="shared" si="358"/>
        <v>1.8674148205796566</v>
      </c>
      <c r="CS449" s="195"/>
    </row>
    <row r="450" spans="1:97" x14ac:dyDescent="0.3">
      <c r="A450" s="906" t="s">
        <v>2516</v>
      </c>
      <c r="B450" s="31" t="s">
        <v>1912</v>
      </c>
      <c r="C450" s="219" t="s">
        <v>599</v>
      </c>
      <c r="D450" s="219">
        <v>9</v>
      </c>
      <c r="E450" s="471">
        <v>1701662</v>
      </c>
      <c r="F450" s="472">
        <v>1</v>
      </c>
      <c r="G450" s="419">
        <v>11452900</v>
      </c>
      <c r="H450" s="419">
        <v>201701101750</v>
      </c>
      <c r="I450" s="419"/>
      <c r="J450" s="419"/>
      <c r="K450" s="926" t="s">
        <v>1120</v>
      </c>
      <c r="L450" s="413" t="s">
        <v>746</v>
      </c>
      <c r="M450" s="219"/>
      <c r="N450" s="219"/>
      <c r="O450" s="219"/>
      <c r="P450" s="332">
        <v>42744</v>
      </c>
      <c r="Q450" s="326">
        <v>0.74305555555555547</v>
      </c>
      <c r="R450" s="219" t="s">
        <v>1804</v>
      </c>
      <c r="S450" s="240" t="s">
        <v>1804</v>
      </c>
      <c r="T450" s="240">
        <v>128.6</v>
      </c>
      <c r="U450" s="239">
        <v>156.79999999999998</v>
      </c>
      <c r="V450" s="240">
        <v>28.199999999999989</v>
      </c>
      <c r="W450" s="136">
        <v>18</v>
      </c>
      <c r="X450" s="136">
        <v>1566.6666666666661</v>
      </c>
      <c r="Y450" s="643"/>
      <c r="Z450" s="240" t="s">
        <v>1804</v>
      </c>
      <c r="AA450" s="7">
        <v>126.3</v>
      </c>
      <c r="AB450" s="7">
        <v>185</v>
      </c>
      <c r="AC450" s="7">
        <v>58.7</v>
      </c>
      <c r="AD450" s="7">
        <v>34</v>
      </c>
      <c r="AE450" s="7">
        <v>1726.4705882352941</v>
      </c>
      <c r="AF450" s="643"/>
      <c r="AG450" s="240" t="s">
        <v>1804</v>
      </c>
      <c r="AH450" s="602">
        <v>127.8</v>
      </c>
      <c r="AI450" s="598">
        <v>159.6</v>
      </c>
      <c r="AJ450" s="138">
        <v>31.799999999999997</v>
      </c>
      <c r="AK450" s="138">
        <v>16</v>
      </c>
      <c r="AL450" s="138">
        <v>1987.4999999999998</v>
      </c>
      <c r="AM450" s="643"/>
      <c r="AN450" s="138">
        <v>1760.2124183006533</v>
      </c>
      <c r="AO450" s="138">
        <v>212.43600667784847</v>
      </c>
      <c r="AP450" s="138">
        <v>12.06877104542523</v>
      </c>
      <c r="AQ450" s="535">
        <v>3</v>
      </c>
      <c r="AR450" s="643"/>
      <c r="AS450" s="535"/>
      <c r="AT450" s="86" t="s">
        <v>191</v>
      </c>
      <c r="AU450" s="86" t="s">
        <v>191</v>
      </c>
      <c r="AV450" s="86" t="s">
        <v>191</v>
      </c>
      <c r="AW450" s="161" t="str">
        <f t="shared" si="361"/>
        <v xml:space="preserve">  </v>
      </c>
      <c r="AX450" s="643"/>
      <c r="AY450" s="86" t="s">
        <v>191</v>
      </c>
      <c r="AZ450" s="86" t="s">
        <v>191</v>
      </c>
      <c r="BA450" s="86" t="s">
        <v>191</v>
      </c>
      <c r="BB450" s="161" t="str">
        <f t="shared" si="360"/>
        <v xml:space="preserve">  </v>
      </c>
      <c r="BC450" s="643"/>
      <c r="BD450" s="801" t="s">
        <v>191</v>
      </c>
      <c r="BE450" s="247" t="s">
        <v>1804</v>
      </c>
      <c r="BF450" s="198">
        <v>10.376734558719013</v>
      </c>
      <c r="BG450" s="198"/>
      <c r="BH450" s="247"/>
      <c r="BI450" s="643"/>
      <c r="BJ450" s="124" t="s">
        <v>1804</v>
      </c>
      <c r="BK450" s="199">
        <v>4.8997456233728025E-2</v>
      </c>
      <c r="BL450" s="199"/>
      <c r="BM450" s="141"/>
      <c r="BN450" s="818"/>
      <c r="BO450" s="942"/>
      <c r="BP450" s="825">
        <f t="shared" si="362"/>
        <v>0.47218569537907362</v>
      </c>
      <c r="BQ450" s="67">
        <v>312.40398471041749</v>
      </c>
      <c r="BT450" s="818"/>
      <c r="BU450" s="67">
        <v>489.43290937965395</v>
      </c>
      <c r="BV450" s="247"/>
      <c r="BW450" s="247"/>
      <c r="BX450" s="643"/>
      <c r="BY450" s="85">
        <v>1.287213949797068</v>
      </c>
      <c r="BZ450" s="141"/>
      <c r="CA450" s="197"/>
      <c r="CB450" s="197"/>
      <c r="CC450" s="643"/>
      <c r="CD450" s="85">
        <v>2.2223370250908205</v>
      </c>
      <c r="CE450" s="199"/>
      <c r="CF450" s="197"/>
      <c r="CG450" s="818"/>
      <c r="CH450" s="781">
        <f t="shared" si="357"/>
        <v>0.41203506126538347</v>
      </c>
      <c r="CI450" s="198">
        <v>3.7293807905470167</v>
      </c>
      <c r="CJ450" s="247"/>
      <c r="CK450" s="247"/>
      <c r="CL450" s="643"/>
      <c r="CM450" s="198">
        <v>7.4121443212121942</v>
      </c>
      <c r="CN450" s="247"/>
      <c r="CO450" s="247"/>
      <c r="CP450" s="818"/>
      <c r="CQ450" s="154">
        <f t="shared" si="359"/>
        <v>1.1937686371074818</v>
      </c>
      <c r="CR450" s="87">
        <f t="shared" si="358"/>
        <v>1.514435212500715</v>
      </c>
      <c r="CS450" s="141"/>
    </row>
    <row r="451" spans="1:97" ht="28.8" x14ac:dyDescent="0.3">
      <c r="A451" s="906" t="s">
        <v>2517</v>
      </c>
      <c r="B451" s="31" t="s">
        <v>1913</v>
      </c>
      <c r="C451" s="219" t="s">
        <v>599</v>
      </c>
      <c r="D451" s="219">
        <v>9</v>
      </c>
      <c r="E451" s="471">
        <v>1701667</v>
      </c>
      <c r="F451" s="472">
        <v>1</v>
      </c>
      <c r="G451" s="419">
        <v>384115121402501</v>
      </c>
      <c r="H451" s="419">
        <v>201701101400</v>
      </c>
      <c r="I451" s="419"/>
      <c r="J451" s="419"/>
      <c r="K451" s="926" t="s">
        <v>1690</v>
      </c>
      <c r="L451" s="413" t="s">
        <v>1716</v>
      </c>
      <c r="M451" s="219"/>
      <c r="N451" s="219"/>
      <c r="O451" s="219"/>
      <c r="P451" s="332">
        <v>42745</v>
      </c>
      <c r="Q451" s="326">
        <v>0.58333333333333337</v>
      </c>
      <c r="R451" s="219" t="s">
        <v>1805</v>
      </c>
      <c r="S451" s="240" t="s">
        <v>1805</v>
      </c>
      <c r="T451" s="240">
        <v>129.5</v>
      </c>
      <c r="U451" s="239">
        <v>178.4</v>
      </c>
      <c r="V451" s="240">
        <v>48.900000000000006</v>
      </c>
      <c r="W451" s="136">
        <v>62</v>
      </c>
      <c r="X451" s="136">
        <v>788.70967741935499</v>
      </c>
      <c r="Y451" s="643"/>
      <c r="Z451" s="240" t="s">
        <v>1805</v>
      </c>
      <c r="AA451" s="7">
        <v>128.30000000000001</v>
      </c>
      <c r="AB451" s="7">
        <v>174.4</v>
      </c>
      <c r="AC451" s="7">
        <v>46.099999999999994</v>
      </c>
      <c r="AD451" s="7">
        <v>60</v>
      </c>
      <c r="AE451" s="7">
        <v>768.33333333333326</v>
      </c>
      <c r="AF451" s="643"/>
      <c r="AG451" s="240" t="s">
        <v>1805</v>
      </c>
      <c r="AH451" s="602">
        <v>126.1</v>
      </c>
      <c r="AI451" s="598">
        <v>174.4</v>
      </c>
      <c r="AJ451" s="138">
        <v>48.300000000000011</v>
      </c>
      <c r="AK451" s="138">
        <v>60</v>
      </c>
      <c r="AL451" s="138">
        <v>805.00000000000023</v>
      </c>
      <c r="AM451" s="643"/>
      <c r="AN451" s="138">
        <v>787.34767025089604</v>
      </c>
      <c r="AO451" s="138">
        <v>18.371238628800089</v>
      </c>
      <c r="AP451" s="138">
        <v>2.3333070412141965</v>
      </c>
      <c r="AQ451" s="535">
        <v>3</v>
      </c>
      <c r="AR451" s="643"/>
      <c r="AS451" s="535"/>
      <c r="AT451" s="86" t="s">
        <v>191</v>
      </c>
      <c r="AU451" s="86" t="s">
        <v>191</v>
      </c>
      <c r="AV451" s="86" t="s">
        <v>191</v>
      </c>
      <c r="AW451" s="161" t="str">
        <f t="shared" si="361"/>
        <v xml:space="preserve">  </v>
      </c>
      <c r="AX451" s="643"/>
      <c r="AY451" s="86" t="s">
        <v>191</v>
      </c>
      <c r="AZ451" s="86" t="s">
        <v>191</v>
      </c>
      <c r="BA451" s="86" t="s">
        <v>191</v>
      </c>
      <c r="BB451" s="161" t="str">
        <f t="shared" si="360"/>
        <v xml:space="preserve">  </v>
      </c>
      <c r="BC451" s="643"/>
      <c r="BD451" s="801" t="s">
        <v>191</v>
      </c>
      <c r="BE451" s="247" t="s">
        <v>1805</v>
      </c>
      <c r="BF451" s="198">
        <v>6.1169576973623947</v>
      </c>
      <c r="BG451" s="198">
        <v>9.3807501668885074E-2</v>
      </c>
      <c r="BH451" s="247"/>
      <c r="BI451" s="643"/>
      <c r="BJ451" s="124" t="s">
        <v>1805</v>
      </c>
      <c r="BK451" s="199">
        <v>6.7289096996452621E-2</v>
      </c>
      <c r="BL451" s="199"/>
      <c r="BM451" s="141"/>
      <c r="BN451" s="818"/>
      <c r="BO451" s="942"/>
      <c r="BP451" s="825">
        <f t="shared" si="362"/>
        <v>1.1000418888864865</v>
      </c>
      <c r="BQ451" s="67">
        <v>251.82440560610473</v>
      </c>
      <c r="BT451" s="818"/>
      <c r="BU451" s="67">
        <v>198.61634571191166</v>
      </c>
      <c r="BV451" s="247"/>
      <c r="BW451" s="247"/>
      <c r="BX451" s="643"/>
      <c r="BY451" s="85">
        <v>1.500247835988163</v>
      </c>
      <c r="BZ451" s="141"/>
      <c r="CA451" s="197"/>
      <c r="CB451" s="197"/>
      <c r="CC451" s="643"/>
      <c r="CD451" s="85">
        <v>1.1526904206509048</v>
      </c>
      <c r="CE451" s="199"/>
      <c r="CF451" s="197"/>
      <c r="CG451" s="818"/>
      <c r="CH451" s="781">
        <f t="shared" si="357"/>
        <v>0.59575156441937571</v>
      </c>
      <c r="CI451" s="198">
        <v>3.3337120009222478</v>
      </c>
      <c r="CJ451" s="247"/>
      <c r="CK451" s="247"/>
      <c r="CL451" s="643"/>
      <c r="CM451" s="198">
        <v>2.6836381607424098</v>
      </c>
      <c r="CN451" s="247"/>
      <c r="CO451" s="247"/>
      <c r="CP451" s="818"/>
      <c r="CQ451" s="154">
        <f t="shared" si="359"/>
        <v>1.3238240324238977</v>
      </c>
      <c r="CR451" s="87">
        <f t="shared" si="358"/>
        <v>1.3511668191876631</v>
      </c>
      <c r="CS451" s="141"/>
    </row>
    <row r="452" spans="1:97" ht="28.8" x14ac:dyDescent="0.3">
      <c r="A452" s="906" t="s">
        <v>2518</v>
      </c>
      <c r="B452" s="603" t="s">
        <v>1914</v>
      </c>
      <c r="C452" s="219" t="s">
        <v>599</v>
      </c>
      <c r="D452" s="219">
        <v>9</v>
      </c>
      <c r="E452" s="471">
        <v>1701655</v>
      </c>
      <c r="F452" s="472">
        <v>1</v>
      </c>
      <c r="G452" s="419">
        <v>11452800</v>
      </c>
      <c r="H452" s="419">
        <v>201701101500</v>
      </c>
      <c r="I452" s="419"/>
      <c r="J452" s="419"/>
      <c r="K452" s="926" t="s">
        <v>1690</v>
      </c>
      <c r="L452" s="413" t="s">
        <v>1696</v>
      </c>
      <c r="M452" s="219"/>
      <c r="N452" s="219"/>
      <c r="O452" s="219"/>
      <c r="P452" s="332">
        <v>42745</v>
      </c>
      <c r="Q452" s="326">
        <v>0.625</v>
      </c>
      <c r="R452" s="219" t="s">
        <v>1806</v>
      </c>
      <c r="S452" s="240" t="s">
        <v>1806</v>
      </c>
      <c r="T452" s="240">
        <v>128.1</v>
      </c>
      <c r="U452" s="239">
        <v>166.4</v>
      </c>
      <c r="V452" s="240">
        <v>38.300000000000011</v>
      </c>
      <c r="W452" s="136">
        <v>64</v>
      </c>
      <c r="X452" s="136">
        <v>598.43750000000011</v>
      </c>
      <c r="Y452" s="643"/>
      <c r="Z452" s="240" t="s">
        <v>1806</v>
      </c>
      <c r="AA452" s="7">
        <v>126.3</v>
      </c>
      <c r="AB452" s="7">
        <v>167.4</v>
      </c>
      <c r="AC452" s="7">
        <v>41.100000000000009</v>
      </c>
      <c r="AD452" s="7">
        <v>72</v>
      </c>
      <c r="AE452" s="7">
        <v>570.83333333333348</v>
      </c>
      <c r="AF452" s="643"/>
      <c r="AG452" s="240" t="s">
        <v>1806</v>
      </c>
      <c r="AH452" s="602">
        <v>129.6</v>
      </c>
      <c r="AI452" s="598">
        <v>173.9</v>
      </c>
      <c r="AJ452" s="138">
        <v>44.300000000000011</v>
      </c>
      <c r="AK452" s="138">
        <v>76</v>
      </c>
      <c r="AL452" s="138">
        <v>582.89473684210543</v>
      </c>
      <c r="AM452" s="643"/>
      <c r="AN452" s="138">
        <v>584.05519005847964</v>
      </c>
      <c r="AO452" s="138">
        <v>13.838623236826063</v>
      </c>
      <c r="AP452" s="138">
        <v>2.3694033496116087</v>
      </c>
      <c r="AQ452" s="535">
        <v>3</v>
      </c>
      <c r="AR452" s="643"/>
      <c r="AS452" s="535"/>
      <c r="AT452" s="86" t="s">
        <v>191</v>
      </c>
      <c r="AU452" s="86" t="s">
        <v>191</v>
      </c>
      <c r="AV452" s="86" t="s">
        <v>191</v>
      </c>
      <c r="AW452" s="161" t="str">
        <f t="shared" si="361"/>
        <v xml:space="preserve">  </v>
      </c>
      <c r="AX452" s="643"/>
      <c r="AY452" s="86" t="s">
        <v>191</v>
      </c>
      <c r="AZ452" s="86" t="s">
        <v>191</v>
      </c>
      <c r="BA452" s="86" t="s">
        <v>191</v>
      </c>
      <c r="BB452" s="161" t="str">
        <f t="shared" si="360"/>
        <v xml:space="preserve">  </v>
      </c>
      <c r="BC452" s="643"/>
      <c r="BD452" s="801" t="s">
        <v>191</v>
      </c>
      <c r="BE452" s="247" t="s">
        <v>1806</v>
      </c>
      <c r="BF452" s="198">
        <v>9.458384438533086</v>
      </c>
      <c r="BG452" s="198"/>
      <c r="BH452" s="247"/>
      <c r="BI452" s="643"/>
      <c r="BJ452" s="124" t="s">
        <v>1806</v>
      </c>
      <c r="BK452" s="199">
        <v>5.3221430657265888E-2</v>
      </c>
      <c r="BL452" s="124"/>
      <c r="BM452" s="247"/>
      <c r="BN452" s="818"/>
      <c r="BO452" s="942"/>
      <c r="BP452" s="825">
        <f t="shared" si="362"/>
        <v>0.56269049966338724</v>
      </c>
      <c r="BQ452" s="67">
        <v>291.63677814942662</v>
      </c>
      <c r="BT452" s="818"/>
      <c r="BU452" s="67">
        <v>174.52638442379757</v>
      </c>
      <c r="BV452" s="247"/>
      <c r="BW452" s="247"/>
      <c r="BX452" s="643"/>
      <c r="BY452" s="85">
        <v>1.5977404538077578</v>
      </c>
      <c r="BZ452" s="141"/>
      <c r="CA452" s="197"/>
      <c r="CB452" s="197"/>
      <c r="CC452" s="643"/>
      <c r="CD452" s="85">
        <v>0.9120435090485951</v>
      </c>
      <c r="CE452" s="199"/>
      <c r="CF452" s="197"/>
      <c r="CG452" s="818"/>
      <c r="CH452" s="781">
        <f t="shared" si="357"/>
        <v>0.54785286819658929</v>
      </c>
      <c r="CI452" s="198">
        <v>3.7217836375849367</v>
      </c>
      <c r="CJ452" s="247"/>
      <c r="CK452" s="247"/>
      <c r="CL452" s="643"/>
      <c r="CM452" s="198">
        <v>2.1694080940133253</v>
      </c>
      <c r="CN452" s="247"/>
      <c r="CO452" s="247"/>
      <c r="CP452" s="818"/>
      <c r="CQ452" s="154">
        <f t="shared" si="359"/>
        <v>1.2761708798188676</v>
      </c>
      <c r="CR452" s="87">
        <f t="shared" si="358"/>
        <v>1.2430258617776737</v>
      </c>
      <c r="CS452" s="141"/>
    </row>
    <row r="453" spans="1:97" x14ac:dyDescent="0.3">
      <c r="A453" s="906" t="s">
        <v>2519</v>
      </c>
      <c r="B453" s="603" t="s">
        <v>1915</v>
      </c>
      <c r="C453" s="219" t="s">
        <v>599</v>
      </c>
      <c r="D453" s="219">
        <v>9</v>
      </c>
      <c r="E453" s="471">
        <v>1701663</v>
      </c>
      <c r="F453" s="472">
        <v>1</v>
      </c>
      <c r="G453" s="419">
        <v>11452900</v>
      </c>
      <c r="H453" s="419">
        <v>201701101540</v>
      </c>
      <c r="I453" s="419"/>
      <c r="J453" s="419"/>
      <c r="K453" s="926" t="s">
        <v>1120</v>
      </c>
      <c r="L453" s="413" t="s">
        <v>746</v>
      </c>
      <c r="M453" s="219"/>
      <c r="N453" s="219"/>
      <c r="O453" s="219"/>
      <c r="P453" s="332">
        <v>42745</v>
      </c>
      <c r="Q453" s="326">
        <v>0.65277777777777779</v>
      </c>
      <c r="R453" s="219" t="s">
        <v>1807</v>
      </c>
      <c r="S453" s="240" t="s">
        <v>1807</v>
      </c>
      <c r="T453" s="240">
        <v>129.4</v>
      </c>
      <c r="U453" s="239">
        <v>164.1</v>
      </c>
      <c r="V453" s="240">
        <v>34.699999999999989</v>
      </c>
      <c r="W453" s="136">
        <v>70</v>
      </c>
      <c r="X453" s="136">
        <v>495.7142857142855</v>
      </c>
      <c r="Y453" s="643"/>
      <c r="Z453" s="240" t="s">
        <v>1807</v>
      </c>
      <c r="AA453" s="7">
        <v>126.2</v>
      </c>
      <c r="AB453" s="7">
        <v>159.70000000000002</v>
      </c>
      <c r="AC453" s="7">
        <v>33.500000000000014</v>
      </c>
      <c r="AD453" s="7">
        <v>66</v>
      </c>
      <c r="AE453" s="7">
        <v>507.57575757575779</v>
      </c>
      <c r="AF453" s="643"/>
      <c r="AG453" s="240" t="s">
        <v>1807</v>
      </c>
      <c r="AH453" s="602">
        <v>129.1</v>
      </c>
      <c r="AI453" s="598">
        <v>166.4</v>
      </c>
      <c r="AJ453" s="138">
        <v>37.300000000000011</v>
      </c>
      <c r="AK453" s="138">
        <v>74</v>
      </c>
      <c r="AL453" s="138">
        <v>504.05405405405423</v>
      </c>
      <c r="AM453" s="643"/>
      <c r="AN453" s="138">
        <v>502.44803244803251</v>
      </c>
      <c r="AO453" s="138">
        <v>6.0916424492398775</v>
      </c>
      <c r="AP453" s="138">
        <v>1.2123925373058213</v>
      </c>
      <c r="AQ453" s="535">
        <v>3</v>
      </c>
      <c r="AR453" s="643"/>
      <c r="AS453" s="535"/>
      <c r="AT453" s="86" t="s">
        <v>191</v>
      </c>
      <c r="AU453" s="86" t="s">
        <v>191</v>
      </c>
      <c r="AV453" s="86" t="s">
        <v>191</v>
      </c>
      <c r="AW453" s="161" t="str">
        <f t="shared" si="361"/>
        <v xml:space="preserve">  </v>
      </c>
      <c r="AX453" s="643"/>
      <c r="AY453" s="86" t="s">
        <v>191</v>
      </c>
      <c r="AZ453" s="86" t="s">
        <v>191</v>
      </c>
      <c r="BA453" s="86" t="s">
        <v>191</v>
      </c>
      <c r="BB453" s="161" t="str">
        <f t="shared" si="360"/>
        <v xml:space="preserve">  </v>
      </c>
      <c r="BC453" s="643"/>
      <c r="BD453" s="801" t="s">
        <v>191</v>
      </c>
      <c r="BE453" s="247" t="s">
        <v>1807</v>
      </c>
      <c r="BF453" s="198">
        <v>6.8513471377901238</v>
      </c>
      <c r="BG453" s="198"/>
      <c r="BH453" s="247"/>
      <c r="BI453" s="643"/>
      <c r="BJ453" s="124" t="s">
        <v>1807</v>
      </c>
      <c r="BK453" s="199">
        <v>4.5573905289339675E-2</v>
      </c>
      <c r="BL453" s="124"/>
      <c r="BM453" s="247"/>
      <c r="BN453" s="818"/>
      <c r="BO453" s="942"/>
      <c r="BP453" s="825">
        <f t="shared" si="362"/>
        <v>0.66518166971815951</v>
      </c>
      <c r="BQ453" s="67">
        <v>295.82478187407526</v>
      </c>
      <c r="BT453" s="818"/>
      <c r="BU453" s="67">
        <v>146.64457044329154</v>
      </c>
      <c r="BV453" s="247"/>
      <c r="BW453" s="247"/>
      <c r="BX453" s="643"/>
      <c r="BY453" s="85">
        <v>1.6905405347146547</v>
      </c>
      <c r="BZ453" s="141">
        <v>0.11957171577364767</v>
      </c>
      <c r="CA453" s="197"/>
      <c r="CB453" s="197"/>
      <c r="CC453" s="643"/>
      <c r="CD453" s="85">
        <v>0.85807739262031724</v>
      </c>
      <c r="CE453" s="199">
        <v>6.0691704218442388E-2</v>
      </c>
      <c r="CF453" s="197"/>
      <c r="CG453" s="818"/>
      <c r="CH453" s="781">
        <f t="shared" ref="CH453:CH484" si="363">BY453/BQ453*100</f>
        <v>0.57146684060913899</v>
      </c>
      <c r="CI453" s="198">
        <v>3.851555627143108</v>
      </c>
      <c r="CJ453" s="247"/>
      <c r="CK453" s="247"/>
      <c r="CL453" s="643"/>
      <c r="CM453" s="198">
        <v>1.9413922282761891</v>
      </c>
      <c r="CN453" s="247"/>
      <c r="CO453" s="247"/>
      <c r="CP453" s="818"/>
      <c r="CQ453" s="154">
        <f t="shared" si="359"/>
        <v>1.3019719317439107</v>
      </c>
      <c r="CR453" s="87">
        <f t="shared" ref="CR453:CR484" si="364">100*CM453/BU453</f>
        <v>1.3238759692278814</v>
      </c>
      <c r="CS453" s="141"/>
    </row>
    <row r="454" spans="1:97" x14ac:dyDescent="0.3">
      <c r="A454" s="906" t="s">
        <v>2520</v>
      </c>
      <c r="B454" s="31" t="s">
        <v>1916</v>
      </c>
      <c r="C454" s="219" t="s">
        <v>599</v>
      </c>
      <c r="D454" s="219">
        <v>9</v>
      </c>
      <c r="E454" s="471">
        <v>1701621</v>
      </c>
      <c r="F454" s="472">
        <v>1</v>
      </c>
      <c r="G454" s="419">
        <v>11451800</v>
      </c>
      <c r="H454" s="419">
        <v>201701101910</v>
      </c>
      <c r="I454" s="419"/>
      <c r="J454" s="419"/>
      <c r="K454" s="926" t="s">
        <v>1691</v>
      </c>
      <c r="L454" s="413" t="s">
        <v>1692</v>
      </c>
      <c r="M454" s="219"/>
      <c r="N454" s="219"/>
      <c r="O454" s="219"/>
      <c r="P454" s="332">
        <v>42745</v>
      </c>
      <c r="Q454" s="326">
        <v>0.79861111111111116</v>
      </c>
      <c r="R454" s="219" t="s">
        <v>1747</v>
      </c>
      <c r="S454" s="240" t="s">
        <v>1747</v>
      </c>
      <c r="T454" s="240">
        <v>127.4</v>
      </c>
      <c r="U454" s="239">
        <v>268.89999999999998</v>
      </c>
      <c r="V454" s="240">
        <v>141.49999999999997</v>
      </c>
      <c r="W454" s="136">
        <v>30</v>
      </c>
      <c r="X454" s="136">
        <v>4716.6666666666661</v>
      </c>
      <c r="Y454" s="643"/>
      <c r="Z454" s="240" t="s">
        <v>1747</v>
      </c>
      <c r="AA454" s="7">
        <v>128</v>
      </c>
      <c r="AB454" s="7">
        <v>265.90000000000003</v>
      </c>
      <c r="AC454" s="7">
        <v>137.90000000000003</v>
      </c>
      <c r="AD454" s="7">
        <v>28</v>
      </c>
      <c r="AE454" s="7">
        <v>4925.0000000000009</v>
      </c>
      <c r="AF454" s="643"/>
      <c r="AG454" s="240" t="s">
        <v>1747</v>
      </c>
      <c r="AH454" s="602">
        <v>128.6</v>
      </c>
      <c r="AI454" s="598">
        <v>285.5</v>
      </c>
      <c r="AJ454" s="138">
        <v>156.9</v>
      </c>
      <c r="AK454" s="138">
        <v>32</v>
      </c>
      <c r="AL454" s="138">
        <v>4903.125</v>
      </c>
      <c r="AM454" s="643"/>
      <c r="AN454" s="138">
        <v>4848.2638888888896</v>
      </c>
      <c r="AO454" s="138">
        <v>114.4901767782016</v>
      </c>
      <c r="AP454" s="138">
        <v>2.3614675150126807</v>
      </c>
      <c r="AQ454" s="535">
        <v>3</v>
      </c>
      <c r="AR454" s="643"/>
      <c r="AS454" s="535"/>
      <c r="AT454" s="86" t="s">
        <v>191</v>
      </c>
      <c r="AU454" s="86" t="s">
        <v>191</v>
      </c>
      <c r="AV454" s="86" t="s">
        <v>191</v>
      </c>
      <c r="AW454" s="161" t="str">
        <f t="shared" si="361"/>
        <v xml:space="preserve">  </v>
      </c>
      <c r="AX454" s="643"/>
      <c r="AY454" s="86" t="s">
        <v>191</v>
      </c>
      <c r="AZ454" s="86" t="s">
        <v>191</v>
      </c>
      <c r="BA454" s="86" t="s">
        <v>191</v>
      </c>
      <c r="BB454" s="161" t="str">
        <f t="shared" si="360"/>
        <v xml:space="preserve">  </v>
      </c>
      <c r="BC454" s="643"/>
      <c r="BD454" s="801" t="s">
        <v>191</v>
      </c>
      <c r="BE454" s="247" t="s">
        <v>1747</v>
      </c>
      <c r="BF454" s="198">
        <v>8.718990798455998</v>
      </c>
      <c r="BG454" s="198"/>
      <c r="BH454" s="247"/>
      <c r="BI454" s="643"/>
      <c r="BJ454" s="124" t="s">
        <v>1747</v>
      </c>
      <c r="BK454" s="199">
        <v>3.621704822551991E-2</v>
      </c>
      <c r="BL454" s="124"/>
      <c r="BM454" s="247"/>
      <c r="BN454" s="818"/>
      <c r="BO454" s="942"/>
      <c r="BP454" s="825">
        <f t="shared" si="362"/>
        <v>0.41538119563027187</v>
      </c>
      <c r="BQ454" s="67">
        <v>276.67647344171337</v>
      </c>
      <c r="BT454" s="818"/>
      <c r="BU454" s="67">
        <v>1304.9906997334144</v>
      </c>
      <c r="BV454" s="247"/>
      <c r="BW454" s="247"/>
      <c r="BX454" s="643"/>
      <c r="BY454" s="85">
        <v>0.61525111355195927</v>
      </c>
      <c r="BZ454" s="141"/>
      <c r="CA454" s="197"/>
      <c r="CB454" s="197"/>
      <c r="CC454" s="643"/>
      <c r="CD454" s="85">
        <v>3.0301117342433996</v>
      </c>
      <c r="CE454" s="199"/>
      <c r="CF454" s="197"/>
      <c r="CG454" s="818"/>
      <c r="CH454" s="781">
        <f t="shared" si="363"/>
        <v>0.22237203832279309</v>
      </c>
      <c r="CI454" s="198">
        <v>3.9021999566559353</v>
      </c>
      <c r="CJ454" s="247"/>
      <c r="CK454" s="247"/>
      <c r="CL454" s="643"/>
      <c r="CM454" s="198">
        <v>19.132974162478636</v>
      </c>
      <c r="CN454" s="247"/>
      <c r="CO454" s="247"/>
      <c r="CP454" s="818"/>
      <c r="CQ454" s="154">
        <f t="shared" si="359"/>
        <v>1.4103837265650274</v>
      </c>
      <c r="CR454" s="87">
        <f t="shared" si="364"/>
        <v>1.4661387369570642</v>
      </c>
      <c r="CS454" s="141"/>
    </row>
    <row r="455" spans="1:97" x14ac:dyDescent="0.3">
      <c r="A455" s="906" t="s">
        <v>2521</v>
      </c>
      <c r="B455" s="31" t="s">
        <v>1917</v>
      </c>
      <c r="C455" s="219" t="s">
        <v>599</v>
      </c>
      <c r="D455" s="219">
        <v>7</v>
      </c>
      <c r="E455" s="471">
        <v>1701622</v>
      </c>
      <c r="F455" s="472">
        <v>1</v>
      </c>
      <c r="G455" s="419">
        <v>11451800</v>
      </c>
      <c r="H455" s="419">
        <v>201701102120</v>
      </c>
      <c r="I455" s="419"/>
      <c r="J455" s="419"/>
      <c r="K455" s="926" t="s">
        <v>1691</v>
      </c>
      <c r="L455" s="413" t="s">
        <v>1692</v>
      </c>
      <c r="M455" s="219"/>
      <c r="N455" s="219"/>
      <c r="O455" s="219"/>
      <c r="P455" s="332">
        <v>42745</v>
      </c>
      <c r="Q455" s="326">
        <v>0.88888888888888884</v>
      </c>
      <c r="R455" s="219" t="s">
        <v>1748</v>
      </c>
      <c r="S455" s="240" t="s">
        <v>1748</v>
      </c>
      <c r="T455" s="240">
        <v>128.19999999999999</v>
      </c>
      <c r="U455" s="239">
        <v>312.09999999999997</v>
      </c>
      <c r="V455" s="240">
        <v>183.89999999999998</v>
      </c>
      <c r="W455" s="136">
        <v>48</v>
      </c>
      <c r="X455" s="136">
        <v>3831.2499999999995</v>
      </c>
      <c r="Y455" s="643"/>
      <c r="Z455" s="240" t="s">
        <v>1748</v>
      </c>
      <c r="AA455" s="7">
        <v>127.1</v>
      </c>
      <c r="AB455" s="7">
        <v>287.39999999999998</v>
      </c>
      <c r="AC455" s="7">
        <v>160.29999999999998</v>
      </c>
      <c r="AD455" s="7">
        <v>44</v>
      </c>
      <c r="AE455" s="7">
        <v>3643.181818181818</v>
      </c>
      <c r="AF455" s="643"/>
      <c r="AG455" s="240" t="s">
        <v>1748</v>
      </c>
      <c r="AH455" s="602">
        <v>129.1</v>
      </c>
      <c r="AI455" s="598">
        <v>337.1</v>
      </c>
      <c r="AJ455" s="138">
        <v>208.00000000000003</v>
      </c>
      <c r="AK455" s="138">
        <v>54</v>
      </c>
      <c r="AL455" s="138">
        <v>3851.8518518518526</v>
      </c>
      <c r="AM455" s="643"/>
      <c r="AN455" s="138">
        <v>3775.4278900112236</v>
      </c>
      <c r="AO455" s="138">
        <v>114.99076793665921</v>
      </c>
      <c r="AP455" s="138">
        <v>3.0457678251753704</v>
      </c>
      <c r="AQ455" s="535">
        <v>3</v>
      </c>
      <c r="AR455" s="643"/>
      <c r="AS455" s="535"/>
      <c r="AT455" s="86" t="s">
        <v>191</v>
      </c>
      <c r="AU455" s="86" t="s">
        <v>191</v>
      </c>
      <c r="AV455" s="86" t="s">
        <v>191</v>
      </c>
      <c r="AW455" s="161" t="str">
        <f t="shared" si="361"/>
        <v xml:space="preserve">  </v>
      </c>
      <c r="AX455" s="643"/>
      <c r="AY455" s="86" t="s">
        <v>191</v>
      </c>
      <c r="AZ455" s="86" t="s">
        <v>191</v>
      </c>
      <c r="BA455" s="86" t="s">
        <v>191</v>
      </c>
      <c r="BB455" s="161" t="str">
        <f t="shared" si="360"/>
        <v xml:space="preserve">  </v>
      </c>
      <c r="BC455" s="643"/>
      <c r="BD455" s="801" t="s">
        <v>191</v>
      </c>
      <c r="BE455" s="247" t="s">
        <v>1748</v>
      </c>
      <c r="BF455" s="198">
        <v>9.6857592444675991</v>
      </c>
      <c r="BG455" s="198"/>
      <c r="BH455" s="247"/>
      <c r="BI455" s="643"/>
      <c r="BJ455" s="124" t="s">
        <v>1748</v>
      </c>
      <c r="BK455" s="199">
        <v>3.3604822201243605E-2</v>
      </c>
      <c r="BL455" s="124"/>
      <c r="BM455" s="247"/>
      <c r="BN455" s="818"/>
      <c r="BO455" s="942"/>
      <c r="BP455" s="825">
        <f t="shared" si="362"/>
        <v>0.34695083114355041</v>
      </c>
      <c r="BQ455" s="67">
        <v>259.08517178557992</v>
      </c>
      <c r="BT455" s="818"/>
      <c r="BU455" s="67">
        <v>992.62006440350285</v>
      </c>
      <c r="BV455" s="247"/>
      <c r="BW455" s="247"/>
      <c r="BX455" s="643"/>
      <c r="BY455" s="85">
        <v>0.51758042602820986</v>
      </c>
      <c r="BZ455" s="141"/>
      <c r="CA455" s="197"/>
      <c r="CB455" s="197"/>
      <c r="CC455" s="643"/>
      <c r="CD455" s="85">
        <v>1.8856395975527738</v>
      </c>
      <c r="CE455" s="199"/>
      <c r="CF455" s="197"/>
      <c r="CG455" s="818"/>
      <c r="CH455" s="781">
        <f t="shared" si="363"/>
        <v>0.19977230748526276</v>
      </c>
      <c r="CI455" s="198">
        <v>3.6852124673944306</v>
      </c>
      <c r="CJ455" s="247"/>
      <c r="CK455" s="247"/>
      <c r="CL455" s="643"/>
      <c r="CM455" s="198">
        <v>14.194892467000772</v>
      </c>
      <c r="CN455" s="247"/>
      <c r="CO455" s="247"/>
      <c r="CP455" s="818"/>
      <c r="CQ455" s="154">
        <f t="shared" ref="CQ455:CQ486" si="365">CI455/BQ455*100</f>
        <v>1.4223942041902458</v>
      </c>
      <c r="CR455" s="87">
        <f t="shared" si="364"/>
        <v>1.4300428709882</v>
      </c>
      <c r="CS455" s="141"/>
    </row>
    <row r="456" spans="1:97" ht="28.8" x14ac:dyDescent="0.3">
      <c r="A456" s="906" t="s">
        <v>2522</v>
      </c>
      <c r="B456" s="31" t="s">
        <v>1918</v>
      </c>
      <c r="C456" s="219" t="s">
        <v>600</v>
      </c>
      <c r="D456" s="310">
        <v>7</v>
      </c>
      <c r="E456" s="471">
        <v>1700245</v>
      </c>
      <c r="F456" s="472">
        <v>4</v>
      </c>
      <c r="G456" s="419">
        <v>11451800</v>
      </c>
      <c r="H456" s="419">
        <v>201701102121</v>
      </c>
      <c r="I456" s="419"/>
      <c r="J456" s="419"/>
      <c r="K456" s="926" t="s">
        <v>1691</v>
      </c>
      <c r="L456" s="413" t="s">
        <v>1749</v>
      </c>
      <c r="M456" s="219"/>
      <c r="N456" s="219"/>
      <c r="O456" s="219" t="s">
        <v>45</v>
      </c>
      <c r="P456" s="332">
        <v>42745</v>
      </c>
      <c r="Q456" s="326">
        <v>0.88958333333333339</v>
      </c>
      <c r="R456" s="219" t="s">
        <v>1750</v>
      </c>
      <c r="S456" s="240" t="s">
        <v>1750</v>
      </c>
      <c r="T456" s="240">
        <v>128.9</v>
      </c>
      <c r="U456" s="239">
        <v>213.4</v>
      </c>
      <c r="V456" s="240">
        <v>84.5</v>
      </c>
      <c r="W456" s="136">
        <v>22</v>
      </c>
      <c r="X456" s="136">
        <v>3840.909090909091</v>
      </c>
      <c r="Y456" s="643"/>
      <c r="Z456" s="240" t="s">
        <v>1750</v>
      </c>
      <c r="AA456" s="7">
        <v>124.9</v>
      </c>
      <c r="AB456" s="7">
        <v>253.7</v>
      </c>
      <c r="AC456" s="7">
        <v>128.79999999999998</v>
      </c>
      <c r="AD456" s="7">
        <v>32</v>
      </c>
      <c r="AE456" s="7">
        <v>4024.9999999999995</v>
      </c>
      <c r="AF456" s="643"/>
      <c r="AG456" s="240" t="s">
        <v>1750</v>
      </c>
      <c r="AH456" s="602">
        <v>129</v>
      </c>
      <c r="AI456" s="598">
        <v>295.59999999999997</v>
      </c>
      <c r="AJ456" s="138">
        <v>166.59999999999997</v>
      </c>
      <c r="AK456" s="138">
        <v>42</v>
      </c>
      <c r="AL456" s="138">
        <v>3966.6666666666656</v>
      </c>
      <c r="AM456" s="643"/>
      <c r="AN456" s="317">
        <v>3944.1919191919187</v>
      </c>
      <c r="AO456" s="317">
        <v>94.080823806020746</v>
      </c>
      <c r="AP456" s="317">
        <v>2.3853003538756785</v>
      </c>
      <c r="AQ456" s="535">
        <v>3</v>
      </c>
      <c r="AR456" s="643"/>
      <c r="AS456" s="536"/>
      <c r="AT456" s="86" t="s">
        <v>191</v>
      </c>
      <c r="AU456" s="86" t="s">
        <v>191</v>
      </c>
      <c r="AV456" s="86" t="s">
        <v>191</v>
      </c>
      <c r="AW456" s="161" t="str">
        <f t="shared" si="361"/>
        <v xml:space="preserve">  </v>
      </c>
      <c r="AX456" s="643"/>
      <c r="AY456" s="86" t="s">
        <v>191</v>
      </c>
      <c r="AZ456" s="86" t="s">
        <v>191</v>
      </c>
      <c r="BA456" s="86" t="s">
        <v>191</v>
      </c>
      <c r="BB456" s="161" t="str">
        <f t="shared" si="360"/>
        <v xml:space="preserve">  </v>
      </c>
      <c r="BC456" s="643"/>
      <c r="BD456" s="801" t="s">
        <v>191</v>
      </c>
      <c r="BE456" s="247" t="s">
        <v>1750</v>
      </c>
      <c r="BF456" s="198">
        <v>11.586763008542707</v>
      </c>
      <c r="BG456" s="198"/>
      <c r="BH456" s="247"/>
      <c r="BI456" s="643"/>
      <c r="BJ456" s="124" t="s">
        <v>1750</v>
      </c>
      <c r="BK456" s="199">
        <v>4.0040466537021466E-2</v>
      </c>
      <c r="BL456" s="124"/>
      <c r="BM456" s="247"/>
      <c r="BN456" s="818"/>
      <c r="BO456" s="942"/>
      <c r="BP456" s="825">
        <f t="shared" si="362"/>
        <v>0.34557077336871711</v>
      </c>
      <c r="BQ456" s="67">
        <v>270.83619933064898</v>
      </c>
      <c r="BT456" s="818"/>
      <c r="BU456" s="67">
        <v>1040.2572201563564</v>
      </c>
      <c r="BV456" s="247"/>
      <c r="BW456" s="247"/>
      <c r="BX456" s="643"/>
      <c r="BY456" s="85">
        <v>0.7037153777581413</v>
      </c>
      <c r="BZ456" s="312"/>
      <c r="CA456" s="196"/>
      <c r="CB456" s="196"/>
      <c r="CC456" s="643"/>
      <c r="CD456" s="85">
        <v>2.832454395476518</v>
      </c>
      <c r="CE456" s="313"/>
      <c r="CF456" s="197"/>
      <c r="CG456" s="818"/>
      <c r="CH456" s="781">
        <f t="shared" si="363"/>
        <v>0.25983062068413315</v>
      </c>
      <c r="CI456" s="198">
        <v>4.184292522266599</v>
      </c>
      <c r="CJ456" s="247"/>
      <c r="CK456" s="247"/>
      <c r="CL456" s="643"/>
      <c r="CM456" s="198">
        <v>16.597693671657506</v>
      </c>
      <c r="CN456" s="247"/>
      <c r="CO456" s="247"/>
      <c r="CP456" s="818"/>
      <c r="CQ456" s="154">
        <f t="shared" si="365"/>
        <v>1.5449531977659408</v>
      </c>
      <c r="CR456" s="87">
        <f t="shared" si="364"/>
        <v>1.5955374642016693</v>
      </c>
      <c r="CS456" s="195"/>
    </row>
    <row r="457" spans="1:97" x14ac:dyDescent="0.3">
      <c r="A457" s="906" t="s">
        <v>2523</v>
      </c>
      <c r="B457" s="31" t="s">
        <v>1919</v>
      </c>
      <c r="C457" s="219" t="s">
        <v>599</v>
      </c>
      <c r="D457" s="219">
        <v>9</v>
      </c>
      <c r="E457" s="471">
        <v>1701636</v>
      </c>
      <c r="F457" s="472">
        <v>1</v>
      </c>
      <c r="G457" s="419">
        <v>11452500</v>
      </c>
      <c r="H457" s="419">
        <v>201701111200</v>
      </c>
      <c r="I457" s="419"/>
      <c r="J457" s="419"/>
      <c r="K457" s="926" t="s">
        <v>1773</v>
      </c>
      <c r="L457" s="413" t="s">
        <v>972</v>
      </c>
      <c r="M457" s="219"/>
      <c r="N457" s="219"/>
      <c r="O457" s="219"/>
      <c r="P457" s="332">
        <v>42746</v>
      </c>
      <c r="Q457" s="326">
        <v>0.5</v>
      </c>
      <c r="R457" s="219" t="s">
        <v>1808</v>
      </c>
      <c r="S457" s="240" t="s">
        <v>1808</v>
      </c>
      <c r="T457" s="240">
        <v>129.30000000000001</v>
      </c>
      <c r="U457" s="239">
        <v>245.10000000000002</v>
      </c>
      <c r="V457" s="240">
        <v>115.80000000000001</v>
      </c>
      <c r="W457" s="136">
        <v>56</v>
      </c>
      <c r="X457" s="136">
        <v>2067.8571428571431</v>
      </c>
      <c r="Y457" s="643"/>
      <c r="Z457" s="240" t="s">
        <v>1808</v>
      </c>
      <c r="AA457" s="7">
        <v>126.9</v>
      </c>
      <c r="AB457" s="7">
        <v>240.1</v>
      </c>
      <c r="AC457" s="7">
        <v>113.19999999999999</v>
      </c>
      <c r="AD457" s="7">
        <v>58</v>
      </c>
      <c r="AE457" s="7">
        <v>1951.7241379310342</v>
      </c>
      <c r="AF457" s="643"/>
      <c r="AG457" s="240" t="s">
        <v>1808</v>
      </c>
      <c r="AH457" s="602">
        <v>130.19999999999999</v>
      </c>
      <c r="AI457" s="598">
        <v>248</v>
      </c>
      <c r="AJ457" s="138">
        <v>117.80000000000001</v>
      </c>
      <c r="AK457" s="138">
        <v>58</v>
      </c>
      <c r="AL457" s="138">
        <v>2031.0344827586207</v>
      </c>
      <c r="AM457" s="643"/>
      <c r="AN457" s="138">
        <v>2016.8719211822661</v>
      </c>
      <c r="AO457" s="138">
        <v>59.347723807193645</v>
      </c>
      <c r="AP457" s="138">
        <v>2.9425628461526068</v>
      </c>
      <c r="AQ457" s="535">
        <v>3</v>
      </c>
      <c r="AR457" s="643"/>
      <c r="AS457" s="535"/>
      <c r="AT457" s="86" t="s">
        <v>191</v>
      </c>
      <c r="AU457" s="86" t="s">
        <v>191</v>
      </c>
      <c r="AV457" s="86" t="s">
        <v>191</v>
      </c>
      <c r="AW457" s="161" t="str">
        <f t="shared" si="361"/>
        <v xml:space="preserve">  </v>
      </c>
      <c r="AX457" s="643"/>
      <c r="AY457" s="86" t="s">
        <v>191</v>
      </c>
      <c r="AZ457" s="86" t="s">
        <v>191</v>
      </c>
      <c r="BA457" s="86" t="s">
        <v>191</v>
      </c>
      <c r="BB457" s="161" t="str">
        <f t="shared" si="360"/>
        <v xml:space="preserve">  </v>
      </c>
      <c r="BC457" s="643"/>
      <c r="BD457" s="801" t="s">
        <v>191</v>
      </c>
      <c r="BE457" s="247" t="s">
        <v>1808</v>
      </c>
      <c r="BF457" s="198">
        <v>11.009587914417333</v>
      </c>
      <c r="BG457" s="198"/>
      <c r="BH457" s="247"/>
      <c r="BI457" s="643"/>
      <c r="BJ457" s="124" t="s">
        <v>1808</v>
      </c>
      <c r="BK457" s="199">
        <v>4.1207156842881523E-2</v>
      </c>
      <c r="BL457" s="124"/>
      <c r="BM457" s="247"/>
      <c r="BN457" s="818"/>
      <c r="BO457" s="942"/>
      <c r="BP457" s="825">
        <f t="shared" si="362"/>
        <v>0.37428427987681279</v>
      </c>
      <c r="BQ457" s="67">
        <v>286.69246727845041</v>
      </c>
      <c r="BT457" s="818"/>
      <c r="BU457" s="67">
        <v>592.83906626508144</v>
      </c>
      <c r="BV457" s="247"/>
      <c r="BW457" s="247"/>
      <c r="BX457" s="643"/>
      <c r="BY457" s="85">
        <v>0.75702645798219803</v>
      </c>
      <c r="BZ457" s="141"/>
      <c r="CA457" s="197"/>
      <c r="CB457" s="197"/>
      <c r="CC457" s="643"/>
      <c r="CD457" s="85">
        <v>1.4775068110962899</v>
      </c>
      <c r="CE457" s="199"/>
      <c r="CF457" s="197"/>
      <c r="CG457" s="818"/>
      <c r="CH457" s="781">
        <f t="shared" si="363"/>
        <v>0.26405523143617693</v>
      </c>
      <c r="CI457" s="198">
        <v>3.9696771386397383</v>
      </c>
      <c r="CJ457" s="247"/>
      <c r="CK457" s="247"/>
      <c r="CL457" s="643"/>
      <c r="CM457" s="198">
        <v>8.0625511539958836</v>
      </c>
      <c r="CN457" s="247"/>
      <c r="CO457" s="247"/>
      <c r="CP457" s="818"/>
      <c r="CQ457" s="154">
        <f t="shared" si="365"/>
        <v>1.3846464737366764</v>
      </c>
      <c r="CR457" s="87">
        <f t="shared" si="364"/>
        <v>1.3599898543782543</v>
      </c>
      <c r="CS457" s="141"/>
    </row>
    <row r="458" spans="1:97" x14ac:dyDescent="0.3">
      <c r="A458" s="906" t="s">
        <v>2524</v>
      </c>
      <c r="B458" s="31" t="s">
        <v>1920</v>
      </c>
      <c r="C458" s="219" t="s">
        <v>599</v>
      </c>
      <c r="D458" s="219">
        <v>9</v>
      </c>
      <c r="E458" s="471">
        <v>1701623</v>
      </c>
      <c r="F458" s="472">
        <v>1</v>
      </c>
      <c r="G458" s="419">
        <v>11451800</v>
      </c>
      <c r="H458" s="419">
        <v>201701111220</v>
      </c>
      <c r="I458" s="419"/>
      <c r="J458" s="419"/>
      <c r="K458" s="926" t="s">
        <v>1691</v>
      </c>
      <c r="L458" s="413" t="s">
        <v>1692</v>
      </c>
      <c r="M458" s="219"/>
      <c r="N458" s="219"/>
      <c r="O458" s="219"/>
      <c r="P458" s="332">
        <v>42746</v>
      </c>
      <c r="Q458" s="326">
        <v>0.51388888888888895</v>
      </c>
      <c r="R458" s="219" t="s">
        <v>1751</v>
      </c>
      <c r="S458" s="240" t="s">
        <v>1751</v>
      </c>
      <c r="T458" s="240">
        <v>128.80000000000001</v>
      </c>
      <c r="U458" s="239">
        <v>210.60000000000002</v>
      </c>
      <c r="V458" s="240">
        <v>81.800000000000011</v>
      </c>
      <c r="W458" s="136">
        <v>60</v>
      </c>
      <c r="X458" s="136">
        <v>1363.3333333333335</v>
      </c>
      <c r="Y458" s="643"/>
      <c r="Z458" s="240" t="s">
        <v>1751</v>
      </c>
      <c r="AA458" s="7">
        <v>126.6</v>
      </c>
      <c r="AB458" s="7">
        <v>232.6</v>
      </c>
      <c r="AC458" s="7">
        <v>106</v>
      </c>
      <c r="AD458" s="7">
        <v>80</v>
      </c>
      <c r="AE458" s="7">
        <v>1325</v>
      </c>
      <c r="AF458" s="643"/>
      <c r="AG458" s="240" t="s">
        <v>1751</v>
      </c>
      <c r="AH458" s="602">
        <v>129.80000000000001</v>
      </c>
      <c r="AI458" s="598">
        <v>199</v>
      </c>
      <c r="AJ458" s="138">
        <v>69.199999999999989</v>
      </c>
      <c r="AK458" s="138">
        <v>48</v>
      </c>
      <c r="AL458" s="138">
        <v>1441.6666666666663</v>
      </c>
      <c r="AM458" s="643"/>
      <c r="AN458" s="138">
        <v>1376.6666666666667</v>
      </c>
      <c r="AO458" s="138">
        <v>59.465209249704017</v>
      </c>
      <c r="AP458" s="138">
        <v>4.3195067251600978</v>
      </c>
      <c r="AQ458" s="535">
        <v>3</v>
      </c>
      <c r="AR458" s="643"/>
      <c r="AS458" s="535"/>
      <c r="AT458" s="86" t="s">
        <v>191</v>
      </c>
      <c r="AU458" s="86" t="s">
        <v>191</v>
      </c>
      <c r="AV458" s="86" t="s">
        <v>191</v>
      </c>
      <c r="AW458" s="161" t="str">
        <f t="shared" si="361"/>
        <v xml:space="preserve">  </v>
      </c>
      <c r="AX458" s="643"/>
      <c r="AY458" s="86" t="s">
        <v>191</v>
      </c>
      <c r="AZ458" s="86" t="s">
        <v>191</v>
      </c>
      <c r="BA458" s="86" t="s">
        <v>191</v>
      </c>
      <c r="BB458" s="161" t="str">
        <f t="shared" si="360"/>
        <v xml:space="preserve">  </v>
      </c>
      <c r="BC458" s="643"/>
      <c r="BD458" s="801" t="s">
        <v>191</v>
      </c>
      <c r="BE458" s="247" t="s">
        <v>1751</v>
      </c>
      <c r="BF458" s="198">
        <v>6.4936647744099734</v>
      </c>
      <c r="BG458" s="198"/>
      <c r="BH458" s="247"/>
      <c r="BI458" s="643"/>
      <c r="BJ458" s="124" t="s">
        <v>1751</v>
      </c>
      <c r="BK458" s="199">
        <v>3.5449185094821749E-2</v>
      </c>
      <c r="BL458" s="124"/>
      <c r="BM458" s="247"/>
      <c r="BN458" s="818"/>
      <c r="BO458" s="942"/>
      <c r="BP458" s="825">
        <f t="shared" si="362"/>
        <v>0.54590414390528386</v>
      </c>
      <c r="BQ458" s="67">
        <v>158.18051140361177</v>
      </c>
      <c r="BT458" s="818"/>
      <c r="BU458" s="67">
        <v>215.65276388025742</v>
      </c>
      <c r="BV458" s="247"/>
      <c r="BW458" s="247"/>
      <c r="BX458" s="643"/>
      <c r="BY458" s="85">
        <v>0.55919937750685589</v>
      </c>
      <c r="BZ458" s="141"/>
      <c r="CA458" s="197"/>
      <c r="CB458" s="197"/>
      <c r="CC458" s="643"/>
      <c r="CD458" s="85">
        <v>0.74093917519658414</v>
      </c>
      <c r="CE458" s="199"/>
      <c r="CF458" s="197"/>
      <c r="CG458" s="818"/>
      <c r="CH458" s="781">
        <f t="shared" si="363"/>
        <v>0.35351976836135551</v>
      </c>
      <c r="CI458" s="198">
        <v>2.6333855476462338</v>
      </c>
      <c r="CJ458" s="247"/>
      <c r="CK458" s="247"/>
      <c r="CL458" s="643"/>
      <c r="CM458" s="198">
        <v>3.7964641645233197</v>
      </c>
      <c r="CN458" s="247"/>
      <c r="CO458" s="247"/>
      <c r="CP458" s="818"/>
      <c r="CQ458" s="154">
        <f t="shared" si="365"/>
        <v>1.6647977201988646</v>
      </c>
      <c r="CR458" s="87">
        <f t="shared" si="364"/>
        <v>1.7604523569340065</v>
      </c>
      <c r="CS458" s="141"/>
    </row>
    <row r="459" spans="1:97" x14ac:dyDescent="0.3">
      <c r="A459" s="906" t="s">
        <v>2525</v>
      </c>
      <c r="B459" s="31" t="s">
        <v>1921</v>
      </c>
      <c r="C459" s="219" t="s">
        <v>599</v>
      </c>
      <c r="D459" s="219">
        <v>9</v>
      </c>
      <c r="E459" s="471">
        <v>1701646</v>
      </c>
      <c r="F459" s="472">
        <v>1</v>
      </c>
      <c r="G459" s="419">
        <v>11452600</v>
      </c>
      <c r="H459" s="419">
        <v>201701111430</v>
      </c>
      <c r="I459" s="419"/>
      <c r="J459" s="419"/>
      <c r="K459" s="926" t="s">
        <v>1693</v>
      </c>
      <c r="L459" s="413" t="s">
        <v>1694</v>
      </c>
      <c r="M459" s="219"/>
      <c r="N459" s="219"/>
      <c r="O459" s="219"/>
      <c r="P459" s="332">
        <v>42746</v>
      </c>
      <c r="Q459" s="326">
        <v>0.60416666666666663</v>
      </c>
      <c r="R459" s="219" t="s">
        <v>1810</v>
      </c>
      <c r="S459" s="240" t="s">
        <v>1810</v>
      </c>
      <c r="T459" s="240">
        <v>131.4</v>
      </c>
      <c r="U459" s="239">
        <v>173.7</v>
      </c>
      <c r="V459" s="240">
        <v>42.299999999999983</v>
      </c>
      <c r="W459" s="136">
        <v>28</v>
      </c>
      <c r="X459" s="136">
        <v>1510.7142857142851</v>
      </c>
      <c r="Y459" s="643"/>
      <c r="Z459" s="240" t="s">
        <v>1810</v>
      </c>
      <c r="AA459" s="7">
        <v>127.8</v>
      </c>
      <c r="AB459" s="7">
        <v>170.8</v>
      </c>
      <c r="AC459" s="7">
        <v>43.000000000000014</v>
      </c>
      <c r="AD459" s="7">
        <v>26</v>
      </c>
      <c r="AE459" s="7">
        <v>1653.8461538461545</v>
      </c>
      <c r="AF459" s="643"/>
      <c r="AG459" s="240" t="s">
        <v>1810</v>
      </c>
      <c r="AH459" s="602">
        <v>129.1</v>
      </c>
      <c r="AI459" s="598">
        <v>162.1</v>
      </c>
      <c r="AJ459" s="138">
        <v>33</v>
      </c>
      <c r="AK459" s="138">
        <v>24</v>
      </c>
      <c r="AL459" s="138">
        <v>1375</v>
      </c>
      <c r="AM459" s="643"/>
      <c r="AN459" s="138">
        <v>1513.1868131868132</v>
      </c>
      <c r="AO459" s="138">
        <v>139.43951887027981</v>
      </c>
      <c r="AP459" s="138">
        <v>9.2149573109625731</v>
      </c>
      <c r="AQ459" s="535">
        <v>3</v>
      </c>
      <c r="AR459" s="643"/>
      <c r="AS459" s="535"/>
      <c r="AT459" s="86" t="s">
        <v>191</v>
      </c>
      <c r="AU459" s="86" t="s">
        <v>191</v>
      </c>
      <c r="AV459" s="86" t="s">
        <v>191</v>
      </c>
      <c r="AW459" s="161" t="str">
        <f t="shared" si="361"/>
        <v xml:space="preserve">  </v>
      </c>
      <c r="AX459" s="643"/>
      <c r="AY459" s="86" t="s">
        <v>191</v>
      </c>
      <c r="AZ459" s="86" t="s">
        <v>191</v>
      </c>
      <c r="BA459" s="86" t="s">
        <v>191</v>
      </c>
      <c r="BB459" s="161" t="str">
        <f t="shared" si="360"/>
        <v xml:space="preserve">  </v>
      </c>
      <c r="BC459" s="643"/>
      <c r="BD459" s="801" t="s">
        <v>191</v>
      </c>
      <c r="BE459" s="247" t="s">
        <v>1810</v>
      </c>
      <c r="BF459" s="198">
        <v>9.0151261871298143</v>
      </c>
      <c r="BG459" s="198"/>
      <c r="BH459" s="247"/>
      <c r="BI459" s="643"/>
      <c r="BJ459" s="124" t="s">
        <v>1810</v>
      </c>
      <c r="BK459" s="199">
        <v>3.6106381786533207E-2</v>
      </c>
      <c r="BL459" s="124"/>
      <c r="BM459" s="247"/>
      <c r="BN459" s="818"/>
      <c r="BO459" s="942"/>
      <c r="BP459" s="825">
        <f t="shared" si="362"/>
        <v>0.40050888958248243</v>
      </c>
      <c r="BQ459" s="67">
        <v>304.54390745346035</v>
      </c>
      <c r="BT459" s="818"/>
      <c r="BU459" s="67">
        <v>460.07883161719167</v>
      </c>
      <c r="BV459" s="247"/>
      <c r="BW459" s="247"/>
      <c r="BX459" s="643"/>
      <c r="BY459" s="85">
        <v>1.0336208646682659</v>
      </c>
      <c r="BZ459" s="141"/>
      <c r="CA459" s="197"/>
      <c r="CB459" s="197"/>
      <c r="CC459" s="643"/>
      <c r="CD459" s="85">
        <v>1.7094498915667475</v>
      </c>
      <c r="CE459" s="199"/>
      <c r="CF459" s="197"/>
      <c r="CG459" s="818"/>
      <c r="CH459" s="781">
        <f t="shared" si="363"/>
        <v>0.33939962001250057</v>
      </c>
      <c r="CI459" s="198">
        <v>4.1196840573182341</v>
      </c>
      <c r="CJ459" s="247"/>
      <c r="CK459" s="247"/>
      <c r="CL459" s="643"/>
      <c r="CM459" s="198">
        <v>5.6645655788125717</v>
      </c>
      <c r="CN459" s="247"/>
      <c r="CO459" s="247"/>
      <c r="CP459" s="818"/>
      <c r="CQ459" s="154">
        <f t="shared" si="365"/>
        <v>1.3527389504410934</v>
      </c>
      <c r="CR459" s="87">
        <f t="shared" si="364"/>
        <v>1.2312163024109246</v>
      </c>
      <c r="CS459" s="141"/>
    </row>
    <row r="460" spans="1:97" ht="28.8" x14ac:dyDescent="0.3">
      <c r="A460" s="906" t="s">
        <v>2526</v>
      </c>
      <c r="B460" s="31" t="s">
        <v>1922</v>
      </c>
      <c r="C460" s="219" t="s">
        <v>599</v>
      </c>
      <c r="D460" s="219">
        <v>9</v>
      </c>
      <c r="E460" s="471">
        <v>1701668</v>
      </c>
      <c r="F460" s="472">
        <v>1</v>
      </c>
      <c r="G460" s="419">
        <v>384115121402501</v>
      </c>
      <c r="H460" s="419">
        <v>201701111600</v>
      </c>
      <c r="I460" s="419"/>
      <c r="J460" s="419"/>
      <c r="K460" s="926" t="s">
        <v>1690</v>
      </c>
      <c r="L460" s="413" t="s">
        <v>1716</v>
      </c>
      <c r="M460" s="219"/>
      <c r="N460" s="219"/>
      <c r="O460" s="219"/>
      <c r="P460" s="332">
        <v>42746</v>
      </c>
      <c r="Q460" s="326">
        <v>0.66666666666666663</v>
      </c>
      <c r="R460" s="219" t="s">
        <v>1809</v>
      </c>
      <c r="S460" s="240" t="s">
        <v>1809</v>
      </c>
      <c r="T460" s="240">
        <v>126.2</v>
      </c>
      <c r="U460" s="239">
        <v>154.70000000000002</v>
      </c>
      <c r="V460" s="240">
        <v>28.500000000000014</v>
      </c>
      <c r="W460" s="136">
        <v>78</v>
      </c>
      <c r="X460" s="136">
        <v>365.38461538461559</v>
      </c>
      <c r="Y460" s="643"/>
      <c r="Z460" s="240" t="s">
        <v>1809</v>
      </c>
      <c r="AA460" s="7">
        <v>126.9</v>
      </c>
      <c r="AB460" s="7">
        <v>158.5</v>
      </c>
      <c r="AC460" s="7">
        <v>31.599999999999994</v>
      </c>
      <c r="AD460" s="7">
        <v>92</v>
      </c>
      <c r="AE460" s="7">
        <v>343.47826086956513</v>
      </c>
      <c r="AF460" s="643"/>
      <c r="AG460" s="240" t="s">
        <v>1809</v>
      </c>
      <c r="AH460" s="602">
        <v>126.8</v>
      </c>
      <c r="AI460" s="598">
        <v>156.6</v>
      </c>
      <c r="AJ460" s="138">
        <v>29.799999999999997</v>
      </c>
      <c r="AK460" s="138">
        <v>82</v>
      </c>
      <c r="AL460" s="138">
        <v>363.41463414634143</v>
      </c>
      <c r="AM460" s="643"/>
      <c r="AN460" s="138">
        <v>357.42583680017407</v>
      </c>
      <c r="AO460" s="138">
        <v>12.119049561531792</v>
      </c>
      <c r="AP460" s="138">
        <v>3.3906473214210266</v>
      </c>
      <c r="AQ460" s="535">
        <v>3</v>
      </c>
      <c r="AR460" s="643"/>
      <c r="AS460" s="535"/>
      <c r="AT460" s="86" t="s">
        <v>191</v>
      </c>
      <c r="AU460" s="86" t="s">
        <v>191</v>
      </c>
      <c r="AV460" s="86" t="s">
        <v>191</v>
      </c>
      <c r="AW460" s="161" t="str">
        <f t="shared" si="361"/>
        <v xml:space="preserve">  </v>
      </c>
      <c r="AX460" s="643"/>
      <c r="AY460" s="86" t="s">
        <v>191</v>
      </c>
      <c r="AZ460" s="86" t="s">
        <v>191</v>
      </c>
      <c r="BA460" s="86" t="s">
        <v>191</v>
      </c>
      <c r="BB460" s="161" t="str">
        <f t="shared" si="360"/>
        <v xml:space="preserve">  </v>
      </c>
      <c r="BC460" s="643"/>
      <c r="BD460" s="801" t="s">
        <v>191</v>
      </c>
      <c r="BE460" s="247" t="s">
        <v>1809</v>
      </c>
      <c r="BF460" s="198">
        <v>6.0790333263642085</v>
      </c>
      <c r="BG460" s="198"/>
      <c r="BH460" s="247"/>
      <c r="BI460" s="643"/>
      <c r="BJ460" s="124" t="s">
        <v>1809</v>
      </c>
      <c r="BK460" s="199">
        <v>5.608852948226354E-2</v>
      </c>
      <c r="BL460" s="124"/>
      <c r="BM460" s="247"/>
      <c r="BN460" s="818"/>
      <c r="BO460" s="942"/>
      <c r="BP460" s="825">
        <f t="shared" si="362"/>
        <v>0.92265540376317312</v>
      </c>
      <c r="BQ460" s="67">
        <v>286.3200794023399</v>
      </c>
      <c r="BT460" s="818"/>
      <c r="BU460" s="67">
        <v>104.61695208931656</v>
      </c>
      <c r="BV460" s="247"/>
      <c r="BW460" s="247"/>
      <c r="BX460" s="643"/>
      <c r="BY460" s="85">
        <v>1.7760046842430119</v>
      </c>
      <c r="BZ460" s="141"/>
      <c r="CA460" s="197"/>
      <c r="CB460" s="197"/>
      <c r="CC460" s="643"/>
      <c r="CD460" s="85">
        <v>0.61001900023999089</v>
      </c>
      <c r="CE460" s="199"/>
      <c r="CF460" s="197"/>
      <c r="CG460" s="818"/>
      <c r="CH460" s="781">
        <f t="shared" si="363"/>
        <v>0.62028645980757502</v>
      </c>
      <c r="CI460" s="198">
        <v>4.1090951221430627</v>
      </c>
      <c r="CJ460" s="247"/>
      <c r="CK460" s="247"/>
      <c r="CL460" s="643"/>
      <c r="CM460" s="198">
        <v>1.4933053004861372</v>
      </c>
      <c r="CN460" s="247"/>
      <c r="CO460" s="247"/>
      <c r="CP460" s="818"/>
      <c r="CQ460" s="154">
        <f t="shared" si="365"/>
        <v>1.4351403962727045</v>
      </c>
      <c r="CR460" s="87">
        <f t="shared" si="364"/>
        <v>1.4274027972170611</v>
      </c>
      <c r="CS460" s="141"/>
    </row>
    <row r="461" spans="1:97" ht="28.8" x14ac:dyDescent="0.3">
      <c r="A461" s="906" t="s">
        <v>2527</v>
      </c>
      <c r="B461" s="31" t="s">
        <v>1923</v>
      </c>
      <c r="C461" s="219" t="s">
        <v>599</v>
      </c>
      <c r="D461" s="219">
        <v>9</v>
      </c>
      <c r="E461" s="471">
        <v>1701656</v>
      </c>
      <c r="F461" s="472">
        <v>1</v>
      </c>
      <c r="G461" s="419">
        <v>11452800</v>
      </c>
      <c r="H461" s="419">
        <v>201701111600</v>
      </c>
      <c r="I461" s="419"/>
      <c r="J461" s="419"/>
      <c r="K461" s="926" t="s">
        <v>1690</v>
      </c>
      <c r="L461" s="413" t="s">
        <v>1696</v>
      </c>
      <c r="M461" s="219"/>
      <c r="N461" s="219"/>
      <c r="O461" s="219"/>
      <c r="P461" s="332">
        <v>42746</v>
      </c>
      <c r="Q461" s="326">
        <v>0.66666666666666663</v>
      </c>
      <c r="R461" s="219" t="s">
        <v>1811</v>
      </c>
      <c r="S461" s="240" t="s">
        <v>1811</v>
      </c>
      <c r="T461" s="240">
        <v>127.7</v>
      </c>
      <c r="U461" s="239">
        <v>177.4</v>
      </c>
      <c r="V461" s="240">
        <v>49.7</v>
      </c>
      <c r="W461" s="136">
        <v>50</v>
      </c>
      <c r="X461" s="136">
        <v>994</v>
      </c>
      <c r="Y461" s="643"/>
      <c r="Z461" s="240" t="s">
        <v>1811</v>
      </c>
      <c r="AA461" s="7">
        <v>127.6</v>
      </c>
      <c r="AB461" s="7">
        <v>199.5</v>
      </c>
      <c r="AC461" s="7">
        <v>71.900000000000006</v>
      </c>
      <c r="AD461" s="7">
        <v>74</v>
      </c>
      <c r="AE461" s="7">
        <v>971.62162162162178</v>
      </c>
      <c r="AF461" s="643"/>
      <c r="AG461" s="240" t="s">
        <v>1811</v>
      </c>
      <c r="AH461" s="602">
        <v>128.5</v>
      </c>
      <c r="AI461" s="598">
        <v>182.10000000000002</v>
      </c>
      <c r="AJ461" s="138">
        <v>53.600000000000023</v>
      </c>
      <c r="AK461" s="138">
        <v>54</v>
      </c>
      <c r="AL461" s="138">
        <v>992.59259259259306</v>
      </c>
      <c r="AM461" s="643"/>
      <c r="AN461" s="138">
        <v>986.07140473807158</v>
      </c>
      <c r="AO461" s="138">
        <v>12.533649627579948</v>
      </c>
      <c r="AP461" s="138">
        <v>1.2710691707878132</v>
      </c>
      <c r="AQ461" s="535">
        <v>3</v>
      </c>
      <c r="AR461" s="643"/>
      <c r="AS461" s="535"/>
      <c r="AT461" s="86" t="s">
        <v>191</v>
      </c>
      <c r="AU461" s="86" t="s">
        <v>191</v>
      </c>
      <c r="AV461" s="86" t="s">
        <v>191</v>
      </c>
      <c r="AW461" s="161" t="str">
        <f t="shared" si="361"/>
        <v xml:space="preserve">  </v>
      </c>
      <c r="AX461" s="643"/>
      <c r="AY461" s="86" t="s">
        <v>191</v>
      </c>
      <c r="AZ461" s="86" t="s">
        <v>191</v>
      </c>
      <c r="BA461" s="86" t="s">
        <v>191</v>
      </c>
      <c r="BB461" s="161" t="str">
        <f t="shared" si="360"/>
        <v xml:space="preserve">  </v>
      </c>
      <c r="BC461" s="643"/>
      <c r="BD461" s="801" t="s">
        <v>191</v>
      </c>
      <c r="BE461" s="247" t="s">
        <v>1811</v>
      </c>
      <c r="BF461" s="198">
        <v>8.634245727733278</v>
      </c>
      <c r="BG461" s="198"/>
      <c r="BH461" s="247"/>
      <c r="BI461" s="643"/>
      <c r="BJ461" s="124" t="s">
        <v>1811</v>
      </c>
      <c r="BK461" s="199">
        <v>3.7675190780919375E-2</v>
      </c>
      <c r="BL461" s="124"/>
      <c r="BM461" s="247"/>
      <c r="BN461" s="818"/>
      <c r="BO461" s="942"/>
      <c r="BP461" s="825">
        <f t="shared" si="362"/>
        <v>0.43634605695673345</v>
      </c>
      <c r="BQ461" s="67">
        <v>217.72677820226346</v>
      </c>
      <c r="BT461" s="818"/>
      <c r="BU461" s="67">
        <v>216.42041753304986</v>
      </c>
      <c r="BV461" s="247"/>
      <c r="BW461" s="247"/>
      <c r="BX461" s="643"/>
      <c r="BY461" s="85">
        <v>0.84456171126335278</v>
      </c>
      <c r="BZ461" s="141"/>
      <c r="CA461" s="197"/>
      <c r="CB461" s="197"/>
      <c r="CC461" s="643"/>
      <c r="CD461" s="85">
        <v>0.82059441945723077</v>
      </c>
      <c r="CE461" s="199"/>
      <c r="CF461" s="197"/>
      <c r="CG461" s="818"/>
      <c r="CH461" s="781">
        <f t="shared" si="363"/>
        <v>0.38789978809072956</v>
      </c>
      <c r="CI461" s="198">
        <v>3.6516570736708531</v>
      </c>
      <c r="CJ461" s="247"/>
      <c r="CK461" s="247"/>
      <c r="CL461" s="643"/>
      <c r="CM461" s="198">
        <v>3.6246077620140333</v>
      </c>
      <c r="CN461" s="247"/>
      <c r="CO461" s="247"/>
      <c r="CP461" s="818"/>
      <c r="CQ461" s="154">
        <f t="shared" si="365"/>
        <v>1.6771740728549902</v>
      </c>
      <c r="CR461" s="87">
        <f t="shared" si="364"/>
        <v>1.6747993573483031</v>
      </c>
      <c r="CS461" s="141"/>
    </row>
    <row r="462" spans="1:97" x14ac:dyDescent="0.3">
      <c r="A462" s="906" t="s">
        <v>2528</v>
      </c>
      <c r="B462" s="31" t="s">
        <v>1924</v>
      </c>
      <c r="C462" s="219" t="s">
        <v>599</v>
      </c>
      <c r="D462" s="219">
        <v>9</v>
      </c>
      <c r="E462" s="471">
        <v>1701664</v>
      </c>
      <c r="F462" s="472">
        <v>1</v>
      </c>
      <c r="G462" s="419">
        <v>11452900</v>
      </c>
      <c r="H462" s="419">
        <v>201701111640</v>
      </c>
      <c r="I462" s="419"/>
      <c r="J462" s="419"/>
      <c r="K462" s="926" t="s">
        <v>1120</v>
      </c>
      <c r="L462" s="413" t="s">
        <v>746</v>
      </c>
      <c r="M462" s="219"/>
      <c r="N462" s="219"/>
      <c r="O462" s="219"/>
      <c r="P462" s="332">
        <v>42746</v>
      </c>
      <c r="Q462" s="326">
        <v>0.69444444444444453</v>
      </c>
      <c r="R462" s="219" t="s">
        <v>1812</v>
      </c>
      <c r="S462" s="240" t="s">
        <v>1812</v>
      </c>
      <c r="T462" s="240">
        <v>127.3</v>
      </c>
      <c r="U462" s="239">
        <v>207.2</v>
      </c>
      <c r="V462" s="240">
        <v>79.899999999999991</v>
      </c>
      <c r="W462" s="136">
        <v>50</v>
      </c>
      <c r="X462" s="136">
        <v>1597.9999999999998</v>
      </c>
      <c r="Y462" s="643"/>
      <c r="Z462" s="240" t="s">
        <v>1812</v>
      </c>
      <c r="AA462" s="7">
        <v>128.80000000000001</v>
      </c>
      <c r="AB462" s="7">
        <v>209.7</v>
      </c>
      <c r="AC462" s="7">
        <v>80.899999999999977</v>
      </c>
      <c r="AD462" s="7">
        <v>48</v>
      </c>
      <c r="AE462" s="7">
        <v>1685.4166666666661</v>
      </c>
      <c r="AF462" s="643"/>
      <c r="AG462" s="240" t="s">
        <v>1812</v>
      </c>
      <c r="AH462" s="602">
        <v>128.4</v>
      </c>
      <c r="AI462" s="598">
        <v>209.2</v>
      </c>
      <c r="AJ462" s="138">
        <v>80.799999999999983</v>
      </c>
      <c r="AK462" s="138">
        <v>48</v>
      </c>
      <c r="AL462" s="138">
        <v>1683.333333333333</v>
      </c>
      <c r="AM462" s="643"/>
      <c r="AN462" s="138">
        <v>1655.583333333333</v>
      </c>
      <c r="AO462" s="138">
        <v>49.879507593577593</v>
      </c>
      <c r="AP462" s="138">
        <v>3.0128056129407117</v>
      </c>
      <c r="AQ462" s="535">
        <v>3</v>
      </c>
      <c r="AR462" s="643"/>
      <c r="AS462" s="535"/>
      <c r="AT462" s="86" t="s">
        <v>191</v>
      </c>
      <c r="AU462" s="86" t="s">
        <v>191</v>
      </c>
      <c r="AV462" s="86" t="s">
        <v>191</v>
      </c>
      <c r="AW462" s="161" t="str">
        <f t="shared" si="361"/>
        <v xml:space="preserve">  </v>
      </c>
      <c r="AX462" s="643"/>
      <c r="AY462" s="86" t="s">
        <v>191</v>
      </c>
      <c r="AZ462" s="86" t="s">
        <v>191</v>
      </c>
      <c r="BA462" s="86" t="s">
        <v>191</v>
      </c>
      <c r="BB462" s="161" t="str">
        <f t="shared" si="360"/>
        <v xml:space="preserve">  </v>
      </c>
      <c r="BC462" s="643"/>
      <c r="BD462" s="801" t="s">
        <v>191</v>
      </c>
      <c r="BE462" s="247" t="s">
        <v>1812</v>
      </c>
      <c r="BF462" s="198">
        <v>8.3539193236601381</v>
      </c>
      <c r="BG462" s="198"/>
      <c r="BH462" s="247"/>
      <c r="BI462" s="643"/>
      <c r="BJ462" s="124" t="s">
        <v>1812</v>
      </c>
      <c r="BK462" s="199">
        <v>4.6782366613502602E-2</v>
      </c>
      <c r="BL462" s="124"/>
      <c r="BM462" s="247"/>
      <c r="BN462" s="818"/>
      <c r="BO462" s="942"/>
      <c r="BP462" s="825">
        <f t="shared" si="362"/>
        <v>0.56000500843962719</v>
      </c>
      <c r="BQ462" s="67">
        <v>266.91873045062164</v>
      </c>
      <c r="BT462" s="818"/>
      <c r="BU462" s="67">
        <v>426.53613126009321</v>
      </c>
      <c r="BV462" s="247"/>
      <c r="BW462" s="247"/>
      <c r="BX462" s="643"/>
      <c r="BY462" s="85">
        <v>0.92969737059231805</v>
      </c>
      <c r="BZ462" s="141"/>
      <c r="CA462" s="197"/>
      <c r="CB462" s="197"/>
      <c r="CC462" s="643"/>
      <c r="CD462" s="85">
        <v>1.5669274433524694</v>
      </c>
      <c r="CE462" s="199"/>
      <c r="CF462" s="197"/>
      <c r="CG462" s="818"/>
      <c r="CH462" s="781">
        <f t="shared" si="363"/>
        <v>0.34830728028069446</v>
      </c>
      <c r="CI462" s="198">
        <v>3.6156801566888763</v>
      </c>
      <c r="CJ462" s="247"/>
      <c r="CK462" s="247"/>
      <c r="CL462" s="643"/>
      <c r="CM462" s="198">
        <v>6.0863949304262741</v>
      </c>
      <c r="CN462" s="247"/>
      <c r="CO462" s="247"/>
      <c r="CP462" s="818"/>
      <c r="CQ462" s="154">
        <f t="shared" si="365"/>
        <v>1.3545996380938712</v>
      </c>
      <c r="CR462" s="87">
        <f t="shared" si="364"/>
        <v>1.4269353717926683</v>
      </c>
      <c r="CS462" s="141"/>
    </row>
    <row r="463" spans="1:97" x14ac:dyDescent="0.3">
      <c r="A463" s="906" t="s">
        <v>2529</v>
      </c>
      <c r="B463" s="31" t="s">
        <v>1925</v>
      </c>
      <c r="C463" s="219" t="s">
        <v>599</v>
      </c>
      <c r="D463" s="219">
        <v>9</v>
      </c>
      <c r="E463" s="471">
        <v>1701637</v>
      </c>
      <c r="F463" s="472">
        <v>1</v>
      </c>
      <c r="G463" s="419">
        <v>11452500</v>
      </c>
      <c r="H463" s="419">
        <v>201701141210</v>
      </c>
      <c r="I463" s="419"/>
      <c r="J463" s="419"/>
      <c r="K463" s="926" t="s">
        <v>1773</v>
      </c>
      <c r="L463" s="413" t="s">
        <v>972</v>
      </c>
      <c r="M463" s="219"/>
      <c r="N463" s="219"/>
      <c r="O463" s="219"/>
      <c r="P463" s="332">
        <v>42749</v>
      </c>
      <c r="Q463" s="326">
        <v>0.50694444444444442</v>
      </c>
      <c r="R463" s="219" t="s">
        <v>1813</v>
      </c>
      <c r="S463" s="240" t="s">
        <v>1813</v>
      </c>
      <c r="T463" s="240">
        <v>129.5</v>
      </c>
      <c r="U463" s="239">
        <v>172.1</v>
      </c>
      <c r="V463" s="240">
        <v>42.599999999999994</v>
      </c>
      <c r="W463" s="136">
        <v>54</v>
      </c>
      <c r="X463" s="136">
        <v>788.8888888888888</v>
      </c>
      <c r="Y463" s="643"/>
      <c r="Z463" s="240" t="s">
        <v>1813</v>
      </c>
      <c r="AA463" s="7">
        <v>126.6</v>
      </c>
      <c r="AB463" s="7">
        <v>193.8</v>
      </c>
      <c r="AC463" s="7">
        <v>67.200000000000017</v>
      </c>
      <c r="AD463" s="7">
        <v>84</v>
      </c>
      <c r="AE463" s="7">
        <v>800.00000000000011</v>
      </c>
      <c r="AF463" s="643"/>
      <c r="AG463" s="240" t="s">
        <v>1813</v>
      </c>
      <c r="AH463" s="602">
        <v>129.4</v>
      </c>
      <c r="AI463" s="598">
        <v>165.9</v>
      </c>
      <c r="AJ463" s="138">
        <v>36.5</v>
      </c>
      <c r="AK463" s="138">
        <v>46</v>
      </c>
      <c r="AL463" s="138">
        <v>793.47826086956525</v>
      </c>
      <c r="AM463" s="643"/>
      <c r="AN463" s="138">
        <v>794.12238325281805</v>
      </c>
      <c r="AO463" s="138">
        <v>5.583490643344966</v>
      </c>
      <c r="AP463" s="138">
        <v>0.70310203579382002</v>
      </c>
      <c r="AQ463" s="535">
        <v>3</v>
      </c>
      <c r="AR463" s="643"/>
      <c r="AS463" s="535"/>
      <c r="AT463" s="86" t="s">
        <v>191</v>
      </c>
      <c r="AU463" s="86" t="s">
        <v>191</v>
      </c>
      <c r="AV463" s="86" t="s">
        <v>191</v>
      </c>
      <c r="AW463" s="161" t="str">
        <f t="shared" si="361"/>
        <v xml:space="preserve">  </v>
      </c>
      <c r="AX463" s="643"/>
      <c r="AY463" s="86" t="s">
        <v>191</v>
      </c>
      <c r="AZ463" s="86" t="s">
        <v>191</v>
      </c>
      <c r="BA463" s="86" t="s">
        <v>191</v>
      </c>
      <c r="BB463" s="161" t="str">
        <f t="shared" si="360"/>
        <v xml:space="preserve">  </v>
      </c>
      <c r="BC463" s="643"/>
      <c r="BD463" s="801" t="s">
        <v>191</v>
      </c>
      <c r="BE463" s="247" t="s">
        <v>1813</v>
      </c>
      <c r="BF463" s="198">
        <v>2.4876564905202883</v>
      </c>
      <c r="BG463" s="198"/>
      <c r="BH463" s="247"/>
      <c r="BI463" s="643"/>
      <c r="BJ463" s="124" t="s">
        <v>1813</v>
      </c>
      <c r="BK463" s="199">
        <v>2.6965129841244995E-2</v>
      </c>
      <c r="BL463" s="124"/>
      <c r="BM463" s="247"/>
      <c r="BN463" s="818"/>
      <c r="BO463" s="942"/>
      <c r="BP463" s="825">
        <f t="shared" si="362"/>
        <v>1.0839571276822586</v>
      </c>
      <c r="BQ463" s="616">
        <v>852.89623817113011</v>
      </c>
      <c r="BT463" s="818"/>
      <c r="BU463" s="616">
        <v>672.84036566833595</v>
      </c>
      <c r="BV463" s="247"/>
      <c r="BW463" s="247"/>
      <c r="BX463" s="643"/>
      <c r="BY463" s="85">
        <v>0.8700220365356488</v>
      </c>
      <c r="BZ463" s="141">
        <v>6.9753953366561983E-3</v>
      </c>
      <c r="CA463" s="197"/>
      <c r="CB463" s="197"/>
      <c r="CC463" s="643"/>
      <c r="CD463" s="85">
        <v>0.69601762922851917</v>
      </c>
      <c r="CE463" s="199">
        <v>5.5803162693249253E-3</v>
      </c>
      <c r="CF463" s="197"/>
      <c r="CG463" s="818"/>
      <c r="CH463" s="781">
        <f t="shared" si="363"/>
        <v>0.10200795801388943</v>
      </c>
      <c r="CI463" s="198">
        <v>3.325881252900682</v>
      </c>
      <c r="CJ463" s="247"/>
      <c r="CK463" s="247"/>
      <c r="CL463" s="643"/>
      <c r="CM463" s="198">
        <v>2.6390144724103237</v>
      </c>
      <c r="CN463" s="247"/>
      <c r="CO463" s="247"/>
      <c r="CP463" s="818"/>
      <c r="CQ463" s="154">
        <f t="shared" si="365"/>
        <v>0.38995145060463471</v>
      </c>
      <c r="CR463" s="87">
        <f t="shared" si="364"/>
        <v>0.39221999854140388</v>
      </c>
      <c r="CS463" s="141"/>
    </row>
    <row r="464" spans="1:97" x14ac:dyDescent="0.3">
      <c r="A464" s="906" t="s">
        <v>2530</v>
      </c>
      <c r="B464" s="31" t="s">
        <v>1926</v>
      </c>
      <c r="C464" s="219" t="s">
        <v>599</v>
      </c>
      <c r="D464" s="219">
        <v>9</v>
      </c>
      <c r="E464" s="471">
        <v>1701624</v>
      </c>
      <c r="F464" s="472">
        <v>1</v>
      </c>
      <c r="G464" s="419">
        <v>11451800</v>
      </c>
      <c r="H464" s="419">
        <v>201701141300</v>
      </c>
      <c r="I464" s="419"/>
      <c r="J464" s="419"/>
      <c r="K464" s="926" t="s">
        <v>1691</v>
      </c>
      <c r="L464" s="413" t="s">
        <v>1692</v>
      </c>
      <c r="M464" s="219"/>
      <c r="N464" s="219"/>
      <c r="O464" s="219"/>
      <c r="P464" s="332">
        <v>42749</v>
      </c>
      <c r="Q464" s="326">
        <v>0.54166666666666663</v>
      </c>
      <c r="R464" s="219" t="s">
        <v>1752</v>
      </c>
      <c r="S464" s="240" t="s">
        <v>1752</v>
      </c>
      <c r="T464" s="240">
        <v>125.5</v>
      </c>
      <c r="U464" s="239">
        <v>183</v>
      </c>
      <c r="V464" s="240">
        <v>57.5</v>
      </c>
      <c r="W464" s="136">
        <v>108</v>
      </c>
      <c r="X464" s="136">
        <v>532.40740740740739</v>
      </c>
      <c r="Y464" s="643"/>
      <c r="Z464" s="240" t="s">
        <v>1752</v>
      </c>
      <c r="AA464" s="7">
        <v>127.6</v>
      </c>
      <c r="AB464" s="7">
        <v>197.1</v>
      </c>
      <c r="AC464" s="7">
        <v>69.5</v>
      </c>
      <c r="AD464" s="7">
        <v>130</v>
      </c>
      <c r="AE464" s="7">
        <v>534.61538461538464</v>
      </c>
      <c r="AF464" s="643"/>
      <c r="AG464" s="240" t="s">
        <v>1752</v>
      </c>
      <c r="AH464" s="602">
        <v>128.19999999999999</v>
      </c>
      <c r="AI464" s="598">
        <v>187.5</v>
      </c>
      <c r="AJ464" s="138">
        <v>59.300000000000011</v>
      </c>
      <c r="AK464" s="138">
        <v>108</v>
      </c>
      <c r="AL464" s="138">
        <v>549.07407407407413</v>
      </c>
      <c r="AM464" s="643"/>
      <c r="AN464" s="138">
        <v>538.69895536562206</v>
      </c>
      <c r="AO464" s="138">
        <v>9.0526850712145617</v>
      </c>
      <c r="AP464" s="138">
        <v>1.6804719929464844</v>
      </c>
      <c r="AQ464" s="535">
        <v>3</v>
      </c>
      <c r="AR464" s="643"/>
      <c r="AS464" s="535"/>
      <c r="AT464" s="86" t="s">
        <v>191</v>
      </c>
      <c r="AU464" s="86" t="s">
        <v>191</v>
      </c>
      <c r="AV464" s="86" t="s">
        <v>191</v>
      </c>
      <c r="AW464" s="161" t="str">
        <f t="shared" si="361"/>
        <v xml:space="preserve">  </v>
      </c>
      <c r="AX464" s="643"/>
      <c r="AY464" s="86" t="s">
        <v>191</v>
      </c>
      <c r="AZ464" s="86" t="s">
        <v>191</v>
      </c>
      <c r="BA464" s="86" t="s">
        <v>191</v>
      </c>
      <c r="BB464" s="161" t="str">
        <f t="shared" si="360"/>
        <v xml:space="preserve">  </v>
      </c>
      <c r="BC464" s="643"/>
      <c r="BD464" s="801" t="s">
        <v>191</v>
      </c>
      <c r="BE464" s="247" t="s">
        <v>1752</v>
      </c>
      <c r="BF464" s="198">
        <v>1.560678906951309</v>
      </c>
      <c r="BG464" s="198"/>
      <c r="BH464" s="247"/>
      <c r="BI464" s="643"/>
      <c r="BJ464" s="124" t="s">
        <v>1752</v>
      </c>
      <c r="BK464" s="199">
        <v>1.9410610976239542E-2</v>
      </c>
      <c r="BL464" s="85">
        <v>1.6345941919165326E-3</v>
      </c>
      <c r="BM464" s="247"/>
      <c r="BN464" s="818"/>
      <c r="BO464" s="942"/>
      <c r="BP464" s="825">
        <f t="shared" si="362"/>
        <v>1.2437286676832833</v>
      </c>
      <c r="BQ464" s="616">
        <v>139.68775021178095</v>
      </c>
      <c r="BT464" s="818"/>
      <c r="BU464" s="616">
        <v>74.370792936827812</v>
      </c>
      <c r="BV464" s="247"/>
      <c r="BW464" s="247"/>
      <c r="BX464" s="643"/>
      <c r="BY464" s="85">
        <v>0.70695198340961596</v>
      </c>
      <c r="BZ464" s="141"/>
      <c r="CA464" s="197"/>
      <c r="CB464" s="197"/>
      <c r="CC464" s="643"/>
      <c r="CD464" s="85">
        <v>0.37794740651514092</v>
      </c>
      <c r="CE464" s="199"/>
      <c r="CF464" s="197"/>
      <c r="CG464" s="818"/>
      <c r="CH464" s="781">
        <f t="shared" si="363"/>
        <v>0.50609447309288347</v>
      </c>
      <c r="CI464" s="198">
        <v>1.737478033474338</v>
      </c>
      <c r="CJ464" s="247"/>
      <c r="CK464" s="247"/>
      <c r="CL464" s="643"/>
      <c r="CM464" s="198">
        <v>0.95400414245396548</v>
      </c>
      <c r="CN464" s="247"/>
      <c r="CO464" s="247"/>
      <c r="CP464" s="818"/>
      <c r="CQ464" s="154">
        <f t="shared" si="365"/>
        <v>1.243829921263778</v>
      </c>
      <c r="CR464" s="87">
        <f t="shared" si="364"/>
        <v>1.2827672057555142</v>
      </c>
      <c r="CS464" s="141"/>
    </row>
    <row r="465" spans="1:97" x14ac:dyDescent="0.3">
      <c r="A465" s="906" t="s">
        <v>2531</v>
      </c>
      <c r="B465" s="31" t="s">
        <v>1927</v>
      </c>
      <c r="C465" s="219" t="s">
        <v>599</v>
      </c>
      <c r="D465" s="219">
        <v>9</v>
      </c>
      <c r="E465" s="471">
        <v>1701647</v>
      </c>
      <c r="F465" s="472">
        <v>1</v>
      </c>
      <c r="G465" s="419">
        <v>11452600</v>
      </c>
      <c r="H465" s="419">
        <v>201701141400</v>
      </c>
      <c r="I465" s="419"/>
      <c r="J465" s="419"/>
      <c r="K465" s="926" t="s">
        <v>1693</v>
      </c>
      <c r="L465" s="413" t="s">
        <v>1694</v>
      </c>
      <c r="M465" s="219"/>
      <c r="N465" s="219"/>
      <c r="O465" s="219"/>
      <c r="P465" s="332">
        <v>42749</v>
      </c>
      <c r="Q465" s="326">
        <v>0.58333333333333337</v>
      </c>
      <c r="R465" s="219" t="s">
        <v>1814</v>
      </c>
      <c r="S465" s="240" t="s">
        <v>1814</v>
      </c>
      <c r="T465" s="240">
        <v>127.8</v>
      </c>
      <c r="U465" s="239">
        <v>160.80000000000001</v>
      </c>
      <c r="V465" s="240">
        <v>33.000000000000014</v>
      </c>
      <c r="W465" s="136">
        <v>48</v>
      </c>
      <c r="X465" s="136">
        <v>687.50000000000023</v>
      </c>
      <c r="Y465" s="643"/>
      <c r="Z465" s="240" t="s">
        <v>1814</v>
      </c>
      <c r="AA465" s="7">
        <v>125.7</v>
      </c>
      <c r="AB465" s="7">
        <v>168.2</v>
      </c>
      <c r="AC465" s="7">
        <v>42.499999999999986</v>
      </c>
      <c r="AD465" s="7">
        <v>60</v>
      </c>
      <c r="AE465" s="7">
        <v>708.33333333333314</v>
      </c>
      <c r="AF465" s="643"/>
      <c r="AG465" s="240" t="s">
        <v>1814</v>
      </c>
      <c r="AH465" s="602">
        <v>127</v>
      </c>
      <c r="AI465" s="598">
        <v>162.20000000000002</v>
      </c>
      <c r="AJ465" s="138">
        <v>35.200000000000017</v>
      </c>
      <c r="AK465" s="138">
        <v>50</v>
      </c>
      <c r="AL465" s="138">
        <v>704.00000000000034</v>
      </c>
      <c r="AM465" s="643"/>
      <c r="AN465" s="138">
        <v>699.94444444444468</v>
      </c>
      <c r="AO465" s="138">
        <v>10.99284278940573</v>
      </c>
      <c r="AP465" s="138">
        <v>1.5705307580705061</v>
      </c>
      <c r="AQ465" s="535">
        <v>3</v>
      </c>
      <c r="AR465" s="643"/>
      <c r="AS465" s="535"/>
      <c r="AT465" s="86" t="s">
        <v>191</v>
      </c>
      <c r="AU465" s="86" t="s">
        <v>191</v>
      </c>
      <c r="AV465" s="86" t="s">
        <v>191</v>
      </c>
      <c r="AW465" s="161" t="str">
        <f t="shared" si="361"/>
        <v xml:space="preserve">  </v>
      </c>
      <c r="AX465" s="643"/>
      <c r="AY465" s="86" t="s">
        <v>191</v>
      </c>
      <c r="AZ465" s="86" t="s">
        <v>191</v>
      </c>
      <c r="BA465" s="86" t="s">
        <v>191</v>
      </c>
      <c r="BB465" s="161" t="str">
        <f t="shared" si="360"/>
        <v xml:space="preserve">  </v>
      </c>
      <c r="BC465" s="643"/>
      <c r="BD465" s="801" t="s">
        <v>191</v>
      </c>
      <c r="BE465" s="247" t="s">
        <v>1814</v>
      </c>
      <c r="BF465" s="198">
        <v>2.7383646414162133</v>
      </c>
      <c r="BG465" s="198"/>
      <c r="BH465" s="247"/>
      <c r="BI465" s="643"/>
      <c r="BJ465" s="124" t="s">
        <v>1814</v>
      </c>
      <c r="BK465" s="199">
        <v>3.0234093898669524E-2</v>
      </c>
      <c r="BL465" s="124"/>
      <c r="BM465" s="247"/>
      <c r="BN465" s="818"/>
      <c r="BO465" s="942"/>
      <c r="BP465" s="825">
        <f t="shared" si="362"/>
        <v>1.1040930576372476</v>
      </c>
      <c r="BQ465" s="616">
        <v>148.69395485288399</v>
      </c>
      <c r="BT465" s="818"/>
      <c r="BU465" s="616">
        <v>102.2270939613578</v>
      </c>
      <c r="BV465" s="247"/>
      <c r="BW465" s="247"/>
      <c r="BX465" s="643"/>
      <c r="BY465" s="85">
        <v>1.0056744520281462</v>
      </c>
      <c r="BZ465" s="141"/>
      <c r="CA465" s="197"/>
      <c r="CB465" s="197"/>
      <c r="CC465" s="643"/>
      <c r="CD465" s="85">
        <v>0.71235273685326994</v>
      </c>
      <c r="CE465" s="199"/>
      <c r="CF465" s="197"/>
      <c r="CG465" s="818"/>
      <c r="CH465" s="781">
        <f t="shared" si="363"/>
        <v>0.67633849205446739</v>
      </c>
      <c r="CI465" s="198">
        <v>4.0283275727157184</v>
      </c>
      <c r="CJ465" s="247"/>
      <c r="CK465" s="247"/>
      <c r="CL465" s="643"/>
      <c r="CM465" s="198">
        <v>2.8359426111918671</v>
      </c>
      <c r="CN465" s="247"/>
      <c r="CO465" s="247"/>
      <c r="CP465" s="818"/>
      <c r="CQ465" s="154">
        <f t="shared" si="365"/>
        <v>2.7091401104377759</v>
      </c>
      <c r="CR465" s="87">
        <f t="shared" si="364"/>
        <v>2.7741594730882824</v>
      </c>
      <c r="CS465" s="141"/>
    </row>
    <row r="466" spans="1:97" ht="28.8" x14ac:dyDescent="0.3">
      <c r="A466" s="906" t="s">
        <v>2532</v>
      </c>
      <c r="B466" s="31" t="s">
        <v>1928</v>
      </c>
      <c r="C466" s="219" t="s">
        <v>599</v>
      </c>
      <c r="D466" s="219">
        <v>9</v>
      </c>
      <c r="E466" s="471">
        <v>1701657</v>
      </c>
      <c r="F466" s="472">
        <v>1</v>
      </c>
      <c r="G466" s="419">
        <v>11452800</v>
      </c>
      <c r="H466" s="419">
        <v>201701141530</v>
      </c>
      <c r="I466" s="419"/>
      <c r="J466" s="419"/>
      <c r="K466" s="926" t="s">
        <v>1690</v>
      </c>
      <c r="L466" s="413" t="s">
        <v>1696</v>
      </c>
      <c r="M466" s="219"/>
      <c r="N466" s="219"/>
      <c r="O466" s="219"/>
      <c r="P466" s="332">
        <v>42749</v>
      </c>
      <c r="Q466" s="326">
        <v>0.64583333333333337</v>
      </c>
      <c r="R466" s="219" t="s">
        <v>1815</v>
      </c>
      <c r="S466" s="240" t="s">
        <v>1815</v>
      </c>
      <c r="T466" s="240">
        <v>126.7</v>
      </c>
      <c r="U466" s="239">
        <v>141.1</v>
      </c>
      <c r="V466" s="240">
        <v>14.399999999999991</v>
      </c>
      <c r="W466" s="136">
        <v>64</v>
      </c>
      <c r="X466" s="136">
        <v>224.99999999999986</v>
      </c>
      <c r="Y466" s="643"/>
      <c r="Z466" s="240" t="s">
        <v>1815</v>
      </c>
      <c r="AA466" s="7">
        <v>125.6</v>
      </c>
      <c r="AB466" s="7">
        <v>138.5</v>
      </c>
      <c r="AC466" s="7">
        <v>12.900000000000006</v>
      </c>
      <c r="AD466" s="7">
        <v>60</v>
      </c>
      <c r="AE466" s="7">
        <v>215.00000000000011</v>
      </c>
      <c r="AF466" s="643"/>
      <c r="AG466" s="240" t="s">
        <v>1815</v>
      </c>
      <c r="AH466" s="602">
        <v>131.69999999999999</v>
      </c>
      <c r="AI466" s="598">
        <v>148</v>
      </c>
      <c r="AJ466" s="138">
        <v>16.300000000000011</v>
      </c>
      <c r="AK466" s="138">
        <v>70</v>
      </c>
      <c r="AL466" s="138">
        <v>232.857142857143</v>
      </c>
      <c r="AM466" s="643"/>
      <c r="AN466" s="138">
        <v>224.28571428571433</v>
      </c>
      <c r="AO466" s="138">
        <v>8.9499743472440532</v>
      </c>
      <c r="AP466" s="138">
        <v>3.9904344223381121</v>
      </c>
      <c r="AQ466" s="535">
        <v>3</v>
      </c>
      <c r="AR466" s="643"/>
      <c r="AS466" s="535"/>
      <c r="AT466" s="86" t="s">
        <v>191</v>
      </c>
      <c r="AU466" s="86" t="s">
        <v>191</v>
      </c>
      <c r="AV466" s="86" t="s">
        <v>191</v>
      </c>
      <c r="AW466" s="161" t="str">
        <f t="shared" si="361"/>
        <v xml:space="preserve">  </v>
      </c>
      <c r="AX466" s="643"/>
      <c r="AY466" s="86" t="s">
        <v>191</v>
      </c>
      <c r="AZ466" s="86" t="s">
        <v>191</v>
      </c>
      <c r="BA466" s="86" t="s">
        <v>191</v>
      </c>
      <c r="BB466" s="161" t="str">
        <f t="shared" si="360"/>
        <v xml:space="preserve">  </v>
      </c>
      <c r="BC466" s="643"/>
      <c r="BD466" s="801" t="s">
        <v>191</v>
      </c>
      <c r="BE466" s="247" t="s">
        <v>1815</v>
      </c>
      <c r="BF466" s="198">
        <v>3.0282457282583812</v>
      </c>
      <c r="BG466" s="198"/>
      <c r="BH466" s="247"/>
      <c r="BI466" s="643"/>
      <c r="BJ466" s="124" t="s">
        <v>1815</v>
      </c>
      <c r="BK466" s="199">
        <v>4.8234184232402146E-2</v>
      </c>
      <c r="BL466" s="124"/>
      <c r="BM466" s="247"/>
      <c r="BN466" s="818"/>
      <c r="BO466" s="942"/>
      <c r="BP466" s="825">
        <f t="shared" si="362"/>
        <v>1.5928094534172037</v>
      </c>
      <c r="BQ466" s="616">
        <v>201.5069558855063</v>
      </c>
      <c r="BT466" s="818"/>
      <c r="BU466" s="616">
        <v>45.339065074238889</v>
      </c>
      <c r="BV466" s="247"/>
      <c r="BW466" s="247"/>
      <c r="BX466" s="643"/>
      <c r="BY466" s="85">
        <v>1.1330519545580522</v>
      </c>
      <c r="BZ466" s="141"/>
      <c r="CA466" s="197"/>
      <c r="CB466" s="197"/>
      <c r="CC466" s="643"/>
      <c r="CD466" s="85">
        <v>0.24360617022998163</v>
      </c>
      <c r="CE466" s="199"/>
      <c r="CF466" s="197" t="s">
        <v>1032</v>
      </c>
      <c r="CG466" s="818"/>
      <c r="CH466" s="781">
        <f t="shared" si="363"/>
        <v>0.56228925179229938</v>
      </c>
      <c r="CI466" s="198">
        <v>4.81898709144577</v>
      </c>
      <c r="CJ466" s="247"/>
      <c r="CK466" s="247"/>
      <c r="CL466" s="643"/>
      <c r="CM466" s="198">
        <v>1.1221355655795158</v>
      </c>
      <c r="CN466" s="247"/>
      <c r="CO466" s="247"/>
      <c r="CP466" s="818"/>
      <c r="CQ466" s="154">
        <f t="shared" si="365"/>
        <v>2.3914743142583412</v>
      </c>
      <c r="CR466" s="87">
        <f t="shared" si="364"/>
        <v>2.4749861157086359</v>
      </c>
      <c r="CS466" s="141"/>
    </row>
    <row r="467" spans="1:97" ht="28.8" x14ac:dyDescent="0.3">
      <c r="A467" s="906" t="s">
        <v>2533</v>
      </c>
      <c r="B467" s="31" t="s">
        <v>1929</v>
      </c>
      <c r="C467" s="219" t="s">
        <v>599</v>
      </c>
      <c r="D467" s="219">
        <v>9</v>
      </c>
      <c r="E467" s="471">
        <v>1701669</v>
      </c>
      <c r="F467" s="472">
        <v>1</v>
      </c>
      <c r="G467" s="419">
        <v>384115121402501</v>
      </c>
      <c r="H467" s="419">
        <v>201701141540</v>
      </c>
      <c r="I467" s="419"/>
      <c r="J467" s="419"/>
      <c r="K467" s="926" t="s">
        <v>1690</v>
      </c>
      <c r="L467" s="413" t="s">
        <v>1716</v>
      </c>
      <c r="M467" s="219"/>
      <c r="N467" s="219"/>
      <c r="O467" s="219"/>
      <c r="P467" s="332">
        <v>42749</v>
      </c>
      <c r="Q467" s="326">
        <v>0.65277777777777779</v>
      </c>
      <c r="R467" s="219" t="s">
        <v>1816</v>
      </c>
      <c r="S467" s="240" t="s">
        <v>1816</v>
      </c>
      <c r="T467" s="240">
        <v>125.1</v>
      </c>
      <c r="U467" s="239">
        <v>138.19999999999999</v>
      </c>
      <c r="V467" s="240">
        <v>13.099999999999994</v>
      </c>
      <c r="W467" s="136">
        <v>64</v>
      </c>
      <c r="X467" s="136">
        <v>204.68749999999991</v>
      </c>
      <c r="Y467" s="643"/>
      <c r="Z467" s="240" t="s">
        <v>1816</v>
      </c>
      <c r="AA467" s="7">
        <v>128.80000000000001</v>
      </c>
      <c r="AB467" s="7">
        <v>144</v>
      </c>
      <c r="AC467" s="7">
        <v>15.199999999999989</v>
      </c>
      <c r="AD467" s="7">
        <v>76</v>
      </c>
      <c r="AE467" s="7">
        <v>199.99999999999986</v>
      </c>
      <c r="AF467" s="643"/>
      <c r="AG467" s="240" t="s">
        <v>1816</v>
      </c>
      <c r="AH467" s="602">
        <v>126.3</v>
      </c>
      <c r="AI467" s="598">
        <v>141.19999999999999</v>
      </c>
      <c r="AJ467" s="138">
        <v>14.899999999999991</v>
      </c>
      <c r="AK467" s="138">
        <v>74</v>
      </c>
      <c r="AL467" s="138">
        <v>201.35135135135124</v>
      </c>
      <c r="AM467" s="643"/>
      <c r="AN467" s="138">
        <v>202.01295045045035</v>
      </c>
      <c r="AO467" s="138">
        <v>2.4127679309139296</v>
      </c>
      <c r="AP467" s="138">
        <v>1.1943629977850021</v>
      </c>
      <c r="AQ467" s="535">
        <v>3</v>
      </c>
      <c r="AR467" s="643"/>
      <c r="AS467" s="535"/>
      <c r="AT467" s="86" t="s">
        <v>191</v>
      </c>
      <c r="AU467" s="86" t="s">
        <v>191</v>
      </c>
      <c r="AV467" s="86" t="s">
        <v>191</v>
      </c>
      <c r="AW467" s="161" t="str">
        <f t="shared" si="361"/>
        <v xml:space="preserve">  </v>
      </c>
      <c r="AX467" s="643"/>
      <c r="AY467" s="86" t="s">
        <v>191</v>
      </c>
      <c r="AZ467" s="86" t="s">
        <v>191</v>
      </c>
      <c r="BA467" s="86" t="s">
        <v>191</v>
      </c>
      <c r="BB467" s="161" t="str">
        <f t="shared" si="360"/>
        <v xml:space="preserve">  </v>
      </c>
      <c r="BC467" s="643"/>
      <c r="BD467" s="801" t="s">
        <v>191</v>
      </c>
      <c r="BE467" s="247" t="s">
        <v>1816</v>
      </c>
      <c r="BF467" s="198">
        <v>7.8558377734173934</v>
      </c>
      <c r="BG467" s="198"/>
      <c r="BH467" s="247"/>
      <c r="BI467" s="643"/>
      <c r="BJ467" s="124" t="s">
        <v>1816</v>
      </c>
      <c r="BK467" s="199">
        <v>7.2116137256178311E-2</v>
      </c>
      <c r="BL467" s="124"/>
      <c r="BM467" s="247"/>
      <c r="BN467" s="818"/>
      <c r="BO467" s="942"/>
      <c r="BP467" s="825">
        <f t="shared" si="362"/>
        <v>0.91799422717466372</v>
      </c>
      <c r="BQ467" s="616">
        <v>247.89369470389218</v>
      </c>
      <c r="BT467" s="818"/>
      <c r="BU467" s="616">
        <v>50.74074063470291</v>
      </c>
      <c r="BV467" s="247"/>
      <c r="BW467" s="247"/>
      <c r="BX467" s="643"/>
      <c r="BY467" s="85">
        <v>1.9764732623769046</v>
      </c>
      <c r="BZ467" s="141"/>
      <c r="CA467" s="197"/>
      <c r="CB467" s="197"/>
      <c r="CC467" s="643"/>
      <c r="CD467" s="85">
        <v>0.39529465247538065</v>
      </c>
      <c r="CE467" s="199"/>
      <c r="CF467" s="197"/>
      <c r="CG467" s="818"/>
      <c r="CH467" s="781">
        <f t="shared" si="363"/>
        <v>0.79730679101692858</v>
      </c>
      <c r="CI467" s="198">
        <v>6.0933535897850497</v>
      </c>
      <c r="CJ467" s="247"/>
      <c r="CK467" s="247"/>
      <c r="CL467" s="643"/>
      <c r="CM467" s="198">
        <v>1.226904979564827</v>
      </c>
      <c r="CN467" s="247"/>
      <c r="CO467" s="247"/>
      <c r="CP467" s="818"/>
      <c r="CQ467" s="154">
        <f t="shared" si="365"/>
        <v>2.4580510597752521</v>
      </c>
      <c r="CR467" s="87">
        <f t="shared" si="364"/>
        <v>2.417987920983784</v>
      </c>
      <c r="CS467" s="141"/>
    </row>
    <row r="468" spans="1:97" x14ac:dyDescent="0.3">
      <c r="A468" s="906" t="s">
        <v>2534</v>
      </c>
      <c r="B468" s="18" t="s">
        <v>1930</v>
      </c>
      <c r="C468" s="219" t="s">
        <v>599</v>
      </c>
      <c r="D468" s="219">
        <v>9</v>
      </c>
      <c r="E468" s="471">
        <v>1701638</v>
      </c>
      <c r="F468" s="472">
        <v>1</v>
      </c>
      <c r="G468" s="419">
        <v>11452500</v>
      </c>
      <c r="H468" s="419">
        <v>201701191030</v>
      </c>
      <c r="I468" s="419"/>
      <c r="J468" s="419"/>
      <c r="K468" s="926" t="s">
        <v>1773</v>
      </c>
      <c r="L468" s="413" t="s">
        <v>972</v>
      </c>
      <c r="M468" s="219"/>
      <c r="N468" s="219"/>
      <c r="O468" s="219"/>
      <c r="P468" s="332">
        <v>42754</v>
      </c>
      <c r="Q468" s="326">
        <v>0.4375</v>
      </c>
      <c r="R468" s="219" t="s">
        <v>1817</v>
      </c>
      <c r="S468" s="240" t="s">
        <v>1817</v>
      </c>
      <c r="T468" s="240">
        <v>127</v>
      </c>
      <c r="U468" s="239">
        <v>268.29999999999995</v>
      </c>
      <c r="V468" s="240">
        <v>141.29999999999995</v>
      </c>
      <c r="W468" s="136">
        <v>54</v>
      </c>
      <c r="X468" s="136">
        <v>2616.6666666666661</v>
      </c>
      <c r="Y468" s="643"/>
      <c r="Z468" s="240" t="s">
        <v>1817</v>
      </c>
      <c r="AA468" s="7">
        <v>127.5</v>
      </c>
      <c r="AB468" s="7">
        <v>277.89999999999998</v>
      </c>
      <c r="AC468" s="7">
        <v>150.39999999999998</v>
      </c>
      <c r="AD468" s="7">
        <v>54</v>
      </c>
      <c r="AE468" s="7">
        <v>2785.1851851851848</v>
      </c>
      <c r="AF468" s="643"/>
      <c r="AG468" s="240" t="s">
        <v>1817</v>
      </c>
      <c r="AH468" s="138">
        <v>128.19999999999999</v>
      </c>
      <c r="AI468" s="600">
        <v>220.5</v>
      </c>
      <c r="AJ468" s="138">
        <v>92.300000000000011</v>
      </c>
      <c r="AK468" s="138">
        <v>28</v>
      </c>
      <c r="AL468" s="138">
        <v>3296.4285714285716</v>
      </c>
      <c r="AM468" s="643"/>
      <c r="AN468" s="138">
        <v>2899.4268077601409</v>
      </c>
      <c r="AO468" s="138">
        <v>353.98788543932193</v>
      </c>
      <c r="AP468" s="138">
        <v>12.208891926221236</v>
      </c>
      <c r="AQ468" s="535">
        <v>3</v>
      </c>
      <c r="AR468" s="643"/>
      <c r="AS468" s="535"/>
      <c r="AT468" s="86" t="s">
        <v>191</v>
      </c>
      <c r="AU468" s="86" t="s">
        <v>191</v>
      </c>
      <c r="AV468" s="86" t="s">
        <v>191</v>
      </c>
      <c r="AW468" s="161" t="str">
        <f t="shared" si="361"/>
        <v xml:space="preserve">  </v>
      </c>
      <c r="AX468" s="643"/>
      <c r="AY468" s="86" t="s">
        <v>191</v>
      </c>
      <c r="AZ468" s="86" t="s">
        <v>191</v>
      </c>
      <c r="BA468" s="86" t="s">
        <v>191</v>
      </c>
      <c r="BB468" s="161" t="str">
        <f t="shared" si="360"/>
        <v xml:space="preserve">  </v>
      </c>
      <c r="BC468" s="643"/>
      <c r="BD468" s="801" t="s">
        <v>191</v>
      </c>
      <c r="BE468" s="247" t="s">
        <v>1817</v>
      </c>
      <c r="BF468" s="198">
        <v>4.0165500411591486</v>
      </c>
      <c r="BG468" s="198"/>
      <c r="BH468" s="247"/>
      <c r="BI468" s="643"/>
      <c r="BJ468" s="247" t="s">
        <v>1817</v>
      </c>
      <c r="BK468" s="612">
        <v>3.1663822243977194E-2</v>
      </c>
      <c r="BL468" s="247"/>
      <c r="BM468" s="247"/>
      <c r="BN468" s="818"/>
      <c r="BO468" s="942"/>
      <c r="BP468" s="825">
        <f t="shared" si="362"/>
        <v>0.78833381682054759</v>
      </c>
      <c r="BQ468" s="154">
        <v>202.02734951127505</v>
      </c>
      <c r="BR468" s="614"/>
      <c r="BS468" s="154"/>
      <c r="BT468" s="818"/>
      <c r="BU468" s="154">
        <v>528.63823122116958</v>
      </c>
      <c r="BV468" s="247"/>
      <c r="BW468" s="247"/>
      <c r="BX468" s="643"/>
      <c r="BY468" s="198">
        <v>0.6185278908264964</v>
      </c>
      <c r="BZ468" s="85"/>
      <c r="CA468" s="198"/>
      <c r="CB468" s="247"/>
      <c r="CC468" s="643"/>
      <c r="CD468" s="198">
        <v>1.7227147181537972</v>
      </c>
      <c r="CE468" s="85"/>
      <c r="CF468" s="247"/>
      <c r="CG468" s="818"/>
      <c r="CH468" s="781">
        <f t="shared" si="363"/>
        <v>0.30616047397680513</v>
      </c>
      <c r="CI468" s="198">
        <v>3.5919832444926882</v>
      </c>
      <c r="CJ468" s="247"/>
      <c r="CK468" s="247"/>
      <c r="CL468" s="643"/>
      <c r="CM468" s="198">
        <v>11.840716195238398</v>
      </c>
      <c r="CN468" s="247"/>
      <c r="CO468" s="247"/>
      <c r="CP468" s="818"/>
      <c r="CQ468" s="154">
        <f t="shared" si="365"/>
        <v>1.7779688013440087</v>
      </c>
      <c r="CR468" s="87">
        <f t="shared" si="364"/>
        <v>2.2398524162518481</v>
      </c>
      <c r="CS468" s="141"/>
    </row>
    <row r="469" spans="1:97" x14ac:dyDescent="0.3">
      <c r="A469" s="906" t="s">
        <v>2535</v>
      </c>
      <c r="B469" s="31" t="s">
        <v>1931</v>
      </c>
      <c r="C469" s="219" t="s">
        <v>599</v>
      </c>
      <c r="D469" s="219">
        <v>9</v>
      </c>
      <c r="E469" s="471">
        <v>1701648</v>
      </c>
      <c r="F469" s="472">
        <v>1</v>
      </c>
      <c r="G469" s="419">
        <v>11452600</v>
      </c>
      <c r="H469" s="419">
        <v>201701191120</v>
      </c>
      <c r="I469" s="419"/>
      <c r="J469" s="419"/>
      <c r="K469" s="926" t="s">
        <v>1693</v>
      </c>
      <c r="L469" s="413" t="s">
        <v>1694</v>
      </c>
      <c r="M469" s="219"/>
      <c r="N469" s="219"/>
      <c r="O469" s="219"/>
      <c r="P469" s="332">
        <v>42754</v>
      </c>
      <c r="Q469" s="326">
        <v>0.47222222222222227</v>
      </c>
      <c r="R469" s="219" t="s">
        <v>1818</v>
      </c>
      <c r="S469" s="240" t="s">
        <v>1818</v>
      </c>
      <c r="T469" s="240">
        <v>129.69999999999999</v>
      </c>
      <c r="U469" s="239">
        <v>252.5</v>
      </c>
      <c r="V469" s="240">
        <v>122.80000000000001</v>
      </c>
      <c r="W469" s="136">
        <v>46</v>
      </c>
      <c r="X469" s="136">
        <v>2669.5652173913045</v>
      </c>
      <c r="Y469" s="643"/>
      <c r="Z469" s="240" t="s">
        <v>1818</v>
      </c>
      <c r="AA469" s="7">
        <v>127.7</v>
      </c>
      <c r="AB469" s="7">
        <v>230.5</v>
      </c>
      <c r="AC469" s="7">
        <v>102.8</v>
      </c>
      <c r="AD469" s="7">
        <v>44</v>
      </c>
      <c r="AE469" s="7">
        <v>2336.3636363636365</v>
      </c>
      <c r="AF469" s="643"/>
      <c r="AG469" s="240" t="s">
        <v>1818</v>
      </c>
      <c r="AH469" s="138">
        <v>128</v>
      </c>
      <c r="AI469" s="600">
        <v>233.2</v>
      </c>
      <c r="AJ469" s="138">
        <v>105.19999999999999</v>
      </c>
      <c r="AK469" s="138">
        <v>40</v>
      </c>
      <c r="AL469" s="138">
        <v>2629.9999999999995</v>
      </c>
      <c r="AM469" s="643"/>
      <c r="AN469" s="138">
        <v>2545.3096179183135</v>
      </c>
      <c r="AO469" s="138">
        <v>182.03068151465808</v>
      </c>
      <c r="AP469" s="138">
        <v>7.151612528126627</v>
      </c>
      <c r="AQ469" s="535">
        <v>3</v>
      </c>
      <c r="AR469" s="643"/>
      <c r="AS469" s="535"/>
      <c r="AT469" s="86" t="s">
        <v>191</v>
      </c>
      <c r="AU469" s="86" t="s">
        <v>191</v>
      </c>
      <c r="AV469" s="86" t="s">
        <v>191</v>
      </c>
      <c r="AW469" s="161" t="str">
        <f t="shared" si="361"/>
        <v xml:space="preserve">  </v>
      </c>
      <c r="AX469" s="643"/>
      <c r="AY469" s="86" t="s">
        <v>191</v>
      </c>
      <c r="AZ469" s="86" t="s">
        <v>191</v>
      </c>
      <c r="BA469" s="86" t="s">
        <v>191</v>
      </c>
      <c r="BB469" s="161" t="str">
        <f t="shared" si="360"/>
        <v xml:space="preserve">  </v>
      </c>
      <c r="BC469" s="643"/>
      <c r="BD469" s="801" t="s">
        <v>191</v>
      </c>
      <c r="BE469" s="247" t="s">
        <v>1818</v>
      </c>
      <c r="BF469" s="198">
        <v>3.4425725809388146</v>
      </c>
      <c r="BG469" s="198"/>
      <c r="BH469" s="247"/>
      <c r="BI469" s="643"/>
      <c r="BJ469" s="247" t="s">
        <v>1818</v>
      </c>
      <c r="BK469" s="612">
        <v>2.3208008361346122E-2</v>
      </c>
      <c r="BL469" s="247"/>
      <c r="BM469" s="247"/>
      <c r="BN469" s="818"/>
      <c r="BO469" s="942"/>
      <c r="BP469" s="825">
        <f t="shared" si="362"/>
        <v>0.67414724935202763</v>
      </c>
      <c r="BQ469" s="154">
        <v>170.52776023711789</v>
      </c>
      <c r="BR469" s="614"/>
      <c r="BS469" s="154"/>
      <c r="BT469" s="818"/>
      <c r="BU469" s="154">
        <v>455.23497732865388</v>
      </c>
      <c r="BV469" s="247"/>
      <c r="BW469" s="247"/>
      <c r="BX469" s="643"/>
      <c r="BY469" s="198">
        <v>0.7413341422821359</v>
      </c>
      <c r="BZ469" s="85"/>
      <c r="CA469" s="198"/>
      <c r="CB469" s="247"/>
      <c r="CC469" s="643"/>
      <c r="CD469" s="198">
        <v>1.7320261324228083</v>
      </c>
      <c r="CE469" s="85"/>
      <c r="CF469" s="247"/>
      <c r="CG469" s="818"/>
      <c r="CH469" s="781">
        <f t="shared" si="363"/>
        <v>0.43472930228563073</v>
      </c>
      <c r="CI469" s="198">
        <v>3.6169768921634931</v>
      </c>
      <c r="CJ469" s="247"/>
      <c r="CK469" s="247"/>
      <c r="CL469" s="643"/>
      <c r="CM469" s="198">
        <v>9.5126492263899873</v>
      </c>
      <c r="CN469" s="247"/>
      <c r="CO469" s="247"/>
      <c r="CP469" s="818"/>
      <c r="CQ469" s="154">
        <f t="shared" si="365"/>
        <v>2.1210487296227356</v>
      </c>
      <c r="CR469" s="87">
        <f t="shared" si="364"/>
        <v>2.089612991121812</v>
      </c>
      <c r="CS469" s="141"/>
    </row>
    <row r="470" spans="1:97" ht="28.8" x14ac:dyDescent="0.3">
      <c r="A470" s="906" t="s">
        <v>2536</v>
      </c>
      <c r="B470" s="31" t="s">
        <v>1932</v>
      </c>
      <c r="C470" s="219" t="s">
        <v>599</v>
      </c>
      <c r="D470" s="219">
        <v>9</v>
      </c>
      <c r="E470" s="471">
        <v>1701658</v>
      </c>
      <c r="F470" s="472">
        <v>1</v>
      </c>
      <c r="G470" s="419">
        <v>11452800</v>
      </c>
      <c r="H470" s="419">
        <v>201701191220</v>
      </c>
      <c r="I470" s="419"/>
      <c r="J470" s="419"/>
      <c r="K470" s="926" t="s">
        <v>1690</v>
      </c>
      <c r="L470" s="413" t="s">
        <v>1696</v>
      </c>
      <c r="M470" s="219"/>
      <c r="N470" s="219"/>
      <c r="O470" s="219"/>
      <c r="P470" s="332">
        <v>42754</v>
      </c>
      <c r="Q470" s="326">
        <v>0.51388888888888895</v>
      </c>
      <c r="R470" s="219" t="s">
        <v>1819</v>
      </c>
      <c r="S470" s="240" t="s">
        <v>1819</v>
      </c>
      <c r="T470" s="240">
        <v>128.30000000000001</v>
      </c>
      <c r="U470" s="239">
        <v>159</v>
      </c>
      <c r="V470" s="240">
        <v>30.699999999999989</v>
      </c>
      <c r="W470" s="136">
        <v>84</v>
      </c>
      <c r="X470" s="136">
        <v>365.47619047619031</v>
      </c>
      <c r="Y470" s="643"/>
      <c r="Z470" s="240" t="s">
        <v>1819</v>
      </c>
      <c r="AA470" s="7">
        <v>128</v>
      </c>
      <c r="AB470" s="7">
        <v>155.70000000000002</v>
      </c>
      <c r="AC470" s="7">
        <v>27.700000000000017</v>
      </c>
      <c r="AD470" s="7">
        <v>78</v>
      </c>
      <c r="AE470" s="7">
        <v>355.12820512820537</v>
      </c>
      <c r="AF470" s="643"/>
      <c r="AG470" s="240" t="s">
        <v>1819</v>
      </c>
      <c r="AH470" s="138">
        <v>128.6</v>
      </c>
      <c r="AI470" s="600">
        <v>158.70000000000002</v>
      </c>
      <c r="AJ470" s="138">
        <v>30.100000000000023</v>
      </c>
      <c r="AK470" s="138">
        <v>86</v>
      </c>
      <c r="AL470" s="138">
        <v>350.00000000000028</v>
      </c>
      <c r="AM470" s="643"/>
      <c r="AN470" s="138">
        <v>356.86813186813197</v>
      </c>
      <c r="AO470" s="138">
        <v>7.883440030155775</v>
      </c>
      <c r="AP470" s="138">
        <v>2.2090624872799856</v>
      </c>
      <c r="AQ470" s="535">
        <v>3</v>
      </c>
      <c r="AR470" s="643"/>
      <c r="AS470" s="535"/>
      <c r="AT470" s="86" t="s">
        <v>191</v>
      </c>
      <c r="AU470" s="86" t="s">
        <v>191</v>
      </c>
      <c r="AV470" s="86" t="s">
        <v>191</v>
      </c>
      <c r="AW470" s="161" t="str">
        <f t="shared" si="361"/>
        <v xml:space="preserve">  </v>
      </c>
      <c r="AX470" s="643"/>
      <c r="AY470" s="86" t="s">
        <v>191</v>
      </c>
      <c r="AZ470" s="86" t="s">
        <v>191</v>
      </c>
      <c r="BA470" s="86" t="s">
        <v>191</v>
      </c>
      <c r="BB470" s="161" t="str">
        <f t="shared" si="360"/>
        <v xml:space="preserve">  </v>
      </c>
      <c r="BC470" s="643"/>
      <c r="BD470" s="801" t="s">
        <v>191</v>
      </c>
      <c r="BE470" s="247" t="s">
        <v>1819</v>
      </c>
      <c r="BF470" s="198">
        <v>2.2777755165334828</v>
      </c>
      <c r="BG470" s="198"/>
      <c r="BH470" s="247"/>
      <c r="BI470" s="643"/>
      <c r="BJ470" s="247" t="s">
        <v>1819</v>
      </c>
      <c r="BK470" s="612">
        <v>2.2022613502593814E-2</v>
      </c>
      <c r="BL470" s="247"/>
      <c r="BM470" s="247"/>
      <c r="BN470" s="818"/>
      <c r="BO470" s="942"/>
      <c r="BP470" s="825">
        <f t="shared" si="362"/>
        <v>0.96684740628478383</v>
      </c>
      <c r="BQ470" s="154">
        <v>137.6668149326191</v>
      </c>
      <c r="BR470" s="614"/>
      <c r="BS470" s="154"/>
      <c r="BT470" s="818"/>
      <c r="BU470" s="154">
        <v>50.313943076564343</v>
      </c>
      <c r="BV470" s="247"/>
      <c r="BW470" s="247"/>
      <c r="BX470" s="643"/>
      <c r="BY470" s="198">
        <v>1.035948950479491</v>
      </c>
      <c r="BZ470" s="85"/>
      <c r="CA470" s="198"/>
      <c r="CB470" s="247"/>
      <c r="CC470" s="643"/>
      <c r="CD470" s="198">
        <v>0.3678946913882295</v>
      </c>
      <c r="CE470" s="85"/>
      <c r="CF470" s="247"/>
      <c r="CG470" s="818"/>
      <c r="CH470" s="781">
        <f t="shared" si="363"/>
        <v>0.75250448046359997</v>
      </c>
      <c r="CI470" s="198">
        <v>3.5585694468694973</v>
      </c>
      <c r="CJ470" s="247"/>
      <c r="CK470" s="247"/>
      <c r="CL470" s="643"/>
      <c r="CM470" s="198">
        <v>1.2454993064043252</v>
      </c>
      <c r="CN470" s="247"/>
      <c r="CO470" s="247"/>
      <c r="CP470" s="818"/>
      <c r="CQ470" s="154">
        <f t="shared" si="365"/>
        <v>2.584914489821847</v>
      </c>
      <c r="CR470" s="87">
        <f t="shared" si="364"/>
        <v>2.4754555700574072</v>
      </c>
      <c r="CS470" s="141"/>
    </row>
    <row r="471" spans="1:97" ht="28.8" x14ac:dyDescent="0.3">
      <c r="A471" s="906" t="s">
        <v>2537</v>
      </c>
      <c r="B471" s="31" t="s">
        <v>1933</v>
      </c>
      <c r="C471" s="219" t="s">
        <v>599</v>
      </c>
      <c r="D471" s="219">
        <v>9</v>
      </c>
      <c r="E471" s="471">
        <v>1701670</v>
      </c>
      <c r="F471" s="472">
        <v>1</v>
      </c>
      <c r="G471" s="419">
        <v>384115121402501</v>
      </c>
      <c r="H471" s="419">
        <v>201701191240</v>
      </c>
      <c r="I471" s="419"/>
      <c r="J471" s="419"/>
      <c r="K471" s="926" t="s">
        <v>1690</v>
      </c>
      <c r="L471" s="413" t="s">
        <v>1716</v>
      </c>
      <c r="M471" s="219"/>
      <c r="N471" s="219"/>
      <c r="O471" s="219"/>
      <c r="P471" s="332">
        <v>42754</v>
      </c>
      <c r="Q471" s="326">
        <v>0.52777777777777779</v>
      </c>
      <c r="R471" s="219" t="s">
        <v>1820</v>
      </c>
      <c r="S471" s="240" t="s">
        <v>1820</v>
      </c>
      <c r="T471" s="240">
        <v>128.4</v>
      </c>
      <c r="U471" s="239">
        <v>157.1</v>
      </c>
      <c r="V471" s="240">
        <v>28.699999999999989</v>
      </c>
      <c r="W471" s="136">
        <v>110</v>
      </c>
      <c r="X471" s="136">
        <v>260.90909090909082</v>
      </c>
      <c r="Y471" s="643"/>
      <c r="Z471" s="240" t="s">
        <v>1820</v>
      </c>
      <c r="AA471" s="7">
        <v>127.7</v>
      </c>
      <c r="AB471" s="7">
        <v>156.79999999999998</v>
      </c>
      <c r="AC471" s="7">
        <v>29.09999999999998</v>
      </c>
      <c r="AD471" s="7">
        <v>114</v>
      </c>
      <c r="AE471" s="7">
        <v>255.26315789473665</v>
      </c>
      <c r="AF471" s="643"/>
      <c r="AG471" s="240" t="s">
        <v>1820</v>
      </c>
      <c r="AH471" s="138">
        <v>128.69999999999999</v>
      </c>
      <c r="AI471" s="600">
        <v>159.5</v>
      </c>
      <c r="AJ471" s="138">
        <v>30.800000000000011</v>
      </c>
      <c r="AK471" s="138">
        <v>110</v>
      </c>
      <c r="AL471" s="138">
        <v>280.00000000000011</v>
      </c>
      <c r="AM471" s="643"/>
      <c r="AN471" s="138">
        <v>265.39074960127584</v>
      </c>
      <c r="AO471" s="138">
        <v>12.963093296359174</v>
      </c>
      <c r="AP471" s="138">
        <v>4.8845309476064935</v>
      </c>
      <c r="AQ471" s="535">
        <v>3</v>
      </c>
      <c r="AR471" s="643"/>
      <c r="AS471" s="535"/>
      <c r="AT471" s="86" t="s">
        <v>191</v>
      </c>
      <c r="AU471" s="86" t="s">
        <v>191</v>
      </c>
      <c r="AV471" s="86" t="s">
        <v>191</v>
      </c>
      <c r="AW471" s="161" t="str">
        <f t="shared" si="361"/>
        <v xml:space="preserve">  </v>
      </c>
      <c r="AX471" s="643"/>
      <c r="AY471" s="86" t="s">
        <v>191</v>
      </c>
      <c r="AZ471" s="86" t="s">
        <v>191</v>
      </c>
      <c r="BA471" s="86" t="s">
        <v>191</v>
      </c>
      <c r="BB471" s="161" t="str">
        <f t="shared" si="360"/>
        <v xml:space="preserve">  </v>
      </c>
      <c r="BC471" s="643"/>
      <c r="BD471" s="801" t="s">
        <v>191</v>
      </c>
      <c r="BE471" s="247" t="s">
        <v>1820</v>
      </c>
      <c r="BF471" s="198">
        <v>2.719610171610404</v>
      </c>
      <c r="BG471" s="198"/>
      <c r="BH471" s="247"/>
      <c r="BI471" s="643"/>
      <c r="BJ471" s="247" t="s">
        <v>1820</v>
      </c>
      <c r="BK471" s="612">
        <v>7.6495192361626857E-2</v>
      </c>
      <c r="BL471" s="247"/>
      <c r="BM471" s="247"/>
      <c r="BN471" s="818"/>
      <c r="BO471" s="942"/>
      <c r="BP471" s="825">
        <f t="shared" si="362"/>
        <v>2.812726366453123</v>
      </c>
      <c r="BQ471" s="154">
        <v>292.76248950081396</v>
      </c>
      <c r="BR471" s="614"/>
      <c r="BS471" s="154"/>
      <c r="BT471" s="818"/>
      <c r="BU471" s="154">
        <v>76.384394987939601</v>
      </c>
      <c r="BV471" s="247"/>
      <c r="BW471" s="247"/>
      <c r="BX471" s="643"/>
      <c r="BY471" s="198">
        <v>2.7815862061847372</v>
      </c>
      <c r="BZ471" s="85"/>
      <c r="CA471" s="198"/>
      <c r="CB471" s="247"/>
      <c r="CC471" s="643"/>
      <c r="CD471" s="198">
        <v>0.71003647894715638</v>
      </c>
      <c r="CE471" s="85"/>
      <c r="CF471" s="247"/>
      <c r="CG471" s="818"/>
      <c r="CH471" s="781">
        <f t="shared" si="363"/>
        <v>0.95011700813433742</v>
      </c>
      <c r="CI471" s="198">
        <v>2.8152751792874504</v>
      </c>
      <c r="CJ471" s="247"/>
      <c r="CK471" s="247"/>
      <c r="CL471" s="643"/>
      <c r="CM471" s="198">
        <v>0.78827705020048633</v>
      </c>
      <c r="CN471" s="247"/>
      <c r="CO471" s="247"/>
      <c r="CP471" s="818"/>
      <c r="CQ471" s="154">
        <f t="shared" si="365"/>
        <v>0.96162427915124815</v>
      </c>
      <c r="CR471" s="87">
        <f t="shared" si="364"/>
        <v>1.0319870312842669</v>
      </c>
      <c r="CS471" s="141"/>
    </row>
    <row r="472" spans="1:97" x14ac:dyDescent="0.3">
      <c r="A472" s="906" t="s">
        <v>2538</v>
      </c>
      <c r="B472" s="31" t="s">
        <v>1934</v>
      </c>
      <c r="C472" s="219" t="s">
        <v>599</v>
      </c>
      <c r="D472" s="219">
        <v>9</v>
      </c>
      <c r="E472" s="471">
        <v>1701639</v>
      </c>
      <c r="F472" s="472">
        <v>1</v>
      </c>
      <c r="G472" s="419">
        <v>11452500</v>
      </c>
      <c r="H472" s="419">
        <v>201701191430</v>
      </c>
      <c r="I472" s="419"/>
      <c r="J472" s="419"/>
      <c r="K472" s="926" t="s">
        <v>1773</v>
      </c>
      <c r="L472" s="413" t="s">
        <v>972</v>
      </c>
      <c r="M472" s="219"/>
      <c r="N472" s="219"/>
      <c r="O472" s="219"/>
      <c r="P472" s="332">
        <v>42754</v>
      </c>
      <c r="Q472" s="326">
        <v>0.60416666666666663</v>
      </c>
      <c r="R472" s="219" t="s">
        <v>1821</v>
      </c>
      <c r="S472" s="240" t="s">
        <v>1821</v>
      </c>
      <c r="T472" s="240">
        <v>128.19999999999999</v>
      </c>
      <c r="U472" s="239">
        <v>213</v>
      </c>
      <c r="V472" s="240">
        <v>84.800000000000011</v>
      </c>
      <c r="W472" s="136">
        <v>42</v>
      </c>
      <c r="X472" s="136">
        <v>2019.0476190476193</v>
      </c>
      <c r="Y472" s="643"/>
      <c r="Z472" s="240" t="s">
        <v>1821</v>
      </c>
      <c r="AA472" s="7">
        <v>127.3</v>
      </c>
      <c r="AB472" s="7">
        <v>207.1</v>
      </c>
      <c r="AC472" s="7">
        <v>79.8</v>
      </c>
      <c r="AD472" s="7">
        <v>40</v>
      </c>
      <c r="AE472" s="7">
        <v>1995</v>
      </c>
      <c r="AF472" s="643"/>
      <c r="AG472" s="240" t="s">
        <v>1821</v>
      </c>
      <c r="AH472" s="138">
        <v>128.1</v>
      </c>
      <c r="AI472" s="600">
        <v>216.4</v>
      </c>
      <c r="AJ472" s="138">
        <v>88.300000000000011</v>
      </c>
      <c r="AK472" s="138">
        <v>42</v>
      </c>
      <c r="AL472" s="138">
        <v>2102.3809523809523</v>
      </c>
      <c r="AM472" s="643"/>
      <c r="AN472" s="138">
        <v>2038.8095238095239</v>
      </c>
      <c r="AO472" s="138">
        <v>56.35216848910099</v>
      </c>
      <c r="AP472" s="138">
        <v>2.7639741638937774</v>
      </c>
      <c r="AQ472" s="535">
        <v>3</v>
      </c>
      <c r="AR472" s="643"/>
      <c r="AS472" s="535"/>
      <c r="AT472" s="86" t="s">
        <v>191</v>
      </c>
      <c r="AU472" s="86" t="s">
        <v>191</v>
      </c>
      <c r="AV472" s="86" t="s">
        <v>191</v>
      </c>
      <c r="AW472" s="161" t="str">
        <f t="shared" si="361"/>
        <v xml:space="preserve">  </v>
      </c>
      <c r="AX472" s="643"/>
      <c r="AY472" s="86" t="s">
        <v>191</v>
      </c>
      <c r="AZ472" s="86" t="s">
        <v>191</v>
      </c>
      <c r="BA472" s="86" t="s">
        <v>191</v>
      </c>
      <c r="BB472" s="161" t="str">
        <f t="shared" si="360"/>
        <v xml:space="preserve">  </v>
      </c>
      <c r="BC472" s="643"/>
      <c r="BD472" s="801" t="s">
        <v>191</v>
      </c>
      <c r="BE472" s="247" t="s">
        <v>1821</v>
      </c>
      <c r="BF472" s="198">
        <v>6.7832407113369948</v>
      </c>
      <c r="BG472" s="198"/>
      <c r="BH472" s="247"/>
      <c r="BI472" s="643"/>
      <c r="BJ472" s="247" t="s">
        <v>1821</v>
      </c>
      <c r="BK472" s="612">
        <v>3.4515284277166804E-2</v>
      </c>
      <c r="BL472" s="247"/>
      <c r="BM472" s="247"/>
      <c r="BN472" s="818"/>
      <c r="BO472" s="942"/>
      <c r="BP472" s="825">
        <f t="shared" si="362"/>
        <v>0.50883177740516516</v>
      </c>
      <c r="BQ472" s="154">
        <v>232.58839532157572</v>
      </c>
      <c r="BR472" s="614"/>
      <c r="BS472" s="154"/>
      <c r="BT472" s="818"/>
      <c r="BU472" s="154">
        <v>469.60704579213387</v>
      </c>
      <c r="BV472" s="247"/>
      <c r="BW472" s="247"/>
      <c r="BX472" s="643"/>
      <c r="BY472" s="198">
        <v>0.90078109604923429</v>
      </c>
      <c r="BZ472" s="85"/>
      <c r="CA472" s="198"/>
      <c r="CB472" s="247"/>
      <c r="CC472" s="643"/>
      <c r="CD472" s="198">
        <v>1.7970582866182228</v>
      </c>
      <c r="CE472" s="85"/>
      <c r="CF472" s="247"/>
      <c r="CG472" s="818"/>
      <c r="CH472" s="781">
        <f t="shared" si="363"/>
        <v>0.38728548550490588</v>
      </c>
      <c r="CI472" s="198">
        <v>3.8240180398107655</v>
      </c>
      <c r="CJ472" s="247"/>
      <c r="CK472" s="247"/>
      <c r="CL472" s="643"/>
      <c r="CM472" s="198">
        <v>8.0395426884593011</v>
      </c>
      <c r="CN472" s="247"/>
      <c r="CO472" s="247"/>
      <c r="CP472" s="818"/>
      <c r="CQ472" s="154">
        <f t="shared" si="365"/>
        <v>1.6441138580984209</v>
      </c>
      <c r="CR472" s="87">
        <f t="shared" si="364"/>
        <v>1.7119723310152188</v>
      </c>
      <c r="CS472" s="141"/>
    </row>
    <row r="473" spans="1:97" x14ac:dyDescent="0.3">
      <c r="A473" s="906" t="s">
        <v>2539</v>
      </c>
      <c r="B473" s="31" t="s">
        <v>1935</v>
      </c>
      <c r="C473" s="219" t="s">
        <v>599</v>
      </c>
      <c r="D473" s="219">
        <v>9</v>
      </c>
      <c r="E473" s="471">
        <v>1701649</v>
      </c>
      <c r="F473" s="472">
        <v>1</v>
      </c>
      <c r="G473" s="419">
        <v>11452600</v>
      </c>
      <c r="H473" s="419">
        <v>201701191540</v>
      </c>
      <c r="I473" s="419"/>
      <c r="J473" s="419"/>
      <c r="K473" s="926" t="s">
        <v>1693</v>
      </c>
      <c r="L473" s="413" t="s">
        <v>1694</v>
      </c>
      <c r="M473" s="219"/>
      <c r="N473" s="219"/>
      <c r="O473" s="219"/>
      <c r="P473" s="332">
        <v>42754</v>
      </c>
      <c r="Q473" s="326">
        <v>0.65277777777777779</v>
      </c>
      <c r="R473" s="219" t="s">
        <v>1822</v>
      </c>
      <c r="S473" s="240" t="s">
        <v>1822</v>
      </c>
      <c r="T473" s="240">
        <v>128.4</v>
      </c>
      <c r="U473" s="239">
        <v>239.8</v>
      </c>
      <c r="V473" s="240">
        <v>111.4</v>
      </c>
      <c r="W473" s="136">
        <v>52</v>
      </c>
      <c r="X473" s="136">
        <v>2142.3076923076924</v>
      </c>
      <c r="Y473" s="643"/>
      <c r="Z473" s="240" t="s">
        <v>1822</v>
      </c>
      <c r="AA473" s="7">
        <v>129</v>
      </c>
      <c r="AB473" s="7">
        <v>223.89999999999998</v>
      </c>
      <c r="AC473" s="7">
        <v>94.899999999999977</v>
      </c>
      <c r="AD473" s="7">
        <v>44</v>
      </c>
      <c r="AE473" s="7">
        <v>2156.8181818181815</v>
      </c>
      <c r="AF473" s="643"/>
      <c r="AG473" s="240" t="s">
        <v>1822</v>
      </c>
      <c r="AH473" s="138">
        <v>129.1</v>
      </c>
      <c r="AI473" s="600">
        <v>223.20000000000002</v>
      </c>
      <c r="AJ473" s="138">
        <v>94.100000000000023</v>
      </c>
      <c r="AK473" s="138">
        <v>42</v>
      </c>
      <c r="AL473" s="138">
        <v>2240.4761904761908</v>
      </c>
      <c r="AM473" s="643"/>
      <c r="AN473" s="138">
        <v>2179.8673548673546</v>
      </c>
      <c r="AO473" s="138">
        <v>52.987845699298589</v>
      </c>
      <c r="AP473" s="138">
        <v>2.430783028195902</v>
      </c>
      <c r="AQ473" s="535">
        <v>3</v>
      </c>
      <c r="AR473" s="643"/>
      <c r="AS473" s="535"/>
      <c r="AT473" s="86" t="s">
        <v>191</v>
      </c>
      <c r="AU473" s="86" t="s">
        <v>191</v>
      </c>
      <c r="AV473" s="86" t="s">
        <v>191</v>
      </c>
      <c r="AW473" s="161" t="str">
        <f t="shared" si="361"/>
        <v xml:space="preserve">  </v>
      </c>
      <c r="AX473" s="643"/>
      <c r="AY473" s="86" t="s">
        <v>191</v>
      </c>
      <c r="AZ473" s="86" t="s">
        <v>191</v>
      </c>
      <c r="BA473" s="86" t="s">
        <v>191</v>
      </c>
      <c r="BB473" s="161" t="str">
        <f t="shared" si="360"/>
        <v xml:space="preserve">  </v>
      </c>
      <c r="BC473" s="643"/>
      <c r="BD473" s="801" t="s">
        <v>191</v>
      </c>
      <c r="BE473" s="247" t="s">
        <v>1822</v>
      </c>
      <c r="BF473" s="198">
        <v>6.6688868913647426</v>
      </c>
      <c r="BG473" s="198"/>
      <c r="BH473" s="247"/>
      <c r="BI473" s="643"/>
      <c r="BJ473" s="247" t="s">
        <v>1822</v>
      </c>
      <c r="BK473" s="612">
        <v>4.0498957668853156E-2</v>
      </c>
      <c r="BL473" s="247"/>
      <c r="BM473" s="247"/>
      <c r="BN473" s="818"/>
      <c r="BO473" s="942"/>
      <c r="BP473" s="825">
        <f t="shared" si="362"/>
        <v>0.60728211961869571</v>
      </c>
      <c r="BQ473" s="154">
        <v>281.64219487024423</v>
      </c>
      <c r="BR473" s="614"/>
      <c r="BS473" s="154"/>
      <c r="BT473" s="818"/>
      <c r="BU473" s="154">
        <v>603.36424054894633</v>
      </c>
      <c r="BV473" s="247"/>
      <c r="BW473" s="247"/>
      <c r="BX473" s="643"/>
      <c r="BY473" s="198">
        <v>0.75788356697448567</v>
      </c>
      <c r="BZ473" s="85">
        <v>4.9464591488119047E-2</v>
      </c>
      <c r="CA473" s="198"/>
      <c r="CB473" s="247"/>
      <c r="CC473" s="643"/>
      <c r="CD473" s="198">
        <v>1.6346170569517882</v>
      </c>
      <c r="CE473" s="85">
        <v>0.10668613027778406</v>
      </c>
      <c r="CF473" s="247"/>
      <c r="CG473" s="818"/>
      <c r="CH473" s="781">
        <f t="shared" si="363"/>
        <v>0.26909446836389389</v>
      </c>
      <c r="CI473" s="198">
        <v>3.8701806290395813</v>
      </c>
      <c r="CJ473" s="247"/>
      <c r="CK473" s="247"/>
      <c r="CL473" s="643"/>
      <c r="CM473" s="198">
        <v>8.6710475522053496</v>
      </c>
      <c r="CN473" s="247"/>
      <c r="CO473" s="247"/>
      <c r="CP473" s="818"/>
      <c r="CQ473" s="154">
        <f t="shared" si="365"/>
        <v>1.3741480145837586</v>
      </c>
      <c r="CR473" s="87">
        <f t="shared" si="364"/>
        <v>1.4371165822350278</v>
      </c>
      <c r="CS473" s="141"/>
    </row>
    <row r="474" spans="1:97" ht="28.8" x14ac:dyDescent="0.3">
      <c r="A474" s="906" t="s">
        <v>2540</v>
      </c>
      <c r="B474" s="31" t="s">
        <v>1936</v>
      </c>
      <c r="C474" s="219" t="s">
        <v>599</v>
      </c>
      <c r="D474" s="219">
        <v>9</v>
      </c>
      <c r="E474" s="471">
        <v>1701659</v>
      </c>
      <c r="F474" s="472">
        <v>1</v>
      </c>
      <c r="G474" s="419">
        <v>11452800</v>
      </c>
      <c r="H474" s="419">
        <v>201701201000</v>
      </c>
      <c r="I474" s="419"/>
      <c r="J474" s="419"/>
      <c r="K474" s="926" t="s">
        <v>1690</v>
      </c>
      <c r="L474" s="413" t="s">
        <v>1696</v>
      </c>
      <c r="M474" s="219"/>
      <c r="N474" s="219"/>
      <c r="O474" s="219"/>
      <c r="P474" s="332">
        <v>42755</v>
      </c>
      <c r="Q474" s="326">
        <v>0.41666666666666669</v>
      </c>
      <c r="R474" s="219" t="s">
        <v>1823</v>
      </c>
      <c r="S474" s="240" t="s">
        <v>1823</v>
      </c>
      <c r="T474" s="240">
        <v>125.6</v>
      </c>
      <c r="U474" s="239">
        <v>173.3</v>
      </c>
      <c r="V474" s="240">
        <v>47.700000000000017</v>
      </c>
      <c r="W474" s="136">
        <v>84</v>
      </c>
      <c r="X474" s="136">
        <v>567.857142857143</v>
      </c>
      <c r="Y474" s="643"/>
      <c r="Z474" s="240" t="s">
        <v>1823</v>
      </c>
      <c r="AA474" s="7">
        <v>127.7</v>
      </c>
      <c r="AB474" s="7">
        <v>173.3</v>
      </c>
      <c r="AC474" s="7">
        <v>45.600000000000009</v>
      </c>
      <c r="AD474" s="7">
        <v>86</v>
      </c>
      <c r="AE474" s="7">
        <v>530.23255813953506</v>
      </c>
      <c r="AF474" s="643"/>
      <c r="AG474" s="240" t="s">
        <v>1823</v>
      </c>
      <c r="AH474" s="138">
        <v>127.3</v>
      </c>
      <c r="AI474" s="600">
        <v>172.8</v>
      </c>
      <c r="AJ474" s="138">
        <v>45.500000000000014</v>
      </c>
      <c r="AK474" s="138">
        <v>84</v>
      </c>
      <c r="AL474" s="138">
        <v>541.66666666666686</v>
      </c>
      <c r="AM474" s="643"/>
      <c r="AN474" s="138">
        <v>546.58545588778168</v>
      </c>
      <c r="AO474" s="138">
        <v>19.288551250532805</v>
      </c>
      <c r="AP474" s="138">
        <v>3.5289177644150302</v>
      </c>
      <c r="AQ474" s="535">
        <v>3</v>
      </c>
      <c r="AR474" s="643"/>
      <c r="AS474" s="535"/>
      <c r="AT474" s="86" t="s">
        <v>191</v>
      </c>
      <c r="AU474" s="86" t="s">
        <v>191</v>
      </c>
      <c r="AV474" s="86" t="s">
        <v>191</v>
      </c>
      <c r="AW474" s="161" t="str">
        <f t="shared" si="361"/>
        <v xml:space="preserve">  </v>
      </c>
      <c r="AX474" s="643"/>
      <c r="AY474" s="86" t="s">
        <v>191</v>
      </c>
      <c r="AZ474" s="86" t="s">
        <v>191</v>
      </c>
      <c r="BA474" s="86" t="s">
        <v>191</v>
      </c>
      <c r="BB474" s="161" t="str">
        <f t="shared" si="360"/>
        <v xml:space="preserve">  </v>
      </c>
      <c r="BC474" s="643"/>
      <c r="BD474" s="801" t="s">
        <v>191</v>
      </c>
      <c r="BE474" s="247" t="s">
        <v>1823</v>
      </c>
      <c r="BF474" s="198">
        <v>7.0794176653065097</v>
      </c>
      <c r="BG474" s="198"/>
      <c r="BH474" s="247"/>
      <c r="BI474" s="643"/>
      <c r="BJ474" s="247" t="s">
        <v>1823</v>
      </c>
      <c r="BK474" s="612">
        <v>3.1198945631505909E-2</v>
      </c>
      <c r="BL474" s="247"/>
      <c r="BM474" s="247"/>
      <c r="BN474" s="818"/>
      <c r="BO474" s="942"/>
      <c r="BP474" s="825">
        <f t="shared" si="362"/>
        <v>0.44069932170268589</v>
      </c>
      <c r="BQ474" s="154">
        <v>262.5685649634334</v>
      </c>
      <c r="BR474" s="614"/>
      <c r="BS474" s="154"/>
      <c r="BT474" s="818"/>
      <c r="BU474" s="154">
        <v>149.10143510423543</v>
      </c>
      <c r="BV474" s="247"/>
      <c r="BW474" s="247"/>
      <c r="BX474" s="643"/>
      <c r="BY474" s="198">
        <v>0.92827512439258819</v>
      </c>
      <c r="BZ474" s="85"/>
      <c r="CA474" s="198"/>
      <c r="CB474" s="247"/>
      <c r="CC474" s="643"/>
      <c r="CD474" s="198">
        <v>0.49220169386397705</v>
      </c>
      <c r="CE474" s="85"/>
      <c r="CF474" s="247"/>
      <c r="CG474" s="818"/>
      <c r="CH474" s="781">
        <f t="shared" si="363"/>
        <v>0.35353627519039243</v>
      </c>
      <c r="CI474" s="198">
        <v>3.4751451081883098</v>
      </c>
      <c r="CJ474" s="247"/>
      <c r="CK474" s="247"/>
      <c r="CL474" s="643"/>
      <c r="CM474" s="198">
        <v>1.8823702669353348</v>
      </c>
      <c r="CN474" s="247"/>
      <c r="CO474" s="247"/>
      <c r="CP474" s="818"/>
      <c r="CQ474" s="154">
        <f t="shared" si="365"/>
        <v>1.3235191001147739</v>
      </c>
      <c r="CR474" s="87">
        <f t="shared" si="364"/>
        <v>1.2624762904658746</v>
      </c>
      <c r="CS474" s="141"/>
    </row>
    <row r="475" spans="1:97" ht="28.8" x14ac:dyDescent="0.3">
      <c r="A475" s="906" t="s">
        <v>2541</v>
      </c>
      <c r="B475" s="31" t="s">
        <v>1937</v>
      </c>
      <c r="C475" s="219" t="s">
        <v>599</v>
      </c>
      <c r="D475" s="219">
        <v>9</v>
      </c>
      <c r="E475" s="471">
        <v>1701671</v>
      </c>
      <c r="F475" s="472">
        <v>1</v>
      </c>
      <c r="G475" s="419">
        <v>384115121402501</v>
      </c>
      <c r="H475" s="419">
        <v>201701201130</v>
      </c>
      <c r="I475" s="419"/>
      <c r="J475" s="419"/>
      <c r="K475" s="926" t="s">
        <v>1690</v>
      </c>
      <c r="L475" s="413" t="s">
        <v>1716</v>
      </c>
      <c r="M475" s="219"/>
      <c r="N475" s="219"/>
      <c r="O475" s="219"/>
      <c r="P475" s="332">
        <v>42755</v>
      </c>
      <c r="Q475" s="326">
        <v>0.47916666666666669</v>
      </c>
      <c r="R475" s="219" t="s">
        <v>1824</v>
      </c>
      <c r="S475" s="240" t="s">
        <v>1824</v>
      </c>
      <c r="T475" s="240">
        <v>126.8</v>
      </c>
      <c r="U475" s="239">
        <v>185</v>
      </c>
      <c r="V475" s="240">
        <v>58.2</v>
      </c>
      <c r="W475" s="136">
        <v>78</v>
      </c>
      <c r="X475" s="136">
        <v>746.15384615384619</v>
      </c>
      <c r="Y475" s="643"/>
      <c r="Z475" s="240" t="s">
        <v>1824</v>
      </c>
      <c r="AA475" s="7">
        <v>127.7</v>
      </c>
      <c r="AB475" s="7">
        <v>177.3</v>
      </c>
      <c r="AC475" s="7">
        <v>49.600000000000009</v>
      </c>
      <c r="AD475" s="7">
        <v>70</v>
      </c>
      <c r="AE475" s="7">
        <v>708.57142857142867</v>
      </c>
      <c r="AF475" s="643"/>
      <c r="AG475" s="240" t="s">
        <v>1824</v>
      </c>
      <c r="AH475" s="138">
        <v>128</v>
      </c>
      <c r="AI475" s="600">
        <v>182</v>
      </c>
      <c r="AJ475" s="138">
        <v>54</v>
      </c>
      <c r="AK475" s="138">
        <v>72</v>
      </c>
      <c r="AL475" s="138">
        <v>750</v>
      </c>
      <c r="AM475" s="643"/>
      <c r="AN475" s="138">
        <v>734.90842490842499</v>
      </c>
      <c r="AO475" s="138">
        <v>22.889435486557716</v>
      </c>
      <c r="AP475" s="138">
        <v>3.1145969634801656</v>
      </c>
      <c r="AQ475" s="535">
        <v>3</v>
      </c>
      <c r="AR475" s="643"/>
      <c r="AS475" s="535"/>
      <c r="AT475" s="86" t="s">
        <v>191</v>
      </c>
      <c r="AU475" s="86" t="s">
        <v>191</v>
      </c>
      <c r="AV475" s="86" t="s">
        <v>191</v>
      </c>
      <c r="AW475" s="161" t="str">
        <f t="shared" si="361"/>
        <v xml:space="preserve">  </v>
      </c>
      <c r="AX475" s="643"/>
      <c r="AY475" s="86" t="s">
        <v>191</v>
      </c>
      <c r="AZ475" s="86" t="s">
        <v>191</v>
      </c>
      <c r="BA475" s="86" t="s">
        <v>191</v>
      </c>
      <c r="BB475" s="161" t="str">
        <f t="shared" si="360"/>
        <v xml:space="preserve">  </v>
      </c>
      <c r="BC475" s="643"/>
      <c r="BD475" s="801" t="s">
        <v>191</v>
      </c>
      <c r="BE475" s="247" t="s">
        <v>1824</v>
      </c>
      <c r="BF475" s="198">
        <v>2.9026099647247063</v>
      </c>
      <c r="BG475" s="198"/>
      <c r="BH475" s="247"/>
      <c r="BI475" s="643"/>
      <c r="BJ475" s="247" t="s">
        <v>1824</v>
      </c>
      <c r="BK475" s="612">
        <v>5.8176129560913323E-2</v>
      </c>
      <c r="BL475" s="247"/>
      <c r="BM475" s="247"/>
      <c r="BN475" s="818"/>
      <c r="BO475" s="942"/>
      <c r="BP475" s="825">
        <f t="shared" si="362"/>
        <v>2.0042696148612911</v>
      </c>
      <c r="BQ475" s="154">
        <v>300.73551216295226</v>
      </c>
      <c r="BR475" s="614"/>
      <c r="BS475" s="154"/>
      <c r="BT475" s="818"/>
      <c r="BU475" s="154">
        <v>224.3949590754336</v>
      </c>
      <c r="BV475" s="247"/>
      <c r="BW475" s="247"/>
      <c r="BX475" s="643"/>
      <c r="BY475" s="198">
        <v>2.3001858873705978</v>
      </c>
      <c r="BZ475" s="85"/>
      <c r="CA475" s="198"/>
      <c r="CB475" s="247"/>
      <c r="CC475" s="643"/>
      <c r="CD475" s="198">
        <v>1.6298460001940238</v>
      </c>
      <c r="CE475" s="85"/>
      <c r="CF475" s="247"/>
      <c r="CG475" s="818"/>
      <c r="CH475" s="781">
        <f t="shared" si="363"/>
        <v>0.7648534324487265</v>
      </c>
      <c r="CI475" s="198">
        <v>3.7971253986781588</v>
      </c>
      <c r="CJ475" s="247"/>
      <c r="CK475" s="247"/>
      <c r="CL475" s="643"/>
      <c r="CM475" s="198">
        <v>2.8478440490086196</v>
      </c>
      <c r="CN475" s="247"/>
      <c r="CO475" s="247"/>
      <c r="CP475" s="818"/>
      <c r="CQ475" s="154">
        <f t="shared" si="365"/>
        <v>1.2626129090536877</v>
      </c>
      <c r="CR475" s="87">
        <f t="shared" si="364"/>
        <v>1.2691212230178823</v>
      </c>
      <c r="CS475" s="141"/>
    </row>
    <row r="476" spans="1:97" x14ac:dyDescent="0.3">
      <c r="A476" s="906" t="s">
        <v>2542</v>
      </c>
      <c r="B476" s="31" t="s">
        <v>1938</v>
      </c>
      <c r="C476" s="219" t="s">
        <v>599</v>
      </c>
      <c r="D476" s="219">
        <v>9</v>
      </c>
      <c r="E476" s="471">
        <v>1701640</v>
      </c>
      <c r="F476" s="472">
        <v>1</v>
      </c>
      <c r="G476" s="419">
        <v>11452500</v>
      </c>
      <c r="H476" s="419">
        <v>201701201330</v>
      </c>
      <c r="I476" s="419"/>
      <c r="J476" s="419"/>
      <c r="K476" s="926" t="s">
        <v>1773</v>
      </c>
      <c r="L476" s="413" t="s">
        <v>972</v>
      </c>
      <c r="M476" s="219"/>
      <c r="N476" s="219"/>
      <c r="O476" s="219"/>
      <c r="P476" s="332">
        <v>42755</v>
      </c>
      <c r="Q476" s="326">
        <v>0.5625</v>
      </c>
      <c r="R476" s="219" t="s">
        <v>1825</v>
      </c>
      <c r="S476" s="240" t="s">
        <v>1825</v>
      </c>
      <c r="T476" s="240">
        <v>126.9</v>
      </c>
      <c r="U476" s="239">
        <v>276.60000000000002</v>
      </c>
      <c r="V476" s="240">
        <v>149.70000000000002</v>
      </c>
      <c r="W476" s="136">
        <v>72</v>
      </c>
      <c r="X476" s="136">
        <v>2079.166666666667</v>
      </c>
      <c r="Y476" s="643"/>
      <c r="Z476" s="240" t="s">
        <v>1825</v>
      </c>
      <c r="AA476" s="7">
        <v>128</v>
      </c>
      <c r="AB476" s="7">
        <v>284.60000000000002</v>
      </c>
      <c r="AC476" s="7">
        <v>156.60000000000002</v>
      </c>
      <c r="AD476" s="7">
        <v>72</v>
      </c>
      <c r="AE476" s="7">
        <v>2175.0000000000005</v>
      </c>
      <c r="AF476" s="643"/>
      <c r="AG476" s="240" t="s">
        <v>1825</v>
      </c>
      <c r="AH476" s="138">
        <v>126.2</v>
      </c>
      <c r="AI476" s="600">
        <v>308.3</v>
      </c>
      <c r="AJ476" s="138">
        <v>182.10000000000002</v>
      </c>
      <c r="AK476" s="138">
        <v>82</v>
      </c>
      <c r="AL476" s="138">
        <v>2220.7317073170734</v>
      </c>
      <c r="AM476" s="643"/>
      <c r="AN476" s="138">
        <v>2158.2994579945803</v>
      </c>
      <c r="AO476" s="138">
        <v>72.245043158987116</v>
      </c>
      <c r="AP476" s="138">
        <v>3.3473132234446643</v>
      </c>
      <c r="AQ476" s="535">
        <v>3</v>
      </c>
      <c r="AR476" s="643"/>
      <c r="AS476" s="535"/>
      <c r="AT476" s="86" t="s">
        <v>191</v>
      </c>
      <c r="AU476" s="86" t="s">
        <v>191</v>
      </c>
      <c r="AV476" s="86" t="s">
        <v>191</v>
      </c>
      <c r="AW476" s="161" t="str">
        <f t="shared" si="361"/>
        <v xml:space="preserve">  </v>
      </c>
      <c r="AX476" s="643"/>
      <c r="AY476" s="86" t="s">
        <v>191</v>
      </c>
      <c r="AZ476" s="86" t="s">
        <v>191</v>
      </c>
      <c r="BA476" s="86" t="s">
        <v>191</v>
      </c>
      <c r="BB476" s="161" t="str">
        <f t="shared" si="360"/>
        <v xml:space="preserve">  </v>
      </c>
      <c r="BC476" s="643"/>
      <c r="BD476" s="801" t="s">
        <v>191</v>
      </c>
      <c r="BE476" s="247" t="s">
        <v>1825</v>
      </c>
      <c r="BF476" s="198">
        <v>4.3103923643846453</v>
      </c>
      <c r="BG476" s="198"/>
      <c r="BH476" s="247"/>
      <c r="BI476" s="643"/>
      <c r="BJ476" s="247" t="s">
        <v>1825</v>
      </c>
      <c r="BK476" s="612">
        <v>3.0177157355522878E-2</v>
      </c>
      <c r="BL476" s="247"/>
      <c r="BM476" s="247"/>
      <c r="BN476" s="818"/>
      <c r="BO476" s="942"/>
      <c r="BP476" s="825">
        <f t="shared" si="362"/>
        <v>0.70010232954351925</v>
      </c>
      <c r="BQ476" s="154">
        <v>168.49697888386015</v>
      </c>
      <c r="BR476" s="614"/>
      <c r="BS476" s="154"/>
      <c r="BT476" s="818"/>
      <c r="BU476" s="154">
        <v>350.33330192935932</v>
      </c>
      <c r="BV476" s="247"/>
      <c r="BW476" s="247"/>
      <c r="BX476" s="643"/>
      <c r="BY476" s="198">
        <v>0.64200062804508962</v>
      </c>
      <c r="BZ476" s="85"/>
      <c r="CA476" s="198"/>
      <c r="CB476" s="247"/>
      <c r="CC476" s="643"/>
      <c r="CD476" s="198">
        <v>1.39635136599807</v>
      </c>
      <c r="CE476" s="85"/>
      <c r="CF476" s="247"/>
      <c r="CG476" s="818"/>
      <c r="CH476" s="781">
        <f t="shared" si="363"/>
        <v>0.38101610622205939</v>
      </c>
      <c r="CI476" s="198">
        <v>3.1315150574556903</v>
      </c>
      <c r="CJ476" s="247"/>
      <c r="CK476" s="247"/>
      <c r="CL476" s="643"/>
      <c r="CM476" s="198">
        <v>6.9542547800326977</v>
      </c>
      <c r="CN476" s="247"/>
      <c r="CO476" s="247"/>
      <c r="CP476" s="818"/>
      <c r="CQ476" s="154">
        <f t="shared" si="365"/>
        <v>1.8584992313803732</v>
      </c>
      <c r="CR476" s="87">
        <f t="shared" si="364"/>
        <v>1.9850396013550955</v>
      </c>
      <c r="CS476" s="141"/>
    </row>
    <row r="477" spans="1:97" x14ac:dyDescent="0.3">
      <c r="A477" s="906" t="s">
        <v>2543</v>
      </c>
      <c r="B477" s="31" t="s">
        <v>1939</v>
      </c>
      <c r="C477" s="219" t="s">
        <v>599</v>
      </c>
      <c r="D477" s="219">
        <v>9</v>
      </c>
      <c r="E477" s="471">
        <v>1701650</v>
      </c>
      <c r="F477" s="472">
        <v>1</v>
      </c>
      <c r="G477" s="419">
        <v>11452600</v>
      </c>
      <c r="H477" s="419">
        <v>201701201510</v>
      </c>
      <c r="I477" s="419"/>
      <c r="J477" s="419"/>
      <c r="K477" s="926" t="s">
        <v>1693</v>
      </c>
      <c r="L477" s="413" t="s">
        <v>1694</v>
      </c>
      <c r="M477" s="219"/>
      <c r="N477" s="219"/>
      <c r="O477" s="219"/>
      <c r="P477" s="332">
        <v>42755</v>
      </c>
      <c r="Q477" s="326">
        <v>0.63194444444444442</v>
      </c>
      <c r="R477" s="219" t="s">
        <v>1826</v>
      </c>
      <c r="S477" s="240" t="s">
        <v>1826</v>
      </c>
      <c r="T477" s="240">
        <v>128.4</v>
      </c>
      <c r="U477" s="239">
        <v>206.8</v>
      </c>
      <c r="V477" s="240">
        <v>78.400000000000006</v>
      </c>
      <c r="W477" s="136">
        <v>42</v>
      </c>
      <c r="X477" s="136">
        <v>1866.6666666666667</v>
      </c>
      <c r="Y477" s="643"/>
      <c r="Z477" s="240" t="s">
        <v>1826</v>
      </c>
      <c r="AA477" s="7">
        <v>126.9</v>
      </c>
      <c r="AB477" s="7">
        <v>232.3</v>
      </c>
      <c r="AC477" s="7">
        <v>105.4</v>
      </c>
      <c r="AD477" s="7">
        <v>54</v>
      </c>
      <c r="AE477" s="7">
        <v>1951.851851851852</v>
      </c>
      <c r="AF477" s="643"/>
      <c r="AG477" s="240" t="s">
        <v>1826</v>
      </c>
      <c r="AH477" s="138">
        <v>128.1</v>
      </c>
      <c r="AI477" s="600">
        <v>211.4</v>
      </c>
      <c r="AJ477" s="138">
        <v>83.300000000000011</v>
      </c>
      <c r="AK477" s="138">
        <v>46</v>
      </c>
      <c r="AL477" s="138">
        <v>1810.8695652173915</v>
      </c>
      <c r="AM477" s="643"/>
      <c r="AN477" s="138">
        <v>1876.4626945786367</v>
      </c>
      <c r="AO477" s="138">
        <v>70.999809213189891</v>
      </c>
      <c r="AP477" s="138">
        <v>3.7837048089641363</v>
      </c>
      <c r="AQ477" s="535">
        <v>3</v>
      </c>
      <c r="AR477" s="643"/>
      <c r="AS477" s="535"/>
      <c r="AT477" s="86" t="s">
        <v>191</v>
      </c>
      <c r="AU477" s="86" t="s">
        <v>191</v>
      </c>
      <c r="AV477" s="86" t="s">
        <v>191</v>
      </c>
      <c r="AW477" s="161" t="str">
        <f t="shared" si="361"/>
        <v xml:space="preserve">  </v>
      </c>
      <c r="AX477" s="643"/>
      <c r="AY477" s="86" t="s">
        <v>191</v>
      </c>
      <c r="AZ477" s="86" t="s">
        <v>191</v>
      </c>
      <c r="BA477" s="86" t="s">
        <v>191</v>
      </c>
      <c r="BB477" s="161" t="str">
        <f t="shared" si="360"/>
        <v xml:space="preserve">  </v>
      </c>
      <c r="BC477" s="643"/>
      <c r="BD477" s="801" t="s">
        <v>191</v>
      </c>
      <c r="BE477" s="247" t="s">
        <v>1826</v>
      </c>
      <c r="BF477" s="198">
        <v>4.6997330427995507</v>
      </c>
      <c r="BG477" s="198">
        <v>3.2043609126075179E-2</v>
      </c>
      <c r="BH477" s="247"/>
      <c r="BI477" s="643"/>
      <c r="BJ477" s="247" t="s">
        <v>1826</v>
      </c>
      <c r="BK477" s="612">
        <v>2.1660953494171891E-2</v>
      </c>
      <c r="BL477" s="247"/>
      <c r="BM477" s="247"/>
      <c r="BN477" s="818"/>
      <c r="BO477" s="942"/>
      <c r="BP477" s="825">
        <f t="shared" si="362"/>
        <v>0.4608975296449781</v>
      </c>
      <c r="BQ477" s="154">
        <v>216.6399405659545</v>
      </c>
      <c r="BR477" s="614"/>
      <c r="BS477" s="154"/>
      <c r="BT477" s="818"/>
      <c r="BU477" s="154">
        <v>404.3945557231151</v>
      </c>
      <c r="BV477" s="247"/>
      <c r="BW477" s="247"/>
      <c r="BX477" s="643"/>
      <c r="BY477" s="198">
        <v>0.65566068943591238</v>
      </c>
      <c r="BZ477" s="85"/>
      <c r="CA477" s="198"/>
      <c r="CB477" s="247"/>
      <c r="CC477" s="643"/>
      <c r="CD477" s="198">
        <v>1.2797525308619475</v>
      </c>
      <c r="CE477" s="85"/>
      <c r="CF477" s="247"/>
      <c r="CG477" s="818"/>
      <c r="CH477" s="781">
        <f t="shared" si="363"/>
        <v>0.30264995813932155</v>
      </c>
      <c r="CI477" s="198">
        <v>3.2697827786721669</v>
      </c>
      <c r="CJ477" s="247"/>
      <c r="CK477" s="247"/>
      <c r="CL477" s="643"/>
      <c r="CM477" s="198">
        <v>5.9211501187693818</v>
      </c>
      <c r="CN477" s="247"/>
      <c r="CO477" s="247"/>
      <c r="CP477" s="818"/>
      <c r="CQ477" s="154">
        <f t="shared" si="365"/>
        <v>1.5093166893095156</v>
      </c>
      <c r="CR477" s="87">
        <f t="shared" si="364"/>
        <v>1.4642012447921118</v>
      </c>
      <c r="CS477" s="141"/>
    </row>
    <row r="478" spans="1:97" ht="28.8" x14ac:dyDescent="0.3">
      <c r="A478" s="906" t="s">
        <v>2544</v>
      </c>
      <c r="B478" s="31" t="s">
        <v>1940</v>
      </c>
      <c r="C478" s="219" t="s">
        <v>599</v>
      </c>
      <c r="D478" s="219">
        <v>9</v>
      </c>
      <c r="E478" s="471">
        <v>1701660</v>
      </c>
      <c r="F478" s="472">
        <v>1</v>
      </c>
      <c r="G478" s="419">
        <v>11452800</v>
      </c>
      <c r="H478" s="419">
        <v>201701210840</v>
      </c>
      <c r="I478" s="419"/>
      <c r="J478" s="419"/>
      <c r="K478" s="926" t="s">
        <v>1690</v>
      </c>
      <c r="L478" s="413" t="s">
        <v>1696</v>
      </c>
      <c r="M478" s="219"/>
      <c r="N478" s="219"/>
      <c r="O478" s="219"/>
      <c r="P478" s="332">
        <v>42756</v>
      </c>
      <c r="Q478" s="326">
        <v>0.3611111111111111</v>
      </c>
      <c r="R478" s="219" t="s">
        <v>1827</v>
      </c>
      <c r="S478" s="240" t="s">
        <v>1827</v>
      </c>
      <c r="T478" s="240">
        <v>130</v>
      </c>
      <c r="U478" s="239">
        <v>208.4</v>
      </c>
      <c r="V478" s="240">
        <v>78.400000000000006</v>
      </c>
      <c r="W478" s="136">
        <v>74</v>
      </c>
      <c r="X478" s="136">
        <v>1059.4594594594596</v>
      </c>
      <c r="Y478" s="643"/>
      <c r="Z478" s="240" t="s">
        <v>1827</v>
      </c>
      <c r="AA478" s="7">
        <v>131.19999999999999</v>
      </c>
      <c r="AB478" s="7">
        <v>202.6</v>
      </c>
      <c r="AC478" s="7">
        <v>71.400000000000006</v>
      </c>
      <c r="AD478" s="7">
        <v>74</v>
      </c>
      <c r="AE478" s="7">
        <v>964.86486486486501</v>
      </c>
      <c r="AF478" s="643"/>
      <c r="AG478" s="240" t="s">
        <v>1827</v>
      </c>
      <c r="AH478" s="138">
        <v>129.80000000000001</v>
      </c>
      <c r="AI478" s="600">
        <v>204.9</v>
      </c>
      <c r="AJ478" s="138">
        <v>75.099999999999994</v>
      </c>
      <c r="AK478" s="138">
        <v>76</v>
      </c>
      <c r="AL478" s="138">
        <v>988.15789473684208</v>
      </c>
      <c r="AM478" s="643"/>
      <c r="AN478" s="138">
        <v>1004.1607396870555</v>
      </c>
      <c r="AO478" s="138">
        <v>49.28592716490536</v>
      </c>
      <c r="AP478" s="138">
        <v>4.9081710942279235</v>
      </c>
      <c r="AQ478" s="535">
        <v>3</v>
      </c>
      <c r="AR478" s="643"/>
      <c r="AS478" s="535"/>
      <c r="AT478" s="86" t="s">
        <v>191</v>
      </c>
      <c r="AU478" s="86" t="s">
        <v>191</v>
      </c>
      <c r="AV478" s="86" t="s">
        <v>191</v>
      </c>
      <c r="AW478" s="161" t="str">
        <f t="shared" si="361"/>
        <v xml:space="preserve">  </v>
      </c>
      <c r="AX478" s="643"/>
      <c r="AY478" s="86" t="s">
        <v>191</v>
      </c>
      <c r="AZ478" s="86" t="s">
        <v>191</v>
      </c>
      <c r="BA478" s="86" t="s">
        <v>191</v>
      </c>
      <c r="BB478" s="161" t="str">
        <f t="shared" si="360"/>
        <v xml:space="preserve">  </v>
      </c>
      <c r="BC478" s="643"/>
      <c r="BD478" s="801" t="s">
        <v>191</v>
      </c>
      <c r="BE478" s="247" t="s">
        <v>1881</v>
      </c>
      <c r="BF478" s="198">
        <v>6.3587418660017949</v>
      </c>
      <c r="BG478" s="198"/>
      <c r="BH478" s="247"/>
      <c r="BI478" s="643"/>
      <c r="BJ478" s="247" t="s">
        <v>1827</v>
      </c>
      <c r="BK478" s="612">
        <v>2.4849350289359601E-2</v>
      </c>
      <c r="BL478" s="247"/>
      <c r="BM478" s="247"/>
      <c r="BN478" s="818"/>
      <c r="BO478" s="942"/>
      <c r="BP478" s="825">
        <f t="shared" si="362"/>
        <v>0.39079036093950142</v>
      </c>
      <c r="BQ478" s="154">
        <v>267.22313260914797</v>
      </c>
      <c r="BR478" s="614"/>
      <c r="BS478" s="154"/>
      <c r="BT478" s="818"/>
      <c r="BU478" s="154">
        <v>283.11207562915143</v>
      </c>
      <c r="BV478" s="247"/>
      <c r="BW478" s="247"/>
      <c r="BX478" s="643"/>
      <c r="BY478" s="198">
        <v>1.2926029697424275</v>
      </c>
      <c r="BZ478" s="85"/>
      <c r="CA478" s="198"/>
      <c r="CB478" s="247"/>
      <c r="CC478" s="643"/>
      <c r="CD478" s="198">
        <v>1.2471871897244506</v>
      </c>
      <c r="CE478" s="85"/>
      <c r="CF478" s="247"/>
      <c r="CG478" s="818"/>
      <c r="CH478" s="781">
        <f t="shared" si="363"/>
        <v>0.48371671910344832</v>
      </c>
      <c r="CI478" s="198">
        <v>4.1429772122231245</v>
      </c>
      <c r="CJ478" s="247"/>
      <c r="CK478" s="247"/>
      <c r="CL478" s="643"/>
      <c r="CM478" s="198">
        <v>4.0939156399731136</v>
      </c>
      <c r="CN478" s="247"/>
      <c r="CO478" s="247"/>
      <c r="CP478" s="818"/>
      <c r="CQ478" s="154">
        <f t="shared" si="365"/>
        <v>1.5503812008232165</v>
      </c>
      <c r="CR478" s="87">
        <f t="shared" si="364"/>
        <v>1.4460406292721102</v>
      </c>
      <c r="CS478" s="141"/>
    </row>
    <row r="479" spans="1:97" ht="28.8" x14ac:dyDescent="0.3">
      <c r="A479" s="906" t="s">
        <v>2545</v>
      </c>
      <c r="B479" s="31" t="s">
        <v>1941</v>
      </c>
      <c r="C479" s="219" t="s">
        <v>599</v>
      </c>
      <c r="D479" s="219">
        <v>9</v>
      </c>
      <c r="E479" s="471">
        <v>1701672</v>
      </c>
      <c r="F479" s="472">
        <v>1</v>
      </c>
      <c r="G479" s="419">
        <v>384115121402501</v>
      </c>
      <c r="H479" s="419">
        <v>201701211010</v>
      </c>
      <c r="I479" s="419"/>
      <c r="J479" s="419"/>
      <c r="K479" s="926" t="s">
        <v>1690</v>
      </c>
      <c r="L479" s="413" t="s">
        <v>1716</v>
      </c>
      <c r="M479" s="219"/>
      <c r="N479" s="219"/>
      <c r="O479" s="219"/>
      <c r="P479" s="332">
        <v>42756</v>
      </c>
      <c r="Q479" s="326">
        <v>0.4236111111111111</v>
      </c>
      <c r="R479" s="219" t="s">
        <v>1828</v>
      </c>
      <c r="S479" s="240" t="s">
        <v>1828</v>
      </c>
      <c r="T479" s="240">
        <v>127.1</v>
      </c>
      <c r="U479" s="239">
        <v>150.4</v>
      </c>
      <c r="V479" s="240">
        <v>23.300000000000011</v>
      </c>
      <c r="W479" s="136">
        <v>98</v>
      </c>
      <c r="X479" s="136">
        <v>237.75510204081644</v>
      </c>
      <c r="Y479" s="643"/>
      <c r="Z479" s="240" t="s">
        <v>1828</v>
      </c>
      <c r="AA479" s="7">
        <v>128.5</v>
      </c>
      <c r="AB479" s="7">
        <v>152.60000000000002</v>
      </c>
      <c r="AC479" s="7">
        <v>24.100000000000023</v>
      </c>
      <c r="AD479" s="7">
        <v>104</v>
      </c>
      <c r="AE479" s="7">
        <v>231.73076923076945</v>
      </c>
      <c r="AF479" s="643"/>
      <c r="AG479" s="240" t="s">
        <v>1828</v>
      </c>
      <c r="AH479" s="138">
        <v>128.5</v>
      </c>
      <c r="AI479" s="600">
        <v>152.60000000000002</v>
      </c>
      <c r="AJ479" s="138">
        <v>24.100000000000023</v>
      </c>
      <c r="AK479" s="138">
        <v>104</v>
      </c>
      <c r="AL479" s="138">
        <v>231.73076923076945</v>
      </c>
      <c r="AM479" s="643"/>
      <c r="AN479" s="138">
        <v>233.73888016745181</v>
      </c>
      <c r="AO479" s="138">
        <v>3.4781501695685213</v>
      </c>
      <c r="AP479" s="138">
        <v>1.4880494708782535</v>
      </c>
      <c r="AQ479" s="535">
        <v>3</v>
      </c>
      <c r="AR479" s="643"/>
      <c r="AS479" s="535"/>
      <c r="AT479" s="86" t="s">
        <v>191</v>
      </c>
      <c r="AU479" s="86" t="s">
        <v>191</v>
      </c>
      <c r="AV479" s="86" t="s">
        <v>191</v>
      </c>
      <c r="AW479" s="161" t="str">
        <f t="shared" si="361"/>
        <v xml:space="preserve">  </v>
      </c>
      <c r="AX479" s="643"/>
      <c r="AY479" s="86" t="s">
        <v>191</v>
      </c>
      <c r="AZ479" s="86" t="s">
        <v>191</v>
      </c>
      <c r="BA479" s="86" t="s">
        <v>191</v>
      </c>
      <c r="BB479" s="161" t="str">
        <f t="shared" si="360"/>
        <v xml:space="preserve">  </v>
      </c>
      <c r="BC479" s="643"/>
      <c r="BD479" s="801" t="s">
        <v>191</v>
      </c>
      <c r="BE479" s="247" t="s">
        <v>1828</v>
      </c>
      <c r="BF479" s="198">
        <v>4.9268137923476045</v>
      </c>
      <c r="BG479" s="198"/>
      <c r="BH479" s="247"/>
      <c r="BI479" s="643"/>
      <c r="BJ479" s="247" t="s">
        <v>1828</v>
      </c>
      <c r="BK479" s="612">
        <v>5.4993511859895351E-2</v>
      </c>
      <c r="BL479" s="247"/>
      <c r="BM479" s="247"/>
      <c r="BN479" s="818"/>
      <c r="BO479" s="942"/>
      <c r="BP479" s="825">
        <f t="shared" si="362"/>
        <v>1.1162084498771201</v>
      </c>
      <c r="BQ479" s="154">
        <v>320.04814457153196</v>
      </c>
      <c r="BR479" s="614"/>
      <c r="BS479" s="154"/>
      <c r="BT479" s="818"/>
      <c r="BU479" s="154">
        <v>76.093079270578556</v>
      </c>
      <c r="BV479" s="247"/>
      <c r="BW479" s="247"/>
      <c r="BX479" s="643"/>
      <c r="BY479" s="198">
        <v>2.1493511709147937</v>
      </c>
      <c r="BZ479" s="85"/>
      <c r="CA479" s="198"/>
      <c r="CB479" s="247"/>
      <c r="CC479" s="643"/>
      <c r="CD479" s="198">
        <v>0.49807080018313993</v>
      </c>
      <c r="CE479" s="85"/>
      <c r="CF479" s="247"/>
      <c r="CG479" s="818"/>
      <c r="CH479" s="781">
        <f t="shared" si="363"/>
        <v>0.67157120182410734</v>
      </c>
      <c r="CI479" s="198">
        <v>3.1746573903607547</v>
      </c>
      <c r="CJ479" s="247"/>
      <c r="CK479" s="247"/>
      <c r="CL479" s="643"/>
      <c r="CM479" s="198">
        <v>0.7356657991124449</v>
      </c>
      <c r="CN479" s="247"/>
      <c r="CO479" s="247"/>
      <c r="CP479" s="818"/>
      <c r="CQ479" s="154">
        <f t="shared" si="365"/>
        <v>0.99193119666757101</v>
      </c>
      <c r="CR479" s="87">
        <f t="shared" si="364"/>
        <v>0.9667972516876322</v>
      </c>
      <c r="CS479" s="141"/>
    </row>
    <row r="480" spans="1:97" ht="28.8" x14ac:dyDescent="0.3">
      <c r="A480" s="906" t="s">
        <v>2546</v>
      </c>
      <c r="B480" s="31" t="s">
        <v>1942</v>
      </c>
      <c r="C480" s="219" t="s">
        <v>601</v>
      </c>
      <c r="D480" s="305">
        <v>2</v>
      </c>
      <c r="E480" s="471">
        <v>1700246</v>
      </c>
      <c r="F480" s="472">
        <v>4</v>
      </c>
      <c r="G480" s="419">
        <v>11452500</v>
      </c>
      <c r="H480" s="419">
        <v>201701211025</v>
      </c>
      <c r="I480" s="419"/>
      <c r="J480" s="419"/>
      <c r="K480" s="926" t="s">
        <v>1773</v>
      </c>
      <c r="L480" s="413" t="s">
        <v>1829</v>
      </c>
      <c r="M480" s="219"/>
      <c r="N480" s="219"/>
      <c r="O480" s="219"/>
      <c r="P480" s="332">
        <v>42756</v>
      </c>
      <c r="Q480" s="326">
        <v>0.43402777777777773</v>
      </c>
      <c r="R480" s="219" t="s">
        <v>1830</v>
      </c>
      <c r="S480" s="240" t="s">
        <v>1830</v>
      </c>
      <c r="T480" s="240">
        <v>127.1</v>
      </c>
      <c r="U480" s="239">
        <v>126.7</v>
      </c>
      <c r="V480" s="240">
        <v>-0.39999999999999147</v>
      </c>
      <c r="W480" s="136">
        <v>118</v>
      </c>
      <c r="X480" s="136">
        <v>-3.3898305084745042</v>
      </c>
      <c r="Y480" s="643"/>
      <c r="Z480" s="240" t="s">
        <v>1830</v>
      </c>
      <c r="AA480" s="7">
        <v>129</v>
      </c>
      <c r="AB480" s="7">
        <v>128.70000000000002</v>
      </c>
      <c r="AC480" s="7">
        <v>-0.29999999999998295</v>
      </c>
      <c r="AD480" s="7">
        <v>122</v>
      </c>
      <c r="AE480" s="7">
        <v>-2.4590163934424831</v>
      </c>
      <c r="AF480" s="643"/>
      <c r="AG480" s="240" t="s">
        <v>1830</v>
      </c>
      <c r="AH480" s="138">
        <v>128</v>
      </c>
      <c r="AI480" s="600">
        <v>127.90000000000002</v>
      </c>
      <c r="AJ480" s="138">
        <v>-9.9999999999980105E-2</v>
      </c>
      <c r="AK480" s="138">
        <v>134</v>
      </c>
      <c r="AL480" s="138">
        <v>-0.74626865671626941</v>
      </c>
      <c r="AM480" s="643"/>
      <c r="AN480" s="138">
        <v>-2.1983718528777523</v>
      </c>
      <c r="AO480" s="138">
        <v>1.3409162906059817</v>
      </c>
      <c r="AP480" s="138">
        <v>-60.995881513433289</v>
      </c>
      <c r="AQ480" s="535">
        <v>3</v>
      </c>
      <c r="AR480" s="643"/>
      <c r="AS480" s="535" t="s">
        <v>1880</v>
      </c>
      <c r="AT480" s="86" t="s">
        <v>191</v>
      </c>
      <c r="AU480" s="86" t="s">
        <v>191</v>
      </c>
      <c r="AV480" s="86" t="s">
        <v>191</v>
      </c>
      <c r="AW480" s="161" t="str">
        <f t="shared" ref="AW480:AW515" si="366">IF(AU480&lt;AW$7,"E, &lt;PRL",IF(AU480&gt;AW$7,"  ",))</f>
        <v xml:space="preserve">  </v>
      </c>
      <c r="AX480" s="643"/>
      <c r="AY480" s="86" t="s">
        <v>191</v>
      </c>
      <c r="AZ480" s="86" t="s">
        <v>191</v>
      </c>
      <c r="BA480" s="86" t="s">
        <v>191</v>
      </c>
      <c r="BB480" s="161" t="str">
        <f t="shared" si="360"/>
        <v xml:space="preserve">  </v>
      </c>
      <c r="BC480" s="643"/>
      <c r="BD480" s="801" t="s">
        <v>191</v>
      </c>
      <c r="BE480" s="247" t="s">
        <v>1830</v>
      </c>
      <c r="BF480" s="198">
        <v>9.5719509233273062E-2</v>
      </c>
      <c r="BG480" s="198"/>
      <c r="BH480" s="247"/>
      <c r="BI480" s="643"/>
      <c r="BJ480" s="247" t="s">
        <v>1830</v>
      </c>
      <c r="BK480" s="612">
        <v>1.2857625656479271E-3</v>
      </c>
      <c r="BL480" s="247"/>
      <c r="BM480" s="247"/>
      <c r="BN480" s="818"/>
      <c r="BO480" s="942"/>
      <c r="BP480" s="825">
        <f t="shared" ref="BP480:BP511" si="367">BK480/BF480*100</f>
        <v>1.3432607165948394</v>
      </c>
      <c r="BQ480" s="679" t="s">
        <v>1033</v>
      </c>
      <c r="BR480" s="614"/>
      <c r="BS480" s="615"/>
      <c r="BT480" s="818"/>
      <c r="BU480" s="10" t="s">
        <v>1033</v>
      </c>
      <c r="BV480" s="247"/>
      <c r="BW480" s="247"/>
      <c r="BX480" s="643"/>
      <c r="BY480" s="606">
        <v>8.0413511065028924</v>
      </c>
      <c r="BZ480" s="85" t="s">
        <v>1982</v>
      </c>
      <c r="CA480" s="141"/>
      <c r="CB480" s="198" t="s">
        <v>1032</v>
      </c>
      <c r="CC480" s="643"/>
      <c r="CD480" s="198">
        <v>6.5912713987728633E-2</v>
      </c>
      <c r="CE480" s="85"/>
      <c r="CF480" s="198" t="s">
        <v>1032</v>
      </c>
      <c r="CG480" s="818"/>
      <c r="CH480" s="781" t="e">
        <f t="shared" si="363"/>
        <v>#VALUE!</v>
      </c>
      <c r="CI480" s="187">
        <v>-3.0603697243077703E-3</v>
      </c>
      <c r="CJ480" s="613" t="s">
        <v>1985</v>
      </c>
      <c r="CK480" s="247" t="s">
        <v>88</v>
      </c>
      <c r="CL480" s="643"/>
      <c r="CM480" s="198">
        <v>-2.2838580032147539E-2</v>
      </c>
      <c r="CN480" s="247"/>
      <c r="CO480" s="247" t="s">
        <v>88</v>
      </c>
      <c r="CP480" s="818"/>
      <c r="CQ480" s="154" t="e">
        <f t="shared" si="365"/>
        <v>#VALUE!</v>
      </c>
      <c r="CR480" s="87" t="e">
        <f t="shared" si="364"/>
        <v>#VALUE!</v>
      </c>
      <c r="CS480" s="141"/>
    </row>
    <row r="481" spans="1:97" x14ac:dyDescent="0.3">
      <c r="A481" s="906" t="s">
        <v>2547</v>
      </c>
      <c r="B481" s="31" t="s">
        <v>1943</v>
      </c>
      <c r="C481" s="219" t="s">
        <v>599</v>
      </c>
      <c r="D481" s="219">
        <v>9</v>
      </c>
      <c r="E481" s="471">
        <v>1701641</v>
      </c>
      <c r="F481" s="472">
        <v>1</v>
      </c>
      <c r="G481" s="419">
        <v>11452500</v>
      </c>
      <c r="H481" s="419">
        <v>201701211140</v>
      </c>
      <c r="I481" s="419"/>
      <c r="J481" s="419"/>
      <c r="K481" s="926" t="s">
        <v>1773</v>
      </c>
      <c r="L481" s="413" t="s">
        <v>972</v>
      </c>
      <c r="M481" s="219"/>
      <c r="N481" s="219"/>
      <c r="O481" s="219"/>
      <c r="P481" s="332">
        <v>42756</v>
      </c>
      <c r="Q481" s="326">
        <v>0.4861111111111111</v>
      </c>
      <c r="R481" s="219" t="s">
        <v>1831</v>
      </c>
      <c r="S481" s="240" t="s">
        <v>1831</v>
      </c>
      <c r="T481" s="240">
        <v>128.30000000000001</v>
      </c>
      <c r="U481" s="239">
        <v>194.6</v>
      </c>
      <c r="V481" s="240">
        <v>66.299999999999983</v>
      </c>
      <c r="W481" s="136">
        <v>62</v>
      </c>
      <c r="X481" s="136">
        <v>1069.3548387096771</v>
      </c>
      <c r="Y481" s="643"/>
      <c r="Z481" s="240" t="s">
        <v>1831</v>
      </c>
      <c r="AA481" s="7">
        <v>127.4</v>
      </c>
      <c r="AB481" s="7">
        <v>175.8</v>
      </c>
      <c r="AC481" s="7">
        <v>48.400000000000006</v>
      </c>
      <c r="AD481" s="7">
        <v>46</v>
      </c>
      <c r="AE481" s="7">
        <v>1052.1739130434785</v>
      </c>
      <c r="AF481" s="643"/>
      <c r="AG481" s="240" t="s">
        <v>1831</v>
      </c>
      <c r="AH481" s="138">
        <v>128</v>
      </c>
      <c r="AI481" s="600">
        <v>182.2</v>
      </c>
      <c r="AJ481" s="138">
        <v>54.199999999999989</v>
      </c>
      <c r="AK481" s="138">
        <v>52</v>
      </c>
      <c r="AL481" s="138">
        <v>1042.3076923076922</v>
      </c>
      <c r="AM481" s="643"/>
      <c r="AN481" s="138">
        <v>1054.6121480202826</v>
      </c>
      <c r="AO481" s="138">
        <v>13.687431259158343</v>
      </c>
      <c r="AP481" s="138">
        <v>1.2978639858124508</v>
      </c>
      <c r="AQ481" s="535">
        <v>3</v>
      </c>
      <c r="AR481" s="643"/>
      <c r="AS481" s="535"/>
      <c r="AT481" s="86" t="s">
        <v>191</v>
      </c>
      <c r="AU481" s="86" t="s">
        <v>191</v>
      </c>
      <c r="AV481" s="86" t="s">
        <v>191</v>
      </c>
      <c r="AW481" s="161" t="str">
        <f t="shared" si="366"/>
        <v xml:space="preserve">  </v>
      </c>
      <c r="AX481" s="643"/>
      <c r="AY481" s="86" t="s">
        <v>191</v>
      </c>
      <c r="AZ481" s="86" t="s">
        <v>191</v>
      </c>
      <c r="BA481" s="86" t="s">
        <v>191</v>
      </c>
      <c r="BB481" s="161" t="str">
        <f t="shared" si="360"/>
        <v xml:space="preserve">  </v>
      </c>
      <c r="BC481" s="643"/>
      <c r="BD481" s="801" t="s">
        <v>191</v>
      </c>
      <c r="BE481" s="247" t="s">
        <v>1831</v>
      </c>
      <c r="BF481" s="198">
        <v>5.4329941196602221</v>
      </c>
      <c r="BG481" s="198"/>
      <c r="BH481" s="247"/>
      <c r="BI481" s="643"/>
      <c r="BJ481" s="247" t="s">
        <v>1831</v>
      </c>
      <c r="BK481" s="612">
        <v>2.3362061924691389E-2</v>
      </c>
      <c r="BL481" s="612">
        <v>1.3681091520660518E-3</v>
      </c>
      <c r="BM481" s="247"/>
      <c r="BN481" s="818"/>
      <c r="BO481" s="942"/>
      <c r="BP481" s="825">
        <f t="shared" si="367"/>
        <v>0.43000344580075578</v>
      </c>
      <c r="BQ481" s="154">
        <v>343.41859450241316</v>
      </c>
      <c r="BR481" s="614"/>
      <c r="BS481" s="615"/>
      <c r="BT481" s="818"/>
      <c r="BU481" s="154">
        <v>367.23633573403208</v>
      </c>
      <c r="BV481" s="247"/>
      <c r="BW481" s="247"/>
      <c r="BX481" s="643"/>
      <c r="BY481" s="198">
        <v>0.97746422918538978</v>
      </c>
      <c r="BZ481" s="85">
        <v>1.6867372375933831E-3</v>
      </c>
      <c r="CA481" s="198"/>
      <c r="CB481" s="247"/>
      <c r="CC481" s="643"/>
      <c r="CD481" s="198">
        <v>1.0284623628820189</v>
      </c>
      <c r="CE481" s="85">
        <v>1.7747409195547625E-3</v>
      </c>
      <c r="CF481" s="247"/>
      <c r="CG481" s="818"/>
      <c r="CH481" s="781">
        <f t="shared" si="363"/>
        <v>0.28462763660239754</v>
      </c>
      <c r="CI481" s="198">
        <v>3.2184700052683199</v>
      </c>
      <c r="CJ481" s="247"/>
      <c r="CK481" s="247"/>
      <c r="CL481" s="643"/>
      <c r="CM481" s="198">
        <v>3.3546360439527487</v>
      </c>
      <c r="CN481" s="247"/>
      <c r="CO481" s="247"/>
      <c r="CP481" s="818"/>
      <c r="CQ481" s="154">
        <f t="shared" si="365"/>
        <v>0.93718571352597624</v>
      </c>
      <c r="CR481" s="87">
        <f t="shared" si="364"/>
        <v>0.91348151517945564</v>
      </c>
      <c r="CS481" s="141"/>
    </row>
    <row r="482" spans="1:97" x14ac:dyDescent="0.3">
      <c r="A482" s="906" t="s">
        <v>2548</v>
      </c>
      <c r="B482" s="31" t="s">
        <v>1944</v>
      </c>
      <c r="C482" s="219" t="s">
        <v>599</v>
      </c>
      <c r="D482" s="219">
        <v>9</v>
      </c>
      <c r="E482" s="471">
        <v>1701651</v>
      </c>
      <c r="F482" s="472">
        <v>1</v>
      </c>
      <c r="G482" s="419">
        <v>11452600</v>
      </c>
      <c r="H482" s="419">
        <v>201701211340</v>
      </c>
      <c r="I482" s="419"/>
      <c r="J482" s="419"/>
      <c r="K482" s="926" t="s">
        <v>1693</v>
      </c>
      <c r="L482" s="413" t="s">
        <v>1694</v>
      </c>
      <c r="M482" s="219"/>
      <c r="N482" s="219"/>
      <c r="O482" s="219"/>
      <c r="P482" s="332">
        <v>42756</v>
      </c>
      <c r="Q482" s="326">
        <v>0.56944444444444442</v>
      </c>
      <c r="R482" s="219" t="s">
        <v>1832</v>
      </c>
      <c r="S482" s="240" t="s">
        <v>1832</v>
      </c>
      <c r="T482" s="240">
        <v>128.30000000000001</v>
      </c>
      <c r="U482" s="239">
        <v>216.9</v>
      </c>
      <c r="V482" s="240">
        <v>88.6</v>
      </c>
      <c r="W482" s="136">
        <v>98</v>
      </c>
      <c r="X482" s="136">
        <v>904.08163265306109</v>
      </c>
      <c r="Y482" s="643"/>
      <c r="Z482" s="240" t="s">
        <v>1832</v>
      </c>
      <c r="AA482" s="7">
        <v>127.8</v>
      </c>
      <c r="AB482" s="7">
        <v>225.1</v>
      </c>
      <c r="AC482" s="7">
        <v>97.3</v>
      </c>
      <c r="AD482" s="7">
        <v>104</v>
      </c>
      <c r="AE482" s="7">
        <v>935.57692307692309</v>
      </c>
      <c r="AF482" s="643"/>
      <c r="AG482" s="240" t="s">
        <v>1832</v>
      </c>
      <c r="AH482" s="138">
        <v>128.4</v>
      </c>
      <c r="AI482" s="600">
        <v>210.60000000000002</v>
      </c>
      <c r="AJ482" s="138">
        <v>82.200000000000017</v>
      </c>
      <c r="AK482" s="138">
        <v>86</v>
      </c>
      <c r="AL482" s="138">
        <v>955.81395348837236</v>
      </c>
      <c r="AM482" s="643"/>
      <c r="AN482" s="138">
        <v>931.82416973945203</v>
      </c>
      <c r="AO482" s="138">
        <v>26.069534383276189</v>
      </c>
      <c r="AP482" s="138">
        <v>2.7976881508198601</v>
      </c>
      <c r="AQ482" s="535">
        <v>3</v>
      </c>
      <c r="AR482" s="643"/>
      <c r="AS482" s="535"/>
      <c r="AT482" s="86" t="s">
        <v>191</v>
      </c>
      <c r="AU482" s="86" t="s">
        <v>191</v>
      </c>
      <c r="AV482" s="86" t="s">
        <v>191</v>
      </c>
      <c r="AW482" s="161" t="str">
        <f t="shared" si="366"/>
        <v xml:space="preserve">  </v>
      </c>
      <c r="AX482" s="643"/>
      <c r="AY482" s="86" t="s">
        <v>191</v>
      </c>
      <c r="AZ482" s="86" t="s">
        <v>191</v>
      </c>
      <c r="BA482" s="86" t="s">
        <v>191</v>
      </c>
      <c r="BB482" s="161" t="str">
        <f t="shared" si="360"/>
        <v xml:space="preserve">  </v>
      </c>
      <c r="BC482" s="643"/>
      <c r="BD482" s="801" t="s">
        <v>191</v>
      </c>
      <c r="BE482" s="247" t="s">
        <v>1832</v>
      </c>
      <c r="BF482" s="198">
        <v>3.9950776245994684</v>
      </c>
      <c r="BG482" s="198"/>
      <c r="BH482" s="247"/>
      <c r="BI482" s="643"/>
      <c r="BJ482" s="247" t="s">
        <v>1832</v>
      </c>
      <c r="BK482" s="612">
        <v>2.5813846259331603E-2</v>
      </c>
      <c r="BL482" s="247"/>
      <c r="BM482" s="247"/>
      <c r="BN482" s="818"/>
      <c r="BO482" s="942"/>
      <c r="BP482" s="825">
        <f t="shared" si="367"/>
        <v>0.64614129398598619</v>
      </c>
      <c r="BQ482" s="154">
        <v>225.90084136157429</v>
      </c>
      <c r="BR482" s="614"/>
      <c r="BS482" s="615"/>
      <c r="BT482" s="818"/>
      <c r="BU482" s="154">
        <v>204.23280147587224</v>
      </c>
      <c r="BV482" s="247"/>
      <c r="BW482" s="247"/>
      <c r="BX482" s="643"/>
      <c r="BY482" s="198">
        <v>0.94433362413270039</v>
      </c>
      <c r="BZ482" s="85"/>
      <c r="CA482" s="198"/>
      <c r="CB482" s="247"/>
      <c r="CC482" s="643"/>
      <c r="CD482" s="198">
        <v>0.88349674642415144</v>
      </c>
      <c r="CE482" s="85"/>
      <c r="CF482" s="247"/>
      <c r="CG482" s="818"/>
      <c r="CH482" s="781">
        <f t="shared" si="363"/>
        <v>0.41803014917558928</v>
      </c>
      <c r="CI482" s="198">
        <v>3.5121031304910737</v>
      </c>
      <c r="CJ482" s="247"/>
      <c r="CK482" s="247"/>
      <c r="CL482" s="643"/>
      <c r="CM482" s="198">
        <v>3.3569171782135623</v>
      </c>
      <c r="CN482" s="247"/>
      <c r="CO482" s="247"/>
      <c r="CP482" s="818"/>
      <c r="CQ482" s="154">
        <f t="shared" si="365"/>
        <v>1.5547100707206494</v>
      </c>
      <c r="CR482" s="87">
        <f t="shared" si="364"/>
        <v>1.6436719047846697</v>
      </c>
      <c r="CS482" s="141"/>
    </row>
    <row r="483" spans="1:97" ht="28.8" x14ac:dyDescent="0.3">
      <c r="A483" s="906" t="s">
        <v>2549</v>
      </c>
      <c r="B483" s="31" t="s">
        <v>1945</v>
      </c>
      <c r="C483" s="219" t="s">
        <v>599</v>
      </c>
      <c r="D483" s="219">
        <v>9</v>
      </c>
      <c r="E483" s="471">
        <v>1701673</v>
      </c>
      <c r="F483" s="472">
        <v>1</v>
      </c>
      <c r="G483" s="419">
        <v>384115121402501</v>
      </c>
      <c r="H483" s="419">
        <v>201701231120</v>
      </c>
      <c r="I483" s="419"/>
      <c r="J483" s="419"/>
      <c r="K483" s="926" t="s">
        <v>1690</v>
      </c>
      <c r="L483" s="413" t="s">
        <v>1716</v>
      </c>
      <c r="M483" s="219"/>
      <c r="N483" s="219"/>
      <c r="O483" s="219"/>
      <c r="P483" s="332">
        <v>42758</v>
      </c>
      <c r="Q483" s="326">
        <v>0.47222222222222227</v>
      </c>
      <c r="R483" s="219" t="s">
        <v>1833</v>
      </c>
      <c r="S483" s="240" t="s">
        <v>1833</v>
      </c>
      <c r="T483" s="240">
        <v>127</v>
      </c>
      <c r="U483" s="239">
        <v>155.4</v>
      </c>
      <c r="V483" s="240">
        <v>28.400000000000006</v>
      </c>
      <c r="W483" s="136">
        <v>150</v>
      </c>
      <c r="X483" s="136">
        <v>189.33333333333337</v>
      </c>
      <c r="Y483" s="643"/>
      <c r="Z483" s="240" t="s">
        <v>1833</v>
      </c>
      <c r="AA483" s="7">
        <v>127.9</v>
      </c>
      <c r="AB483" s="7">
        <v>159</v>
      </c>
      <c r="AC483" s="7">
        <v>31.099999999999994</v>
      </c>
      <c r="AD483" s="7">
        <v>160</v>
      </c>
      <c r="AE483" s="7">
        <v>194.37499999999997</v>
      </c>
      <c r="AF483" s="643"/>
      <c r="AG483" s="240" t="s">
        <v>1833</v>
      </c>
      <c r="AH483" s="138">
        <v>127.5</v>
      </c>
      <c r="AI483" s="600">
        <v>154.5</v>
      </c>
      <c r="AJ483" s="138">
        <v>27</v>
      </c>
      <c r="AK483" s="138">
        <v>140</v>
      </c>
      <c r="AL483" s="138">
        <v>192.85714285714283</v>
      </c>
      <c r="AM483" s="643"/>
      <c r="AN483" s="138">
        <v>192.18849206349205</v>
      </c>
      <c r="AO483" s="138">
        <v>2.5864881803966617</v>
      </c>
      <c r="AP483" s="138">
        <v>1.3458080411714666</v>
      </c>
      <c r="AQ483" s="535">
        <v>3</v>
      </c>
      <c r="AR483" s="643"/>
      <c r="AS483" s="535"/>
      <c r="AT483" s="86" t="s">
        <v>191</v>
      </c>
      <c r="AU483" s="86" t="s">
        <v>191</v>
      </c>
      <c r="AV483" s="86" t="s">
        <v>191</v>
      </c>
      <c r="AW483" s="161" t="str">
        <f t="shared" si="366"/>
        <v xml:space="preserve">  </v>
      </c>
      <c r="AX483" s="643"/>
      <c r="AY483" s="86" t="s">
        <v>191</v>
      </c>
      <c r="AZ483" s="86" t="s">
        <v>191</v>
      </c>
      <c r="BA483" s="86" t="s">
        <v>191</v>
      </c>
      <c r="BB483" s="161" t="str">
        <f t="shared" si="360"/>
        <v xml:space="preserve">  </v>
      </c>
      <c r="BC483" s="643"/>
      <c r="BD483" s="801" t="s">
        <v>191</v>
      </c>
      <c r="BE483" s="247" t="s">
        <v>1833</v>
      </c>
      <c r="BF483" s="198">
        <v>4.5914373925040843</v>
      </c>
      <c r="BG483" s="198"/>
      <c r="BH483" s="247"/>
      <c r="BI483" s="643"/>
      <c r="BJ483" s="247" t="s">
        <v>1833</v>
      </c>
      <c r="BK483" s="612">
        <v>5.2798640735762778E-2</v>
      </c>
      <c r="BL483" s="247"/>
      <c r="BM483" s="247"/>
      <c r="BN483" s="818"/>
      <c r="BO483" s="942"/>
      <c r="BP483" s="825">
        <f t="shared" si="367"/>
        <v>1.1499370724723612</v>
      </c>
      <c r="BQ483" s="154">
        <v>293.75623592679426</v>
      </c>
      <c r="BR483" s="614"/>
      <c r="BS483" s="615"/>
      <c r="BT483" s="818"/>
      <c r="BU483" s="154">
        <v>55.617847335473058</v>
      </c>
      <c r="BV483" s="247"/>
      <c r="BW483" s="247"/>
      <c r="BX483" s="643"/>
      <c r="BY483" s="198">
        <v>1.9700765519546977</v>
      </c>
      <c r="BZ483" s="85"/>
      <c r="CA483" s="198"/>
      <c r="CB483" s="247"/>
      <c r="CC483" s="643"/>
      <c r="CD483" s="198">
        <v>0.38293362978619422</v>
      </c>
      <c r="CE483" s="85"/>
      <c r="CF483" s="247"/>
      <c r="CG483" s="818"/>
      <c r="CH483" s="781">
        <f t="shared" si="363"/>
        <v>0.67065012109075772</v>
      </c>
      <c r="CI483" s="198">
        <v>3.9671459389174792</v>
      </c>
      <c r="CJ483" s="247"/>
      <c r="CK483" s="247"/>
      <c r="CL483" s="643"/>
      <c r="CM483" s="198">
        <v>0.76509243107694247</v>
      </c>
      <c r="CN483" s="247"/>
      <c r="CO483" s="247"/>
      <c r="CP483" s="818"/>
      <c r="CQ483" s="154">
        <f t="shared" si="365"/>
        <v>1.3504890973297039</v>
      </c>
      <c r="CR483" s="87">
        <f t="shared" si="364"/>
        <v>1.3756239547749749</v>
      </c>
      <c r="CS483" s="141"/>
    </row>
    <row r="484" spans="1:97" ht="28.8" x14ac:dyDescent="0.3">
      <c r="A484" s="906" t="s">
        <v>2550</v>
      </c>
      <c r="B484" s="31" t="s">
        <v>1946</v>
      </c>
      <c r="C484" s="219" t="s">
        <v>599</v>
      </c>
      <c r="D484" s="219">
        <v>9</v>
      </c>
      <c r="E484" s="471">
        <v>1701661</v>
      </c>
      <c r="F484" s="472">
        <v>1</v>
      </c>
      <c r="G484" s="419">
        <v>11452800</v>
      </c>
      <c r="H484" s="419">
        <v>201701231230</v>
      </c>
      <c r="I484" s="419"/>
      <c r="J484" s="419"/>
      <c r="K484" s="926" t="s">
        <v>1690</v>
      </c>
      <c r="L484" s="413" t="s">
        <v>1696</v>
      </c>
      <c r="M484" s="219"/>
      <c r="N484" s="219"/>
      <c r="O484" s="219"/>
      <c r="P484" s="332">
        <v>42758</v>
      </c>
      <c r="Q484" s="326">
        <v>0.52083333333333337</v>
      </c>
      <c r="R484" s="219" t="s">
        <v>1834</v>
      </c>
      <c r="S484" s="240" t="s">
        <v>1834</v>
      </c>
      <c r="T484" s="240">
        <v>127.9</v>
      </c>
      <c r="U484" s="239">
        <v>183.29999999999998</v>
      </c>
      <c r="V484" s="240">
        <v>55.399999999999977</v>
      </c>
      <c r="W484" s="136">
        <v>76</v>
      </c>
      <c r="X484" s="136">
        <v>728.94736842105237</v>
      </c>
      <c r="Y484" s="643"/>
      <c r="Z484" s="240" t="s">
        <v>1834</v>
      </c>
      <c r="AA484" s="7">
        <v>127.2</v>
      </c>
      <c r="AB484" s="7">
        <v>178.4</v>
      </c>
      <c r="AC484" s="7">
        <v>51.2</v>
      </c>
      <c r="AD484" s="7">
        <v>72</v>
      </c>
      <c r="AE484" s="7">
        <v>711.1111111111112</v>
      </c>
      <c r="AF484" s="643"/>
      <c r="AG484" s="240" t="s">
        <v>1834</v>
      </c>
      <c r="AH484" s="138">
        <v>127.1</v>
      </c>
      <c r="AI484" s="600">
        <v>170.4</v>
      </c>
      <c r="AJ484" s="138">
        <v>43.300000000000011</v>
      </c>
      <c r="AK484" s="138">
        <v>62</v>
      </c>
      <c r="AL484" s="138">
        <v>698.38709677419376</v>
      </c>
      <c r="AM484" s="643"/>
      <c r="AN484" s="138">
        <v>712.81519210211911</v>
      </c>
      <c r="AO484" s="138">
        <v>15.351236751492808</v>
      </c>
      <c r="AP484" s="138">
        <v>2.1536068425002877</v>
      </c>
      <c r="AQ484" s="535">
        <v>3</v>
      </c>
      <c r="AR484" s="643"/>
      <c r="AS484" s="535"/>
      <c r="AT484" s="86" t="s">
        <v>191</v>
      </c>
      <c r="AU484" s="86" t="s">
        <v>191</v>
      </c>
      <c r="AV484" s="86" t="s">
        <v>191</v>
      </c>
      <c r="AW484" s="161" t="str">
        <f t="shared" si="366"/>
        <v xml:space="preserve">  </v>
      </c>
      <c r="AX484" s="643"/>
      <c r="AY484" s="86" t="s">
        <v>191</v>
      </c>
      <c r="AZ484" s="86" t="s">
        <v>191</v>
      </c>
      <c r="BA484" s="86" t="s">
        <v>191</v>
      </c>
      <c r="BB484" s="161" t="str">
        <f t="shared" ref="BB484:BB519" si="368">IF(AZ484&lt;BB$7,"E, &lt;PRL",IF(AZ484&gt;BB$7,"  ",))</f>
        <v xml:space="preserve">  </v>
      </c>
      <c r="BC484" s="643"/>
      <c r="BD484" s="801" t="s">
        <v>191</v>
      </c>
      <c r="BE484" s="247" t="s">
        <v>1834</v>
      </c>
      <c r="BF484" s="198">
        <v>6.5180810112118692</v>
      </c>
      <c r="BG484" s="198"/>
      <c r="BH484" s="247"/>
      <c r="BI484" s="643"/>
      <c r="BJ484" s="247" t="s">
        <v>1834</v>
      </c>
      <c r="BK484" s="612">
        <v>2.9265619147721068E-2</v>
      </c>
      <c r="BL484" s="247"/>
      <c r="BM484" s="247"/>
      <c r="BN484" s="818"/>
      <c r="BO484" s="942"/>
      <c r="BP484" s="825">
        <f t="shared" si="367"/>
        <v>0.44899133805457075</v>
      </c>
      <c r="BQ484" s="154">
        <v>265.47266816270223</v>
      </c>
      <c r="BR484" s="614"/>
      <c r="BS484" s="615"/>
      <c r="BT484" s="818"/>
      <c r="BU484" s="154">
        <v>193.51560284491705</v>
      </c>
      <c r="BV484" s="247"/>
      <c r="BW484" s="247"/>
      <c r="BX484" s="643"/>
      <c r="BY484" s="198">
        <v>1.0707025832837669</v>
      </c>
      <c r="BZ484" s="85"/>
      <c r="CA484" s="198"/>
      <c r="CB484" s="247"/>
      <c r="CC484" s="643"/>
      <c r="CD484" s="198">
        <v>0.76138850366845634</v>
      </c>
      <c r="CE484" s="85"/>
      <c r="CF484" s="247"/>
      <c r="CG484" s="818"/>
      <c r="CH484" s="781">
        <f t="shared" si="363"/>
        <v>0.40331932876327492</v>
      </c>
      <c r="CI484" s="198">
        <v>3.1805228081720469</v>
      </c>
      <c r="CJ484" s="247"/>
      <c r="CK484" s="247"/>
      <c r="CL484" s="643"/>
      <c r="CM484" s="198">
        <v>2.2212360902233819</v>
      </c>
      <c r="CN484" s="247"/>
      <c r="CO484" s="247"/>
      <c r="CP484" s="818"/>
      <c r="CQ484" s="154">
        <f t="shared" si="365"/>
        <v>1.1980603616123586</v>
      </c>
      <c r="CR484" s="87">
        <f t="shared" si="364"/>
        <v>1.147833072666226</v>
      </c>
      <c r="CS484" s="141"/>
    </row>
    <row r="485" spans="1:97" x14ac:dyDescent="0.3">
      <c r="A485" s="906" t="s">
        <v>2551</v>
      </c>
      <c r="B485" s="603" t="s">
        <v>1947</v>
      </c>
      <c r="C485" s="219" t="s">
        <v>599</v>
      </c>
      <c r="D485" s="219">
        <v>7</v>
      </c>
      <c r="E485" s="471">
        <v>1701642</v>
      </c>
      <c r="F485" s="472">
        <v>1</v>
      </c>
      <c r="G485" s="419">
        <v>11452500</v>
      </c>
      <c r="H485" s="419">
        <v>201701241100</v>
      </c>
      <c r="I485" s="419"/>
      <c r="J485" s="419"/>
      <c r="K485" s="926" t="s">
        <v>1773</v>
      </c>
      <c r="L485" s="413" t="s">
        <v>972</v>
      </c>
      <c r="M485" s="219"/>
      <c r="N485" s="219"/>
      <c r="O485" s="219"/>
      <c r="P485" s="332">
        <v>42759</v>
      </c>
      <c r="Q485" s="326">
        <v>0.45833333333333331</v>
      </c>
      <c r="R485" s="219" t="s">
        <v>1835</v>
      </c>
      <c r="S485" s="240" t="s">
        <v>1835</v>
      </c>
      <c r="T485" s="240">
        <v>125.7</v>
      </c>
      <c r="U485" s="239">
        <v>207.6</v>
      </c>
      <c r="V485" s="240">
        <v>81.899999999999991</v>
      </c>
      <c r="W485" s="136">
        <v>110</v>
      </c>
      <c r="X485" s="136">
        <v>744.5454545454545</v>
      </c>
      <c r="Y485" s="643"/>
      <c r="Z485" s="240" t="s">
        <v>1835</v>
      </c>
      <c r="AA485" s="7">
        <v>128.5</v>
      </c>
      <c r="AB485" s="7">
        <v>203.9</v>
      </c>
      <c r="AC485" s="7">
        <v>75.400000000000006</v>
      </c>
      <c r="AD485" s="7">
        <v>104</v>
      </c>
      <c r="AE485" s="7">
        <v>725.00000000000011</v>
      </c>
      <c r="AF485" s="643"/>
      <c r="AG485" s="240" t="s">
        <v>1835</v>
      </c>
      <c r="AH485" s="138">
        <v>127.7</v>
      </c>
      <c r="AI485" s="600">
        <v>212.9</v>
      </c>
      <c r="AJ485" s="138">
        <v>85.2</v>
      </c>
      <c r="AK485" s="138">
        <v>116</v>
      </c>
      <c r="AL485" s="138">
        <v>734.48275862068965</v>
      </c>
      <c r="AM485" s="643"/>
      <c r="AN485" s="138">
        <v>734.67607105538139</v>
      </c>
      <c r="AO485" s="138">
        <v>9.7741611210456707</v>
      </c>
      <c r="AP485" s="138">
        <v>1.3304041748637372</v>
      </c>
      <c r="AQ485" s="535">
        <v>3</v>
      </c>
      <c r="AR485" s="643"/>
      <c r="AS485" s="535"/>
      <c r="AT485" s="86" t="s">
        <v>191</v>
      </c>
      <c r="AU485" s="86" t="s">
        <v>191</v>
      </c>
      <c r="AV485" s="86" t="s">
        <v>191</v>
      </c>
      <c r="AW485" s="161" t="str">
        <f t="shared" si="366"/>
        <v xml:space="preserve">  </v>
      </c>
      <c r="AX485" s="643"/>
      <c r="AY485" s="86" t="s">
        <v>191</v>
      </c>
      <c r="AZ485" s="86" t="s">
        <v>191</v>
      </c>
      <c r="BA485" s="86" t="s">
        <v>191</v>
      </c>
      <c r="BB485" s="161" t="str">
        <f t="shared" si="368"/>
        <v xml:space="preserve">  </v>
      </c>
      <c r="BC485" s="643"/>
      <c r="BD485" s="801" t="s">
        <v>191</v>
      </c>
      <c r="BE485" s="247" t="s">
        <v>1835</v>
      </c>
      <c r="BF485" s="198">
        <v>1.7280407684533663</v>
      </c>
      <c r="BG485" s="198"/>
      <c r="BH485" s="247"/>
      <c r="BI485" s="643"/>
      <c r="BJ485" s="247" t="s">
        <v>1835</v>
      </c>
      <c r="BK485" s="612">
        <v>1.2139240755744584E-2</v>
      </c>
      <c r="BL485" s="247"/>
      <c r="BM485" s="247"/>
      <c r="BN485" s="818"/>
      <c r="BO485" s="942"/>
      <c r="BP485" s="825">
        <f t="shared" si="367"/>
        <v>0.70248578490480096</v>
      </c>
      <c r="BQ485" s="154">
        <v>216.2532771841897</v>
      </c>
      <c r="BR485" s="614"/>
      <c r="BS485" s="615"/>
      <c r="BT485" s="818"/>
      <c r="BU485" s="154">
        <v>161.01039455804667</v>
      </c>
      <c r="BV485" s="247"/>
      <c r="BW485" s="247"/>
      <c r="BX485" s="643"/>
      <c r="BY485" s="198">
        <v>1.0439417859083786</v>
      </c>
      <c r="BZ485" s="85"/>
      <c r="CA485" s="85"/>
      <c r="CB485" s="247"/>
      <c r="CC485" s="643"/>
      <c r="CD485" s="198">
        <v>0.75685779478357429</v>
      </c>
      <c r="CE485" s="141"/>
      <c r="CF485" s="247"/>
      <c r="CG485" s="818"/>
      <c r="CH485" s="781">
        <f t="shared" ref="CH485:CH516" si="369">BY485/BQ485*100</f>
        <v>0.48274033092188501</v>
      </c>
      <c r="CI485" s="198">
        <v>2.8376667631492238</v>
      </c>
      <c r="CJ485" s="247"/>
      <c r="CK485" s="247"/>
      <c r="CL485" s="643"/>
      <c r="CM485" s="198">
        <v>2.084217312244085</v>
      </c>
      <c r="CN485" s="247"/>
      <c r="CO485" s="247"/>
      <c r="CP485" s="818"/>
      <c r="CQ485" s="154">
        <f t="shared" si="365"/>
        <v>1.3121959584142135</v>
      </c>
      <c r="CR485" s="87">
        <f t="shared" ref="CR485:CR519" si="370">100*CM485/BU485</f>
        <v>1.2944613408128089</v>
      </c>
      <c r="CS485" s="141"/>
    </row>
    <row r="486" spans="1:97" ht="28.8" x14ac:dyDescent="0.3">
      <c r="A486" s="906" t="s">
        <v>2552</v>
      </c>
      <c r="B486" s="603" t="s">
        <v>1948</v>
      </c>
      <c r="C486" s="310" t="s">
        <v>600</v>
      </c>
      <c r="D486" s="310">
        <v>7</v>
      </c>
      <c r="E486" s="478">
        <v>1700247</v>
      </c>
      <c r="F486" s="597">
        <v>4</v>
      </c>
      <c r="G486" s="309">
        <v>11452500</v>
      </c>
      <c r="H486" s="309">
        <v>201701241101</v>
      </c>
      <c r="I486" s="309"/>
      <c r="J486" s="309"/>
      <c r="K486" s="908" t="s">
        <v>1773</v>
      </c>
      <c r="L486" s="469" t="s">
        <v>1836</v>
      </c>
      <c r="M486" s="310"/>
      <c r="N486" s="310"/>
      <c r="O486" s="310" t="s">
        <v>45</v>
      </c>
      <c r="P486" s="402">
        <v>42759</v>
      </c>
      <c r="Q486" s="327">
        <v>0.45902777777777781</v>
      </c>
      <c r="R486" s="310" t="s">
        <v>1837</v>
      </c>
      <c r="S486" s="371" t="s">
        <v>1837</v>
      </c>
      <c r="T486" s="240">
        <v>127.7</v>
      </c>
      <c r="U486" s="239">
        <v>221.4</v>
      </c>
      <c r="V486" s="240">
        <v>93.7</v>
      </c>
      <c r="W486" s="136">
        <v>110</v>
      </c>
      <c r="X486" s="136">
        <v>851.81818181818187</v>
      </c>
      <c r="Y486" s="643"/>
      <c r="Z486" s="371" t="s">
        <v>1837</v>
      </c>
      <c r="AA486" s="7">
        <v>128.6</v>
      </c>
      <c r="AB486" s="7">
        <v>216.5</v>
      </c>
      <c r="AC486" s="7">
        <v>87.9</v>
      </c>
      <c r="AD486" s="7">
        <v>106</v>
      </c>
      <c r="AE486" s="7">
        <v>829.24528301886801</v>
      </c>
      <c r="AF486" s="643"/>
      <c r="AG486" s="371" t="s">
        <v>1837</v>
      </c>
      <c r="AH486" s="317">
        <v>127.4</v>
      </c>
      <c r="AI486" s="601">
        <v>217.6</v>
      </c>
      <c r="AJ486" s="317">
        <v>90.199999999999989</v>
      </c>
      <c r="AK486" s="317">
        <v>106</v>
      </c>
      <c r="AL486" s="317">
        <v>850.94339622641496</v>
      </c>
      <c r="AM486" s="643"/>
      <c r="AN486" s="317">
        <v>844.00228702115498</v>
      </c>
      <c r="AO486" s="317">
        <v>12.787423032046968</v>
      </c>
      <c r="AP486" s="317">
        <v>1.5150934101350901</v>
      </c>
      <c r="AQ486" s="535">
        <v>3</v>
      </c>
      <c r="AR486" s="643"/>
      <c r="AS486" s="536"/>
      <c r="AT486" s="272" t="s">
        <v>191</v>
      </c>
      <c r="AU486" s="272" t="s">
        <v>191</v>
      </c>
      <c r="AV486" s="272" t="s">
        <v>191</v>
      </c>
      <c r="AW486" s="161" t="str">
        <f t="shared" si="366"/>
        <v xml:space="preserve">  </v>
      </c>
      <c r="AX486" s="643"/>
      <c r="AY486" s="272" t="s">
        <v>191</v>
      </c>
      <c r="AZ486" s="272" t="s">
        <v>191</v>
      </c>
      <c r="BA486" s="272" t="s">
        <v>191</v>
      </c>
      <c r="BB486" s="161" t="str">
        <f t="shared" si="368"/>
        <v xml:space="preserve">  </v>
      </c>
      <c r="BC486" s="643"/>
      <c r="BD486" s="802" t="s">
        <v>191</v>
      </c>
      <c r="BE486" s="195" t="s">
        <v>1837</v>
      </c>
      <c r="BF486" s="312">
        <v>1.6276148902504404</v>
      </c>
      <c r="BG486" s="312"/>
      <c r="BH486" s="195"/>
      <c r="BI486" s="643"/>
      <c r="BJ486" s="247" t="s">
        <v>1837</v>
      </c>
      <c r="BK486" s="612">
        <v>1.7468709341048633E-2</v>
      </c>
      <c r="BL486" s="247"/>
      <c r="BM486" s="247"/>
      <c r="BN486" s="818"/>
      <c r="BO486" s="942"/>
      <c r="BP486" s="825">
        <f t="shared" si="367"/>
        <v>1.0732704305968062</v>
      </c>
      <c r="BQ486" s="154">
        <v>534.34689053800469</v>
      </c>
      <c r="BR486" s="614"/>
      <c r="BS486" s="615"/>
      <c r="BT486" s="818"/>
      <c r="BU486" s="154">
        <v>455.16639675828219</v>
      </c>
      <c r="BV486" s="247"/>
      <c r="BW486" s="247"/>
      <c r="BX486" s="643"/>
      <c r="BY486" s="198">
        <v>0.89744004325832916</v>
      </c>
      <c r="BZ486" s="312"/>
      <c r="CA486" s="312"/>
      <c r="CB486" s="247"/>
      <c r="CC486" s="643"/>
      <c r="CD486" s="198">
        <v>0.74419792266421825</v>
      </c>
      <c r="CE486" s="195"/>
      <c r="CF486" s="247"/>
      <c r="CG486" s="818"/>
      <c r="CH486" s="781">
        <f t="shared" si="369"/>
        <v>0.16795083103314137</v>
      </c>
      <c r="CI486" s="198">
        <v>2.6803681620877366</v>
      </c>
      <c r="CJ486" s="247"/>
      <c r="CK486" s="247"/>
      <c r="CL486" s="643"/>
      <c r="CM486" s="198">
        <v>2.280841586984093</v>
      </c>
      <c r="CN486" s="247"/>
      <c r="CO486" s="247"/>
      <c r="CP486" s="818"/>
      <c r="CQ486" s="154">
        <f t="shared" si="365"/>
        <v>0.50161574990901892</v>
      </c>
      <c r="CR486" s="87">
        <f t="shared" si="370"/>
        <v>0.50110060919003707</v>
      </c>
      <c r="CS486" s="195"/>
    </row>
    <row r="487" spans="1:97" x14ac:dyDescent="0.3">
      <c r="A487" s="906" t="s">
        <v>2553</v>
      </c>
      <c r="B487" s="31" t="s">
        <v>1949</v>
      </c>
      <c r="C487" s="219" t="s">
        <v>599</v>
      </c>
      <c r="D487" s="219">
        <v>9</v>
      </c>
      <c r="E487" s="471">
        <v>1701652</v>
      </c>
      <c r="F487" s="472">
        <v>1</v>
      </c>
      <c r="G487" s="419">
        <v>11452600</v>
      </c>
      <c r="H487" s="419">
        <v>201701241310</v>
      </c>
      <c r="I487" s="419"/>
      <c r="J487" s="419"/>
      <c r="K487" s="926" t="s">
        <v>1693</v>
      </c>
      <c r="L487" s="413" t="s">
        <v>1694</v>
      </c>
      <c r="M487" s="219"/>
      <c r="N487" s="219"/>
      <c r="O487" s="219"/>
      <c r="P487" s="332">
        <v>42759</v>
      </c>
      <c r="Q487" s="326">
        <v>0.54861111111111105</v>
      </c>
      <c r="R487" s="219" t="s">
        <v>1838</v>
      </c>
      <c r="S487" s="240" t="s">
        <v>1838</v>
      </c>
      <c r="T487" s="240">
        <v>128.30000000000001</v>
      </c>
      <c r="U487" s="239">
        <v>207.1</v>
      </c>
      <c r="V487" s="240">
        <v>78.799999999999983</v>
      </c>
      <c r="W487" s="136">
        <v>112</v>
      </c>
      <c r="X487" s="136">
        <v>703.57142857142844</v>
      </c>
      <c r="Y487" s="643"/>
      <c r="Z487" s="240" t="s">
        <v>1838</v>
      </c>
      <c r="AA487" s="7">
        <v>127.7</v>
      </c>
      <c r="AB487" s="7">
        <v>205.2</v>
      </c>
      <c r="AC487" s="7">
        <v>77.499999999999986</v>
      </c>
      <c r="AD487" s="7">
        <v>108</v>
      </c>
      <c r="AE487" s="7">
        <v>717.5925925925925</v>
      </c>
      <c r="AF487" s="643"/>
      <c r="AG487" s="240" t="s">
        <v>1838</v>
      </c>
      <c r="AH487" s="138">
        <v>126.9</v>
      </c>
      <c r="AI487" s="600">
        <v>203.9</v>
      </c>
      <c r="AJ487" s="138">
        <v>77</v>
      </c>
      <c r="AK487" s="138">
        <v>110</v>
      </c>
      <c r="AL487" s="138">
        <v>700</v>
      </c>
      <c r="AM487" s="643"/>
      <c r="AN487" s="138">
        <v>707.05467372134035</v>
      </c>
      <c r="AO487" s="138">
        <v>9.2991707217914605</v>
      </c>
      <c r="AP487" s="138">
        <v>1.3151982537430178</v>
      </c>
      <c r="AQ487" s="535">
        <v>3</v>
      </c>
      <c r="AR487" s="643"/>
      <c r="AS487" s="535"/>
      <c r="AT487" s="86" t="s">
        <v>191</v>
      </c>
      <c r="AU487" s="86" t="s">
        <v>191</v>
      </c>
      <c r="AV487" s="86" t="s">
        <v>191</v>
      </c>
      <c r="AW487" s="161" t="str">
        <f t="shared" si="366"/>
        <v xml:space="preserve">  </v>
      </c>
      <c r="AX487" s="643"/>
      <c r="AY487" s="86" t="s">
        <v>191</v>
      </c>
      <c r="AZ487" s="86" t="s">
        <v>191</v>
      </c>
      <c r="BA487" s="86" t="s">
        <v>191</v>
      </c>
      <c r="BB487" s="161" t="str">
        <f t="shared" si="368"/>
        <v xml:space="preserve">  </v>
      </c>
      <c r="BC487" s="643"/>
      <c r="BD487" s="801" t="s">
        <v>191</v>
      </c>
      <c r="BE487" s="247" t="s">
        <v>1838</v>
      </c>
      <c r="BF487" s="198">
        <v>1.6353959599654655</v>
      </c>
      <c r="BG487" s="198"/>
      <c r="BH487" s="247"/>
      <c r="BI487" s="643"/>
      <c r="BJ487" s="247" t="s">
        <v>1838</v>
      </c>
      <c r="BK487" s="612">
        <v>1.6842616709857476E-2</v>
      </c>
      <c r="BL487" s="247"/>
      <c r="BM487" s="247"/>
      <c r="BN487" s="818"/>
      <c r="BO487" s="942"/>
      <c r="BP487" s="825">
        <f t="shared" si="367"/>
        <v>1.0298800487567024</v>
      </c>
      <c r="BQ487" s="154">
        <v>255.15787322678469</v>
      </c>
      <c r="BR487" s="614"/>
      <c r="BS487" s="615"/>
      <c r="BT487" s="818"/>
      <c r="BU487" s="154">
        <v>179.52178937741633</v>
      </c>
      <c r="BV487" s="247"/>
      <c r="BW487" s="247"/>
      <c r="BX487" s="643"/>
      <c r="BY487" s="198">
        <v>0.84610156221241317</v>
      </c>
      <c r="BZ487" s="85"/>
      <c r="CA487" s="85"/>
      <c r="CB487" s="247"/>
      <c r="CC487" s="643"/>
      <c r="CD487" s="198">
        <v>0.60715621362464822</v>
      </c>
      <c r="CE487" s="141"/>
      <c r="CF487" s="247"/>
      <c r="CG487" s="818"/>
      <c r="CH487" s="781">
        <f t="shared" si="369"/>
        <v>0.33159923756708726</v>
      </c>
      <c r="CI487" s="198">
        <v>3.5108137529937626</v>
      </c>
      <c r="CJ487" s="247"/>
      <c r="CK487" s="247"/>
      <c r="CL487" s="643"/>
      <c r="CM487" s="198">
        <v>2.457569627095634</v>
      </c>
      <c r="CN487" s="247"/>
      <c r="CO487" s="247"/>
      <c r="CP487" s="818"/>
      <c r="CQ487" s="154">
        <f t="shared" ref="CQ487:CQ519" si="371">CI487/BQ487*100</f>
        <v>1.3759378492206455</v>
      </c>
      <c r="CR487" s="87">
        <f t="shared" si="370"/>
        <v>1.3689533931332316</v>
      </c>
      <c r="CS487" s="141"/>
    </row>
    <row r="488" spans="1:97" ht="28.8" x14ac:dyDescent="0.3">
      <c r="A488" s="906" t="s">
        <v>2554</v>
      </c>
      <c r="B488" s="31" t="s">
        <v>1950</v>
      </c>
      <c r="C488" s="219" t="s">
        <v>599</v>
      </c>
      <c r="D488" s="219">
        <v>9</v>
      </c>
      <c r="E488" s="471">
        <v>1702012</v>
      </c>
      <c r="F488" s="472">
        <v>1</v>
      </c>
      <c r="G488" s="419">
        <v>384115121402501</v>
      </c>
      <c r="H488" s="419">
        <v>201601261100</v>
      </c>
      <c r="I488" s="419"/>
      <c r="J488" s="419"/>
      <c r="K488" s="926" t="s">
        <v>1690</v>
      </c>
      <c r="L488" s="413" t="s">
        <v>1716</v>
      </c>
      <c r="M488" s="219"/>
      <c r="N488" s="219"/>
      <c r="O488" s="219"/>
      <c r="P488" s="332">
        <v>42761</v>
      </c>
      <c r="Q488" s="326">
        <v>0.45833333333333331</v>
      </c>
      <c r="R488" s="219" t="s">
        <v>1839</v>
      </c>
      <c r="S488" s="240" t="s">
        <v>1839</v>
      </c>
      <c r="T488" s="240">
        <v>127.4</v>
      </c>
      <c r="U488" s="239">
        <v>143.30000000000001</v>
      </c>
      <c r="V488" s="240">
        <v>15.900000000000006</v>
      </c>
      <c r="W488" s="136">
        <v>218</v>
      </c>
      <c r="X488" s="136">
        <v>72.935779816513786</v>
      </c>
      <c r="Y488" s="643"/>
      <c r="Z488" s="240" t="s">
        <v>1839</v>
      </c>
      <c r="AA488" s="7">
        <v>127.6</v>
      </c>
      <c r="AB488" s="7">
        <v>143.30000000000001</v>
      </c>
      <c r="AC488" s="7">
        <v>15.700000000000017</v>
      </c>
      <c r="AD488" s="7">
        <v>212</v>
      </c>
      <c r="AE488" s="7">
        <v>74.056603773584982</v>
      </c>
      <c r="AF488" s="643"/>
      <c r="AG488" s="240" t="s">
        <v>1839</v>
      </c>
      <c r="AH488" s="138">
        <v>130.69999999999999</v>
      </c>
      <c r="AI488" s="600">
        <v>147.29999999999998</v>
      </c>
      <c r="AJ488" s="138">
        <v>16.599999999999994</v>
      </c>
      <c r="AK488" s="138">
        <v>226</v>
      </c>
      <c r="AL488" s="138">
        <v>73.451327433628293</v>
      </c>
      <c r="AM488" s="643"/>
      <c r="AN488" s="138">
        <v>73.48123700790903</v>
      </c>
      <c r="AO488" s="138">
        <v>0.56101026965771661</v>
      </c>
      <c r="AP488" s="138">
        <v>0.76347417722068722</v>
      </c>
      <c r="AQ488" s="535">
        <v>3</v>
      </c>
      <c r="AR488" s="643"/>
      <c r="AS488" s="535"/>
      <c r="AT488" s="86" t="s">
        <v>191</v>
      </c>
      <c r="AU488" s="86" t="s">
        <v>191</v>
      </c>
      <c r="AV488" s="86" t="s">
        <v>191</v>
      </c>
      <c r="AW488" s="161" t="str">
        <f t="shared" si="366"/>
        <v xml:space="preserve">  </v>
      </c>
      <c r="AX488" s="643"/>
      <c r="AY488" s="86" t="s">
        <v>191</v>
      </c>
      <c r="AZ488" s="86" t="s">
        <v>191</v>
      </c>
      <c r="BA488" s="86" t="s">
        <v>191</v>
      </c>
      <c r="BB488" s="161" t="str">
        <f t="shared" si="368"/>
        <v xml:space="preserve">  </v>
      </c>
      <c r="BC488" s="643"/>
      <c r="BD488" s="801" t="s">
        <v>191</v>
      </c>
      <c r="BE488" s="247" t="s">
        <v>1839</v>
      </c>
      <c r="BF488" s="198">
        <v>3.4970820752741494</v>
      </c>
      <c r="BG488" s="198"/>
      <c r="BH488" s="247"/>
      <c r="BI488" s="643"/>
      <c r="BJ488" s="247" t="s">
        <v>1839</v>
      </c>
      <c r="BK488" s="612">
        <v>6.2912304859133905E-2</v>
      </c>
      <c r="BL488" s="247"/>
      <c r="BM488" s="247"/>
      <c r="BN488" s="818"/>
      <c r="BO488" s="942"/>
      <c r="BP488" s="825">
        <f t="shared" si="367"/>
        <v>1.7989942330479038</v>
      </c>
      <c r="BQ488" s="154">
        <v>304.41184544720306</v>
      </c>
      <c r="BR488" s="614"/>
      <c r="BS488" s="615"/>
      <c r="BT488" s="818"/>
      <c r="BU488" s="154">
        <v>22.202515333075826</v>
      </c>
      <c r="BV488" s="247"/>
      <c r="BW488" s="247"/>
      <c r="BX488" s="643"/>
      <c r="BY488" s="198">
        <v>2.4917466722603248</v>
      </c>
      <c r="BZ488" s="85"/>
      <c r="CA488" s="85"/>
      <c r="CB488" s="247"/>
      <c r="CC488" s="643"/>
      <c r="CD488" s="198">
        <v>0.18453029601173185</v>
      </c>
      <c r="CE488" s="141"/>
      <c r="CF488" s="247"/>
      <c r="CG488" s="818"/>
      <c r="CH488" s="781">
        <f t="shared" si="369"/>
        <v>0.81854458344082126</v>
      </c>
      <c r="CI488" s="198">
        <v>4.2402713047637794</v>
      </c>
      <c r="CJ488" s="247"/>
      <c r="CK488" s="247"/>
      <c r="CL488" s="643"/>
      <c r="CM488" s="198">
        <v>0.31145355601362262</v>
      </c>
      <c r="CN488" s="247"/>
      <c r="CO488" s="247"/>
      <c r="CP488" s="818"/>
      <c r="CQ488" s="154">
        <f t="shared" si="371"/>
        <v>1.3929389963568972</v>
      </c>
      <c r="CR488" s="87">
        <f t="shared" si="370"/>
        <v>1.4027850058485936</v>
      </c>
      <c r="CS488" s="141"/>
    </row>
    <row r="489" spans="1:97" ht="28.8" x14ac:dyDescent="0.3">
      <c r="A489" s="906" t="s">
        <v>2555</v>
      </c>
      <c r="B489" s="603" t="s">
        <v>1951</v>
      </c>
      <c r="C489" s="219" t="s">
        <v>599</v>
      </c>
      <c r="D489" s="219">
        <v>7</v>
      </c>
      <c r="E489" s="471">
        <v>1702011</v>
      </c>
      <c r="F489" s="472">
        <v>1</v>
      </c>
      <c r="G489" s="419">
        <v>11452800</v>
      </c>
      <c r="H489" s="419">
        <v>201701261200</v>
      </c>
      <c r="I489" s="419"/>
      <c r="J489" s="419"/>
      <c r="K489" s="926" t="s">
        <v>1690</v>
      </c>
      <c r="L489" s="413" t="s">
        <v>1696</v>
      </c>
      <c r="M489" s="219"/>
      <c r="N489" s="219"/>
      <c r="O489" s="219"/>
      <c r="P489" s="332">
        <v>42761</v>
      </c>
      <c r="Q489" s="326">
        <v>0.5</v>
      </c>
      <c r="R489" s="219" t="s">
        <v>1840</v>
      </c>
      <c r="S489" s="240" t="s">
        <v>1840</v>
      </c>
      <c r="T489" s="240">
        <v>129.4</v>
      </c>
      <c r="U489" s="239">
        <v>145.9</v>
      </c>
      <c r="V489" s="240">
        <v>16.5</v>
      </c>
      <c r="W489" s="136">
        <v>240</v>
      </c>
      <c r="X489" s="136">
        <v>68.75</v>
      </c>
      <c r="Y489" s="643"/>
      <c r="Z489" s="240" t="s">
        <v>1840</v>
      </c>
      <c r="AA489" s="7">
        <v>127.6</v>
      </c>
      <c r="AB489" s="7">
        <v>143.5</v>
      </c>
      <c r="AC489" s="7">
        <v>15.900000000000006</v>
      </c>
      <c r="AD489" s="7">
        <v>228</v>
      </c>
      <c r="AE489" s="7">
        <v>69.736842105263179</v>
      </c>
      <c r="AF489" s="643"/>
      <c r="AG489" s="240" t="s">
        <v>1840</v>
      </c>
      <c r="AH489" s="138">
        <v>127.1</v>
      </c>
      <c r="AI489" s="600">
        <v>143.4</v>
      </c>
      <c r="AJ489" s="138">
        <v>16.300000000000011</v>
      </c>
      <c r="AK489" s="138">
        <v>230</v>
      </c>
      <c r="AL489" s="138">
        <v>70.869565217391354</v>
      </c>
      <c r="AM489" s="643"/>
      <c r="AN489" s="138">
        <v>69.785469107551521</v>
      </c>
      <c r="AO489" s="138">
        <v>1.0606189781007489</v>
      </c>
      <c r="AP489" s="138">
        <v>1.5198278261426472</v>
      </c>
      <c r="AQ489" s="535">
        <v>3</v>
      </c>
      <c r="AR489" s="643"/>
      <c r="AS489" s="535"/>
      <c r="AT489" s="86" t="s">
        <v>191</v>
      </c>
      <c r="AU489" s="86" t="s">
        <v>191</v>
      </c>
      <c r="AV489" s="86" t="s">
        <v>191</v>
      </c>
      <c r="AW489" s="161" t="str">
        <f t="shared" si="366"/>
        <v xml:space="preserve">  </v>
      </c>
      <c r="AX489" s="643"/>
      <c r="AY489" s="86" t="s">
        <v>191</v>
      </c>
      <c r="AZ489" s="86" t="s">
        <v>191</v>
      </c>
      <c r="BA489" s="86" t="s">
        <v>191</v>
      </c>
      <c r="BB489" s="161" t="str">
        <f t="shared" si="368"/>
        <v xml:space="preserve">  </v>
      </c>
      <c r="BC489" s="643"/>
      <c r="BD489" s="801" t="s">
        <v>191</v>
      </c>
      <c r="BE489" s="247" t="s">
        <v>1840</v>
      </c>
      <c r="BF489" s="198">
        <v>1.4771172954957437</v>
      </c>
      <c r="BG489" s="198"/>
      <c r="BH489" s="247"/>
      <c r="BI489" s="643"/>
      <c r="BJ489" s="247" t="s">
        <v>1840</v>
      </c>
      <c r="BK489" s="612">
        <v>1.9226976417501686E-2</v>
      </c>
      <c r="BL489" s="247"/>
      <c r="BM489" s="247"/>
      <c r="BN489" s="818"/>
      <c r="BO489" s="942"/>
      <c r="BP489" s="825">
        <f t="shared" si="367"/>
        <v>1.3016553577790726</v>
      </c>
      <c r="BQ489" s="154">
        <v>245.52089736653204</v>
      </c>
      <c r="BR489" s="614"/>
      <c r="BS489" s="615"/>
      <c r="BT489" s="818"/>
      <c r="BU489" s="154">
        <v>16.879561693949078</v>
      </c>
      <c r="BV489" s="247"/>
      <c r="BW489" s="247"/>
      <c r="BX489" s="643"/>
      <c r="BY489" s="198">
        <v>1.1316237691754945</v>
      </c>
      <c r="BZ489" s="85"/>
      <c r="CA489" s="85"/>
      <c r="CB489" s="247"/>
      <c r="CC489" s="643"/>
      <c r="CD489" s="198">
        <v>7.8915868113554208E-2</v>
      </c>
      <c r="CE489" s="141"/>
      <c r="CF489" s="247" t="s">
        <v>1032</v>
      </c>
      <c r="CG489" s="818"/>
      <c r="CH489" s="781">
        <f t="shared" si="369"/>
        <v>0.46090731229534471</v>
      </c>
      <c r="CI489" s="198">
        <v>3.3169651408652698</v>
      </c>
      <c r="CJ489" s="247"/>
      <c r="CK489" s="247"/>
      <c r="CL489" s="643"/>
      <c r="CM489" s="198">
        <v>0.23507187737436494</v>
      </c>
      <c r="CN489" s="247"/>
      <c r="CO489" s="247"/>
      <c r="CP489" s="818"/>
      <c r="CQ489" s="154">
        <f t="shared" si="371"/>
        <v>1.3509909651044714</v>
      </c>
      <c r="CR489" s="87">
        <f t="shared" si="370"/>
        <v>1.3926420699574955</v>
      </c>
      <c r="CS489" s="141"/>
    </row>
    <row r="490" spans="1:97" ht="28.8" x14ac:dyDescent="0.3">
      <c r="A490" s="906" t="s">
        <v>2556</v>
      </c>
      <c r="B490" s="603" t="s">
        <v>1952</v>
      </c>
      <c r="C490" s="310" t="s">
        <v>600</v>
      </c>
      <c r="D490" s="310">
        <v>7</v>
      </c>
      <c r="E490" s="478">
        <v>1700258</v>
      </c>
      <c r="F490" s="597">
        <v>4</v>
      </c>
      <c r="G490" s="309">
        <v>11452800</v>
      </c>
      <c r="H490" s="309">
        <v>201701261201</v>
      </c>
      <c r="I490" s="309"/>
      <c r="J490" s="309"/>
      <c r="K490" s="908" t="s">
        <v>1690</v>
      </c>
      <c r="L490" s="469" t="s">
        <v>1841</v>
      </c>
      <c r="M490" s="310"/>
      <c r="N490" s="310"/>
      <c r="O490" s="310" t="s">
        <v>45</v>
      </c>
      <c r="P490" s="402">
        <v>42761</v>
      </c>
      <c r="Q490" s="327">
        <v>0.50069444444444444</v>
      </c>
      <c r="R490" s="310" t="s">
        <v>1842</v>
      </c>
      <c r="S490" s="371" t="s">
        <v>1842</v>
      </c>
      <c r="T490" s="240">
        <v>128.6</v>
      </c>
      <c r="U490" s="239">
        <v>145.5</v>
      </c>
      <c r="V490" s="240">
        <v>16.900000000000006</v>
      </c>
      <c r="W490" s="136">
        <v>236</v>
      </c>
      <c r="X490" s="136">
        <v>71.610169491525454</v>
      </c>
      <c r="Y490" s="643"/>
      <c r="Z490" s="371" t="s">
        <v>1842</v>
      </c>
      <c r="AA490" s="7">
        <v>126.2</v>
      </c>
      <c r="AB490" s="7">
        <v>142.6</v>
      </c>
      <c r="AC490" s="7">
        <v>16.399999999999991</v>
      </c>
      <c r="AD490" s="7">
        <v>230</v>
      </c>
      <c r="AE490" s="7">
        <v>71.304347826086911</v>
      </c>
      <c r="AF490" s="643"/>
      <c r="AG490" s="371" t="s">
        <v>1842</v>
      </c>
      <c r="AH490" s="317">
        <v>127</v>
      </c>
      <c r="AI490" s="601">
        <v>143.30000000000001</v>
      </c>
      <c r="AJ490" s="317">
        <v>16.300000000000011</v>
      </c>
      <c r="AK490" s="317">
        <v>230</v>
      </c>
      <c r="AL490" s="317">
        <v>70.869565217391354</v>
      </c>
      <c r="AM490" s="643"/>
      <c r="AN490" s="317">
        <v>71.261360845001249</v>
      </c>
      <c r="AO490" s="317">
        <v>0.37216875624314444</v>
      </c>
      <c r="AP490" s="317">
        <v>0.52225883961525676</v>
      </c>
      <c r="AQ490" s="535">
        <v>3</v>
      </c>
      <c r="AR490" s="643"/>
      <c r="AS490" s="536"/>
      <c r="AT490" s="272" t="s">
        <v>191</v>
      </c>
      <c r="AU490" s="272" t="s">
        <v>191</v>
      </c>
      <c r="AV490" s="272" t="s">
        <v>191</v>
      </c>
      <c r="AW490" s="161" t="str">
        <f t="shared" si="366"/>
        <v xml:space="preserve">  </v>
      </c>
      <c r="AX490" s="643"/>
      <c r="AY490" s="272" t="s">
        <v>191</v>
      </c>
      <c r="AZ490" s="272" t="s">
        <v>191</v>
      </c>
      <c r="BA490" s="272" t="s">
        <v>191</v>
      </c>
      <c r="BB490" s="161" t="str">
        <f t="shared" si="368"/>
        <v xml:space="preserve">  </v>
      </c>
      <c r="BC490" s="643"/>
      <c r="BD490" s="802" t="s">
        <v>191</v>
      </c>
      <c r="BE490" s="195" t="s">
        <v>1842</v>
      </c>
      <c r="BF490" s="312">
        <v>1.5035686970754936</v>
      </c>
      <c r="BG490" s="312"/>
      <c r="BH490" s="195"/>
      <c r="BI490" s="643"/>
      <c r="BJ490" s="247" t="s">
        <v>1842</v>
      </c>
      <c r="BK490" s="612">
        <v>2.0633309157064877E-2</v>
      </c>
      <c r="BL490" s="247"/>
      <c r="BM490" s="247"/>
      <c r="BN490" s="818"/>
      <c r="BO490" s="942"/>
      <c r="BP490" s="825">
        <f t="shared" si="367"/>
        <v>1.3722890877681586</v>
      </c>
      <c r="BQ490" s="154">
        <v>183.28908719565356</v>
      </c>
      <c r="BR490" s="614"/>
      <c r="BS490" s="615"/>
      <c r="BT490" s="818"/>
      <c r="BU490" s="154">
        <v>13.125362600027739</v>
      </c>
      <c r="BV490" s="247"/>
      <c r="BW490" s="247"/>
      <c r="BX490" s="643"/>
      <c r="BY490" s="198">
        <v>1.4270454874833005</v>
      </c>
      <c r="BZ490" s="312"/>
      <c r="CA490" s="312"/>
      <c r="CB490" s="247"/>
      <c r="CC490" s="643"/>
      <c r="CD490" s="198">
        <v>0.10175454780315707</v>
      </c>
      <c r="CE490" s="195"/>
      <c r="CF490" s="247"/>
      <c r="CG490" s="818"/>
      <c r="CH490" s="781">
        <f t="shared" si="369"/>
        <v>0.77857635133508418</v>
      </c>
      <c r="CI490" s="198">
        <v>3.1917966449835617</v>
      </c>
      <c r="CJ490" s="247"/>
      <c r="CK490" s="247"/>
      <c r="CL490" s="643"/>
      <c r="CM490" s="198">
        <v>0.22620124049231347</v>
      </c>
      <c r="CN490" s="247"/>
      <c r="CO490" s="247"/>
      <c r="CP490" s="818"/>
      <c r="CQ490" s="154">
        <f t="shared" si="371"/>
        <v>1.7414002621860678</v>
      </c>
      <c r="CR490" s="87">
        <f t="shared" si="370"/>
        <v>1.723390411262508</v>
      </c>
      <c r="CS490" s="195"/>
    </row>
    <row r="491" spans="1:97" ht="28.8" x14ac:dyDescent="0.3">
      <c r="A491" s="906" t="s">
        <v>2557</v>
      </c>
      <c r="B491" s="31" t="s">
        <v>1953</v>
      </c>
      <c r="C491" s="219" t="s">
        <v>599</v>
      </c>
      <c r="D491" s="219">
        <v>9</v>
      </c>
      <c r="E491" s="471">
        <v>1702292</v>
      </c>
      <c r="F491" s="472">
        <v>1</v>
      </c>
      <c r="G491" s="419">
        <v>384115121402501</v>
      </c>
      <c r="H491" s="419">
        <v>201702011230</v>
      </c>
      <c r="I491" s="419"/>
      <c r="J491" s="419"/>
      <c r="K491" s="926" t="s">
        <v>1690</v>
      </c>
      <c r="L491" s="413" t="s">
        <v>1716</v>
      </c>
      <c r="M491" s="219"/>
      <c r="N491" s="219"/>
      <c r="O491" s="219"/>
      <c r="P491" s="332">
        <v>42767</v>
      </c>
      <c r="Q491" s="326">
        <v>0.52083333333333337</v>
      </c>
      <c r="R491" s="219" t="s">
        <v>1843</v>
      </c>
      <c r="S491" s="240" t="s">
        <v>1843</v>
      </c>
      <c r="T491" s="240">
        <v>129</v>
      </c>
      <c r="U491" s="239">
        <v>138.5</v>
      </c>
      <c r="V491" s="240">
        <v>9.5</v>
      </c>
      <c r="W491" s="136">
        <v>354</v>
      </c>
      <c r="X491" s="136">
        <v>26.836158192090398</v>
      </c>
      <c r="Y491" s="643"/>
      <c r="Z491" s="240" t="s">
        <v>1843</v>
      </c>
      <c r="AA491" s="7">
        <v>125.8</v>
      </c>
      <c r="AB491" s="7">
        <v>134.9</v>
      </c>
      <c r="AC491" s="7">
        <v>9.1000000000000085</v>
      </c>
      <c r="AD491" s="7">
        <v>334</v>
      </c>
      <c r="AE491" s="7">
        <v>27.24550898203595</v>
      </c>
      <c r="AF491" s="643"/>
      <c r="AG491" s="240" t="s">
        <v>1843</v>
      </c>
      <c r="AH491" s="138">
        <v>126.2</v>
      </c>
      <c r="AI491" s="600">
        <v>135.6</v>
      </c>
      <c r="AJ491" s="138">
        <v>9.3999999999999915</v>
      </c>
      <c r="AK491" s="138">
        <v>334</v>
      </c>
      <c r="AL491" s="138">
        <v>28.143712574850273</v>
      </c>
      <c r="AM491" s="643"/>
      <c r="AN491" s="138">
        <v>27.40845991632554</v>
      </c>
      <c r="AO491" s="138">
        <v>0.6688343376412631</v>
      </c>
      <c r="AP491" s="138">
        <v>2.4402477909489524</v>
      </c>
      <c r="AQ491" s="535">
        <v>3</v>
      </c>
      <c r="AR491" s="643"/>
      <c r="AS491" s="535"/>
      <c r="AT491" s="86" t="s">
        <v>191</v>
      </c>
      <c r="AU491" s="86" t="s">
        <v>191</v>
      </c>
      <c r="AV491" s="86" t="s">
        <v>191</v>
      </c>
      <c r="AW491" s="161" t="str">
        <f t="shared" si="366"/>
        <v xml:space="preserve">  </v>
      </c>
      <c r="AX491" s="643"/>
      <c r="AY491" s="86" t="s">
        <v>191</v>
      </c>
      <c r="AZ491" s="86" t="s">
        <v>191</v>
      </c>
      <c r="BA491" s="86" t="s">
        <v>191</v>
      </c>
      <c r="BB491" s="161" t="str">
        <f t="shared" si="368"/>
        <v xml:space="preserve">  </v>
      </c>
      <c r="BC491" s="643"/>
      <c r="BD491" s="801" t="s">
        <v>191</v>
      </c>
      <c r="BE491" s="247" t="s">
        <v>1843</v>
      </c>
      <c r="BF491" s="198">
        <v>1.9062797730606211</v>
      </c>
      <c r="BG491" s="198"/>
      <c r="BH491" s="247"/>
      <c r="BI491" s="643"/>
      <c r="BJ491" s="247" t="s">
        <v>1843</v>
      </c>
      <c r="BK491" s="612">
        <v>4.4099678543919441E-2</v>
      </c>
      <c r="BL491" s="247"/>
      <c r="BM491" s="247"/>
      <c r="BN491" s="818"/>
      <c r="BO491" s="942"/>
      <c r="BP491" s="825">
        <f t="shared" si="367"/>
        <v>2.3133896276471186</v>
      </c>
      <c r="BQ491" s="154">
        <v>281.41801832616744</v>
      </c>
      <c r="BR491" s="614"/>
      <c r="BS491" s="615"/>
      <c r="BT491" s="818"/>
      <c r="BU491" s="154">
        <v>7.5521784579056241</v>
      </c>
      <c r="BV491" s="247"/>
      <c r="BW491" s="247"/>
      <c r="BX491" s="643"/>
      <c r="BY491" s="198">
        <v>6.8094196734327683</v>
      </c>
      <c r="BZ491" s="85">
        <v>6.6065055736701517E-2</v>
      </c>
      <c r="CA491" s="85"/>
      <c r="CB491" s="247"/>
      <c r="CC491" s="643"/>
      <c r="CD491" s="198">
        <v>0.1855261048749646</v>
      </c>
      <c r="CE491" s="141">
        <v>1.7999760694729916E-3</v>
      </c>
      <c r="CF491" s="247"/>
      <c r="CG491" s="818"/>
      <c r="CH491" s="781">
        <f t="shared" si="369"/>
        <v>2.419681480927975</v>
      </c>
      <c r="CI491" s="198">
        <v>2.4960462290453465</v>
      </c>
      <c r="CJ491" s="247"/>
      <c r="CK491" s="247" t="s">
        <v>1986</v>
      </c>
      <c r="CL491" s="643"/>
      <c r="CM491" s="198">
        <v>7.0248007643791133E-2</v>
      </c>
      <c r="CN491" s="247"/>
      <c r="CO491" s="247" t="s">
        <v>1986</v>
      </c>
      <c r="CP491" s="818"/>
      <c r="CQ491" s="154">
        <f t="shared" si="371"/>
        <v>0.88695323913211332</v>
      </c>
      <c r="CR491" s="87">
        <f t="shared" si="370"/>
        <v>0.93016879878223069</v>
      </c>
      <c r="CS491" s="141"/>
    </row>
    <row r="492" spans="1:97" ht="28.8" x14ac:dyDescent="0.3">
      <c r="A492" s="906" t="s">
        <v>2558</v>
      </c>
      <c r="B492" s="603" t="s">
        <v>1954</v>
      </c>
      <c r="C492" s="219" t="s">
        <v>599</v>
      </c>
      <c r="D492" s="219">
        <v>7</v>
      </c>
      <c r="E492" s="471">
        <v>1702291</v>
      </c>
      <c r="F492" s="472">
        <v>1</v>
      </c>
      <c r="G492" s="419">
        <v>11452800</v>
      </c>
      <c r="H492" s="419">
        <v>201702011330</v>
      </c>
      <c r="I492" s="419"/>
      <c r="J492" s="419"/>
      <c r="K492" s="926" t="s">
        <v>1690</v>
      </c>
      <c r="L492" s="413" t="s">
        <v>1696</v>
      </c>
      <c r="M492" s="219"/>
      <c r="N492" s="219"/>
      <c r="O492" s="219"/>
      <c r="P492" s="332">
        <v>42767</v>
      </c>
      <c r="Q492" s="326">
        <v>0.5625</v>
      </c>
      <c r="R492" s="219" t="s">
        <v>1844</v>
      </c>
      <c r="S492" s="240" t="s">
        <v>1844</v>
      </c>
      <c r="T492" s="240">
        <v>126.7</v>
      </c>
      <c r="U492" s="239">
        <v>141.5</v>
      </c>
      <c r="V492" s="240">
        <v>14.799999999999997</v>
      </c>
      <c r="W492" s="136">
        <v>342</v>
      </c>
      <c r="X492" s="136">
        <v>43.274853801169577</v>
      </c>
      <c r="Y492" s="643"/>
      <c r="Z492" s="240" t="s">
        <v>1844</v>
      </c>
      <c r="AA492" s="7">
        <v>127.9</v>
      </c>
      <c r="AB492" s="7">
        <v>142.9</v>
      </c>
      <c r="AC492" s="7">
        <v>15</v>
      </c>
      <c r="AD492" s="7">
        <v>354</v>
      </c>
      <c r="AE492" s="7">
        <v>42.372881355932208</v>
      </c>
      <c r="AF492" s="643"/>
      <c r="AG492" s="240" t="s">
        <v>1844</v>
      </c>
      <c r="AH492" s="138">
        <v>126.3</v>
      </c>
      <c r="AI492" s="600">
        <v>140.69999999999999</v>
      </c>
      <c r="AJ492" s="138">
        <v>14.399999999999991</v>
      </c>
      <c r="AK492" s="138">
        <v>338</v>
      </c>
      <c r="AL492" s="138">
        <v>42.603550295857957</v>
      </c>
      <c r="AM492" s="643"/>
      <c r="AN492" s="138">
        <v>42.750428484319912</v>
      </c>
      <c r="AO492" s="138">
        <v>0.46858134264636425</v>
      </c>
      <c r="AP492" s="138">
        <v>1.0960857218500897</v>
      </c>
      <c r="AQ492" s="535">
        <v>3</v>
      </c>
      <c r="AR492" s="643"/>
      <c r="AS492" s="535"/>
      <c r="AT492" s="86" t="s">
        <v>191</v>
      </c>
      <c r="AU492" s="86" t="s">
        <v>191</v>
      </c>
      <c r="AV492" s="86" t="s">
        <v>191</v>
      </c>
      <c r="AW492" s="161" t="str">
        <f t="shared" si="366"/>
        <v xml:space="preserve">  </v>
      </c>
      <c r="AX492" s="643"/>
      <c r="AY492" s="86" t="s">
        <v>191</v>
      </c>
      <c r="AZ492" s="86" t="s">
        <v>191</v>
      </c>
      <c r="BA492" s="86" t="s">
        <v>191</v>
      </c>
      <c r="BB492" s="161" t="str">
        <f t="shared" si="368"/>
        <v xml:space="preserve">  </v>
      </c>
      <c r="BC492" s="643"/>
      <c r="BD492" s="801" t="s">
        <v>191</v>
      </c>
      <c r="BE492" s="247" t="s">
        <v>1844</v>
      </c>
      <c r="BF492" s="198">
        <v>1.1661450070799793</v>
      </c>
      <c r="BG492" s="198"/>
      <c r="BH492" s="247"/>
      <c r="BI492" s="643"/>
      <c r="BJ492" s="247" t="s">
        <v>1844</v>
      </c>
      <c r="BK492" s="612">
        <v>1.6479401549901882E-2</v>
      </c>
      <c r="BL492" s="247"/>
      <c r="BM492" s="247"/>
      <c r="BN492" s="818"/>
      <c r="BO492" s="942"/>
      <c r="BP492" s="825">
        <f t="shared" si="367"/>
        <v>1.4131520050980808</v>
      </c>
      <c r="BQ492" s="154">
        <v>211.61073101569465</v>
      </c>
      <c r="BR492" s="614"/>
      <c r="BS492" s="615"/>
      <c r="BT492" s="818"/>
      <c r="BU492" s="154">
        <v>9.1574234474628078</v>
      </c>
      <c r="BV492" s="247"/>
      <c r="BW492" s="247"/>
      <c r="BX492" s="643"/>
      <c r="BY492" s="198">
        <v>2.4877897821916846</v>
      </c>
      <c r="BZ492" s="85"/>
      <c r="CA492" s="85"/>
      <c r="CB492" s="247"/>
      <c r="CC492" s="643"/>
      <c r="CD492" s="198">
        <v>0.10541482127930857</v>
      </c>
      <c r="CE492" s="141"/>
      <c r="CF492" s="247"/>
      <c r="CG492" s="818"/>
      <c r="CH492" s="781">
        <f t="shared" si="369"/>
        <v>1.1756444345949408</v>
      </c>
      <c r="CI492" s="198">
        <v>1.9127310776923576</v>
      </c>
      <c r="CJ492" s="247"/>
      <c r="CK492" s="247" t="s">
        <v>1986</v>
      </c>
      <c r="CL492" s="643"/>
      <c r="CM492" s="198">
        <v>8.1489134670916952E-2</v>
      </c>
      <c r="CN492" s="247"/>
      <c r="CO492" s="247" t="s">
        <v>1986</v>
      </c>
      <c r="CP492" s="818"/>
      <c r="CQ492" s="154">
        <f t="shared" si="371"/>
        <v>0.90389134261366688</v>
      </c>
      <c r="CR492" s="87">
        <f t="shared" si="370"/>
        <v>0.889869679374657</v>
      </c>
      <c r="CS492" s="141"/>
    </row>
    <row r="493" spans="1:97" ht="28.8" x14ac:dyDescent="0.3">
      <c r="A493" s="906" t="s">
        <v>2559</v>
      </c>
      <c r="B493" s="603" t="s">
        <v>1955</v>
      </c>
      <c r="C493" s="310" t="s">
        <v>600</v>
      </c>
      <c r="D493" s="310">
        <v>7</v>
      </c>
      <c r="E493" s="478">
        <v>1700269</v>
      </c>
      <c r="F493" s="597">
        <v>4</v>
      </c>
      <c r="G493" s="309">
        <v>11452800</v>
      </c>
      <c r="H493" s="309">
        <v>201702011331</v>
      </c>
      <c r="I493" s="309"/>
      <c r="J493" s="309"/>
      <c r="K493" s="908" t="s">
        <v>1690</v>
      </c>
      <c r="L493" s="469" t="s">
        <v>1841</v>
      </c>
      <c r="M493" s="310"/>
      <c r="N493" s="310"/>
      <c r="O493" s="310" t="s">
        <v>45</v>
      </c>
      <c r="P493" s="402">
        <v>42767</v>
      </c>
      <c r="Q493" s="327">
        <v>0.56319444444444444</v>
      </c>
      <c r="R493" s="310" t="s">
        <v>1845</v>
      </c>
      <c r="S493" s="371" t="s">
        <v>1845</v>
      </c>
      <c r="T493" s="240">
        <v>129.1</v>
      </c>
      <c r="U493" s="239">
        <v>143.80000000000001</v>
      </c>
      <c r="V493" s="240">
        <v>14.700000000000017</v>
      </c>
      <c r="W493" s="136">
        <v>338</v>
      </c>
      <c r="X493" s="136">
        <v>43.491124260355079</v>
      </c>
      <c r="Y493" s="643"/>
      <c r="Z493" s="371" t="s">
        <v>1845</v>
      </c>
      <c r="AA493" s="7">
        <v>126.6</v>
      </c>
      <c r="AB493" s="7">
        <v>140.80000000000001</v>
      </c>
      <c r="AC493" s="7">
        <v>14.200000000000017</v>
      </c>
      <c r="AD493" s="7">
        <v>336</v>
      </c>
      <c r="AE493" s="7">
        <v>42.261904761904809</v>
      </c>
      <c r="AF493" s="643"/>
      <c r="AG493" s="371" t="s">
        <v>1845</v>
      </c>
      <c r="AH493" s="317">
        <v>127.5</v>
      </c>
      <c r="AI493" s="601">
        <v>142.1</v>
      </c>
      <c r="AJ493" s="317">
        <v>14.599999999999994</v>
      </c>
      <c r="AK493" s="317">
        <v>344</v>
      </c>
      <c r="AL493" s="317">
        <v>42.441860465116264</v>
      </c>
      <c r="AM493" s="643"/>
      <c r="AN493" s="317">
        <v>42.731629829125382</v>
      </c>
      <c r="AO493" s="317">
        <v>0.66386734900977828</v>
      </c>
      <c r="AP493" s="317">
        <v>1.5535736681807863</v>
      </c>
      <c r="AQ493" s="535">
        <v>3</v>
      </c>
      <c r="AR493" s="643"/>
      <c r="AS493" s="536"/>
      <c r="AT493" s="272" t="s">
        <v>191</v>
      </c>
      <c r="AU493" s="272" t="s">
        <v>191</v>
      </c>
      <c r="AV493" s="272" t="s">
        <v>191</v>
      </c>
      <c r="AW493" s="161" t="str">
        <f t="shared" si="366"/>
        <v xml:space="preserve">  </v>
      </c>
      <c r="AX493" s="643"/>
      <c r="AY493" s="272" t="s">
        <v>191</v>
      </c>
      <c r="AZ493" s="272" t="s">
        <v>191</v>
      </c>
      <c r="BA493" s="272" t="s">
        <v>191</v>
      </c>
      <c r="BB493" s="161" t="str">
        <f t="shared" si="368"/>
        <v xml:space="preserve">  </v>
      </c>
      <c r="BC493" s="643"/>
      <c r="BD493" s="802" t="s">
        <v>191</v>
      </c>
      <c r="BE493" s="195" t="s">
        <v>1845</v>
      </c>
      <c r="BF493" s="312">
        <v>1.1299644732069534</v>
      </c>
      <c r="BG493" s="312"/>
      <c r="BH493" s="195"/>
      <c r="BI493" s="643"/>
      <c r="BJ493" s="247" t="s">
        <v>1845</v>
      </c>
      <c r="BK493" s="612">
        <v>1.2643251917532192E-2</v>
      </c>
      <c r="BL493" s="247"/>
      <c r="BM493" s="247"/>
      <c r="BN493" s="818"/>
      <c r="BO493" s="942"/>
      <c r="BP493" s="825">
        <f t="shared" si="367"/>
        <v>1.1189070291430814</v>
      </c>
      <c r="BQ493" s="154">
        <v>202.99340513868893</v>
      </c>
      <c r="BR493" s="614"/>
      <c r="BS493" s="615"/>
      <c r="BT493" s="818"/>
      <c r="BU493" s="154">
        <v>8.8284114069193205</v>
      </c>
      <c r="BV493" s="247"/>
      <c r="BW493" s="247"/>
      <c r="BX493" s="643"/>
      <c r="BY493" s="198">
        <v>2.6218987436913719</v>
      </c>
      <c r="BZ493" s="312"/>
      <c r="CA493" s="312"/>
      <c r="CB493" s="247"/>
      <c r="CC493" s="643"/>
      <c r="CD493" s="198">
        <v>0.11080643500124264</v>
      </c>
      <c r="CE493" s="195"/>
      <c r="CF493" s="247"/>
      <c r="CG493" s="818"/>
      <c r="CH493" s="781">
        <f t="shared" si="369"/>
        <v>1.2916176965946462</v>
      </c>
      <c r="CI493" s="198">
        <v>2.3057580114647593</v>
      </c>
      <c r="CJ493" s="247"/>
      <c r="CK493" s="247" t="s">
        <v>1986</v>
      </c>
      <c r="CL493" s="643"/>
      <c r="CM493" s="198">
        <v>9.7860659788911272E-2</v>
      </c>
      <c r="CN493" s="247"/>
      <c r="CO493" s="247" t="s">
        <v>1986</v>
      </c>
      <c r="CP493" s="818"/>
      <c r="CQ493" s="154">
        <f t="shared" si="371"/>
        <v>1.1358782862376351</v>
      </c>
      <c r="CR493" s="87">
        <f t="shared" si="370"/>
        <v>1.1084741668496825</v>
      </c>
      <c r="CS493" s="195"/>
    </row>
    <row r="494" spans="1:97" x14ac:dyDescent="0.3">
      <c r="A494" s="906" t="s">
        <v>2560</v>
      </c>
      <c r="B494" s="31" t="s">
        <v>1956</v>
      </c>
      <c r="C494" s="219" t="s">
        <v>599</v>
      </c>
      <c r="D494" s="219">
        <v>9</v>
      </c>
      <c r="E494" s="471">
        <v>1702290</v>
      </c>
      <c r="F494" s="472">
        <v>1</v>
      </c>
      <c r="G494" s="419">
        <v>11452900</v>
      </c>
      <c r="H494" s="419">
        <v>201702011410</v>
      </c>
      <c r="I494" s="419"/>
      <c r="J494" s="419"/>
      <c r="K494" s="926" t="s">
        <v>1120</v>
      </c>
      <c r="L494" s="413" t="s">
        <v>746</v>
      </c>
      <c r="M494" s="219"/>
      <c r="N494" s="219"/>
      <c r="O494" s="219"/>
      <c r="P494" s="332">
        <v>42767</v>
      </c>
      <c r="Q494" s="326">
        <v>0.59027777777777779</v>
      </c>
      <c r="R494" s="219" t="s">
        <v>1846</v>
      </c>
      <c r="S494" s="240" t="s">
        <v>1846</v>
      </c>
      <c r="T494" s="240">
        <v>126.9</v>
      </c>
      <c r="U494" s="239">
        <v>150.4</v>
      </c>
      <c r="V494" s="240">
        <v>23.5</v>
      </c>
      <c r="W494" s="136">
        <v>236</v>
      </c>
      <c r="X494" s="136">
        <v>99.576271186440678</v>
      </c>
      <c r="Y494" s="643"/>
      <c r="Z494" s="240" t="s">
        <v>1846</v>
      </c>
      <c r="AA494" s="7">
        <v>131.30000000000001</v>
      </c>
      <c r="AB494" s="7">
        <v>155.20000000000002</v>
      </c>
      <c r="AC494" s="7">
        <v>23.900000000000006</v>
      </c>
      <c r="AD494" s="7">
        <v>236</v>
      </c>
      <c r="AE494" s="7">
        <v>101.27118644067799</v>
      </c>
      <c r="AF494" s="643"/>
      <c r="AG494" s="240" t="s">
        <v>1846</v>
      </c>
      <c r="AH494" s="138">
        <v>129</v>
      </c>
      <c r="AI494" s="600">
        <v>152.4</v>
      </c>
      <c r="AJ494" s="138">
        <v>23.400000000000006</v>
      </c>
      <c r="AK494" s="138">
        <v>228</v>
      </c>
      <c r="AL494" s="138">
        <v>102.63157894736844</v>
      </c>
      <c r="AM494" s="643"/>
      <c r="AN494" s="138">
        <v>101.15967885816237</v>
      </c>
      <c r="AO494" s="138">
        <v>1.5307030522655956</v>
      </c>
      <c r="AP494" s="138">
        <v>1.5131553100438557</v>
      </c>
      <c r="AQ494" s="535">
        <v>3</v>
      </c>
      <c r="AR494" s="643"/>
      <c r="AS494" s="535"/>
      <c r="AT494" s="86" t="s">
        <v>191</v>
      </c>
      <c r="AU494" s="86" t="s">
        <v>191</v>
      </c>
      <c r="AV494" s="86" t="s">
        <v>191</v>
      </c>
      <c r="AW494" s="161" t="str">
        <f t="shared" si="366"/>
        <v xml:space="preserve">  </v>
      </c>
      <c r="AX494" s="643"/>
      <c r="AY494" s="86" t="s">
        <v>191</v>
      </c>
      <c r="AZ494" s="86" t="s">
        <v>191</v>
      </c>
      <c r="BA494" s="86" t="s">
        <v>191</v>
      </c>
      <c r="BB494" s="161" t="str">
        <f t="shared" si="368"/>
        <v xml:space="preserve">  </v>
      </c>
      <c r="BC494" s="643"/>
      <c r="BD494" s="801" t="s">
        <v>191</v>
      </c>
      <c r="BE494" s="247" t="s">
        <v>1846</v>
      </c>
      <c r="BF494" s="198">
        <v>1.3083488009440918</v>
      </c>
      <c r="BG494" s="198">
        <v>2.9674679700413265E-3</v>
      </c>
      <c r="BH494" s="247"/>
      <c r="BI494" s="643"/>
      <c r="BJ494" s="247" t="s">
        <v>1846</v>
      </c>
      <c r="BK494" s="612">
        <v>1.6117598248164729E-2</v>
      </c>
      <c r="BL494" s="247"/>
      <c r="BM494" s="247"/>
      <c r="BN494" s="818"/>
      <c r="BO494" s="942"/>
      <c r="BP494" s="825">
        <f t="shared" si="367"/>
        <v>1.231903773407705</v>
      </c>
      <c r="BQ494" s="154">
        <v>195.87993029606534</v>
      </c>
      <c r="BR494" s="614"/>
      <c r="BS494" s="615"/>
      <c r="BT494" s="818"/>
      <c r="BU494" s="154">
        <v>19.504993059142102</v>
      </c>
      <c r="BV494" s="247"/>
      <c r="BW494" s="247"/>
      <c r="BX494" s="643"/>
      <c r="BY494" s="198">
        <v>1.86682156450965</v>
      </c>
      <c r="BZ494" s="85"/>
      <c r="CA494" s="85"/>
      <c r="CB494" s="247"/>
      <c r="CC494" s="643"/>
      <c r="CD494" s="198">
        <v>0.18905523471093491</v>
      </c>
      <c r="CE494" s="141"/>
      <c r="CF494" s="247"/>
      <c r="CG494" s="818"/>
      <c r="CH494" s="781">
        <f t="shared" si="369"/>
        <v>0.95304381704037644</v>
      </c>
      <c r="CI494" s="198">
        <v>2.1361555055709505</v>
      </c>
      <c r="CJ494" s="247"/>
      <c r="CK494" s="247"/>
      <c r="CL494" s="643"/>
      <c r="CM494" s="198">
        <v>0.21923701241386073</v>
      </c>
      <c r="CN494" s="247"/>
      <c r="CO494" s="247"/>
      <c r="CP494" s="818"/>
      <c r="CQ494" s="154">
        <f t="shared" si="371"/>
        <v>1.0905433253637724</v>
      </c>
      <c r="CR494" s="87">
        <f t="shared" si="370"/>
        <v>1.1240045651341726</v>
      </c>
      <c r="CS494" s="141"/>
    </row>
    <row r="495" spans="1:97" x14ac:dyDescent="0.3">
      <c r="A495" s="906" t="s">
        <v>2561</v>
      </c>
      <c r="B495" s="31" t="s">
        <v>1957</v>
      </c>
      <c r="C495" s="219" t="s">
        <v>599</v>
      </c>
      <c r="D495" s="219">
        <v>9</v>
      </c>
      <c r="E495" s="471">
        <v>1702289</v>
      </c>
      <c r="F495" s="472">
        <v>1</v>
      </c>
      <c r="G495" s="419">
        <v>11452500</v>
      </c>
      <c r="H495" s="419">
        <v>201702021030</v>
      </c>
      <c r="I495" s="419"/>
      <c r="J495" s="419"/>
      <c r="K495" s="926" t="s">
        <v>1773</v>
      </c>
      <c r="L495" s="413" t="s">
        <v>972</v>
      </c>
      <c r="M495" s="219"/>
      <c r="N495" s="219"/>
      <c r="O495" s="219"/>
      <c r="P495" s="332">
        <v>42768</v>
      </c>
      <c r="Q495" s="326">
        <v>0.4375</v>
      </c>
      <c r="R495" s="219" t="s">
        <v>1847</v>
      </c>
      <c r="S495" s="240" t="s">
        <v>1847</v>
      </c>
      <c r="T495" s="240">
        <v>128.69999999999999</v>
      </c>
      <c r="U495" s="239">
        <v>184.10000000000002</v>
      </c>
      <c r="V495" s="240">
        <v>55.400000000000034</v>
      </c>
      <c r="W495" s="136">
        <v>114</v>
      </c>
      <c r="X495" s="136">
        <v>485.96491228070204</v>
      </c>
      <c r="Y495" s="643"/>
      <c r="Z495" s="240" t="s">
        <v>1847</v>
      </c>
      <c r="AA495" s="7">
        <v>128.19999999999999</v>
      </c>
      <c r="AB495" s="7">
        <v>182.2</v>
      </c>
      <c r="AC495" s="7">
        <v>54</v>
      </c>
      <c r="AD495" s="7">
        <v>116</v>
      </c>
      <c r="AE495" s="7">
        <v>465.51724137931035</v>
      </c>
      <c r="AF495" s="643"/>
      <c r="AG495" s="240" t="s">
        <v>1847</v>
      </c>
      <c r="AH495" s="138">
        <v>127.1</v>
      </c>
      <c r="AI495" s="600">
        <v>180.2</v>
      </c>
      <c r="AJ495" s="138">
        <v>53.099999999999994</v>
      </c>
      <c r="AK495" s="138">
        <v>110</v>
      </c>
      <c r="AL495" s="138">
        <v>482.72727272727269</v>
      </c>
      <c r="AM495" s="643"/>
      <c r="AN495" s="138">
        <v>478.06980879576167</v>
      </c>
      <c r="AO495" s="138">
        <v>10.990713763350382</v>
      </c>
      <c r="AP495" s="138">
        <v>2.2989767521683793</v>
      </c>
      <c r="AQ495" s="535">
        <v>3</v>
      </c>
      <c r="AR495" s="643"/>
      <c r="AS495" s="535"/>
      <c r="AT495" s="86" t="s">
        <v>191</v>
      </c>
      <c r="AU495" s="86" t="s">
        <v>191</v>
      </c>
      <c r="AV495" s="86" t="s">
        <v>191</v>
      </c>
      <c r="AW495" s="161" t="str">
        <f t="shared" si="366"/>
        <v xml:space="preserve">  </v>
      </c>
      <c r="AX495" s="643"/>
      <c r="AY495" s="86" t="s">
        <v>191</v>
      </c>
      <c r="AZ495" s="86" t="s">
        <v>191</v>
      </c>
      <c r="BA495" s="86" t="s">
        <v>191</v>
      </c>
      <c r="BB495" s="161" t="str">
        <f t="shared" si="368"/>
        <v xml:space="preserve">  </v>
      </c>
      <c r="BC495" s="643"/>
      <c r="BD495" s="801" t="s">
        <v>191</v>
      </c>
      <c r="BE495" s="247" t="s">
        <v>1847</v>
      </c>
      <c r="BF495" s="198">
        <v>1.478155521306064</v>
      </c>
      <c r="BG495" s="198"/>
      <c r="BH495" s="247"/>
      <c r="BI495" s="643"/>
      <c r="BJ495" s="247" t="s">
        <v>1847</v>
      </c>
      <c r="BK495" s="612">
        <v>1.0631769214253461E-2</v>
      </c>
      <c r="BL495" s="247"/>
      <c r="BM495" s="247"/>
      <c r="BN495" s="818"/>
      <c r="BO495" s="942"/>
      <c r="BP495" s="825">
        <f t="shared" si="367"/>
        <v>0.71925917543909568</v>
      </c>
      <c r="BQ495" s="154">
        <v>206.2024540614234</v>
      </c>
      <c r="BR495" s="614"/>
      <c r="BS495" s="615"/>
      <c r="BT495" s="818"/>
      <c r="BU495" s="154">
        <v>100.2071575000251</v>
      </c>
      <c r="BV495" s="247"/>
      <c r="BW495" s="247"/>
      <c r="BX495" s="643"/>
      <c r="BY495" s="198">
        <v>1.1618274107473618</v>
      </c>
      <c r="BZ495" s="85"/>
      <c r="CA495" s="85"/>
      <c r="CB495" s="247"/>
      <c r="CC495" s="643"/>
      <c r="CD495" s="198">
        <v>0.54085069120997908</v>
      </c>
      <c r="CE495" s="141"/>
      <c r="CF495" s="247"/>
      <c r="CG495" s="818"/>
      <c r="CH495" s="781">
        <f t="shared" si="369"/>
        <v>0.56344014722602553</v>
      </c>
      <c r="CI495" s="198">
        <v>2.2477291760452554</v>
      </c>
      <c r="CJ495" s="247"/>
      <c r="CK495" s="247"/>
      <c r="CL495" s="643"/>
      <c r="CM495" s="198">
        <v>1.0850401749818457</v>
      </c>
      <c r="CN495" s="247"/>
      <c r="CO495" s="247"/>
      <c r="CP495" s="818"/>
      <c r="CQ495" s="154">
        <f t="shared" si="371"/>
        <v>1.0900593721235265</v>
      </c>
      <c r="CR495" s="87">
        <f t="shared" si="370"/>
        <v>1.0827970796213573</v>
      </c>
      <c r="CS495" s="141"/>
    </row>
    <row r="496" spans="1:97" x14ac:dyDescent="0.3">
      <c r="A496" s="906" t="s">
        <v>2562</v>
      </c>
      <c r="B496" s="603" t="s">
        <v>1958</v>
      </c>
      <c r="C496" s="219" t="s">
        <v>599</v>
      </c>
      <c r="D496" s="219">
        <v>7</v>
      </c>
      <c r="E496" s="471">
        <v>1702288</v>
      </c>
      <c r="F496" s="472">
        <v>1</v>
      </c>
      <c r="G496" s="419">
        <v>11452600</v>
      </c>
      <c r="H496" s="419">
        <v>201702021240</v>
      </c>
      <c r="I496" s="419"/>
      <c r="J496" s="419"/>
      <c r="K496" s="926" t="s">
        <v>1693</v>
      </c>
      <c r="L496" s="413" t="s">
        <v>1694</v>
      </c>
      <c r="M496" s="219"/>
      <c r="N496" s="219"/>
      <c r="O496" s="219"/>
      <c r="P496" s="332">
        <v>42768</v>
      </c>
      <c r="Q496" s="326">
        <v>0.52777777777777779</v>
      </c>
      <c r="R496" s="219" t="s">
        <v>1848</v>
      </c>
      <c r="S496" s="240" t="s">
        <v>1848</v>
      </c>
      <c r="T496" s="240">
        <v>128.30000000000001</v>
      </c>
      <c r="U496" s="239">
        <v>181.9</v>
      </c>
      <c r="V496" s="240">
        <v>53.599999999999994</v>
      </c>
      <c r="W496" s="136">
        <v>120</v>
      </c>
      <c r="X496" s="136">
        <v>446.66666666666663</v>
      </c>
      <c r="Y496" s="643"/>
      <c r="Z496" s="240" t="s">
        <v>1848</v>
      </c>
      <c r="AA496" s="7">
        <v>126.9</v>
      </c>
      <c r="AB496" s="7">
        <v>179.60000000000002</v>
      </c>
      <c r="AC496" s="7">
        <v>52.700000000000017</v>
      </c>
      <c r="AD496" s="7">
        <v>120</v>
      </c>
      <c r="AE496" s="7">
        <v>439.1666666666668</v>
      </c>
      <c r="AF496" s="643"/>
      <c r="AG496" s="240" t="s">
        <v>1848</v>
      </c>
      <c r="AH496" s="138">
        <v>128.4</v>
      </c>
      <c r="AI496" s="600">
        <v>182.10000000000002</v>
      </c>
      <c r="AJ496" s="138">
        <v>53.700000000000017</v>
      </c>
      <c r="AK496" s="138">
        <v>122</v>
      </c>
      <c r="AL496" s="138">
        <v>440.16393442622967</v>
      </c>
      <c r="AM496" s="643"/>
      <c r="AN496" s="138">
        <v>441.99908925318772</v>
      </c>
      <c r="AO496" s="138">
        <v>4.0728791940321374</v>
      </c>
      <c r="AP496" s="138">
        <v>0.92146777969922333</v>
      </c>
      <c r="AQ496" s="535">
        <v>3</v>
      </c>
      <c r="AR496" s="643"/>
      <c r="AS496" s="535"/>
      <c r="AT496" s="86" t="s">
        <v>191</v>
      </c>
      <c r="AU496" s="86" t="s">
        <v>191</v>
      </c>
      <c r="AV496" s="86" t="s">
        <v>191</v>
      </c>
      <c r="AW496" s="161" t="str">
        <f t="shared" si="366"/>
        <v xml:space="preserve">  </v>
      </c>
      <c r="AX496" s="643"/>
      <c r="AY496" s="86" t="s">
        <v>191</v>
      </c>
      <c r="AZ496" s="86" t="s">
        <v>191</v>
      </c>
      <c r="BA496" s="86" t="s">
        <v>191</v>
      </c>
      <c r="BB496" s="161" t="str">
        <f t="shared" si="368"/>
        <v xml:space="preserve">  </v>
      </c>
      <c r="BC496" s="643"/>
      <c r="BD496" s="801" t="s">
        <v>191</v>
      </c>
      <c r="BE496" s="247" t="s">
        <v>1848</v>
      </c>
      <c r="BF496" s="198">
        <v>1.6542086968392229</v>
      </c>
      <c r="BG496" s="198"/>
      <c r="BH496" s="247"/>
      <c r="BI496" s="643"/>
      <c r="BJ496" s="247" t="s">
        <v>1848</v>
      </c>
      <c r="BK496" s="612">
        <v>1.1547107466855059E-2</v>
      </c>
      <c r="BL496" s="612">
        <v>1.4047691575458836E-3</v>
      </c>
      <c r="BM496" s="247"/>
      <c r="BN496" s="818"/>
      <c r="BO496" s="942"/>
      <c r="BP496" s="825">
        <f t="shared" si="367"/>
        <v>0.69804417598085899</v>
      </c>
      <c r="BQ496" s="154">
        <v>1123.4574500602541</v>
      </c>
      <c r="BR496" s="614"/>
      <c r="BS496" s="615"/>
      <c r="BT496" s="818"/>
      <c r="BU496" s="154">
        <v>501.81099436024675</v>
      </c>
      <c r="BV496" s="247"/>
      <c r="BW496" s="247"/>
      <c r="BX496" s="643"/>
      <c r="BY496" s="198">
        <v>0.97862781329896009</v>
      </c>
      <c r="BZ496" s="85"/>
      <c r="CA496" s="85"/>
      <c r="CB496" s="247"/>
      <c r="CC496" s="643"/>
      <c r="CD496" s="198">
        <v>0.42978071467379325</v>
      </c>
      <c r="CE496" s="141"/>
      <c r="CF496" s="247"/>
      <c r="CG496" s="818"/>
      <c r="CH496" s="781">
        <f t="shared" si="369"/>
        <v>8.7108578366405745E-2</v>
      </c>
      <c r="CI496" s="198">
        <v>2.6785358853345467</v>
      </c>
      <c r="CJ496" s="247"/>
      <c r="CK496" s="247"/>
      <c r="CL496" s="643"/>
      <c r="CM496" s="198">
        <v>1.1789948937906984</v>
      </c>
      <c r="CN496" s="247"/>
      <c r="CO496" s="247"/>
      <c r="CP496" s="818"/>
      <c r="CQ496" s="154">
        <f t="shared" si="371"/>
        <v>0.23841898820386029</v>
      </c>
      <c r="CR496" s="87">
        <f t="shared" si="370"/>
        <v>0.23494799975313135</v>
      </c>
      <c r="CS496" s="141"/>
    </row>
    <row r="497" spans="1:97" ht="28.8" x14ac:dyDescent="0.3">
      <c r="A497" s="906" t="s">
        <v>2563</v>
      </c>
      <c r="B497" s="603" t="s">
        <v>1959</v>
      </c>
      <c r="C497" s="310" t="s">
        <v>600</v>
      </c>
      <c r="D497" s="310">
        <v>7</v>
      </c>
      <c r="E497" s="478">
        <v>1700268</v>
      </c>
      <c r="F497" s="597">
        <v>4</v>
      </c>
      <c r="G497" s="309">
        <v>11452600</v>
      </c>
      <c r="H497" s="309">
        <v>201702021241</v>
      </c>
      <c r="I497" s="309"/>
      <c r="J497" s="309"/>
      <c r="K497" s="908" t="s">
        <v>1693</v>
      </c>
      <c r="L497" s="469" t="s">
        <v>1849</v>
      </c>
      <c r="M497" s="310"/>
      <c r="N497" s="310"/>
      <c r="O497" s="310" t="s">
        <v>45</v>
      </c>
      <c r="P497" s="402">
        <v>42768</v>
      </c>
      <c r="Q497" s="327">
        <v>0.52847222222222223</v>
      </c>
      <c r="R497" s="310" t="s">
        <v>1850</v>
      </c>
      <c r="S497" s="371" t="s">
        <v>1850</v>
      </c>
      <c r="T497" s="240">
        <v>126.8</v>
      </c>
      <c r="U497" s="239">
        <v>181.5</v>
      </c>
      <c r="V497" s="240">
        <v>54.7</v>
      </c>
      <c r="W497" s="136">
        <v>122</v>
      </c>
      <c r="X497" s="136">
        <v>448.36065573770497</v>
      </c>
      <c r="Y497" s="643"/>
      <c r="Z497" s="371" t="s">
        <v>1850</v>
      </c>
      <c r="AA497" s="7">
        <v>126.9</v>
      </c>
      <c r="AB497" s="7">
        <v>180</v>
      </c>
      <c r="AC497" s="7">
        <v>53.099999999999994</v>
      </c>
      <c r="AD497" s="7">
        <v>122</v>
      </c>
      <c r="AE497" s="7">
        <v>435.2459016393442</v>
      </c>
      <c r="AF497" s="643"/>
      <c r="AG497" s="371" t="s">
        <v>1850</v>
      </c>
      <c r="AH497" s="317">
        <v>128.80000000000001</v>
      </c>
      <c r="AI497" s="601">
        <v>181.5</v>
      </c>
      <c r="AJ497" s="317">
        <v>52.699999999999989</v>
      </c>
      <c r="AK497" s="317">
        <v>118</v>
      </c>
      <c r="AL497" s="317">
        <v>446.61016949152537</v>
      </c>
      <c r="AM497" s="643"/>
      <c r="AN497" s="317">
        <v>443.40557562285818</v>
      </c>
      <c r="AO497" s="317">
        <v>7.1204817366834252</v>
      </c>
      <c r="AP497" s="317">
        <v>1.6058620207202363</v>
      </c>
      <c r="AQ497" s="535">
        <v>3</v>
      </c>
      <c r="AR497" s="643"/>
      <c r="AS497" s="536"/>
      <c r="AT497" s="272" t="s">
        <v>191</v>
      </c>
      <c r="AU497" s="272" t="s">
        <v>191</v>
      </c>
      <c r="AV497" s="272" t="s">
        <v>191</v>
      </c>
      <c r="AW497" s="161" t="str">
        <f t="shared" si="366"/>
        <v xml:space="preserve">  </v>
      </c>
      <c r="AX497" s="643"/>
      <c r="AY497" s="272" t="s">
        <v>191</v>
      </c>
      <c r="AZ497" s="272" t="s">
        <v>191</v>
      </c>
      <c r="BA497" s="272" t="s">
        <v>191</v>
      </c>
      <c r="BB497" s="161" t="str">
        <f t="shared" si="368"/>
        <v xml:space="preserve">  </v>
      </c>
      <c r="BC497" s="643"/>
      <c r="BD497" s="802" t="s">
        <v>191</v>
      </c>
      <c r="BE497" s="195" t="s">
        <v>1850</v>
      </c>
      <c r="BF497" s="312">
        <v>1.3764615213209055</v>
      </c>
      <c r="BG497" s="312"/>
      <c r="BH497" s="195"/>
      <c r="BI497" s="643"/>
      <c r="BJ497" s="247" t="s">
        <v>1850</v>
      </c>
      <c r="BK497" s="612">
        <v>1.5886363086084588E-2</v>
      </c>
      <c r="BL497" s="612"/>
      <c r="BM497" s="247"/>
      <c r="BN497" s="818"/>
      <c r="BO497" s="942"/>
      <c r="BP497" s="825">
        <f t="shared" si="367"/>
        <v>1.154145091599758</v>
      </c>
      <c r="BQ497" s="154">
        <v>229.75552159649905</v>
      </c>
      <c r="BR497" s="614"/>
      <c r="BS497" s="615"/>
      <c r="BT497" s="818"/>
      <c r="BU497" s="154">
        <v>103.01333632236475</v>
      </c>
      <c r="BV497" s="247"/>
      <c r="BW497" s="247"/>
      <c r="BX497" s="643"/>
      <c r="BY497" s="198">
        <v>0.95831655708462393</v>
      </c>
      <c r="BZ497" s="312"/>
      <c r="CA497" s="312"/>
      <c r="CB497" s="247"/>
      <c r="CC497" s="643"/>
      <c r="CD497" s="198">
        <v>0.41710335394420911</v>
      </c>
      <c r="CE497" s="195"/>
      <c r="CF497" s="247"/>
      <c r="CG497" s="818"/>
      <c r="CH497" s="781">
        <f t="shared" si="369"/>
        <v>0.41710273181927587</v>
      </c>
      <c r="CI497" s="198">
        <v>2.7680763477293566</v>
      </c>
      <c r="CJ497" s="247"/>
      <c r="CK497" s="247"/>
      <c r="CL497" s="643"/>
      <c r="CM497" s="198">
        <v>1.2362510468248904</v>
      </c>
      <c r="CN497" s="247"/>
      <c r="CO497" s="247"/>
      <c r="CP497" s="818"/>
      <c r="CQ497" s="154">
        <f t="shared" si="371"/>
        <v>1.2047920887797876</v>
      </c>
      <c r="CR497" s="87">
        <f t="shared" si="370"/>
        <v>1.2000883487126643</v>
      </c>
      <c r="CS497" s="195"/>
    </row>
    <row r="498" spans="1:97" x14ac:dyDescent="0.3">
      <c r="A498" s="906" t="s">
        <v>2564</v>
      </c>
      <c r="B498" s="31" t="s">
        <v>1960</v>
      </c>
      <c r="C498" s="219" t="s">
        <v>599</v>
      </c>
      <c r="D498" s="219">
        <v>9</v>
      </c>
      <c r="E498" s="471">
        <v>1702444</v>
      </c>
      <c r="F498" s="472">
        <v>1</v>
      </c>
      <c r="G498" s="419">
        <v>11452500</v>
      </c>
      <c r="H498" s="419">
        <v>20170208</v>
      </c>
      <c r="I498" s="419"/>
      <c r="J498" s="419"/>
      <c r="K498" s="926" t="s">
        <v>1773</v>
      </c>
      <c r="L498" s="413" t="s">
        <v>972</v>
      </c>
      <c r="M498" s="219"/>
      <c r="N498" s="219"/>
      <c r="O498" s="219"/>
      <c r="P498" s="332">
        <v>42774</v>
      </c>
      <c r="Q498" s="326">
        <v>0.4375</v>
      </c>
      <c r="R498" s="219" t="s">
        <v>1866</v>
      </c>
      <c r="S498" s="240" t="s">
        <v>1866</v>
      </c>
      <c r="T498" s="240">
        <v>128.30000000000001</v>
      </c>
      <c r="U498" s="239">
        <v>240.5</v>
      </c>
      <c r="V498" s="240">
        <v>112.19999999999999</v>
      </c>
      <c r="W498" s="136">
        <v>80</v>
      </c>
      <c r="X498" s="136">
        <v>1402.4999999999998</v>
      </c>
      <c r="Y498" s="643"/>
      <c r="Z498" s="240" t="s">
        <v>1866</v>
      </c>
      <c r="AA498" s="7">
        <v>128.80000000000001</v>
      </c>
      <c r="AB498" s="7">
        <v>244.60000000000002</v>
      </c>
      <c r="AC498" s="7">
        <v>115.80000000000001</v>
      </c>
      <c r="AD498" s="7">
        <v>84</v>
      </c>
      <c r="AE498" s="7">
        <v>1378.5714285714287</v>
      </c>
      <c r="AF498" s="643"/>
      <c r="AG498" s="240" t="s">
        <v>1866</v>
      </c>
      <c r="AH498" s="138">
        <v>129.5</v>
      </c>
      <c r="AI498" s="600">
        <v>247.5</v>
      </c>
      <c r="AJ498" s="138">
        <v>118</v>
      </c>
      <c r="AK498" s="138">
        <v>88</v>
      </c>
      <c r="AL498" s="138">
        <v>1340.909090909091</v>
      </c>
      <c r="AM498" s="643"/>
      <c r="AN498" s="138">
        <v>1373.9935064935064</v>
      </c>
      <c r="AO498" s="138">
        <v>31.049606254746504</v>
      </c>
      <c r="AP498" s="138">
        <v>2.2598073504718741</v>
      </c>
      <c r="AQ498" s="535">
        <v>3</v>
      </c>
      <c r="AR498" s="643"/>
      <c r="AS498" s="535"/>
      <c r="AT498" s="272" t="s">
        <v>191</v>
      </c>
      <c r="AU498" s="272" t="s">
        <v>191</v>
      </c>
      <c r="AV498" s="272" t="s">
        <v>191</v>
      </c>
      <c r="AW498" s="161" t="str">
        <f t="shared" si="366"/>
        <v xml:space="preserve">  </v>
      </c>
      <c r="AX498" s="643"/>
      <c r="AY498" s="272" t="s">
        <v>191</v>
      </c>
      <c r="AZ498" s="272" t="s">
        <v>191</v>
      </c>
      <c r="BA498" s="272" t="s">
        <v>191</v>
      </c>
      <c r="BB498" s="161" t="str">
        <f t="shared" si="368"/>
        <v xml:space="preserve">  </v>
      </c>
      <c r="BC498" s="643"/>
      <c r="BD498" s="802" t="s">
        <v>191</v>
      </c>
      <c r="BE498" s="247" t="s">
        <v>1866</v>
      </c>
      <c r="BF498" s="198">
        <v>4.4844644709006509</v>
      </c>
      <c r="BG498" s="198"/>
      <c r="BH498" s="247"/>
      <c r="BI498" s="643"/>
      <c r="BJ498" s="247" t="s">
        <v>1866</v>
      </c>
      <c r="BK498" s="612">
        <v>2.5899261982719295E-2</v>
      </c>
      <c r="BL498" s="612"/>
      <c r="BM498" s="247"/>
      <c r="BN498" s="818"/>
      <c r="BO498" s="942"/>
      <c r="BP498" s="825">
        <f t="shared" si="367"/>
        <v>0.57753299531700253</v>
      </c>
      <c r="BQ498" s="154">
        <v>303.79954159669103</v>
      </c>
      <c r="BR498" s="614"/>
      <c r="BS498" s="615"/>
      <c r="BT498" s="818"/>
      <c r="BU498" s="154">
        <v>426.07885708935919</v>
      </c>
      <c r="BV498" s="247"/>
      <c r="BW498" s="247"/>
      <c r="BX498" s="643"/>
      <c r="BY498" s="85">
        <v>0.92485372931576026</v>
      </c>
      <c r="BZ498" s="605">
        <v>2.7070698572594476E-2</v>
      </c>
      <c r="CA498" s="85"/>
      <c r="CB498" s="247"/>
      <c r="CC498" s="643"/>
      <c r="CD498" s="198">
        <v>1.2749769268424411</v>
      </c>
      <c r="CE498" s="141">
        <v>3.7318891603648097E-2</v>
      </c>
      <c r="CF498" s="247"/>
      <c r="CG498" s="818"/>
      <c r="CH498" s="781">
        <f t="shared" si="369"/>
        <v>0.30442894168140305</v>
      </c>
      <c r="CI498" s="198">
        <v>3.3456584274212067</v>
      </c>
      <c r="CJ498" s="247"/>
      <c r="CK498" s="247"/>
      <c r="CL498" s="643"/>
      <c r="CM498" s="198">
        <v>4.4862238004057096</v>
      </c>
      <c r="CN498" s="247"/>
      <c r="CO498" s="247"/>
      <c r="CP498" s="818"/>
      <c r="CQ498" s="154">
        <f t="shared" si="371"/>
        <v>1.1012717168160622</v>
      </c>
      <c r="CR498" s="87">
        <f t="shared" si="370"/>
        <v>1.0529092738964134</v>
      </c>
      <c r="CS498" s="141"/>
    </row>
    <row r="499" spans="1:97" x14ac:dyDescent="0.3">
      <c r="A499" s="906" t="s">
        <v>2565</v>
      </c>
      <c r="B499" s="31" t="s">
        <v>1961</v>
      </c>
      <c r="C499" s="219" t="s">
        <v>599</v>
      </c>
      <c r="D499" s="219">
        <v>9</v>
      </c>
      <c r="E499" s="471">
        <v>1702443</v>
      </c>
      <c r="F499" s="472">
        <v>1</v>
      </c>
      <c r="G499" s="419">
        <v>11452600</v>
      </c>
      <c r="H499" s="419">
        <v>20170208</v>
      </c>
      <c r="I499" s="419"/>
      <c r="J499" s="419"/>
      <c r="K499" s="926" t="s">
        <v>1693</v>
      </c>
      <c r="L499" s="413" t="s">
        <v>1694</v>
      </c>
      <c r="M499" s="219"/>
      <c r="N499" s="219"/>
      <c r="O499" s="219"/>
      <c r="P499" s="332">
        <v>42774</v>
      </c>
      <c r="Q499" s="326">
        <v>0.52777777777777779</v>
      </c>
      <c r="R499" s="219" t="s">
        <v>1867</v>
      </c>
      <c r="S499" s="240" t="s">
        <v>1867</v>
      </c>
      <c r="T499" s="240">
        <v>127.6</v>
      </c>
      <c r="U499" s="239">
        <v>231.9</v>
      </c>
      <c r="V499" s="240">
        <v>104.30000000000001</v>
      </c>
      <c r="W499" s="136">
        <v>82</v>
      </c>
      <c r="X499" s="136">
        <v>1271.9512195121952</v>
      </c>
      <c r="Y499" s="643"/>
      <c r="Z499" s="240" t="s">
        <v>1867</v>
      </c>
      <c r="AA499" s="7">
        <v>129</v>
      </c>
      <c r="AB499" s="7">
        <v>232.6</v>
      </c>
      <c r="AC499" s="7">
        <v>103.6</v>
      </c>
      <c r="AD499" s="7">
        <v>84</v>
      </c>
      <c r="AE499" s="7">
        <v>1233.3333333333333</v>
      </c>
      <c r="AF499" s="643"/>
      <c r="AG499" s="240" t="s">
        <v>1867</v>
      </c>
      <c r="AH499" s="138">
        <v>129.6</v>
      </c>
      <c r="AI499" s="600">
        <v>237.2</v>
      </c>
      <c r="AJ499" s="138">
        <v>107.6</v>
      </c>
      <c r="AK499" s="138">
        <v>88</v>
      </c>
      <c r="AL499" s="138">
        <v>1222.7272727272727</v>
      </c>
      <c r="AM499" s="643"/>
      <c r="AN499" s="138">
        <v>1242.670608524267</v>
      </c>
      <c r="AO499" s="138">
        <v>25.90632674202654</v>
      </c>
      <c r="AP499" s="138">
        <v>2.0847299810841742</v>
      </c>
      <c r="AQ499" s="535">
        <v>3</v>
      </c>
      <c r="AR499" s="643"/>
      <c r="AS499" s="535"/>
      <c r="AT499" s="272" t="s">
        <v>191</v>
      </c>
      <c r="AU499" s="272" t="s">
        <v>191</v>
      </c>
      <c r="AV499" s="272" t="s">
        <v>191</v>
      </c>
      <c r="AW499" s="161" t="str">
        <f t="shared" si="366"/>
        <v xml:space="preserve">  </v>
      </c>
      <c r="AX499" s="643"/>
      <c r="AY499" s="272" t="s">
        <v>191</v>
      </c>
      <c r="AZ499" s="272" t="s">
        <v>191</v>
      </c>
      <c r="BA499" s="272" t="s">
        <v>191</v>
      </c>
      <c r="BB499" s="161" t="str">
        <f t="shared" si="368"/>
        <v xml:space="preserve">  </v>
      </c>
      <c r="BC499" s="643"/>
      <c r="BD499" s="802" t="s">
        <v>191</v>
      </c>
      <c r="BE499" s="247" t="s">
        <v>1867</v>
      </c>
      <c r="BF499" s="198">
        <v>4.4591801718342161</v>
      </c>
      <c r="BG499" s="198"/>
      <c r="BH499" s="247"/>
      <c r="BI499" s="643"/>
      <c r="BJ499" s="247" t="s">
        <v>1867</v>
      </c>
      <c r="BK499" s="612">
        <v>2.7450801802851105E-2</v>
      </c>
      <c r="BL499" s="612"/>
      <c r="BM499" s="247"/>
      <c r="BN499" s="818"/>
      <c r="BO499" s="942"/>
      <c r="BP499" s="825">
        <f t="shared" si="367"/>
        <v>0.6156019883708721</v>
      </c>
      <c r="BQ499" s="154">
        <v>269.87104047761761</v>
      </c>
      <c r="BR499" s="614"/>
      <c r="BS499" s="615"/>
      <c r="BT499" s="818"/>
      <c r="BU499" s="154">
        <v>343.26279904653074</v>
      </c>
      <c r="BV499" s="247"/>
      <c r="BW499" s="247"/>
      <c r="BX499" s="643"/>
      <c r="BY499" s="198">
        <v>0.88495927701357158</v>
      </c>
      <c r="BZ499" s="85"/>
      <c r="CA499" s="85"/>
      <c r="CB499" s="247"/>
      <c r="CC499" s="643"/>
      <c r="CD499" s="198">
        <v>1.0914497749834049</v>
      </c>
      <c r="CE499" s="141"/>
      <c r="CF499" s="247"/>
      <c r="CG499" s="818"/>
      <c r="CH499" s="781">
        <f t="shared" si="369"/>
        <v>0.32791931859282536</v>
      </c>
      <c r="CI499" s="198">
        <v>3.6500692188924768</v>
      </c>
      <c r="CJ499" s="247"/>
      <c r="CK499" s="247"/>
      <c r="CL499" s="643"/>
      <c r="CM499" s="198">
        <v>4.4630391812821655</v>
      </c>
      <c r="CN499" s="247"/>
      <c r="CO499" s="247"/>
      <c r="CP499" s="818"/>
      <c r="CQ499" s="154">
        <f t="shared" si="371"/>
        <v>1.3525234913803965</v>
      </c>
      <c r="CR499" s="87">
        <f t="shared" si="370"/>
        <v>1.3001814334903157</v>
      </c>
      <c r="CS499" s="141"/>
    </row>
    <row r="500" spans="1:97" ht="28.8" x14ac:dyDescent="0.3">
      <c r="A500" s="906" t="s">
        <v>2566</v>
      </c>
      <c r="B500" s="31" t="s">
        <v>1962</v>
      </c>
      <c r="C500" s="219" t="s">
        <v>599</v>
      </c>
      <c r="D500" s="219">
        <v>9</v>
      </c>
      <c r="E500" s="471">
        <v>1702442</v>
      </c>
      <c r="F500" s="472">
        <v>1</v>
      </c>
      <c r="G500" s="419">
        <v>11452800</v>
      </c>
      <c r="H500" s="419">
        <v>20170208</v>
      </c>
      <c r="I500" s="419"/>
      <c r="J500" s="419"/>
      <c r="K500" s="926" t="s">
        <v>1690</v>
      </c>
      <c r="L500" s="413" t="s">
        <v>1696</v>
      </c>
      <c r="M500" s="219"/>
      <c r="N500" s="219"/>
      <c r="O500" s="219"/>
      <c r="P500" s="332">
        <v>42774</v>
      </c>
      <c r="Q500" s="326">
        <v>0.57638888888888895</v>
      </c>
      <c r="R500" s="219" t="s">
        <v>1868</v>
      </c>
      <c r="S500" s="240" t="s">
        <v>1868</v>
      </c>
      <c r="T500" s="240">
        <v>129.19999999999999</v>
      </c>
      <c r="U500" s="239">
        <v>190.6</v>
      </c>
      <c r="V500" s="240">
        <v>61.400000000000006</v>
      </c>
      <c r="W500" s="136">
        <v>84</v>
      </c>
      <c r="X500" s="136">
        <v>730.95238095238096</v>
      </c>
      <c r="Y500" s="643"/>
      <c r="Z500" s="240" t="s">
        <v>1868</v>
      </c>
      <c r="AA500" s="7">
        <v>130</v>
      </c>
      <c r="AB500" s="7">
        <v>188.79999999999998</v>
      </c>
      <c r="AC500" s="7">
        <v>58.799999999999983</v>
      </c>
      <c r="AD500" s="7">
        <v>80</v>
      </c>
      <c r="AE500" s="7">
        <v>734.99999999999977</v>
      </c>
      <c r="AF500" s="643"/>
      <c r="AG500" s="240" t="s">
        <v>1868</v>
      </c>
      <c r="AH500" s="138">
        <v>127.5</v>
      </c>
      <c r="AI500" s="600">
        <v>186.29999999999998</v>
      </c>
      <c r="AJ500" s="138">
        <v>58.799999999999983</v>
      </c>
      <c r="AK500" s="138">
        <v>78</v>
      </c>
      <c r="AL500" s="138">
        <v>753.84615384615358</v>
      </c>
      <c r="AM500" s="643"/>
      <c r="AN500" s="138">
        <v>739.93284493284466</v>
      </c>
      <c r="AO500" s="138">
        <v>12.218057483762729</v>
      </c>
      <c r="AP500" s="138">
        <v>1.6512386992189303</v>
      </c>
      <c r="AQ500" s="535">
        <v>3</v>
      </c>
      <c r="AR500" s="643"/>
      <c r="AS500" s="535"/>
      <c r="AT500" s="272" t="s">
        <v>191</v>
      </c>
      <c r="AU500" s="272" t="s">
        <v>191</v>
      </c>
      <c r="AV500" s="272" t="s">
        <v>191</v>
      </c>
      <c r="AW500" s="161" t="str">
        <f t="shared" si="366"/>
        <v xml:space="preserve">  </v>
      </c>
      <c r="AX500" s="643"/>
      <c r="AY500" s="272" t="s">
        <v>191</v>
      </c>
      <c r="AZ500" s="272" t="s">
        <v>191</v>
      </c>
      <c r="BA500" s="272" t="s">
        <v>191</v>
      </c>
      <c r="BB500" s="161" t="str">
        <f t="shared" si="368"/>
        <v xml:space="preserve">  </v>
      </c>
      <c r="BC500" s="643"/>
      <c r="BD500" s="802" t="s">
        <v>191</v>
      </c>
      <c r="BE500" s="247" t="s">
        <v>1868</v>
      </c>
      <c r="BF500" s="198">
        <v>5.7151831487489391</v>
      </c>
      <c r="BG500" s="198"/>
      <c r="BH500" s="247"/>
      <c r="BI500" s="643"/>
      <c r="BJ500" s="247" t="s">
        <v>1868</v>
      </c>
      <c r="BK500" s="612">
        <v>4.055477843589804E-2</v>
      </c>
      <c r="BL500" s="612"/>
      <c r="BM500" s="247"/>
      <c r="BN500" s="818"/>
      <c r="BO500" s="942"/>
      <c r="BP500" s="825">
        <f t="shared" si="367"/>
        <v>0.70959717965950986</v>
      </c>
      <c r="BQ500" s="154">
        <v>366.79778281449029</v>
      </c>
      <c r="BR500" s="614"/>
      <c r="BS500" s="615"/>
      <c r="BT500" s="818"/>
      <c r="BU500" s="154">
        <v>268.11171267630601</v>
      </c>
      <c r="BV500" s="247"/>
      <c r="BW500" s="247"/>
      <c r="BX500" s="643"/>
      <c r="BY500" s="198">
        <v>0.95451646430465742</v>
      </c>
      <c r="BZ500" s="85"/>
      <c r="CA500" s="85"/>
      <c r="CB500" s="247"/>
      <c r="CC500" s="643"/>
      <c r="CD500" s="198">
        <v>0.70156960126392309</v>
      </c>
      <c r="CE500" s="141"/>
      <c r="CF500" s="247"/>
      <c r="CG500" s="818"/>
      <c r="CH500" s="781">
        <f t="shared" si="369"/>
        <v>0.26022961670610983</v>
      </c>
      <c r="CI500" s="198">
        <v>3.5218540478144984</v>
      </c>
      <c r="CJ500" s="247"/>
      <c r="CK500" s="247"/>
      <c r="CL500" s="643"/>
      <c r="CM500" s="198">
        <v>2.6549361283524675</v>
      </c>
      <c r="CN500" s="247"/>
      <c r="CO500" s="247"/>
      <c r="CP500" s="818"/>
      <c r="CQ500" s="154">
        <f t="shared" si="371"/>
        <v>0.96016230545092829</v>
      </c>
      <c r="CR500" s="87">
        <f t="shared" si="370"/>
        <v>0.99023504115159589</v>
      </c>
      <c r="CS500" s="141"/>
    </row>
    <row r="501" spans="1:97" ht="28.8" x14ac:dyDescent="0.3">
      <c r="A501" s="906" t="s">
        <v>2567</v>
      </c>
      <c r="B501" s="31" t="s">
        <v>1963</v>
      </c>
      <c r="C501" s="219" t="s">
        <v>599</v>
      </c>
      <c r="D501" s="219">
        <v>9</v>
      </c>
      <c r="E501" s="471">
        <v>1702441</v>
      </c>
      <c r="F501" s="472">
        <v>1</v>
      </c>
      <c r="G501" s="419">
        <v>384115121402501</v>
      </c>
      <c r="H501" s="419">
        <v>20170208</v>
      </c>
      <c r="I501" s="419"/>
      <c r="J501" s="419"/>
      <c r="K501" s="926" t="s">
        <v>1690</v>
      </c>
      <c r="L501" s="413" t="s">
        <v>1716</v>
      </c>
      <c r="M501" s="219"/>
      <c r="N501" s="219"/>
      <c r="O501" s="219"/>
      <c r="P501" s="332">
        <v>42774</v>
      </c>
      <c r="Q501" s="326">
        <v>0.57638888888888895</v>
      </c>
      <c r="R501" s="219" t="s">
        <v>1869</v>
      </c>
      <c r="S501" s="240" t="s">
        <v>1869</v>
      </c>
      <c r="T501" s="240">
        <v>127.6</v>
      </c>
      <c r="U501" s="239">
        <v>159</v>
      </c>
      <c r="V501" s="240">
        <v>31.400000000000006</v>
      </c>
      <c r="W501" s="136">
        <v>84</v>
      </c>
      <c r="X501" s="136">
        <v>373.80952380952385</v>
      </c>
      <c r="Y501" s="643"/>
      <c r="Z501" s="240" t="s">
        <v>1869</v>
      </c>
      <c r="AA501" s="7">
        <v>129.4</v>
      </c>
      <c r="AB501" s="7">
        <v>161.89999999999998</v>
      </c>
      <c r="AC501" s="7">
        <v>32.499999999999972</v>
      </c>
      <c r="AD501" s="7">
        <v>88</v>
      </c>
      <c r="AE501" s="7">
        <v>369.31818181818153</v>
      </c>
      <c r="AF501" s="643"/>
      <c r="AG501" s="240" t="s">
        <v>1869</v>
      </c>
      <c r="AH501" s="138">
        <v>129.1</v>
      </c>
      <c r="AI501" s="600">
        <v>161.1</v>
      </c>
      <c r="AJ501" s="138">
        <v>32</v>
      </c>
      <c r="AK501" s="138">
        <v>88</v>
      </c>
      <c r="AL501" s="138">
        <v>363.63636363636368</v>
      </c>
      <c r="AM501" s="643"/>
      <c r="AN501" s="138">
        <v>368.92135642135639</v>
      </c>
      <c r="AO501" s="138">
        <v>5.098176122287966</v>
      </c>
      <c r="AP501" s="138">
        <v>1.3819140674700283</v>
      </c>
      <c r="AQ501" s="535">
        <v>3</v>
      </c>
      <c r="AR501" s="643"/>
      <c r="AS501" s="535"/>
      <c r="AT501" s="272" t="s">
        <v>191</v>
      </c>
      <c r="AU501" s="272" t="s">
        <v>191</v>
      </c>
      <c r="AV501" s="272" t="s">
        <v>191</v>
      </c>
      <c r="AW501" s="161" t="str">
        <f t="shared" si="366"/>
        <v xml:space="preserve">  </v>
      </c>
      <c r="AX501" s="643"/>
      <c r="AY501" s="272" t="s">
        <v>191</v>
      </c>
      <c r="AZ501" s="272" t="s">
        <v>191</v>
      </c>
      <c r="BA501" s="272" t="s">
        <v>191</v>
      </c>
      <c r="BB501" s="161" t="str">
        <f t="shared" si="368"/>
        <v xml:space="preserve">  </v>
      </c>
      <c r="BC501" s="643"/>
      <c r="BD501" s="802" t="s">
        <v>191</v>
      </c>
      <c r="BE501" s="247" t="s">
        <v>1869</v>
      </c>
      <c r="BF501" s="198">
        <v>4.7442390249171167</v>
      </c>
      <c r="BG501" s="198"/>
      <c r="BH501" s="247"/>
      <c r="BI501" s="643"/>
      <c r="BJ501" s="247" t="s">
        <v>1869</v>
      </c>
      <c r="BK501" s="612">
        <v>7.9263566096855059E-2</v>
      </c>
      <c r="BL501" s="612"/>
      <c r="BM501" s="247"/>
      <c r="BN501" s="818"/>
      <c r="BO501" s="942"/>
      <c r="BP501" s="825">
        <f t="shared" si="367"/>
        <v>1.670732981212721</v>
      </c>
      <c r="BQ501" s="154">
        <v>233.28439958096993</v>
      </c>
      <c r="BR501" s="614"/>
      <c r="BS501" s="615"/>
      <c r="BT501" s="818"/>
      <c r="BU501" s="154">
        <v>87.203930319553052</v>
      </c>
      <c r="BV501" s="247"/>
      <c r="BW501" s="247"/>
      <c r="BX501" s="643"/>
      <c r="BY501" s="198">
        <v>1.7956482149235196</v>
      </c>
      <c r="BZ501" s="85"/>
      <c r="CA501" s="85"/>
      <c r="CB501" s="247"/>
      <c r="CC501" s="643"/>
      <c r="CD501" s="198">
        <v>0.66316553392061739</v>
      </c>
      <c r="CE501" s="141"/>
      <c r="CF501" s="247"/>
      <c r="CG501" s="818"/>
      <c r="CH501" s="781">
        <f t="shared" si="369"/>
        <v>0.76972494438072092</v>
      </c>
      <c r="CI501" s="198">
        <v>3.2197639807821337</v>
      </c>
      <c r="CJ501" s="247"/>
      <c r="CK501" s="247"/>
      <c r="CL501" s="643"/>
      <c r="CM501" s="198">
        <v>1.1708232657389577</v>
      </c>
      <c r="CN501" s="247"/>
      <c r="CO501" s="247"/>
      <c r="CP501" s="818"/>
      <c r="CQ501" s="154">
        <f t="shared" si="371"/>
        <v>1.3801882965880006</v>
      </c>
      <c r="CR501" s="87">
        <f t="shared" si="370"/>
        <v>1.3426267158470415</v>
      </c>
      <c r="CS501" s="141"/>
    </row>
    <row r="502" spans="1:97" x14ac:dyDescent="0.3">
      <c r="A502" s="906" t="s">
        <v>2568</v>
      </c>
      <c r="B502" s="603" t="s">
        <v>1964</v>
      </c>
      <c r="C502" s="219" t="s">
        <v>599</v>
      </c>
      <c r="D502" s="219">
        <v>7</v>
      </c>
      <c r="E502" s="471">
        <v>1702440</v>
      </c>
      <c r="F502" s="472">
        <v>1</v>
      </c>
      <c r="G502" s="419">
        <v>11452900</v>
      </c>
      <c r="H502" s="419">
        <v>20170208</v>
      </c>
      <c r="I502" s="419"/>
      <c r="J502" s="419"/>
      <c r="K502" s="926" t="s">
        <v>1120</v>
      </c>
      <c r="L502" s="413" t="s">
        <v>746</v>
      </c>
      <c r="M502" s="219"/>
      <c r="N502" s="219"/>
      <c r="O502" s="219"/>
      <c r="P502" s="332">
        <v>42774</v>
      </c>
      <c r="Q502" s="326">
        <v>0.61111111111111105</v>
      </c>
      <c r="R502" s="219" t="s">
        <v>1870</v>
      </c>
      <c r="S502" s="240" t="s">
        <v>1870</v>
      </c>
      <c r="T502" s="240">
        <v>126.9</v>
      </c>
      <c r="U502" s="239">
        <v>194.3</v>
      </c>
      <c r="V502" s="240">
        <v>67.400000000000006</v>
      </c>
      <c r="W502" s="136">
        <v>92</v>
      </c>
      <c r="X502" s="136">
        <v>732.60869565217399</v>
      </c>
      <c r="Y502" s="643"/>
      <c r="Z502" s="240" t="s">
        <v>1870</v>
      </c>
      <c r="AA502" s="7">
        <v>127.5</v>
      </c>
      <c r="AB502" s="7">
        <v>185.6</v>
      </c>
      <c r="AC502" s="7">
        <v>58.099999999999994</v>
      </c>
      <c r="AD502" s="7">
        <v>80</v>
      </c>
      <c r="AE502" s="7">
        <v>726.24999999999989</v>
      </c>
      <c r="AF502" s="643"/>
      <c r="AG502" s="240" t="s">
        <v>1870</v>
      </c>
      <c r="AH502" s="138">
        <v>128.4</v>
      </c>
      <c r="AI502" s="600">
        <v>188.29999999999998</v>
      </c>
      <c r="AJ502" s="138">
        <v>59.899999999999977</v>
      </c>
      <c r="AK502" s="138">
        <v>84</v>
      </c>
      <c r="AL502" s="138">
        <v>713.09523809523773</v>
      </c>
      <c r="AM502" s="643"/>
      <c r="AN502" s="138">
        <v>723.98464458247054</v>
      </c>
      <c r="AO502" s="138">
        <v>9.9520165209059712</v>
      </c>
      <c r="AP502" s="138">
        <v>1.3746170716984478</v>
      </c>
      <c r="AQ502" s="535">
        <v>3</v>
      </c>
      <c r="AR502" s="643"/>
      <c r="AS502" s="535"/>
      <c r="AT502" s="272" t="s">
        <v>191</v>
      </c>
      <c r="AU502" s="272" t="s">
        <v>191</v>
      </c>
      <c r="AV502" s="272" t="s">
        <v>191</v>
      </c>
      <c r="AW502" s="161" t="str">
        <f t="shared" si="366"/>
        <v xml:space="preserve">  </v>
      </c>
      <c r="AX502" s="643"/>
      <c r="AY502" s="272" t="s">
        <v>191</v>
      </c>
      <c r="AZ502" s="272" t="s">
        <v>191</v>
      </c>
      <c r="BA502" s="272" t="s">
        <v>191</v>
      </c>
      <c r="BB502" s="161" t="str">
        <f t="shared" si="368"/>
        <v xml:space="preserve">  </v>
      </c>
      <c r="BC502" s="643"/>
      <c r="BD502" s="802" t="s">
        <v>191</v>
      </c>
      <c r="BE502" s="247" t="s">
        <v>1870</v>
      </c>
      <c r="BF502" s="198">
        <v>7.0300283854605743</v>
      </c>
      <c r="BG502" s="198"/>
      <c r="BH502" s="247"/>
      <c r="BI502" s="643"/>
      <c r="BJ502" s="247" t="s">
        <v>1870</v>
      </c>
      <c r="BK502" s="612">
        <v>3.8708034028574652E-2</v>
      </c>
      <c r="BL502" s="612"/>
      <c r="BM502" s="247"/>
      <c r="BN502" s="818"/>
      <c r="BO502" s="942"/>
      <c r="BP502" s="825">
        <f t="shared" si="367"/>
        <v>0.55060992511253826</v>
      </c>
      <c r="BQ502" s="154">
        <v>268.93309929699586</v>
      </c>
      <c r="BR502" s="614"/>
      <c r="BS502" s="615"/>
      <c r="BT502" s="818"/>
      <c r="BU502" s="154">
        <v>197.02272709366872</v>
      </c>
      <c r="BV502" s="247"/>
      <c r="BW502" s="247"/>
      <c r="BX502" s="643"/>
      <c r="BY502" s="198">
        <v>1.2302421827846513</v>
      </c>
      <c r="BZ502" s="85"/>
      <c r="CA502" s="85"/>
      <c r="CB502" s="247"/>
      <c r="CC502" s="643"/>
      <c r="CD502" s="198">
        <v>0.89346338524735258</v>
      </c>
      <c r="CE502" s="247"/>
      <c r="CF502" s="247"/>
      <c r="CG502" s="818"/>
      <c r="CH502" s="781">
        <f t="shared" si="369"/>
        <v>0.45745287062119316</v>
      </c>
      <c r="CI502" s="198">
        <v>3.899970322017138</v>
      </c>
      <c r="CJ502" s="247"/>
      <c r="CK502" s="247"/>
      <c r="CL502" s="643"/>
      <c r="CM502" s="198">
        <v>2.7810502653431719</v>
      </c>
      <c r="CN502" s="247"/>
      <c r="CO502" s="247"/>
      <c r="CP502" s="818"/>
      <c r="CQ502" s="154">
        <f t="shared" si="371"/>
        <v>1.4501637515842598</v>
      </c>
      <c r="CR502" s="87">
        <f t="shared" si="370"/>
        <v>1.4115377988961662</v>
      </c>
      <c r="CS502" s="141"/>
    </row>
    <row r="503" spans="1:97" x14ac:dyDescent="0.3">
      <c r="A503" s="906" t="s">
        <v>2569</v>
      </c>
      <c r="B503" s="603" t="s">
        <v>1965</v>
      </c>
      <c r="C503" s="310" t="s">
        <v>600</v>
      </c>
      <c r="D503" s="310">
        <v>7</v>
      </c>
      <c r="E503" s="478">
        <v>1700284</v>
      </c>
      <c r="F503" s="597">
        <v>4</v>
      </c>
      <c r="G503" s="309">
        <v>11452900</v>
      </c>
      <c r="H503" s="309">
        <v>20170208</v>
      </c>
      <c r="I503" s="309"/>
      <c r="J503" s="309"/>
      <c r="K503" s="908" t="s">
        <v>1120</v>
      </c>
      <c r="L503" s="469" t="s">
        <v>1879</v>
      </c>
      <c r="M503" s="310"/>
      <c r="N503" s="310"/>
      <c r="O503" s="310" t="s">
        <v>45</v>
      </c>
      <c r="P503" s="402">
        <v>42774</v>
      </c>
      <c r="Q503" s="327">
        <v>0.6118055555555556</v>
      </c>
      <c r="R503" s="310" t="s">
        <v>1871</v>
      </c>
      <c r="S503" s="371" t="s">
        <v>1871</v>
      </c>
      <c r="T503" s="240">
        <v>128</v>
      </c>
      <c r="U503" s="239">
        <v>209.3</v>
      </c>
      <c r="V503" s="240">
        <v>81.300000000000011</v>
      </c>
      <c r="W503" s="136">
        <v>110</v>
      </c>
      <c r="X503" s="136">
        <v>739.09090909090924</v>
      </c>
      <c r="Y503" s="643"/>
      <c r="Z503" s="371" t="s">
        <v>1871</v>
      </c>
      <c r="AA503" s="7">
        <v>126.4</v>
      </c>
      <c r="AB503" s="7">
        <v>187.79999999999998</v>
      </c>
      <c r="AC503" s="7">
        <v>61.399999999999977</v>
      </c>
      <c r="AD503" s="7">
        <v>94</v>
      </c>
      <c r="AE503" s="7">
        <v>653.19148936170188</v>
      </c>
      <c r="AF503" s="643"/>
      <c r="AG503" s="371" t="s">
        <v>1871</v>
      </c>
      <c r="AH503" s="317">
        <v>129.19999999999999</v>
      </c>
      <c r="AI503" s="601">
        <v>207.5</v>
      </c>
      <c r="AJ503" s="317">
        <v>78.300000000000011</v>
      </c>
      <c r="AK503" s="317">
        <v>104</v>
      </c>
      <c r="AL503" s="317">
        <v>752.88461538461547</v>
      </c>
      <c r="AM503" s="643"/>
      <c r="AN503" s="317">
        <v>715.05567127907545</v>
      </c>
      <c r="AO503" s="317">
        <v>54.018046397094771</v>
      </c>
      <c r="AP503" s="317">
        <v>7.5543833252127781</v>
      </c>
      <c r="AQ503" s="535">
        <v>3</v>
      </c>
      <c r="AR503" s="643"/>
      <c r="AS503" s="536"/>
      <c r="AT503" s="272" t="s">
        <v>191</v>
      </c>
      <c r="AU503" s="272" t="s">
        <v>191</v>
      </c>
      <c r="AV503" s="272" t="s">
        <v>191</v>
      </c>
      <c r="AW503" s="161" t="str">
        <f t="shared" si="366"/>
        <v xml:space="preserve">  </v>
      </c>
      <c r="AX503" s="643"/>
      <c r="AY503" s="272" t="s">
        <v>191</v>
      </c>
      <c r="AZ503" s="272" t="s">
        <v>191</v>
      </c>
      <c r="BA503" s="272" t="s">
        <v>191</v>
      </c>
      <c r="BB503" s="161" t="str">
        <f t="shared" si="368"/>
        <v xml:space="preserve">  </v>
      </c>
      <c r="BC503" s="643"/>
      <c r="BD503" s="802" t="s">
        <v>191</v>
      </c>
      <c r="BE503" s="247" t="s">
        <v>1871</v>
      </c>
      <c r="BF503" s="198">
        <v>5.7155195922857311</v>
      </c>
      <c r="BG503" s="198"/>
      <c r="BH503" s="247"/>
      <c r="BI503" s="643"/>
      <c r="BJ503" s="247" t="s">
        <v>1871</v>
      </c>
      <c r="BK503" s="612">
        <v>4.270368622870168E-2</v>
      </c>
      <c r="BL503" s="612"/>
      <c r="BM503" s="247"/>
      <c r="BN503" s="818"/>
      <c r="BO503" s="942"/>
      <c r="BP503" s="825">
        <f t="shared" si="367"/>
        <v>0.74715317722537578</v>
      </c>
      <c r="BQ503" s="154">
        <v>264.65813560152424</v>
      </c>
      <c r="BR503" s="614"/>
      <c r="BS503" s="615"/>
      <c r="BT503" s="818"/>
      <c r="BU503" s="154">
        <v>195.60642204003568</v>
      </c>
      <c r="BV503" s="247"/>
      <c r="BW503" s="247"/>
      <c r="BX503" s="643"/>
      <c r="BY503" s="198">
        <v>1.1917238482607397</v>
      </c>
      <c r="BZ503" s="85"/>
      <c r="CA503" s="85"/>
      <c r="CB503" s="247"/>
      <c r="CC503" s="643"/>
      <c r="CD503" s="198">
        <v>0.77842387535329149</v>
      </c>
      <c r="CE503" s="247"/>
      <c r="CF503" s="247"/>
      <c r="CG503" s="818"/>
      <c r="CH503" s="781">
        <f t="shared" si="369"/>
        <v>0.45028800854814016</v>
      </c>
      <c r="CI503" s="198">
        <v>3.7391490458762453</v>
      </c>
      <c r="CJ503" s="247"/>
      <c r="CK503" s="247"/>
      <c r="CL503" s="643"/>
      <c r="CM503" s="198">
        <v>2.8151477912702889</v>
      </c>
      <c r="CN503" s="247"/>
      <c r="CO503" s="247"/>
      <c r="CP503" s="818"/>
      <c r="CQ503" s="154">
        <f t="shared" si="371"/>
        <v>1.4128222574294862</v>
      </c>
      <c r="CR503" s="87">
        <f t="shared" si="370"/>
        <v>1.4391898598779642</v>
      </c>
      <c r="CS503" s="195"/>
    </row>
    <row r="504" spans="1:97" x14ac:dyDescent="0.3">
      <c r="A504" s="906" t="s">
        <v>2570</v>
      </c>
      <c r="B504" s="31" t="s">
        <v>1966</v>
      </c>
      <c r="C504" s="219" t="s">
        <v>599</v>
      </c>
      <c r="D504" s="219">
        <v>9</v>
      </c>
      <c r="E504" s="471">
        <v>1702438</v>
      </c>
      <c r="F504" s="472">
        <v>1</v>
      </c>
      <c r="G504" s="419">
        <v>11452500</v>
      </c>
      <c r="H504" s="419">
        <v>20170210</v>
      </c>
      <c r="I504" s="419"/>
      <c r="J504" s="419"/>
      <c r="K504" s="926" t="s">
        <v>1773</v>
      </c>
      <c r="L504" s="413" t="s">
        <v>972</v>
      </c>
      <c r="M504" s="219"/>
      <c r="N504" s="219"/>
      <c r="O504" s="219"/>
      <c r="P504" s="332">
        <v>42776</v>
      </c>
      <c r="Q504" s="326">
        <v>0.46527777777777773</v>
      </c>
      <c r="R504" s="219" t="s">
        <v>1872</v>
      </c>
      <c r="S504" s="240" t="s">
        <v>1872</v>
      </c>
      <c r="T504" s="240">
        <v>130.30000000000001</v>
      </c>
      <c r="U504" s="239">
        <v>182.4</v>
      </c>
      <c r="V504" s="240">
        <v>52.099999999999994</v>
      </c>
      <c r="W504" s="136">
        <v>40</v>
      </c>
      <c r="X504" s="136">
        <v>1302.4999999999998</v>
      </c>
      <c r="Y504" s="643"/>
      <c r="Z504" s="240" t="s">
        <v>1872</v>
      </c>
      <c r="AA504" s="7">
        <v>127.6</v>
      </c>
      <c r="AB504" s="7">
        <v>199.7</v>
      </c>
      <c r="AC504" s="7">
        <v>72.099999999999994</v>
      </c>
      <c r="AD504" s="7">
        <v>54</v>
      </c>
      <c r="AE504" s="7">
        <v>1335.185185185185</v>
      </c>
      <c r="AF504" s="643"/>
      <c r="AG504" s="240" t="s">
        <v>1872</v>
      </c>
      <c r="AH504" s="138">
        <v>127.4</v>
      </c>
      <c r="AI504" s="600">
        <v>186.79999999999998</v>
      </c>
      <c r="AJ504" s="138">
        <v>59.399999999999977</v>
      </c>
      <c r="AK504" s="138">
        <v>44</v>
      </c>
      <c r="AL504" s="138">
        <v>1349.9999999999995</v>
      </c>
      <c r="AM504" s="643"/>
      <c r="AN504" s="138">
        <v>1329.2283950617282</v>
      </c>
      <c r="AO504" s="138">
        <v>24.303806521431571</v>
      </c>
      <c r="AP504" s="138">
        <v>1.8284146360191864</v>
      </c>
      <c r="AQ504" s="535">
        <v>3</v>
      </c>
      <c r="AR504" s="643"/>
      <c r="AS504" s="535"/>
      <c r="AT504" s="272" t="s">
        <v>191</v>
      </c>
      <c r="AU504" s="272" t="s">
        <v>191</v>
      </c>
      <c r="AV504" s="272" t="s">
        <v>191</v>
      </c>
      <c r="AW504" s="161" t="str">
        <f t="shared" si="366"/>
        <v xml:space="preserve">  </v>
      </c>
      <c r="AX504" s="643"/>
      <c r="AY504" s="272" t="s">
        <v>191</v>
      </c>
      <c r="AZ504" s="272" t="s">
        <v>191</v>
      </c>
      <c r="BA504" s="272" t="s">
        <v>191</v>
      </c>
      <c r="BB504" s="161" t="str">
        <f t="shared" si="368"/>
        <v xml:space="preserve">  </v>
      </c>
      <c r="BC504" s="643"/>
      <c r="BD504" s="802" t="s">
        <v>191</v>
      </c>
      <c r="BE504" s="247" t="s">
        <v>1872</v>
      </c>
      <c r="BF504" s="198">
        <v>6.27141273657372</v>
      </c>
      <c r="BG504" s="198"/>
      <c r="BH504" s="247"/>
      <c r="BI504" s="643"/>
      <c r="BJ504" s="247" t="s">
        <v>1872</v>
      </c>
      <c r="BK504" s="612">
        <v>4.6029683348302271E-2</v>
      </c>
      <c r="BL504" s="612"/>
      <c r="BM504" s="247"/>
      <c r="BN504" s="818"/>
      <c r="BO504" s="942"/>
      <c r="BP504" s="825">
        <f t="shared" si="367"/>
        <v>0.73396035760596112</v>
      </c>
      <c r="BQ504" s="154">
        <v>271.89226972510255</v>
      </c>
      <c r="BR504" s="614"/>
      <c r="BS504" s="615"/>
      <c r="BT504" s="818"/>
      <c r="BU504" s="154">
        <v>354.13968131694605</v>
      </c>
      <c r="BV504" s="247"/>
      <c r="BW504" s="247"/>
      <c r="BX504" s="643"/>
      <c r="BY504" s="198">
        <v>0.93847199066699827</v>
      </c>
      <c r="BZ504" s="85"/>
      <c r="CA504" s="85"/>
      <c r="CB504" s="247"/>
      <c r="CC504" s="643"/>
      <c r="CD504" s="198">
        <v>1.2530338986498253</v>
      </c>
      <c r="CE504" s="247"/>
      <c r="CF504" s="247"/>
      <c r="CG504" s="818"/>
      <c r="CH504" s="781">
        <f t="shared" si="369"/>
        <v>0.34516317496479137</v>
      </c>
      <c r="CI504" s="198">
        <v>3.5549749322767039</v>
      </c>
      <c r="CJ504" s="247"/>
      <c r="CK504" s="247"/>
      <c r="CL504" s="643"/>
      <c r="CM504" s="198">
        <v>4.7992161585735493</v>
      </c>
      <c r="CN504" s="247"/>
      <c r="CO504" s="247"/>
      <c r="CP504" s="818"/>
      <c r="CQ504" s="154">
        <f t="shared" si="371"/>
        <v>1.3074939334873226</v>
      </c>
      <c r="CR504" s="87">
        <f t="shared" si="370"/>
        <v>1.3551760539024071</v>
      </c>
      <c r="CS504" s="141"/>
    </row>
    <row r="505" spans="1:97" x14ac:dyDescent="0.3">
      <c r="A505" s="906" t="s">
        <v>2571</v>
      </c>
      <c r="B505" s="31" t="s">
        <v>1967</v>
      </c>
      <c r="C505" s="219" t="s">
        <v>599</v>
      </c>
      <c r="D505" s="219">
        <v>9</v>
      </c>
      <c r="E505" s="471">
        <v>1702437</v>
      </c>
      <c r="F505" s="472">
        <v>1</v>
      </c>
      <c r="G505" s="419">
        <v>11452600</v>
      </c>
      <c r="H505" s="419">
        <v>20170210</v>
      </c>
      <c r="I505" s="419"/>
      <c r="J505" s="419"/>
      <c r="K505" s="926" t="s">
        <v>1693</v>
      </c>
      <c r="L505" s="413" t="s">
        <v>1694</v>
      </c>
      <c r="M505" s="219"/>
      <c r="N505" s="219"/>
      <c r="O505" s="219"/>
      <c r="P505" s="332">
        <v>42776</v>
      </c>
      <c r="Q505" s="326">
        <v>0.54861111111111105</v>
      </c>
      <c r="R505" s="219" t="s">
        <v>1873</v>
      </c>
      <c r="S505" s="240" t="s">
        <v>1873</v>
      </c>
      <c r="T505" s="240">
        <v>127.4</v>
      </c>
      <c r="U505" s="239">
        <v>165.1</v>
      </c>
      <c r="V505" s="240">
        <v>37.699999999999989</v>
      </c>
      <c r="W505" s="136">
        <v>30</v>
      </c>
      <c r="X505" s="136">
        <v>1256.6666666666663</v>
      </c>
      <c r="Y505" s="643"/>
      <c r="Z505" s="240" t="s">
        <v>1873</v>
      </c>
      <c r="AA505" s="7">
        <v>127.7</v>
      </c>
      <c r="AB505" s="7">
        <v>197.4</v>
      </c>
      <c r="AC505" s="7">
        <v>69.7</v>
      </c>
      <c r="AD505" s="7">
        <v>56</v>
      </c>
      <c r="AE505" s="7">
        <v>1244.6428571428571</v>
      </c>
      <c r="AF505" s="643"/>
      <c r="AG505" s="240" t="s">
        <v>1873</v>
      </c>
      <c r="AH505" s="138">
        <v>127.4</v>
      </c>
      <c r="AI505" s="600">
        <v>179.60000000000002</v>
      </c>
      <c r="AJ505" s="138">
        <v>52.200000000000017</v>
      </c>
      <c r="AK505" s="138">
        <v>42</v>
      </c>
      <c r="AL505" s="138">
        <v>1242.8571428571431</v>
      </c>
      <c r="AM505" s="643"/>
      <c r="AN505" s="138">
        <v>1248.0555555555554</v>
      </c>
      <c r="AO505" s="138">
        <v>7.510700353726838</v>
      </c>
      <c r="AP505" s="138">
        <v>0.60179214941946624</v>
      </c>
      <c r="AQ505" s="535">
        <v>3</v>
      </c>
      <c r="AR505" s="643"/>
      <c r="AS505" s="535"/>
      <c r="AT505" s="272" t="s">
        <v>191</v>
      </c>
      <c r="AU505" s="272" t="s">
        <v>191</v>
      </c>
      <c r="AV505" s="272" t="s">
        <v>191</v>
      </c>
      <c r="AW505" s="161" t="str">
        <f t="shared" si="366"/>
        <v xml:space="preserve">  </v>
      </c>
      <c r="AX505" s="643"/>
      <c r="AY505" s="272" t="s">
        <v>191</v>
      </c>
      <c r="AZ505" s="272" t="s">
        <v>191</v>
      </c>
      <c r="BA505" s="272" t="s">
        <v>191</v>
      </c>
      <c r="BB505" s="161" t="str">
        <f t="shared" si="368"/>
        <v xml:space="preserve">  </v>
      </c>
      <c r="BC505" s="643"/>
      <c r="BD505" s="802" t="s">
        <v>191</v>
      </c>
      <c r="BE505" s="247" t="s">
        <v>1873</v>
      </c>
      <c r="BF505" s="198">
        <v>7.8897458213878382</v>
      </c>
      <c r="BG505" s="198"/>
      <c r="BH505" s="247"/>
      <c r="BI505" s="643"/>
      <c r="BJ505" s="247" t="s">
        <v>1873</v>
      </c>
      <c r="BK505" s="612">
        <v>5.4017880250141356E-2</v>
      </c>
      <c r="BL505" s="612"/>
      <c r="BM505" s="247"/>
      <c r="BN505" s="818"/>
      <c r="BO505" s="942"/>
      <c r="BP505" s="825">
        <f t="shared" si="367"/>
        <v>0.68465932202413327</v>
      </c>
      <c r="BQ505" s="154">
        <v>240.24218887749274</v>
      </c>
      <c r="BR505" s="614"/>
      <c r="BS505" s="615"/>
      <c r="BT505" s="818"/>
      <c r="BU505" s="154">
        <v>301.90435068938245</v>
      </c>
      <c r="BV505" s="247"/>
      <c r="BW505" s="247"/>
      <c r="BX505" s="643"/>
      <c r="BY505" s="198">
        <v>1.2212338192299672</v>
      </c>
      <c r="BZ505" s="85"/>
      <c r="CA505" s="85"/>
      <c r="CB505" s="247"/>
      <c r="CC505" s="643"/>
      <c r="CD505" s="198">
        <v>1.5199999500058696</v>
      </c>
      <c r="CE505" s="247"/>
      <c r="CF505" s="247"/>
      <c r="CG505" s="818"/>
      <c r="CH505" s="781">
        <f t="shared" si="369"/>
        <v>0.50833445405074706</v>
      </c>
      <c r="CI505" s="198">
        <v>3.3417830322900932</v>
      </c>
      <c r="CJ505" s="247"/>
      <c r="CK505" s="247"/>
      <c r="CL505" s="643"/>
      <c r="CM505" s="198">
        <v>4.1533589115605452</v>
      </c>
      <c r="CN505" s="247"/>
      <c r="CO505" s="247"/>
      <c r="CP505" s="818"/>
      <c r="CQ505" s="154">
        <f t="shared" si="371"/>
        <v>1.3910059044600931</v>
      </c>
      <c r="CR505" s="87">
        <f t="shared" si="370"/>
        <v>1.3757201252902027</v>
      </c>
      <c r="CS505" s="141"/>
    </row>
    <row r="506" spans="1:97" ht="28.8" x14ac:dyDescent="0.3">
      <c r="A506" s="906" t="s">
        <v>2572</v>
      </c>
      <c r="B506" s="31" t="s">
        <v>1968</v>
      </c>
      <c r="C506" s="219" t="s">
        <v>599</v>
      </c>
      <c r="D506" s="219">
        <v>9</v>
      </c>
      <c r="E506" s="471">
        <v>1702436</v>
      </c>
      <c r="F506" s="472">
        <v>1</v>
      </c>
      <c r="G506" s="419">
        <v>384115121402501</v>
      </c>
      <c r="H506" s="419">
        <v>20170210</v>
      </c>
      <c r="I506" s="419"/>
      <c r="J506" s="419"/>
      <c r="K506" s="926" t="s">
        <v>1690</v>
      </c>
      <c r="L506" s="413" t="s">
        <v>1716</v>
      </c>
      <c r="M506" s="219"/>
      <c r="N506" s="219"/>
      <c r="O506" s="219"/>
      <c r="P506" s="332">
        <v>42776</v>
      </c>
      <c r="Q506" s="326">
        <v>0.61111111111111105</v>
      </c>
      <c r="R506" s="219" t="s">
        <v>1874</v>
      </c>
      <c r="S506" s="240" t="s">
        <v>1874</v>
      </c>
      <c r="T506" s="240">
        <v>129.30000000000001</v>
      </c>
      <c r="U506" s="239">
        <v>143.19999999999999</v>
      </c>
      <c r="V506" s="240">
        <v>13.899999999999977</v>
      </c>
      <c r="W506" s="136">
        <v>122</v>
      </c>
      <c r="X506" s="136">
        <v>113.93442622950802</v>
      </c>
      <c r="Y506" s="643"/>
      <c r="Z506" s="240" t="s">
        <v>1874</v>
      </c>
      <c r="AA506" s="7">
        <v>127.8</v>
      </c>
      <c r="AB506" s="7">
        <v>142.1</v>
      </c>
      <c r="AC506" s="7">
        <v>14.299999999999997</v>
      </c>
      <c r="AD506" s="7">
        <v>128</v>
      </c>
      <c r="AE506" s="7">
        <v>111.71874999999997</v>
      </c>
      <c r="AF506" s="643"/>
      <c r="AG506" s="240" t="s">
        <v>1874</v>
      </c>
      <c r="AH506" s="138">
        <v>129.19999999999999</v>
      </c>
      <c r="AI506" s="600">
        <v>143.30000000000001</v>
      </c>
      <c r="AJ506" s="138">
        <v>14.100000000000023</v>
      </c>
      <c r="AK506" s="138">
        <v>124</v>
      </c>
      <c r="AL506" s="138">
        <v>113.70967741935502</v>
      </c>
      <c r="AM506" s="643"/>
      <c r="AN506" s="138">
        <v>113.12095121628768</v>
      </c>
      <c r="AO506" s="138">
        <v>1.2195303174318064</v>
      </c>
      <c r="AP506" s="138">
        <v>1.0780764343999016</v>
      </c>
      <c r="AQ506" s="535">
        <v>3</v>
      </c>
      <c r="AR506" s="643"/>
      <c r="AS506" s="535"/>
      <c r="AT506" s="272" t="s">
        <v>191</v>
      </c>
      <c r="AU506" s="272" t="s">
        <v>191</v>
      </c>
      <c r="AV506" s="272" t="s">
        <v>191</v>
      </c>
      <c r="AW506" s="161" t="str">
        <f t="shared" si="366"/>
        <v xml:space="preserve">  </v>
      </c>
      <c r="AX506" s="643"/>
      <c r="AY506" s="272" t="s">
        <v>191</v>
      </c>
      <c r="AZ506" s="272" t="s">
        <v>191</v>
      </c>
      <c r="BA506" s="272" t="s">
        <v>191</v>
      </c>
      <c r="BB506" s="161" t="str">
        <f t="shared" si="368"/>
        <v xml:space="preserve">  </v>
      </c>
      <c r="BC506" s="643"/>
      <c r="BD506" s="802" t="s">
        <v>191</v>
      </c>
      <c r="BE506" s="247" t="s">
        <v>1874</v>
      </c>
      <c r="BF506" s="198">
        <v>3.9527692170875435</v>
      </c>
      <c r="BG506" s="198"/>
      <c r="BH506" s="247"/>
      <c r="BI506" s="643"/>
      <c r="BJ506" s="247" t="s">
        <v>1874</v>
      </c>
      <c r="BK506" s="612">
        <v>0.11926514488574333</v>
      </c>
      <c r="BL506" s="612"/>
      <c r="BM506" s="247"/>
      <c r="BN506" s="818"/>
      <c r="BO506" s="942"/>
      <c r="BP506" s="825">
        <f t="shared" si="367"/>
        <v>3.0172554565080221</v>
      </c>
      <c r="BQ506" s="154">
        <v>291.93588902598276</v>
      </c>
      <c r="BR506" s="614"/>
      <c r="BS506" s="615"/>
      <c r="BT506" s="818"/>
      <c r="BU506" s="154">
        <v>33.261548011976672</v>
      </c>
      <c r="BV506" s="247"/>
      <c r="BW506" s="247"/>
      <c r="BX506" s="643"/>
      <c r="BY506" s="198">
        <v>3.4636191936002745</v>
      </c>
      <c r="BZ506" s="85"/>
      <c r="CA506" s="85"/>
      <c r="CB506" s="247"/>
      <c r="CC506" s="643"/>
      <c r="CD506" s="198">
        <v>0.38695120678503087</v>
      </c>
      <c r="CE506" s="247"/>
      <c r="CF506" s="247"/>
      <c r="CG506" s="818"/>
      <c r="CH506" s="781">
        <f t="shared" si="369"/>
        <v>1.1864314473826159</v>
      </c>
      <c r="CI506" s="198">
        <v>4.1239024653792589</v>
      </c>
      <c r="CJ506" s="247"/>
      <c r="CK506" s="247"/>
      <c r="CL506" s="643"/>
      <c r="CM506" s="198">
        <v>0.46892761904715841</v>
      </c>
      <c r="CN506" s="247"/>
      <c r="CO506" s="247"/>
      <c r="CP506" s="818"/>
      <c r="CQ506" s="154">
        <f t="shared" si="371"/>
        <v>1.4126055138812428</v>
      </c>
      <c r="CR506" s="87">
        <f t="shared" si="370"/>
        <v>1.4098189864113029</v>
      </c>
      <c r="CS506" s="141"/>
    </row>
    <row r="507" spans="1:97" ht="28.8" x14ac:dyDescent="0.3">
      <c r="A507" s="906" t="s">
        <v>2573</v>
      </c>
      <c r="B507" s="31" t="s">
        <v>1969</v>
      </c>
      <c r="C507" s="219" t="s">
        <v>599</v>
      </c>
      <c r="D507" s="219">
        <v>9</v>
      </c>
      <c r="E507" s="471">
        <v>1702435</v>
      </c>
      <c r="F507" s="472">
        <v>1</v>
      </c>
      <c r="G507" s="419">
        <v>11452800</v>
      </c>
      <c r="H507" s="419">
        <v>20170210</v>
      </c>
      <c r="I507" s="419"/>
      <c r="J507" s="419"/>
      <c r="K507" s="926" t="s">
        <v>1690</v>
      </c>
      <c r="L507" s="413" t="s">
        <v>1696</v>
      </c>
      <c r="M507" s="219"/>
      <c r="N507" s="219"/>
      <c r="O507" s="219"/>
      <c r="P507" s="332">
        <v>42776</v>
      </c>
      <c r="Q507" s="326">
        <v>0.61805555555555558</v>
      </c>
      <c r="R507" s="219" t="s">
        <v>1875</v>
      </c>
      <c r="S507" s="240" t="s">
        <v>1875</v>
      </c>
      <c r="T507" s="240">
        <v>127.7</v>
      </c>
      <c r="U507" s="239">
        <v>159.5</v>
      </c>
      <c r="V507" s="240">
        <v>31.799999999999997</v>
      </c>
      <c r="W507" s="136">
        <v>44</v>
      </c>
      <c r="X507" s="136">
        <v>722.72727272727275</v>
      </c>
      <c r="Y507" s="643"/>
      <c r="Z507" s="240" t="s">
        <v>1875</v>
      </c>
      <c r="AA507" s="7">
        <v>127.7</v>
      </c>
      <c r="AB507" s="7">
        <v>178</v>
      </c>
      <c r="AC507" s="7">
        <v>50.3</v>
      </c>
      <c r="AD507" s="7">
        <v>70</v>
      </c>
      <c r="AE507" s="7">
        <v>718.57142857142844</v>
      </c>
      <c r="AF507" s="643"/>
      <c r="AG507" s="240" t="s">
        <v>1875</v>
      </c>
      <c r="AH507" s="138">
        <v>128.6</v>
      </c>
      <c r="AI507" s="600">
        <v>169.2</v>
      </c>
      <c r="AJ507" s="138">
        <v>40.599999999999994</v>
      </c>
      <c r="AK507" s="138">
        <v>54</v>
      </c>
      <c r="AL507" s="138">
        <v>751.85185185185173</v>
      </c>
      <c r="AM507" s="643"/>
      <c r="AN507" s="138">
        <v>731.0501843835176</v>
      </c>
      <c r="AO507" s="138">
        <v>18.134215926233978</v>
      </c>
      <c r="AP507" s="138">
        <v>2.4805705974243422</v>
      </c>
      <c r="AQ507" s="535">
        <v>3</v>
      </c>
      <c r="AR507" s="643"/>
      <c r="AS507" s="535"/>
      <c r="AT507" s="86" t="s">
        <v>191</v>
      </c>
      <c r="AU507" s="86" t="s">
        <v>191</v>
      </c>
      <c r="AV507" s="86" t="s">
        <v>191</v>
      </c>
      <c r="AW507" s="161" t="str">
        <f t="shared" si="366"/>
        <v xml:space="preserve">  </v>
      </c>
      <c r="AX507" s="643"/>
      <c r="AY507" s="86" t="s">
        <v>191</v>
      </c>
      <c r="AZ507" s="86" t="s">
        <v>191</v>
      </c>
      <c r="BA507" s="86" t="s">
        <v>191</v>
      </c>
      <c r="BB507" s="161" t="str">
        <f t="shared" si="368"/>
        <v xml:space="preserve">  </v>
      </c>
      <c r="BC507" s="643"/>
      <c r="BD507" s="801" t="s">
        <v>191</v>
      </c>
      <c r="BE507" s="247" t="s">
        <v>1875</v>
      </c>
      <c r="BF507" s="198">
        <v>7.3206255000081226</v>
      </c>
      <c r="BG507" s="198"/>
      <c r="BH507" s="247"/>
      <c r="BI507" s="643"/>
      <c r="BJ507" s="247" t="s">
        <v>1875</v>
      </c>
      <c r="BK507" s="612">
        <v>3.7732341815019256E-2</v>
      </c>
      <c r="BL507" s="612"/>
      <c r="BM507" s="247"/>
      <c r="BN507" s="818"/>
      <c r="BO507" s="942"/>
      <c r="BP507" s="825">
        <f t="shared" si="367"/>
        <v>0.51542510697996213</v>
      </c>
      <c r="BQ507" s="154">
        <v>270.94549409410934</v>
      </c>
      <c r="BR507" s="614"/>
      <c r="BS507" s="615"/>
      <c r="BT507" s="818"/>
      <c r="BU507" s="154">
        <v>195.81969800437898</v>
      </c>
      <c r="BV507" s="247"/>
      <c r="BW507" s="247"/>
      <c r="BX507" s="643"/>
      <c r="BY507" s="198">
        <v>1.1211448706826985</v>
      </c>
      <c r="BZ507" s="85"/>
      <c r="CA507" s="85"/>
      <c r="CB507" s="247"/>
      <c r="CC507" s="643"/>
      <c r="CD507" s="198">
        <v>0.80562267136199606</v>
      </c>
      <c r="CE507" s="247"/>
      <c r="CF507" s="247"/>
      <c r="CG507" s="818"/>
      <c r="CH507" s="781">
        <f t="shared" si="369"/>
        <v>0.41378981939935261</v>
      </c>
      <c r="CI507" s="198">
        <v>3.6432972908425842</v>
      </c>
      <c r="CJ507" s="247"/>
      <c r="CK507" s="247"/>
      <c r="CL507" s="643"/>
      <c r="CM507" s="198">
        <v>2.7392198149668316</v>
      </c>
      <c r="CN507" s="247"/>
      <c r="CO507" s="247"/>
      <c r="CP507" s="818"/>
      <c r="CQ507" s="154">
        <f t="shared" si="371"/>
        <v>1.344660594199486</v>
      </c>
      <c r="CR507" s="87">
        <f t="shared" si="370"/>
        <v>1.3988479416945971</v>
      </c>
      <c r="CS507" s="141"/>
    </row>
    <row r="508" spans="1:97" x14ac:dyDescent="0.3">
      <c r="A508" s="906" t="s">
        <v>2574</v>
      </c>
      <c r="B508" s="31" t="s">
        <v>1970</v>
      </c>
      <c r="C508" s="219" t="s">
        <v>599</v>
      </c>
      <c r="D508" s="219">
        <v>9</v>
      </c>
      <c r="E508" s="471">
        <v>1702434</v>
      </c>
      <c r="F508" s="472">
        <v>1</v>
      </c>
      <c r="G508" s="419">
        <v>11452900</v>
      </c>
      <c r="H508" s="419">
        <v>20170210</v>
      </c>
      <c r="I508" s="419"/>
      <c r="J508" s="419"/>
      <c r="K508" s="926" t="s">
        <v>1120</v>
      </c>
      <c r="L508" s="413" t="s">
        <v>746</v>
      </c>
      <c r="M508" s="219"/>
      <c r="N508" s="219"/>
      <c r="O508" s="219"/>
      <c r="P508" s="332">
        <v>42776</v>
      </c>
      <c r="Q508" s="326">
        <v>0.63888888888888895</v>
      </c>
      <c r="R508" s="219" t="s">
        <v>1876</v>
      </c>
      <c r="S508" s="240" t="s">
        <v>1876</v>
      </c>
      <c r="T508" s="240">
        <v>129</v>
      </c>
      <c r="U508" s="239">
        <v>173.2</v>
      </c>
      <c r="V508" s="240">
        <v>44.199999999999989</v>
      </c>
      <c r="W508" s="136">
        <v>46</v>
      </c>
      <c r="X508" s="136">
        <v>960.86956521739103</v>
      </c>
      <c r="Y508" s="643"/>
      <c r="Z508" s="240" t="s">
        <v>1876</v>
      </c>
      <c r="AA508" s="7">
        <v>127.5</v>
      </c>
      <c r="AB508" s="7">
        <v>182.4</v>
      </c>
      <c r="AC508" s="7">
        <v>54.900000000000006</v>
      </c>
      <c r="AD508" s="7">
        <v>60</v>
      </c>
      <c r="AE508" s="7">
        <v>915.00000000000011</v>
      </c>
      <c r="AF508" s="643"/>
      <c r="AG508" s="240" t="s">
        <v>1876</v>
      </c>
      <c r="AH508" s="138">
        <v>129.19999999999999</v>
      </c>
      <c r="AI508" s="600">
        <v>166.7</v>
      </c>
      <c r="AJ508" s="138">
        <v>37.5</v>
      </c>
      <c r="AK508" s="138">
        <v>38</v>
      </c>
      <c r="AL508" s="138">
        <v>986.84210526315792</v>
      </c>
      <c r="AM508" s="643"/>
      <c r="AN508" s="138">
        <v>954.23722349351635</v>
      </c>
      <c r="AO508" s="138">
        <v>36.377369197309314</v>
      </c>
      <c r="AP508" s="138">
        <v>3.8121934778576034</v>
      </c>
      <c r="AQ508" s="535">
        <v>3</v>
      </c>
      <c r="AR508" s="643"/>
      <c r="AS508" s="535"/>
      <c r="AT508" s="86" t="s">
        <v>191</v>
      </c>
      <c r="AU508" s="86" t="s">
        <v>191</v>
      </c>
      <c r="AV508" s="86" t="s">
        <v>191</v>
      </c>
      <c r="AW508" s="161" t="str">
        <f t="shared" si="366"/>
        <v xml:space="preserve">  </v>
      </c>
      <c r="AX508" s="643"/>
      <c r="AY508" s="86" t="s">
        <v>191</v>
      </c>
      <c r="AZ508" s="86" t="s">
        <v>191</v>
      </c>
      <c r="BA508" s="86" t="s">
        <v>191</v>
      </c>
      <c r="BB508" s="161" t="str">
        <f t="shared" si="368"/>
        <v xml:space="preserve">  </v>
      </c>
      <c r="BC508" s="643"/>
      <c r="BD508" s="801" t="s">
        <v>191</v>
      </c>
      <c r="BE508" s="247" t="s">
        <v>1876</v>
      </c>
      <c r="BF508" s="198">
        <v>6.0844013384169857</v>
      </c>
      <c r="BG508" s="198"/>
      <c r="BH508" s="247"/>
      <c r="BI508" s="643"/>
      <c r="BJ508" s="247" t="s">
        <v>1876</v>
      </c>
      <c r="BK508" s="612">
        <v>4.2441574982429668E-2</v>
      </c>
      <c r="BL508" s="612"/>
      <c r="BM508" s="247"/>
      <c r="BN508" s="818"/>
      <c r="BO508" s="942"/>
      <c r="BP508" s="825">
        <f t="shared" si="367"/>
        <v>0.69754726261157429</v>
      </c>
      <c r="BQ508" s="154">
        <v>277.73418561754659</v>
      </c>
      <c r="BR508" s="614"/>
      <c r="BS508" s="615"/>
      <c r="BT508" s="818"/>
      <c r="BU508" s="154">
        <v>266.86632618033821</v>
      </c>
      <c r="BV508" s="247"/>
      <c r="BW508" s="247"/>
      <c r="BX508" s="643"/>
      <c r="BY508" s="198">
        <v>0.99324838225093681</v>
      </c>
      <c r="BZ508" s="85"/>
      <c r="CA508" s="85"/>
      <c r="CB508" s="247"/>
      <c r="CC508" s="643"/>
      <c r="CD508" s="198">
        <v>0.90882226975960723</v>
      </c>
      <c r="CE508" s="247"/>
      <c r="CF508" s="247"/>
      <c r="CG508" s="818"/>
      <c r="CH508" s="781">
        <f t="shared" si="369"/>
        <v>0.35762554042183625</v>
      </c>
      <c r="CI508" s="198">
        <v>2.8019385031440032</v>
      </c>
      <c r="CJ508" s="247"/>
      <c r="CK508" s="247"/>
      <c r="CL508" s="643"/>
      <c r="CM508" s="198">
        <v>2.7650708912605295</v>
      </c>
      <c r="CN508" s="247"/>
      <c r="CO508" s="247"/>
      <c r="CP508" s="818"/>
      <c r="CQ508" s="154">
        <f t="shared" si="371"/>
        <v>1.0088561827251645</v>
      </c>
      <c r="CR508" s="87">
        <f t="shared" si="370"/>
        <v>1.0361258128131157</v>
      </c>
      <c r="CS508" s="141"/>
    </row>
    <row r="509" spans="1:97" x14ac:dyDescent="0.3">
      <c r="A509" s="906" t="s">
        <v>2575</v>
      </c>
      <c r="B509" s="31" t="s">
        <v>1971</v>
      </c>
      <c r="C509" s="219" t="s">
        <v>599</v>
      </c>
      <c r="D509" s="219">
        <v>9</v>
      </c>
      <c r="E509" s="471">
        <v>1702002</v>
      </c>
      <c r="F509" s="472">
        <v>1</v>
      </c>
      <c r="G509" s="419">
        <v>11451800</v>
      </c>
      <c r="H509" s="419">
        <v>201701182220</v>
      </c>
      <c r="I509" s="419"/>
      <c r="J509" s="419"/>
      <c r="K509" s="926" t="s">
        <v>1691</v>
      </c>
      <c r="L509" s="413" t="s">
        <v>1692</v>
      </c>
      <c r="M509" s="219"/>
      <c r="N509" s="219"/>
      <c r="O509" s="219"/>
      <c r="P509" s="332">
        <v>42753</v>
      </c>
      <c r="Q509" s="326">
        <v>0.93055555555555547</v>
      </c>
      <c r="R509" s="219" t="s">
        <v>1753</v>
      </c>
      <c r="S509" s="240" t="s">
        <v>1753</v>
      </c>
      <c r="T509" s="240">
        <v>127.9</v>
      </c>
      <c r="U509" s="239">
        <v>287.10000000000002</v>
      </c>
      <c r="V509" s="240">
        <v>159.20000000000002</v>
      </c>
      <c r="W509" s="136">
        <v>58</v>
      </c>
      <c r="X509" s="136">
        <v>2744.8275862068967</v>
      </c>
      <c r="Y509" s="643"/>
      <c r="Z509" s="240" t="s">
        <v>1753</v>
      </c>
      <c r="AA509" s="7">
        <v>129.4</v>
      </c>
      <c r="AB509" s="7">
        <v>280.3</v>
      </c>
      <c r="AC509" s="7">
        <v>150.9</v>
      </c>
      <c r="AD509" s="7">
        <v>58</v>
      </c>
      <c r="AE509" s="7">
        <v>2601.7241379310344</v>
      </c>
      <c r="AF509" s="643"/>
      <c r="AG509" s="240" t="s">
        <v>1753</v>
      </c>
      <c r="AH509" s="138">
        <v>127.9</v>
      </c>
      <c r="AI509" s="600">
        <v>282.10000000000002</v>
      </c>
      <c r="AJ509" s="138">
        <v>154.20000000000002</v>
      </c>
      <c r="AK509" s="138">
        <v>64</v>
      </c>
      <c r="AL509" s="138">
        <v>2409.375</v>
      </c>
      <c r="AM509" s="643"/>
      <c r="AN509" s="138">
        <v>2585.3089080459772</v>
      </c>
      <c r="AO509" s="138">
        <v>168.32766922689311</v>
      </c>
      <c r="AP509" s="138">
        <v>6.5109306165706204</v>
      </c>
      <c r="AQ509" s="535">
        <v>3</v>
      </c>
      <c r="AR509" s="643"/>
      <c r="AS509" s="535"/>
      <c r="AT509" s="86" t="s">
        <v>191</v>
      </c>
      <c r="AU509" s="86" t="s">
        <v>191</v>
      </c>
      <c r="AV509" s="86" t="s">
        <v>191</v>
      </c>
      <c r="AW509" s="161" t="str">
        <f t="shared" si="366"/>
        <v xml:space="preserve">  </v>
      </c>
      <c r="AX509" s="643"/>
      <c r="AY509" s="86" t="s">
        <v>191</v>
      </c>
      <c r="AZ509" s="86" t="s">
        <v>191</v>
      </c>
      <c r="BA509" s="86" t="s">
        <v>191</v>
      </c>
      <c r="BB509" s="161" t="str">
        <f t="shared" si="368"/>
        <v xml:space="preserve">  </v>
      </c>
      <c r="BC509" s="643"/>
      <c r="BD509" s="801" t="s">
        <v>191</v>
      </c>
      <c r="BE509" s="247" t="s">
        <v>1753</v>
      </c>
      <c r="BF509" s="198">
        <v>3.0190612479570089</v>
      </c>
      <c r="BG509" s="198"/>
      <c r="BH509" s="247"/>
      <c r="BI509" s="643"/>
      <c r="BJ509" s="247" t="s">
        <v>1753</v>
      </c>
      <c r="BK509" s="612">
        <v>2.1166986756455588E-2</v>
      </c>
      <c r="BL509" s="612"/>
      <c r="BM509" s="247"/>
      <c r="BN509" s="818"/>
      <c r="BO509" s="942"/>
      <c r="BP509" s="825">
        <f t="shared" si="367"/>
        <v>0.70111153825644423</v>
      </c>
      <c r="BQ509" s="154">
        <v>155.27435683827318</v>
      </c>
      <c r="BR509" s="614"/>
      <c r="BS509" s="615"/>
      <c r="BT509" s="818"/>
      <c r="BU509" s="154">
        <v>426.2013380802257</v>
      </c>
      <c r="BV509" s="247"/>
      <c r="BW509" s="247"/>
      <c r="BX509" s="643"/>
      <c r="BY509" s="198">
        <v>0.45570200979664904</v>
      </c>
      <c r="BZ509" s="85"/>
      <c r="CA509" s="85"/>
      <c r="CB509" s="247"/>
      <c r="CC509" s="643"/>
      <c r="CD509" s="198">
        <v>1.1856109185916264</v>
      </c>
      <c r="CE509" s="247"/>
      <c r="CF509" s="247"/>
      <c r="CG509" s="818"/>
      <c r="CH509" s="781">
        <f t="shared" si="369"/>
        <v>0.29348182087225638</v>
      </c>
      <c r="CI509" s="198">
        <v>2.4543821178516705</v>
      </c>
      <c r="CJ509" s="247"/>
      <c r="CK509" s="247"/>
      <c r="CL509" s="643"/>
      <c r="CM509" s="198">
        <v>5.9135269151988687</v>
      </c>
      <c r="CN509" s="247"/>
      <c r="CO509" s="247"/>
      <c r="CP509" s="818"/>
      <c r="CQ509" s="154">
        <f t="shared" si="371"/>
        <v>1.5806744705489557</v>
      </c>
      <c r="CR509" s="87">
        <f t="shared" si="370"/>
        <v>1.3874960932397966</v>
      </c>
      <c r="CS509" s="141"/>
    </row>
    <row r="510" spans="1:97" x14ac:dyDescent="0.3">
      <c r="A510" s="906" t="s">
        <v>2576</v>
      </c>
      <c r="B510" s="31" t="s">
        <v>1972</v>
      </c>
      <c r="C510" s="219" t="s">
        <v>599</v>
      </c>
      <c r="D510" s="219">
        <v>9</v>
      </c>
      <c r="E510" s="471">
        <v>1701626</v>
      </c>
      <c r="F510" s="472">
        <v>1</v>
      </c>
      <c r="G510" s="419">
        <v>11451800</v>
      </c>
      <c r="H510" s="233">
        <v>201701190330</v>
      </c>
      <c r="I510" s="233"/>
      <c r="J510" s="419"/>
      <c r="K510" s="926" t="s">
        <v>1691</v>
      </c>
      <c r="L510" s="413" t="s">
        <v>1692</v>
      </c>
      <c r="M510" s="219"/>
      <c r="N510" s="219"/>
      <c r="O510" s="219"/>
      <c r="P510" s="332">
        <v>42754</v>
      </c>
      <c r="Q510" s="459">
        <v>0.14583333333333334</v>
      </c>
      <c r="R510" s="219" t="s">
        <v>1754</v>
      </c>
      <c r="S510" s="240" t="s">
        <v>1754</v>
      </c>
      <c r="T510" s="240">
        <v>128</v>
      </c>
      <c r="U510" s="239">
        <v>241.60000000000002</v>
      </c>
      <c r="V510" s="240">
        <v>113.60000000000002</v>
      </c>
      <c r="W510" s="136">
        <v>52</v>
      </c>
      <c r="X510" s="136">
        <v>2184.6153846153852</v>
      </c>
      <c r="Y510" s="643"/>
      <c r="Z510" s="240" t="s">
        <v>1754</v>
      </c>
      <c r="AA510" s="7">
        <v>130.5</v>
      </c>
      <c r="AB510" s="7">
        <v>235</v>
      </c>
      <c r="AC510" s="7">
        <v>104.5</v>
      </c>
      <c r="AD510" s="7">
        <v>48</v>
      </c>
      <c r="AE510" s="7">
        <v>2177.0833333333335</v>
      </c>
      <c r="AF510" s="643"/>
      <c r="AG510" s="240" t="s">
        <v>1754</v>
      </c>
      <c r="AH510" s="138">
        <v>123</v>
      </c>
      <c r="AI510" s="600">
        <v>253.5</v>
      </c>
      <c r="AJ510" s="138">
        <v>130.5</v>
      </c>
      <c r="AK510" s="138">
        <v>56</v>
      </c>
      <c r="AL510" s="138">
        <v>2330.3571428571427</v>
      </c>
      <c r="AM510" s="643"/>
      <c r="AN510" s="138">
        <v>2230.6852869352874</v>
      </c>
      <c r="AO510" s="138">
        <v>86.400475093075798</v>
      </c>
      <c r="AP510" s="138">
        <v>3.8732704966992633</v>
      </c>
      <c r="AQ510" s="535">
        <v>3</v>
      </c>
      <c r="AR510" s="643"/>
      <c r="AS510" s="535"/>
      <c r="AT510" s="86" t="s">
        <v>191</v>
      </c>
      <c r="AU510" s="86" t="s">
        <v>191</v>
      </c>
      <c r="AV510" s="86" t="s">
        <v>191</v>
      </c>
      <c r="AW510" s="161" t="str">
        <f t="shared" si="366"/>
        <v xml:space="preserve">  </v>
      </c>
      <c r="AX510" s="643"/>
      <c r="AY510" s="86" t="s">
        <v>191</v>
      </c>
      <c r="AZ510" s="86" t="s">
        <v>191</v>
      </c>
      <c r="BA510" s="86" t="s">
        <v>191</v>
      </c>
      <c r="BB510" s="161" t="str">
        <f t="shared" si="368"/>
        <v xml:space="preserve">  </v>
      </c>
      <c r="BC510" s="643"/>
      <c r="BD510" s="801" t="s">
        <v>191</v>
      </c>
      <c r="BE510" s="247" t="s">
        <v>1754</v>
      </c>
      <c r="BF510" s="198">
        <v>8.5657944028176409</v>
      </c>
      <c r="BG510" s="198">
        <v>0.30455379917274605</v>
      </c>
      <c r="BH510" s="247"/>
      <c r="BI510" s="643"/>
      <c r="BJ510" s="247" t="s">
        <v>1754</v>
      </c>
      <c r="BK510" s="612">
        <v>3.7552248767688326E-2</v>
      </c>
      <c r="BL510" s="612"/>
      <c r="BM510" s="247"/>
      <c r="BN510" s="818"/>
      <c r="BO510" s="942"/>
      <c r="BP510" s="825">
        <f t="shared" si="367"/>
        <v>0.43839773641235019</v>
      </c>
      <c r="BQ510" s="154">
        <v>291.43006992994458</v>
      </c>
      <c r="BR510" s="614"/>
      <c r="BS510" s="615"/>
      <c r="BT510" s="818"/>
      <c r="BU510" s="154">
        <v>636.66261430849454</v>
      </c>
      <c r="BV510" s="247"/>
      <c r="BW510" s="247"/>
      <c r="BX510" s="643"/>
      <c r="BY510" s="198">
        <v>0.81373453136036056</v>
      </c>
      <c r="BZ510" s="85"/>
      <c r="CA510" s="85"/>
      <c r="CB510" s="247"/>
      <c r="CC510" s="643"/>
      <c r="CD510" s="198">
        <v>1.7715678859824513</v>
      </c>
      <c r="CE510" s="247"/>
      <c r="CF510" s="247"/>
      <c r="CG510" s="818"/>
      <c r="CH510" s="781">
        <f t="shared" si="369"/>
        <v>0.27922119757785124</v>
      </c>
      <c r="CI510" s="198">
        <v>3.4785811681148346</v>
      </c>
      <c r="CJ510" s="247"/>
      <c r="CK510" s="247"/>
      <c r="CL510" s="643"/>
      <c r="CM510" s="198">
        <v>8.1063364721247488</v>
      </c>
      <c r="CN510" s="247"/>
      <c r="CO510" s="247"/>
      <c r="CP510" s="818"/>
      <c r="CQ510" s="154">
        <f t="shared" si="371"/>
        <v>1.1936246554622978</v>
      </c>
      <c r="CR510" s="87">
        <f t="shared" si="370"/>
        <v>1.273254670517975</v>
      </c>
      <c r="CS510" s="141"/>
    </row>
    <row r="511" spans="1:97" x14ac:dyDescent="0.3">
      <c r="A511" s="906" t="s">
        <v>2577</v>
      </c>
      <c r="B511" s="31" t="s">
        <v>1973</v>
      </c>
      <c r="C511" s="219" t="s">
        <v>599</v>
      </c>
      <c r="D511" s="219">
        <v>9</v>
      </c>
      <c r="E511" s="471">
        <v>1701627</v>
      </c>
      <c r="F511" s="472">
        <v>1</v>
      </c>
      <c r="G511" s="419">
        <v>11451800</v>
      </c>
      <c r="H511" s="419">
        <v>201701190820</v>
      </c>
      <c r="I511" s="419"/>
      <c r="J511" s="419"/>
      <c r="K511" s="926" t="s">
        <v>1691</v>
      </c>
      <c r="L511" s="413" t="s">
        <v>1692</v>
      </c>
      <c r="M511" s="219"/>
      <c r="N511" s="219"/>
      <c r="O511" s="219"/>
      <c r="P511" s="332">
        <v>42754</v>
      </c>
      <c r="Q511" s="326">
        <v>0.34722222222222227</v>
      </c>
      <c r="R511" s="219" t="s">
        <v>1755</v>
      </c>
      <c r="S511" s="240" t="s">
        <v>1755</v>
      </c>
      <c r="T511" s="240">
        <v>127.4</v>
      </c>
      <c r="U511" s="239">
        <v>183.4</v>
      </c>
      <c r="V511" s="240">
        <v>56</v>
      </c>
      <c r="W511" s="136">
        <v>46</v>
      </c>
      <c r="X511" s="136">
        <v>1217.391304347826</v>
      </c>
      <c r="Y511" s="643"/>
      <c r="Z511" s="240" t="s">
        <v>1755</v>
      </c>
      <c r="AA511" s="7">
        <v>128.19999999999999</v>
      </c>
      <c r="AB511" s="7">
        <v>181.9</v>
      </c>
      <c r="AC511" s="7">
        <v>53.700000000000017</v>
      </c>
      <c r="AD511" s="7">
        <v>42</v>
      </c>
      <c r="AE511" s="7">
        <v>1278.5714285714289</v>
      </c>
      <c r="AF511" s="643"/>
      <c r="AG511" s="240" t="s">
        <v>1755</v>
      </c>
      <c r="AH511" s="138">
        <v>127.7</v>
      </c>
      <c r="AI511" s="600">
        <v>198.1</v>
      </c>
      <c r="AJ511" s="138">
        <v>70.399999999999991</v>
      </c>
      <c r="AK511" s="138">
        <v>54</v>
      </c>
      <c r="AL511" s="138">
        <v>1303.7037037037035</v>
      </c>
      <c r="AM511" s="643"/>
      <c r="AN511" s="138">
        <v>1266.5554788743195</v>
      </c>
      <c r="AO511" s="138">
        <v>44.393072162047055</v>
      </c>
      <c r="AP511" s="138">
        <v>3.5050238937422957</v>
      </c>
      <c r="AQ511" s="535">
        <v>3</v>
      </c>
      <c r="AR511" s="643"/>
      <c r="AS511" s="535"/>
      <c r="AT511" s="86" t="s">
        <v>191</v>
      </c>
      <c r="AU511" s="86" t="s">
        <v>191</v>
      </c>
      <c r="AV511" s="86" t="s">
        <v>191</v>
      </c>
      <c r="AW511" s="161" t="str">
        <f t="shared" si="366"/>
        <v xml:space="preserve">  </v>
      </c>
      <c r="AX511" s="643"/>
      <c r="AY511" s="86" t="s">
        <v>191</v>
      </c>
      <c r="AZ511" s="86" t="s">
        <v>191</v>
      </c>
      <c r="BA511" s="86" t="s">
        <v>191</v>
      </c>
      <c r="BB511" s="161" t="str">
        <f t="shared" si="368"/>
        <v xml:space="preserve">  </v>
      </c>
      <c r="BC511" s="643"/>
      <c r="BD511" s="801" t="s">
        <v>191</v>
      </c>
      <c r="BE511" s="247" t="s">
        <v>1755</v>
      </c>
      <c r="BF511" s="198">
        <v>11.241374355834754</v>
      </c>
      <c r="BG511" s="198"/>
      <c r="BH511" s="247"/>
      <c r="BI511" s="643"/>
      <c r="BJ511" s="247" t="s">
        <v>1755</v>
      </c>
      <c r="BK511" s="612">
        <v>4.0252612499874954E-2</v>
      </c>
      <c r="BL511" s="612"/>
      <c r="BM511" s="247"/>
      <c r="BN511" s="818"/>
      <c r="BO511" s="942"/>
      <c r="BP511" s="825">
        <f t="shared" si="367"/>
        <v>0.3580755450865501</v>
      </c>
      <c r="BQ511" s="154">
        <v>493.20792988873899</v>
      </c>
      <c r="BR511" s="614"/>
      <c r="BS511" s="615"/>
      <c r="BT511" s="818"/>
      <c r="BU511" s="154">
        <v>600.42704508194311</v>
      </c>
      <c r="BV511" s="247"/>
      <c r="BW511" s="247"/>
      <c r="BX511" s="643"/>
      <c r="BY511" s="198">
        <v>0.87184575283072707</v>
      </c>
      <c r="BZ511" s="85"/>
      <c r="CA511" s="85"/>
      <c r="CB511" s="247"/>
      <c r="CC511" s="643"/>
      <c r="CD511" s="198">
        <v>1.1147170696907158</v>
      </c>
      <c r="CE511" s="247"/>
      <c r="CF511" s="247"/>
      <c r="CG511" s="818"/>
      <c r="CH511" s="781">
        <f t="shared" si="369"/>
        <v>0.17677042480387606</v>
      </c>
      <c r="CI511" s="198">
        <v>3.1154331947261871</v>
      </c>
      <c r="CJ511" s="247"/>
      <c r="CK511" s="247"/>
      <c r="CL511" s="643"/>
      <c r="CM511" s="198">
        <v>4.0616017946059921</v>
      </c>
      <c r="CN511" s="247"/>
      <c r="CO511" s="247"/>
      <c r="CP511" s="818"/>
      <c r="CQ511" s="154">
        <f t="shared" si="371"/>
        <v>0.63166729606902039</v>
      </c>
      <c r="CR511" s="87">
        <f t="shared" si="370"/>
        <v>0.67645217314481332</v>
      </c>
      <c r="CS511" s="141"/>
    </row>
    <row r="512" spans="1:97" x14ac:dyDescent="0.3">
      <c r="A512" s="906" t="s">
        <v>2578</v>
      </c>
      <c r="B512" s="31" t="s">
        <v>1974</v>
      </c>
      <c r="C512" s="219" t="s">
        <v>599</v>
      </c>
      <c r="D512" s="219">
        <v>9</v>
      </c>
      <c r="E512" s="471">
        <v>1701628</v>
      </c>
      <c r="F512" s="472">
        <v>1</v>
      </c>
      <c r="G512" s="419">
        <v>11451800</v>
      </c>
      <c r="H512" s="419">
        <v>201701201300</v>
      </c>
      <c r="I512" s="419"/>
      <c r="J512" s="419"/>
      <c r="K512" s="926" t="s">
        <v>1691</v>
      </c>
      <c r="L512" s="413" t="s">
        <v>1692</v>
      </c>
      <c r="M512" s="219"/>
      <c r="N512" s="219"/>
      <c r="O512" s="219"/>
      <c r="P512" s="332">
        <v>42755</v>
      </c>
      <c r="Q512" s="326">
        <v>0.54166666666666663</v>
      </c>
      <c r="R512" s="219" t="s">
        <v>1756</v>
      </c>
      <c r="S512" s="240" t="s">
        <v>1756</v>
      </c>
      <c r="T512" s="240">
        <v>130.19999999999999</v>
      </c>
      <c r="U512" s="239">
        <v>277.8</v>
      </c>
      <c r="V512" s="240">
        <v>147.60000000000002</v>
      </c>
      <c r="W512" s="136">
        <v>84</v>
      </c>
      <c r="X512" s="136">
        <v>1757.1428571428573</v>
      </c>
      <c r="Y512" s="643"/>
      <c r="Z512" s="240" t="s">
        <v>1756</v>
      </c>
      <c r="AA512" s="7">
        <v>129.6</v>
      </c>
      <c r="AB512" s="7">
        <v>260.79999999999995</v>
      </c>
      <c r="AC512" s="7">
        <v>131.19999999999996</v>
      </c>
      <c r="AD512" s="7">
        <v>78</v>
      </c>
      <c r="AE512" s="7">
        <v>1682.0512820512815</v>
      </c>
      <c r="AF512" s="643"/>
      <c r="AG512" s="240" t="s">
        <v>1756</v>
      </c>
      <c r="AH512" s="138">
        <v>128.5</v>
      </c>
      <c r="AI512" s="600">
        <v>275</v>
      </c>
      <c r="AJ512" s="138">
        <v>146.5</v>
      </c>
      <c r="AK512" s="138">
        <v>90</v>
      </c>
      <c r="AL512" s="138">
        <v>1627.7777777777778</v>
      </c>
      <c r="AM512" s="643"/>
      <c r="AN512" s="138">
        <v>1688.9906389906391</v>
      </c>
      <c r="AO512" s="138">
        <v>64.961118723681054</v>
      </c>
      <c r="AP512" s="138">
        <v>3.8461503115554621</v>
      </c>
      <c r="AQ512" s="535">
        <v>3</v>
      </c>
      <c r="AR512" s="643"/>
      <c r="AS512" s="535"/>
      <c r="AT512" s="86" t="s">
        <v>191</v>
      </c>
      <c r="AU512" s="86" t="s">
        <v>191</v>
      </c>
      <c r="AV512" s="86" t="s">
        <v>191</v>
      </c>
      <c r="AW512" s="161" t="str">
        <f t="shared" si="366"/>
        <v xml:space="preserve">  </v>
      </c>
      <c r="AX512" s="643"/>
      <c r="AY512" s="86" t="s">
        <v>191</v>
      </c>
      <c r="AZ512" s="86" t="s">
        <v>191</v>
      </c>
      <c r="BA512" s="86" t="s">
        <v>191</v>
      </c>
      <c r="BB512" s="161" t="str">
        <f t="shared" si="368"/>
        <v xml:space="preserve">  </v>
      </c>
      <c r="BC512" s="643"/>
      <c r="BD512" s="801" t="s">
        <v>191</v>
      </c>
      <c r="BE512" s="247" t="s">
        <v>1756</v>
      </c>
      <c r="BF512" s="198">
        <v>7.2239551919353602</v>
      </c>
      <c r="BG512" s="198"/>
      <c r="BH512" s="247"/>
      <c r="BI512" s="643"/>
      <c r="BJ512" s="247" t="s">
        <v>1756</v>
      </c>
      <c r="BK512" s="612">
        <v>3.097136713141236E-2</v>
      </c>
      <c r="BL512" s="612">
        <v>1.9745657045958532E-3</v>
      </c>
      <c r="BM512" s="247"/>
      <c r="BN512" s="818"/>
      <c r="BO512" s="942"/>
      <c r="BP512" s="825">
        <f t="shared" ref="BP512:BP534" si="372">BK512/BF512*100</f>
        <v>0.42873144016712628</v>
      </c>
      <c r="BQ512" s="154">
        <v>826.07725242046138</v>
      </c>
      <c r="BR512" s="614"/>
      <c r="BS512" s="615"/>
      <c r="BT512" s="818"/>
      <c r="BU512" s="154">
        <v>1451.5357435388107</v>
      </c>
      <c r="BV512" s="247"/>
      <c r="BW512" s="247"/>
      <c r="BX512" s="643"/>
      <c r="BY512" s="198">
        <v>0.71207612173088808</v>
      </c>
      <c r="BZ512" s="85"/>
      <c r="CA512" s="85"/>
      <c r="CB512" s="247"/>
      <c r="CC512" s="643"/>
      <c r="CD512" s="198">
        <v>1.197748553475545</v>
      </c>
      <c r="CE512" s="247"/>
      <c r="CF512" s="247"/>
      <c r="CG512" s="818"/>
      <c r="CH512" s="781">
        <f t="shared" si="369"/>
        <v>8.6199701013973881E-2</v>
      </c>
      <c r="CI512" s="198">
        <v>3.3354200180737705</v>
      </c>
      <c r="CJ512" s="247"/>
      <c r="CK512" s="247"/>
      <c r="CL512" s="643"/>
      <c r="CM512" s="198">
        <v>5.4293225849756377</v>
      </c>
      <c r="CN512" s="247"/>
      <c r="CO512" s="247"/>
      <c r="CP512" s="818"/>
      <c r="CQ512" s="154">
        <f t="shared" si="371"/>
        <v>0.40376611367771814</v>
      </c>
      <c r="CR512" s="87">
        <f t="shared" si="370"/>
        <v>0.37403988218292678</v>
      </c>
      <c r="CS512" s="141"/>
    </row>
    <row r="513" spans="1:97" x14ac:dyDescent="0.3">
      <c r="A513" s="906" t="s">
        <v>2579</v>
      </c>
      <c r="B513" s="31" t="s">
        <v>1975</v>
      </c>
      <c r="C513" s="219" t="s">
        <v>599</v>
      </c>
      <c r="D513" s="219">
        <v>9</v>
      </c>
      <c r="E513" s="471">
        <v>1701629</v>
      </c>
      <c r="F513" s="472">
        <v>1</v>
      </c>
      <c r="G513" s="419">
        <v>11451800</v>
      </c>
      <c r="H513" s="419">
        <v>201701221030</v>
      </c>
      <c r="I513" s="419"/>
      <c r="J513" s="419"/>
      <c r="K513" s="926" t="s">
        <v>1691</v>
      </c>
      <c r="L513" s="413" t="s">
        <v>1692</v>
      </c>
      <c r="M513" s="219"/>
      <c r="N513" s="219"/>
      <c r="O513" s="219"/>
      <c r="P513" s="332">
        <v>42757</v>
      </c>
      <c r="Q513" s="326">
        <v>0.4375</v>
      </c>
      <c r="R513" s="219" t="s">
        <v>1757</v>
      </c>
      <c r="S513" s="240" t="s">
        <v>1757</v>
      </c>
      <c r="T513" s="240">
        <v>128.9</v>
      </c>
      <c r="U513" s="239">
        <v>285.89999999999998</v>
      </c>
      <c r="V513" s="240">
        <v>156.99999999999997</v>
      </c>
      <c r="W513" s="136">
        <v>52</v>
      </c>
      <c r="X513" s="136">
        <v>3019.2307692307686</v>
      </c>
      <c r="Y513" s="643"/>
      <c r="Z513" s="240" t="s">
        <v>1757</v>
      </c>
      <c r="AA513" s="7">
        <v>130</v>
      </c>
      <c r="AB513" s="7">
        <v>276.2</v>
      </c>
      <c r="AC513" s="7">
        <v>146.19999999999999</v>
      </c>
      <c r="AD513" s="7">
        <v>50</v>
      </c>
      <c r="AE513" s="7">
        <v>2923.9999999999995</v>
      </c>
      <c r="AF513" s="643"/>
      <c r="AG513" s="240" t="s">
        <v>1757</v>
      </c>
      <c r="AH513" s="138">
        <v>129</v>
      </c>
      <c r="AI513" s="600">
        <v>277.60000000000002</v>
      </c>
      <c r="AJ513" s="138">
        <v>148.60000000000002</v>
      </c>
      <c r="AK513" s="138">
        <v>52</v>
      </c>
      <c r="AL513" s="138">
        <v>2857.6923076923081</v>
      </c>
      <c r="AM513" s="643"/>
      <c r="AN513" s="138">
        <v>2933.6410256410254</v>
      </c>
      <c r="AO513" s="138">
        <v>81.199634670430385</v>
      </c>
      <c r="AP513" s="138">
        <v>2.7678790268038189</v>
      </c>
      <c r="AQ513" s="535">
        <v>3</v>
      </c>
      <c r="AR513" s="643"/>
      <c r="AS513" s="535"/>
      <c r="AT513" s="86" t="s">
        <v>191</v>
      </c>
      <c r="AU513" s="86" t="s">
        <v>191</v>
      </c>
      <c r="AV513" s="86" t="s">
        <v>191</v>
      </c>
      <c r="AW513" s="161" t="str">
        <f t="shared" si="366"/>
        <v xml:space="preserve">  </v>
      </c>
      <c r="AX513" s="643"/>
      <c r="AY513" s="86" t="s">
        <v>191</v>
      </c>
      <c r="AZ513" s="86" t="s">
        <v>191</v>
      </c>
      <c r="BA513" s="86" t="s">
        <v>191</v>
      </c>
      <c r="BB513" s="161" t="str">
        <f t="shared" si="368"/>
        <v xml:space="preserve">  </v>
      </c>
      <c r="BC513" s="643"/>
      <c r="BD513" s="801" t="s">
        <v>191</v>
      </c>
      <c r="BE513" s="247" t="s">
        <v>1757</v>
      </c>
      <c r="BF513" s="198">
        <v>8.1665553904475665</v>
      </c>
      <c r="BG513" s="198"/>
      <c r="BH513" s="247"/>
      <c r="BI513" s="643"/>
      <c r="BJ513" s="247" t="s">
        <v>1757</v>
      </c>
      <c r="BK513" s="612">
        <v>2.9304617012103473E-2</v>
      </c>
      <c r="BL513" s="612"/>
      <c r="BM513" s="247"/>
      <c r="BN513" s="818"/>
      <c r="BO513" s="942"/>
      <c r="BP513" s="825">
        <f t="shared" si="372"/>
        <v>0.35883693443604303</v>
      </c>
      <c r="BQ513" s="154">
        <v>301.17476637921925</v>
      </c>
      <c r="BR513" s="614"/>
      <c r="BS513" s="615"/>
      <c r="BT513" s="818"/>
      <c r="BU513" s="154">
        <v>909.31612156802726</v>
      </c>
      <c r="BV513" s="247"/>
      <c r="BW513" s="247"/>
      <c r="BX513" s="643"/>
      <c r="BY513" s="198">
        <v>0.74508593954443425</v>
      </c>
      <c r="BZ513" s="85"/>
      <c r="CA513" s="85"/>
      <c r="CB513" s="247"/>
      <c r="CC513" s="643"/>
      <c r="CD513" s="198">
        <v>2.1786312872279257</v>
      </c>
      <c r="CE513" s="247"/>
      <c r="CF513" s="247"/>
      <c r="CG513" s="818"/>
      <c r="CH513" s="781">
        <f t="shared" si="369"/>
        <v>0.2473932157404819</v>
      </c>
      <c r="CI513" s="198">
        <v>3.8923948714277832</v>
      </c>
      <c r="CJ513" s="247"/>
      <c r="CK513" s="247"/>
      <c r="CL513" s="643"/>
      <c r="CM513" s="198">
        <v>11.123266882580166</v>
      </c>
      <c r="CN513" s="247"/>
      <c r="CO513" s="247"/>
      <c r="CP513" s="818"/>
      <c r="CQ513" s="154">
        <f t="shared" si="371"/>
        <v>1.292404047730459</v>
      </c>
      <c r="CR513" s="87">
        <f t="shared" si="370"/>
        <v>1.2232563152404221</v>
      </c>
      <c r="CS513" s="141"/>
    </row>
    <row r="514" spans="1:97" x14ac:dyDescent="0.3">
      <c r="A514" s="906" t="s">
        <v>2580</v>
      </c>
      <c r="B514" s="31" t="s">
        <v>1976</v>
      </c>
      <c r="C514" s="219" t="s">
        <v>599</v>
      </c>
      <c r="D514" s="219">
        <v>9</v>
      </c>
      <c r="E514" s="471">
        <v>1701630</v>
      </c>
      <c r="F514" s="472">
        <v>1</v>
      </c>
      <c r="G514" s="419">
        <v>11451800</v>
      </c>
      <c r="H514" s="419">
        <v>201701221110</v>
      </c>
      <c r="I514" s="419"/>
      <c r="J514" s="419"/>
      <c r="K514" s="926" t="s">
        <v>1691</v>
      </c>
      <c r="L514" s="413" t="s">
        <v>1692</v>
      </c>
      <c r="M514" s="219"/>
      <c r="N514" s="219"/>
      <c r="O514" s="219"/>
      <c r="P514" s="332">
        <v>42757</v>
      </c>
      <c r="Q514" s="326">
        <v>0.46527777777777773</v>
      </c>
      <c r="R514" s="219" t="s">
        <v>1758</v>
      </c>
      <c r="S514" s="240" t="s">
        <v>1758</v>
      </c>
      <c r="T514" s="240">
        <v>127.2</v>
      </c>
      <c r="U514" s="239">
        <v>295.8</v>
      </c>
      <c r="V514" s="240">
        <v>168.60000000000002</v>
      </c>
      <c r="W514" s="136">
        <v>52</v>
      </c>
      <c r="X514" s="136">
        <v>3242.3076923076928</v>
      </c>
      <c r="Y514" s="643"/>
      <c r="Z514" s="240" t="s">
        <v>1758</v>
      </c>
      <c r="AA514" s="7">
        <v>126.5</v>
      </c>
      <c r="AB514" s="7">
        <v>291.5</v>
      </c>
      <c r="AC514" s="7">
        <v>165</v>
      </c>
      <c r="AD514" s="7">
        <v>54</v>
      </c>
      <c r="AE514" s="7">
        <v>3055.5555555555557</v>
      </c>
      <c r="AF514" s="643"/>
      <c r="AG514" s="240" t="s">
        <v>1758</v>
      </c>
      <c r="AH514" s="138">
        <v>126.3</v>
      </c>
      <c r="AI514" s="600">
        <v>291.5</v>
      </c>
      <c r="AJ514" s="138">
        <v>165.2</v>
      </c>
      <c r="AK514" s="138">
        <v>52</v>
      </c>
      <c r="AL514" s="138">
        <v>3176.9230769230767</v>
      </c>
      <c r="AM514" s="643"/>
      <c r="AN514" s="138">
        <v>3158.2621082621081</v>
      </c>
      <c r="AO514" s="138">
        <v>94.764254647501275</v>
      </c>
      <c r="AP514" s="138">
        <v>3.0005190006109741</v>
      </c>
      <c r="AQ514" s="535">
        <v>3</v>
      </c>
      <c r="AR514" s="643"/>
      <c r="AS514" s="535"/>
      <c r="AT514" s="86" t="s">
        <v>191</v>
      </c>
      <c r="AU514" s="86" t="s">
        <v>191</v>
      </c>
      <c r="AV514" s="86" t="s">
        <v>191</v>
      </c>
      <c r="AW514" s="161" t="str">
        <f t="shared" si="366"/>
        <v xml:space="preserve">  </v>
      </c>
      <c r="AX514" s="643"/>
      <c r="AY514" s="86" t="s">
        <v>191</v>
      </c>
      <c r="AZ514" s="86" t="s">
        <v>191</v>
      </c>
      <c r="BA514" s="86" t="s">
        <v>191</v>
      </c>
      <c r="BB514" s="161" t="str">
        <f t="shared" si="368"/>
        <v xml:space="preserve">  </v>
      </c>
      <c r="BC514" s="643"/>
      <c r="BD514" s="801" t="s">
        <v>191</v>
      </c>
      <c r="BE514" s="247" t="s">
        <v>1758</v>
      </c>
      <c r="BF514" s="198">
        <v>8.0931252169638306</v>
      </c>
      <c r="BG514" s="198"/>
      <c r="BH514" s="247"/>
      <c r="BI514" s="643"/>
      <c r="BJ514" s="247" t="s">
        <v>1758</v>
      </c>
      <c r="BK514" s="612">
        <v>3.0725769226460142E-2</v>
      </c>
      <c r="BL514" s="612"/>
      <c r="BM514" s="247"/>
      <c r="BN514" s="818"/>
      <c r="BO514" s="942"/>
      <c r="BP514" s="825">
        <f t="shared" si="372"/>
        <v>0.37965271020466235</v>
      </c>
      <c r="BQ514" s="154">
        <v>258.4173603024953</v>
      </c>
      <c r="BR514" s="614"/>
      <c r="BS514" s="615"/>
      <c r="BT514" s="818"/>
      <c r="BU514" s="154">
        <v>837.86859513462912</v>
      </c>
      <c r="BV514" s="247"/>
      <c r="BW514" s="247"/>
      <c r="BX514" s="643"/>
      <c r="BY514" s="198">
        <v>0.48968681738548303</v>
      </c>
      <c r="BZ514" s="85"/>
      <c r="CA514" s="85"/>
      <c r="CB514" s="247"/>
      <c r="CC514" s="643"/>
      <c r="CD514" s="198">
        <v>1.4962652753445314</v>
      </c>
      <c r="CE514" s="247"/>
      <c r="CF514" s="247"/>
      <c r="CG514" s="818"/>
      <c r="CH514" s="781">
        <f t="shared" si="369"/>
        <v>0.18949455129959958</v>
      </c>
      <c r="CI514" s="198">
        <v>3.7235733328442007</v>
      </c>
      <c r="CJ514" s="247"/>
      <c r="CK514" s="247"/>
      <c r="CL514" s="643"/>
      <c r="CM514" s="198">
        <v>11.829506049728113</v>
      </c>
      <c r="CN514" s="247"/>
      <c r="CO514" s="247"/>
      <c r="CP514" s="818"/>
      <c r="CQ514" s="154">
        <f t="shared" si="371"/>
        <v>1.4409145455574277</v>
      </c>
      <c r="CR514" s="87">
        <f t="shared" si="370"/>
        <v>1.411856956856981</v>
      </c>
      <c r="CS514" s="141"/>
    </row>
    <row r="515" spans="1:97" x14ac:dyDescent="0.3">
      <c r="A515" s="906" t="s">
        <v>2581</v>
      </c>
      <c r="B515" s="31" t="s">
        <v>1977</v>
      </c>
      <c r="C515" s="219" t="s">
        <v>599</v>
      </c>
      <c r="D515" s="219">
        <v>9</v>
      </c>
      <c r="E515" s="471">
        <v>1701631</v>
      </c>
      <c r="F515" s="472">
        <v>1</v>
      </c>
      <c r="G515" s="419">
        <v>11451800</v>
      </c>
      <c r="H515" s="419">
        <v>201701221120</v>
      </c>
      <c r="I515" s="419"/>
      <c r="J515" s="419"/>
      <c r="K515" s="926" t="s">
        <v>1691</v>
      </c>
      <c r="L515" s="413" t="s">
        <v>1692</v>
      </c>
      <c r="M515" s="219"/>
      <c r="N515" s="219"/>
      <c r="O515" s="219"/>
      <c r="P515" s="332">
        <v>42757</v>
      </c>
      <c r="Q515" s="326">
        <v>0.47222222222222227</v>
      </c>
      <c r="R515" s="219" t="s">
        <v>1759</v>
      </c>
      <c r="S515" s="240" t="s">
        <v>1759</v>
      </c>
      <c r="T515" s="240">
        <v>126.1</v>
      </c>
      <c r="U515" s="239">
        <v>293.3</v>
      </c>
      <c r="V515" s="240">
        <v>167.20000000000002</v>
      </c>
      <c r="W515" s="136">
        <v>54</v>
      </c>
      <c r="X515" s="136">
        <v>3096.2962962962965</v>
      </c>
      <c r="Y515" s="643"/>
      <c r="Z515" s="240" t="s">
        <v>1759</v>
      </c>
      <c r="AA515" s="7">
        <v>128.4</v>
      </c>
      <c r="AB515" s="7">
        <v>290.10000000000002</v>
      </c>
      <c r="AC515" s="7">
        <v>161.70000000000002</v>
      </c>
      <c r="AD515" s="7">
        <v>50</v>
      </c>
      <c r="AE515" s="7">
        <v>3234</v>
      </c>
      <c r="AF515" s="643"/>
      <c r="AG515" s="240" t="s">
        <v>1759</v>
      </c>
      <c r="AH515" s="138">
        <v>128.30000000000001</v>
      </c>
      <c r="AI515" s="600">
        <v>257.7</v>
      </c>
      <c r="AJ515" s="138">
        <v>129.39999999999998</v>
      </c>
      <c r="AK515" s="138">
        <v>40</v>
      </c>
      <c r="AL515" s="138">
        <v>3234.9999999999995</v>
      </c>
      <c r="AM515" s="643"/>
      <c r="AN515" s="138">
        <v>3188.4320987654319</v>
      </c>
      <c r="AO515" s="138">
        <v>79.793512095117521</v>
      </c>
      <c r="AP515" s="138">
        <v>2.5025940532343074</v>
      </c>
      <c r="AQ515" s="535">
        <v>3</v>
      </c>
      <c r="AR515" s="643"/>
      <c r="AS515" s="535"/>
      <c r="AT515" s="86" t="s">
        <v>191</v>
      </c>
      <c r="AU515" s="86" t="s">
        <v>191</v>
      </c>
      <c r="AV515" s="86" t="s">
        <v>191</v>
      </c>
      <c r="AW515" s="161" t="str">
        <f t="shared" si="366"/>
        <v xml:space="preserve">  </v>
      </c>
      <c r="AX515" s="643"/>
      <c r="AY515" s="86" t="s">
        <v>191</v>
      </c>
      <c r="AZ515" s="86" t="s">
        <v>191</v>
      </c>
      <c r="BA515" s="86" t="s">
        <v>191</v>
      </c>
      <c r="BB515" s="161" t="str">
        <f t="shared" si="368"/>
        <v xml:space="preserve">  </v>
      </c>
      <c r="BC515" s="643"/>
      <c r="BD515" s="801" t="s">
        <v>191</v>
      </c>
      <c r="BE515" s="247" t="s">
        <v>1759</v>
      </c>
      <c r="BF515" s="198">
        <v>8.4637395963892654</v>
      </c>
      <c r="BG515" s="198"/>
      <c r="BH515" s="247"/>
      <c r="BI515" s="643"/>
      <c r="BJ515" s="247" t="s">
        <v>1759</v>
      </c>
      <c r="BK515" s="612">
        <v>3.1549902966666252E-2</v>
      </c>
      <c r="BL515" s="612"/>
      <c r="BM515" s="247"/>
      <c r="BN515" s="818"/>
      <c r="BO515" s="942"/>
      <c r="BP515" s="825">
        <f t="shared" si="372"/>
        <v>0.37276552057586726</v>
      </c>
      <c r="BQ515" s="154">
        <v>289.34145194776602</v>
      </c>
      <c r="BR515" s="614"/>
      <c r="BS515" s="615"/>
      <c r="BT515" s="818"/>
      <c r="BU515" s="154">
        <v>895.88686603086069</v>
      </c>
      <c r="BV515" s="247"/>
      <c r="BW515" s="247"/>
      <c r="BX515" s="643"/>
      <c r="BY515" s="198">
        <v>0.76484906303748013</v>
      </c>
      <c r="BZ515" s="85"/>
      <c r="CA515" s="85"/>
      <c r="CB515" s="247"/>
      <c r="CC515" s="643"/>
      <c r="CD515" s="198">
        <v>2.4735218698632107</v>
      </c>
      <c r="CE515" s="247"/>
      <c r="CF515" s="247"/>
      <c r="CG515" s="818"/>
      <c r="CH515" s="781">
        <f t="shared" si="369"/>
        <v>0.26434133716020619</v>
      </c>
      <c r="CI515" s="198">
        <v>3.6342875912052608</v>
      </c>
      <c r="CJ515" s="247"/>
      <c r="CK515" s="247"/>
      <c r="CL515" s="643"/>
      <c r="CM515" s="198">
        <v>11.756920357549017</v>
      </c>
      <c r="CN515" s="247"/>
      <c r="CO515" s="247"/>
      <c r="CP515" s="818"/>
      <c r="CQ515" s="154">
        <f t="shared" si="371"/>
        <v>1.2560549367331399</v>
      </c>
      <c r="CR515" s="87">
        <f t="shared" si="370"/>
        <v>1.3123219910162212</v>
      </c>
      <c r="CS515" s="141"/>
    </row>
    <row r="516" spans="1:97" x14ac:dyDescent="0.3">
      <c r="A516" s="906" t="s">
        <v>2582</v>
      </c>
      <c r="B516" s="31" t="s">
        <v>1978</v>
      </c>
      <c r="C516" s="219" t="s">
        <v>599</v>
      </c>
      <c r="D516" s="219">
        <v>9</v>
      </c>
      <c r="E516" s="471">
        <v>1701632</v>
      </c>
      <c r="F516" s="472">
        <v>1</v>
      </c>
      <c r="G516" s="419">
        <v>11451800</v>
      </c>
      <c r="H516" s="419">
        <v>201701221210</v>
      </c>
      <c r="I516" s="419"/>
      <c r="J516" s="419"/>
      <c r="K516" s="926" t="s">
        <v>1691</v>
      </c>
      <c r="L516" s="413" t="s">
        <v>1692</v>
      </c>
      <c r="M516" s="219"/>
      <c r="N516" s="219"/>
      <c r="O516" s="219"/>
      <c r="P516" s="332">
        <v>42757</v>
      </c>
      <c r="Q516" s="326">
        <v>0.50694444444444442</v>
      </c>
      <c r="R516" s="219" t="s">
        <v>1760</v>
      </c>
      <c r="S516" s="240" t="s">
        <v>1760</v>
      </c>
      <c r="T516" s="240">
        <v>128.69999999999999</v>
      </c>
      <c r="U516" s="239">
        <v>230.7</v>
      </c>
      <c r="V516" s="240">
        <v>102</v>
      </c>
      <c r="W516" s="136">
        <v>42</v>
      </c>
      <c r="X516" s="136">
        <v>2428.5714285714284</v>
      </c>
      <c r="Y516" s="643"/>
      <c r="Z516" s="240" t="s">
        <v>1760</v>
      </c>
      <c r="AA516" s="7">
        <v>128.9</v>
      </c>
      <c r="AB516" s="7">
        <v>216</v>
      </c>
      <c r="AC516" s="7">
        <v>87.1</v>
      </c>
      <c r="AD516" s="7">
        <v>38</v>
      </c>
      <c r="AE516" s="7">
        <v>2292.1052631578946</v>
      </c>
      <c r="AF516" s="643"/>
      <c r="AG516" s="240" t="s">
        <v>1760</v>
      </c>
      <c r="AH516" s="7">
        <v>126.5</v>
      </c>
      <c r="AI516" s="7">
        <v>224.70000000000002</v>
      </c>
      <c r="AJ516" s="7">
        <v>98.200000000000017</v>
      </c>
      <c r="AK516" s="7">
        <v>40</v>
      </c>
      <c r="AL516" s="138">
        <v>2455</v>
      </c>
      <c r="AM516" s="643"/>
      <c r="AN516" s="138">
        <v>2391.8922305764409</v>
      </c>
      <c r="AO516" s="138">
        <v>87.422517104469961</v>
      </c>
      <c r="AP516" s="138">
        <v>3.6549521749732561</v>
      </c>
      <c r="AQ516" s="535">
        <v>3</v>
      </c>
      <c r="AR516" s="643"/>
      <c r="AS516" s="9"/>
      <c r="AT516" s="86" t="s">
        <v>191</v>
      </c>
      <c r="AU516" s="86" t="s">
        <v>191</v>
      </c>
      <c r="AV516" s="86" t="s">
        <v>191</v>
      </c>
      <c r="AW516" s="161"/>
      <c r="AX516" s="643"/>
      <c r="AY516" s="86" t="s">
        <v>191</v>
      </c>
      <c r="AZ516" s="86" t="s">
        <v>191</v>
      </c>
      <c r="BA516" s="86" t="s">
        <v>191</v>
      </c>
      <c r="BB516" s="161" t="str">
        <f t="shared" si="368"/>
        <v xml:space="preserve">  </v>
      </c>
      <c r="BC516" s="643"/>
      <c r="BD516" s="801" t="s">
        <v>191</v>
      </c>
      <c r="BE516" s="247" t="s">
        <v>1760</v>
      </c>
      <c r="BF516" s="198">
        <v>9.1034467612730854</v>
      </c>
      <c r="BG516" s="198"/>
      <c r="BH516" s="247"/>
      <c r="BI516" s="643"/>
      <c r="BJ516" s="247" t="s">
        <v>1760</v>
      </c>
      <c r="BK516" s="612">
        <v>3.1007954679560478E-2</v>
      </c>
      <c r="BL516" s="247"/>
      <c r="BM516" s="247"/>
      <c r="BN516" s="818"/>
      <c r="BO516" s="942"/>
      <c r="BP516" s="825">
        <f t="shared" si="372"/>
        <v>0.3406177406504009</v>
      </c>
      <c r="BQ516" s="154">
        <v>279.82505381393503</v>
      </c>
      <c r="BR516" s="614"/>
      <c r="BS516" s="615"/>
      <c r="BT516" s="818"/>
      <c r="BU516" s="154">
        <v>679.57513069098491</v>
      </c>
      <c r="BV516" s="247"/>
      <c r="BW516" s="247"/>
      <c r="BX516" s="643"/>
      <c r="BY516" s="198">
        <v>0.57838279219511546</v>
      </c>
      <c r="BZ516" s="85"/>
      <c r="CA516" s="85"/>
      <c r="CB516" s="247"/>
      <c r="CC516" s="643"/>
      <c r="CD516" s="198">
        <v>1.3257142421103827</v>
      </c>
      <c r="CE516" s="247"/>
      <c r="CF516" s="247"/>
      <c r="CG516" s="818"/>
      <c r="CH516" s="781">
        <f t="shared" si="369"/>
        <v>0.20669442721869408</v>
      </c>
      <c r="CI516" s="198">
        <v>3.7085946760959736</v>
      </c>
      <c r="CJ516" s="247"/>
      <c r="CK516" s="247"/>
      <c r="CL516" s="643"/>
      <c r="CM516" s="198">
        <v>9.1045999298156168</v>
      </c>
      <c r="CN516" s="247"/>
      <c r="CO516" s="247"/>
      <c r="CP516" s="818"/>
      <c r="CQ516" s="154">
        <f t="shared" si="371"/>
        <v>1.3253261727457546</v>
      </c>
      <c r="CR516" s="87">
        <f t="shared" si="370"/>
        <v>1.339748839919753</v>
      </c>
      <c r="CS516" s="141"/>
    </row>
    <row r="517" spans="1:97" x14ac:dyDescent="0.3">
      <c r="A517" s="906" t="s">
        <v>2583</v>
      </c>
      <c r="B517" s="31" t="s">
        <v>1979</v>
      </c>
      <c r="C517" s="219" t="s">
        <v>599</v>
      </c>
      <c r="D517" s="219">
        <v>9</v>
      </c>
      <c r="E517" s="471">
        <v>1702013</v>
      </c>
      <c r="F517" s="472">
        <v>1</v>
      </c>
      <c r="G517" s="419">
        <v>11451800</v>
      </c>
      <c r="H517" s="419">
        <v>201701251330</v>
      </c>
      <c r="I517" s="419"/>
      <c r="J517" s="419"/>
      <c r="K517" s="926" t="s">
        <v>1691</v>
      </c>
      <c r="L517" s="413" t="s">
        <v>1692</v>
      </c>
      <c r="M517" s="219"/>
      <c r="N517" s="219"/>
      <c r="O517" s="219"/>
      <c r="P517" s="332">
        <v>42760</v>
      </c>
      <c r="Q517" s="326">
        <v>0.5625</v>
      </c>
      <c r="R517" s="219" t="s">
        <v>1761</v>
      </c>
      <c r="S517" s="240" t="s">
        <v>1761</v>
      </c>
      <c r="T517" s="240">
        <v>125.8</v>
      </c>
      <c r="U517" s="239">
        <v>192.8</v>
      </c>
      <c r="V517" s="240">
        <v>67.000000000000014</v>
      </c>
      <c r="W517" s="136">
        <v>166</v>
      </c>
      <c r="X517" s="136">
        <v>403.61445783132535</v>
      </c>
      <c r="Y517" s="643"/>
      <c r="Z517" s="240" t="s">
        <v>1761</v>
      </c>
      <c r="AA517" s="7">
        <v>126.7</v>
      </c>
      <c r="AB517" s="7">
        <v>191.20000000000002</v>
      </c>
      <c r="AC517" s="7">
        <v>64.500000000000014</v>
      </c>
      <c r="AD517" s="7">
        <v>160</v>
      </c>
      <c r="AE517" s="7">
        <v>403.12500000000006</v>
      </c>
      <c r="AF517" s="643"/>
      <c r="AG517" s="240" t="s">
        <v>1761</v>
      </c>
      <c r="AH517" s="7">
        <v>129.19999999999999</v>
      </c>
      <c r="AI517" s="7">
        <v>194.6</v>
      </c>
      <c r="AJ517" s="7">
        <v>65.400000000000006</v>
      </c>
      <c r="AK517" s="7">
        <v>158</v>
      </c>
      <c r="AL517" s="138">
        <v>413.92405063291142</v>
      </c>
      <c r="AM517" s="643"/>
      <c r="AN517" s="138">
        <v>406.88783615474557</v>
      </c>
      <c r="AO517" s="138">
        <v>6.0984529086665917</v>
      </c>
      <c r="AP517" s="138">
        <v>1.4988044288321409</v>
      </c>
      <c r="AQ517" s="535">
        <v>3</v>
      </c>
      <c r="AR517" s="643"/>
      <c r="AS517" s="9"/>
      <c r="AT517" s="86" t="s">
        <v>191</v>
      </c>
      <c r="AU517" s="86" t="s">
        <v>191</v>
      </c>
      <c r="AV517" s="86" t="s">
        <v>191</v>
      </c>
      <c r="AW517" s="161"/>
      <c r="AX517" s="643"/>
      <c r="AY517" s="86" t="s">
        <v>191</v>
      </c>
      <c r="AZ517" s="86" t="s">
        <v>191</v>
      </c>
      <c r="BA517" s="86" t="s">
        <v>191</v>
      </c>
      <c r="BB517" s="161" t="str">
        <f t="shared" si="368"/>
        <v xml:space="preserve">  </v>
      </c>
      <c r="BC517" s="643"/>
      <c r="BD517" s="801" t="s">
        <v>191</v>
      </c>
      <c r="BE517" s="247" t="s">
        <v>1761</v>
      </c>
      <c r="BF517" s="198">
        <v>1.1482263347490067</v>
      </c>
      <c r="BG517" s="198"/>
      <c r="BH517" s="247"/>
      <c r="BI517" s="643"/>
      <c r="BJ517" s="247" t="s">
        <v>1761</v>
      </c>
      <c r="BK517" s="612">
        <v>2.2832725600938134E-2</v>
      </c>
      <c r="BL517" s="247"/>
      <c r="BM517" s="247"/>
      <c r="BN517" s="818"/>
      <c r="BO517" s="942"/>
      <c r="BP517" s="825">
        <f t="shared" si="372"/>
        <v>1.988521331548208</v>
      </c>
      <c r="BQ517" s="154">
        <v>128.88186401672172</v>
      </c>
      <c r="BR517" s="614"/>
      <c r="BS517" s="615"/>
      <c r="BT517" s="818"/>
      <c r="BU517" s="154">
        <v>52.018583669399739</v>
      </c>
      <c r="BV517" s="247"/>
      <c r="BW517" s="247"/>
      <c r="BX517" s="643"/>
      <c r="BY517" s="198">
        <v>0.5984258237118969</v>
      </c>
      <c r="BZ517" s="85"/>
      <c r="CA517" s="85"/>
      <c r="CB517" s="247"/>
      <c r="CC517" s="643"/>
      <c r="CD517" s="198">
        <v>0.24124041018385842</v>
      </c>
      <c r="CE517" s="247"/>
      <c r="CF517" s="247"/>
      <c r="CG517" s="818"/>
      <c r="CH517" s="781">
        <f t="shared" ref="CH517:CH546" si="373">BY517/BQ517*100</f>
        <v>0.46432120475403299</v>
      </c>
      <c r="CI517" s="198">
        <v>1.1698661025641324</v>
      </c>
      <c r="CJ517" s="247"/>
      <c r="CK517" s="247"/>
      <c r="CL517" s="643"/>
      <c r="CM517" s="198">
        <v>0.48423571587148267</v>
      </c>
      <c r="CN517" s="247"/>
      <c r="CO517" s="247"/>
      <c r="CP517" s="818"/>
      <c r="CQ517" s="154">
        <f t="shared" si="371"/>
        <v>0.90770420763960136</v>
      </c>
      <c r="CR517" s="87">
        <f t="shared" si="370"/>
        <v>0.93088985072912966</v>
      </c>
      <c r="CS517" s="141"/>
    </row>
    <row r="518" spans="1:97" x14ac:dyDescent="0.3">
      <c r="A518" s="906" t="s">
        <v>2584</v>
      </c>
      <c r="B518" s="31" t="s">
        <v>1980</v>
      </c>
      <c r="C518" s="219" t="s">
        <v>599</v>
      </c>
      <c r="D518" s="219">
        <v>9</v>
      </c>
      <c r="E518" s="471">
        <v>1702445</v>
      </c>
      <c r="F518" s="472">
        <v>1</v>
      </c>
      <c r="G518" s="419">
        <v>11451800</v>
      </c>
      <c r="H518" s="419">
        <v>201702071210</v>
      </c>
      <c r="I518" s="419"/>
      <c r="J518" s="419"/>
      <c r="K518" s="926" t="s">
        <v>1691</v>
      </c>
      <c r="L518" s="413" t="s">
        <v>1692</v>
      </c>
      <c r="M518" s="219"/>
      <c r="N518" s="219"/>
      <c r="O518" s="219"/>
      <c r="P518" s="332">
        <v>42773</v>
      </c>
      <c r="Q518" s="326">
        <v>0.50694444444444442</v>
      </c>
      <c r="R518" s="219" t="s">
        <v>1877</v>
      </c>
      <c r="S518" s="240" t="s">
        <v>1877</v>
      </c>
      <c r="T518" s="240">
        <v>126.9</v>
      </c>
      <c r="U518" s="239">
        <v>267.79999999999995</v>
      </c>
      <c r="V518" s="240">
        <v>140.89999999999995</v>
      </c>
      <c r="W518" s="136">
        <v>46</v>
      </c>
      <c r="X518" s="136">
        <v>3063.0434782608686</v>
      </c>
      <c r="Y518" s="643"/>
      <c r="Z518" s="240" t="s">
        <v>1877</v>
      </c>
      <c r="AA518" s="7">
        <v>126</v>
      </c>
      <c r="AB518" s="7">
        <v>282.2</v>
      </c>
      <c r="AC518" s="7">
        <v>156.19999999999999</v>
      </c>
      <c r="AD518" s="7">
        <v>48</v>
      </c>
      <c r="AE518" s="7">
        <v>3254.1666666666665</v>
      </c>
      <c r="AF518" s="643"/>
      <c r="AG518" s="240" t="s">
        <v>1877</v>
      </c>
      <c r="AH518" s="7">
        <v>127</v>
      </c>
      <c r="AI518" s="7">
        <v>276.5</v>
      </c>
      <c r="AJ518" s="7">
        <v>149.5</v>
      </c>
      <c r="AK518" s="7">
        <v>46</v>
      </c>
      <c r="AL518" s="138">
        <v>3250</v>
      </c>
      <c r="AM518" s="643"/>
      <c r="AN518" s="138">
        <v>3189.0700483091787</v>
      </c>
      <c r="AO518" s="138">
        <v>109.16209299195359</v>
      </c>
      <c r="AP518" s="138">
        <v>3.4230070628216689</v>
      </c>
      <c r="AQ518" s="535">
        <v>3</v>
      </c>
      <c r="AR518" s="643"/>
      <c r="AS518" s="9"/>
      <c r="AT518" s="86" t="s">
        <v>191</v>
      </c>
      <c r="AU518" s="86" t="s">
        <v>191</v>
      </c>
      <c r="AV518" s="86" t="s">
        <v>191</v>
      </c>
      <c r="AW518" s="161"/>
      <c r="AX518" s="643"/>
      <c r="AY518" s="86" t="s">
        <v>191</v>
      </c>
      <c r="AZ518" s="86" t="s">
        <v>191</v>
      </c>
      <c r="BA518" s="86" t="s">
        <v>191</v>
      </c>
      <c r="BB518" s="161" t="str">
        <f t="shared" si="368"/>
        <v xml:space="preserve">  </v>
      </c>
      <c r="BC518" s="643"/>
      <c r="BD518" s="801" t="s">
        <v>191</v>
      </c>
      <c r="BE518" s="247" t="s">
        <v>1877</v>
      </c>
      <c r="BF518" s="198">
        <v>11.101595536484364</v>
      </c>
      <c r="BG518" s="198"/>
      <c r="BH518" s="247"/>
      <c r="BI518" s="643"/>
      <c r="BJ518" s="247" t="s">
        <v>1877</v>
      </c>
      <c r="BK518" s="612">
        <v>3.8389916997510189E-2</v>
      </c>
      <c r="BL518" s="247"/>
      <c r="BM518" s="247"/>
      <c r="BN518" s="818"/>
      <c r="BO518" s="942"/>
      <c r="BP518" s="825">
        <f t="shared" si="372"/>
        <v>0.34580540131682236</v>
      </c>
      <c r="BQ518" s="154">
        <v>442.57080740581461</v>
      </c>
      <c r="BR518" s="614"/>
      <c r="BS518" s="615"/>
      <c r="BT518" s="818"/>
      <c r="BU518" s="154">
        <v>1355.6136252930273</v>
      </c>
      <c r="BV518" s="247"/>
      <c r="BW518" s="247"/>
      <c r="BX518" s="643"/>
      <c r="BY518" s="198">
        <v>0.79774788026915588</v>
      </c>
      <c r="BZ518" s="85"/>
      <c r="CA518" s="85"/>
      <c r="CB518" s="247"/>
      <c r="CC518" s="643"/>
      <c r="CD518" s="198">
        <v>2.5960045603758783</v>
      </c>
      <c r="CE518" s="247"/>
      <c r="CF518" s="247"/>
      <c r="CG518" s="818"/>
      <c r="CH518" s="781">
        <f t="shared" si="373"/>
        <v>0.18025316331758462</v>
      </c>
      <c r="CI518" s="198">
        <v>3.7461381909586757</v>
      </c>
      <c r="CJ518" s="247"/>
      <c r="CK518" s="247"/>
      <c r="CL518" s="643"/>
      <c r="CM518" s="198">
        <v>12.174949120615697</v>
      </c>
      <c r="CN518" s="247"/>
      <c r="CO518" s="247"/>
      <c r="CP518" s="818"/>
      <c r="CQ518" s="154">
        <f t="shared" si="371"/>
        <v>0.84644945583219644</v>
      </c>
      <c r="CR518" s="87">
        <f t="shared" si="370"/>
        <v>0.89811351062394196</v>
      </c>
      <c r="CS518" s="141"/>
    </row>
    <row r="519" spans="1:97" s="768" customFormat="1" x14ac:dyDescent="0.3">
      <c r="A519" s="928" t="s">
        <v>2585</v>
      </c>
      <c r="B519" s="740" t="s">
        <v>1981</v>
      </c>
      <c r="C519" s="741" t="s">
        <v>599</v>
      </c>
      <c r="D519" s="741">
        <v>9</v>
      </c>
      <c r="E519" s="742">
        <v>1702439</v>
      </c>
      <c r="F519" s="743">
        <v>1</v>
      </c>
      <c r="G519" s="744">
        <v>11451800</v>
      </c>
      <c r="H519" s="744">
        <v>201702092150</v>
      </c>
      <c r="I519" s="744"/>
      <c r="J519" s="744"/>
      <c r="K519" s="929" t="s">
        <v>1691</v>
      </c>
      <c r="L519" s="745" t="s">
        <v>1692</v>
      </c>
      <c r="M519" s="741"/>
      <c r="N519" s="741"/>
      <c r="O519" s="741"/>
      <c r="P519" s="746">
        <v>42775</v>
      </c>
      <c r="Q519" s="747">
        <v>0.90972222222222221</v>
      </c>
      <c r="R519" s="741" t="s">
        <v>1878</v>
      </c>
      <c r="S519" s="930" t="s">
        <v>1878</v>
      </c>
      <c r="T519" s="930">
        <v>127.3</v>
      </c>
      <c r="U519" s="749">
        <v>289.89999999999998</v>
      </c>
      <c r="V519" s="930">
        <v>162.59999999999997</v>
      </c>
      <c r="W519" s="751">
        <v>88</v>
      </c>
      <c r="X519" s="751">
        <v>1847.7272727272725</v>
      </c>
      <c r="Y519" s="931"/>
      <c r="Z519" s="930" t="s">
        <v>1878</v>
      </c>
      <c r="AA519" s="754">
        <v>128</v>
      </c>
      <c r="AB519" s="754">
        <v>284.39999999999998</v>
      </c>
      <c r="AC519" s="754">
        <v>156.39999999999998</v>
      </c>
      <c r="AD519" s="754">
        <v>84</v>
      </c>
      <c r="AE519" s="754">
        <v>1861.9047619047615</v>
      </c>
      <c r="AF519" s="931"/>
      <c r="AG519" s="930" t="s">
        <v>1878</v>
      </c>
      <c r="AH519" s="932">
        <v>129.6</v>
      </c>
      <c r="AI519" s="932">
        <v>306.3</v>
      </c>
      <c r="AJ519" s="932">
        <v>176.70000000000002</v>
      </c>
      <c r="AK519" s="932">
        <v>92</v>
      </c>
      <c r="AL519" s="755">
        <v>1920.6521739130437</v>
      </c>
      <c r="AM519" s="931"/>
      <c r="AN519" s="755">
        <v>1876.7614028483592</v>
      </c>
      <c r="AO519" s="755">
        <v>38.665878217542954</v>
      </c>
      <c r="AP519" s="755">
        <v>2.0602447470871783</v>
      </c>
      <c r="AQ519" s="748">
        <v>3</v>
      </c>
      <c r="AR519" s="931"/>
      <c r="AS519" s="752"/>
      <c r="AT519" s="757" t="s">
        <v>191</v>
      </c>
      <c r="AU519" s="757" t="s">
        <v>191</v>
      </c>
      <c r="AV519" s="757" t="s">
        <v>191</v>
      </c>
      <c r="AW519" s="758"/>
      <c r="AX519" s="931"/>
      <c r="AY519" s="757" t="s">
        <v>191</v>
      </c>
      <c r="AZ519" s="757" t="s">
        <v>191</v>
      </c>
      <c r="BA519" s="757" t="s">
        <v>191</v>
      </c>
      <c r="BB519" s="758" t="str">
        <f t="shared" si="368"/>
        <v xml:space="preserve">  </v>
      </c>
      <c r="BC519" s="931"/>
      <c r="BD519" s="803" t="s">
        <v>191</v>
      </c>
      <c r="BE519" s="759" t="s">
        <v>1878</v>
      </c>
      <c r="BF519" s="760">
        <v>7.6833246794227428</v>
      </c>
      <c r="BG519" s="760"/>
      <c r="BH519" s="759"/>
      <c r="BI519" s="931"/>
      <c r="BJ519" s="759" t="s">
        <v>1878</v>
      </c>
      <c r="BK519" s="933">
        <v>3.0920993540993258E-2</v>
      </c>
      <c r="BL519" s="759"/>
      <c r="BM519" s="759"/>
      <c r="BN519" s="934"/>
      <c r="BO519" s="943"/>
      <c r="BP519" s="849">
        <f t="shared" si="372"/>
        <v>0.40244288548426133</v>
      </c>
      <c r="BQ519" s="767">
        <v>397.13349480347</v>
      </c>
      <c r="BR519" s="935"/>
      <c r="BS519" s="936"/>
      <c r="BT519" s="934"/>
      <c r="BU519" s="767">
        <v>733.79438926186606</v>
      </c>
      <c r="BV519" s="759"/>
      <c r="BW519" s="759"/>
      <c r="BX519" s="931"/>
      <c r="BY519" s="760">
        <v>0.57783756353538596</v>
      </c>
      <c r="BZ519" s="765"/>
      <c r="CA519" s="765"/>
      <c r="CB519" s="759"/>
      <c r="CC519" s="931"/>
      <c r="CD519" s="760">
        <v>1.0758785111539804</v>
      </c>
      <c r="CE519" s="759"/>
      <c r="CF519" s="759"/>
      <c r="CG519" s="934"/>
      <c r="CH519" s="899">
        <f t="shared" si="373"/>
        <v>0.14550209717801346</v>
      </c>
      <c r="CI519" s="760">
        <v>3.0309264389013002</v>
      </c>
      <c r="CJ519" s="759"/>
      <c r="CK519" s="759"/>
      <c r="CL519" s="931"/>
      <c r="CM519" s="760">
        <v>5.8213554538463024</v>
      </c>
      <c r="CN519" s="759"/>
      <c r="CO519" s="759"/>
      <c r="CP519" s="934"/>
      <c r="CQ519" s="767">
        <f t="shared" si="371"/>
        <v>0.76320090814833408</v>
      </c>
      <c r="CR519" s="763">
        <f t="shared" si="370"/>
        <v>0.7933224264227593</v>
      </c>
      <c r="CS519" s="762"/>
    </row>
    <row r="520" spans="1:97" x14ac:dyDescent="0.3">
      <c r="A520" s="906" t="s">
        <v>2586</v>
      </c>
      <c r="B520" s="66" t="s">
        <v>1281</v>
      </c>
      <c r="C520" s="219" t="s">
        <v>599</v>
      </c>
      <c r="D520" s="219">
        <v>9</v>
      </c>
      <c r="E520" s="471">
        <v>1703201</v>
      </c>
      <c r="F520" s="472"/>
      <c r="G520" s="419">
        <v>11451800</v>
      </c>
      <c r="H520" s="419" t="s">
        <v>2013</v>
      </c>
      <c r="I520" s="419"/>
      <c r="J520" s="419"/>
      <c r="K520" s="926" t="s">
        <v>1691</v>
      </c>
      <c r="L520" s="413" t="s">
        <v>1692</v>
      </c>
      <c r="M520" s="219"/>
      <c r="N520" s="219"/>
      <c r="O520" s="219"/>
      <c r="P520" s="332">
        <v>42786</v>
      </c>
      <c r="Q520" s="326">
        <v>0.66666666666666663</v>
      </c>
      <c r="R520" s="219" t="s">
        <v>1987</v>
      </c>
      <c r="S520" s="617" t="s">
        <v>1987</v>
      </c>
      <c r="T520" s="617">
        <v>128.30000000000001</v>
      </c>
      <c r="U520" s="617">
        <v>351.4</v>
      </c>
      <c r="V520" s="617">
        <v>223.09999999999997</v>
      </c>
      <c r="W520" s="617">
        <v>110</v>
      </c>
      <c r="X520" s="617">
        <v>2028.1818181818178</v>
      </c>
      <c r="Y520" s="643"/>
      <c r="Z520" s="617" t="s">
        <v>1987</v>
      </c>
      <c r="AA520" s="617">
        <v>131.30000000000001</v>
      </c>
      <c r="AB520" s="617">
        <v>331.9</v>
      </c>
      <c r="AC520" s="617">
        <v>200.59999999999997</v>
      </c>
      <c r="AD520" s="617">
        <v>106</v>
      </c>
      <c r="AE520" s="617">
        <v>1892.4528301886789</v>
      </c>
      <c r="AF520" s="643"/>
      <c r="AG520" s="617" t="s">
        <v>1987</v>
      </c>
      <c r="AH520" s="617">
        <v>127.6</v>
      </c>
      <c r="AI520" s="617">
        <v>338.8</v>
      </c>
      <c r="AJ520" s="617">
        <v>211.20000000000002</v>
      </c>
      <c r="AK520" s="617">
        <v>108</v>
      </c>
      <c r="AL520" s="617">
        <v>1955.5555555555557</v>
      </c>
      <c r="AM520" s="643"/>
      <c r="AN520" s="617">
        <v>1958.7300679753507</v>
      </c>
      <c r="AO520" s="617">
        <v>67.92015674479839</v>
      </c>
      <c r="AP520" s="617">
        <v>3.4675608372624991</v>
      </c>
      <c r="AQ520" s="535">
        <v>3</v>
      </c>
      <c r="AR520" s="643"/>
      <c r="AS520" s="9"/>
      <c r="AT520" s="86" t="s">
        <v>191</v>
      </c>
      <c r="AU520" s="86" t="s">
        <v>191</v>
      </c>
      <c r="AV520" s="86" t="s">
        <v>191</v>
      </c>
      <c r="AW520" s="161"/>
      <c r="AX520" s="643"/>
      <c r="AY520" s="86" t="s">
        <v>191</v>
      </c>
      <c r="AZ520" s="86" t="s">
        <v>191</v>
      </c>
      <c r="BA520" s="86" t="s">
        <v>191</v>
      </c>
      <c r="BB520" s="161" t="str">
        <f t="shared" ref="BB520:BB545" si="374">IF(AZ520&lt;BB$7,"E, &lt;PRL",IF(AZ520&gt;BB$7,"  ",))</f>
        <v xml:space="preserve">  </v>
      </c>
      <c r="BC520" s="643"/>
      <c r="BD520" s="801" t="s">
        <v>191</v>
      </c>
      <c r="BE520" s="247" t="s">
        <v>1987</v>
      </c>
      <c r="BF520" s="198">
        <v>4.4658703187602944</v>
      </c>
      <c r="BG520" s="617"/>
      <c r="BH520" s="617"/>
      <c r="BI520" s="643"/>
      <c r="BJ520" s="247" t="s">
        <v>1987</v>
      </c>
      <c r="BK520" s="612">
        <v>2.4530023231437326E-2</v>
      </c>
      <c r="BL520" s="247"/>
      <c r="BM520" s="247"/>
      <c r="BN520" s="818"/>
      <c r="BO520" s="942"/>
      <c r="BP520" s="825">
        <f t="shared" si="372"/>
        <v>0.54927755354630969</v>
      </c>
      <c r="BQ520" s="154">
        <v>407.58543184694918</v>
      </c>
      <c r="BR520" s="614"/>
      <c r="BS520" s="615"/>
      <c r="BT520" s="818"/>
      <c r="BU520" s="154">
        <v>826.65736222776684</v>
      </c>
      <c r="BV520" s="247"/>
      <c r="BW520" s="247"/>
      <c r="BX520" s="643"/>
      <c r="BY520" s="198">
        <v>0.54383567113481224</v>
      </c>
      <c r="CA520" s="617"/>
      <c r="CB520" s="617"/>
      <c r="CC520" s="643"/>
      <c r="CD520" s="198">
        <v>1.0291833549966352</v>
      </c>
      <c r="CE520" s="247"/>
      <c r="CF520" s="247"/>
      <c r="CG520" s="818"/>
      <c r="CH520" s="781">
        <f t="shared" si="373"/>
        <v>0.13342863327338594</v>
      </c>
      <c r="CI520" s="198">
        <v>3.3602438912575074</v>
      </c>
      <c r="CJ520" s="247"/>
      <c r="CK520" s="247"/>
      <c r="CL520" s="643" t="s">
        <v>602</v>
      </c>
      <c r="CM520" s="198">
        <v>6.5711436095702362</v>
      </c>
      <c r="CN520" s="247"/>
      <c r="CO520" s="247"/>
      <c r="CP520" s="818" t="s">
        <v>602</v>
      </c>
      <c r="CQ520" s="154">
        <f t="shared" ref="CQ520:CQ546" si="375">CI520/BQ520*100</f>
        <v>0.82442688788722451</v>
      </c>
      <c r="CR520" s="87">
        <f t="shared" ref="CR520:CR546" si="376">100*CM520/BU520</f>
        <v>0.79490535133705198</v>
      </c>
      <c r="CS520" s="141"/>
    </row>
    <row r="521" spans="1:97" x14ac:dyDescent="0.3">
      <c r="A521" s="906" t="s">
        <v>2587</v>
      </c>
      <c r="B521" s="66" t="s">
        <v>1282</v>
      </c>
      <c r="C521" s="219" t="s">
        <v>599</v>
      </c>
      <c r="D521" s="219">
        <v>7</v>
      </c>
      <c r="E521" s="471" t="s">
        <v>1864</v>
      </c>
      <c r="F521" s="472"/>
      <c r="G521" s="419">
        <v>11451800</v>
      </c>
      <c r="H521" s="419" t="s">
        <v>2014</v>
      </c>
      <c r="I521" s="419"/>
      <c r="J521" s="419"/>
      <c r="K521" s="926" t="s">
        <v>1691</v>
      </c>
      <c r="L521" s="413" t="s">
        <v>1692</v>
      </c>
      <c r="M521" s="219"/>
      <c r="N521" s="219"/>
      <c r="O521" s="219"/>
      <c r="P521" s="332">
        <v>42809</v>
      </c>
      <c r="Q521" s="326">
        <v>0.61111111111111105</v>
      </c>
      <c r="R521" s="219" t="s">
        <v>1988</v>
      </c>
      <c r="S521" s="617" t="s">
        <v>1988</v>
      </c>
      <c r="T521" s="617">
        <v>128.9</v>
      </c>
      <c r="U521" s="617">
        <v>146.1</v>
      </c>
      <c r="V521" s="617">
        <v>17.199999999999989</v>
      </c>
      <c r="W521" s="617">
        <v>138</v>
      </c>
      <c r="X521" s="617">
        <v>124.6376811594202</v>
      </c>
      <c r="Y521" s="643"/>
      <c r="Z521" s="617" t="s">
        <v>1988</v>
      </c>
      <c r="AA521" s="617">
        <v>126.1</v>
      </c>
      <c r="AB521" s="617">
        <v>149</v>
      </c>
      <c r="AC521" s="617">
        <v>22.900000000000006</v>
      </c>
      <c r="AD521" s="617">
        <v>186</v>
      </c>
      <c r="AE521" s="617">
        <v>123.11827956989251</v>
      </c>
      <c r="AF521" s="643"/>
      <c r="AG521" s="617" t="s">
        <v>1988</v>
      </c>
      <c r="AH521" s="617">
        <v>126.3</v>
      </c>
      <c r="AI521" s="617">
        <v>143.80000000000001</v>
      </c>
      <c r="AJ521" s="617">
        <v>17.500000000000014</v>
      </c>
      <c r="AK521" s="617">
        <v>134</v>
      </c>
      <c r="AL521" s="617">
        <v>130.59701492537323</v>
      </c>
      <c r="AM521" s="643"/>
      <c r="AN521" s="617">
        <v>126.11765855156197</v>
      </c>
      <c r="AO521" s="617">
        <v>3.9529255546073006</v>
      </c>
      <c r="AP521" s="617">
        <v>3.1343156858491672</v>
      </c>
      <c r="AQ521" s="535">
        <v>3</v>
      </c>
      <c r="AR521" s="643"/>
      <c r="AS521" s="9"/>
      <c r="AT521" s="86" t="s">
        <v>191</v>
      </c>
      <c r="AU521" s="86" t="s">
        <v>191</v>
      </c>
      <c r="AV521" s="86" t="s">
        <v>191</v>
      </c>
      <c r="AW521" s="161"/>
      <c r="AX521" s="643"/>
      <c r="AY521" s="86" t="s">
        <v>191</v>
      </c>
      <c r="AZ521" s="86" t="s">
        <v>191</v>
      </c>
      <c r="BA521" s="86" t="s">
        <v>191</v>
      </c>
      <c r="BB521" s="161" t="str">
        <f t="shared" si="374"/>
        <v xml:space="preserve">  </v>
      </c>
      <c r="BC521" s="643"/>
      <c r="BD521" s="801" t="s">
        <v>191</v>
      </c>
      <c r="BE521" s="247" t="s">
        <v>1988</v>
      </c>
      <c r="BF521" s="198">
        <v>0.91850354220446173</v>
      </c>
      <c r="BG521" s="617"/>
      <c r="BH521" s="617"/>
      <c r="BI521" s="643"/>
      <c r="BJ521" s="247" t="s">
        <v>1988</v>
      </c>
      <c r="BK521" s="612">
        <v>1.765865511527049E-2</v>
      </c>
      <c r="BL521" s="247"/>
      <c r="BM521" s="247"/>
      <c r="BN521" s="818"/>
      <c r="BO521" s="942"/>
      <c r="BP521" s="825">
        <f t="shared" si="372"/>
        <v>1.9225462182637525</v>
      </c>
      <c r="BQ521" s="154">
        <v>106.12778288616136</v>
      </c>
      <c r="BR521" s="614"/>
      <c r="BS521" s="615"/>
      <c r="BT521" s="818"/>
      <c r="BU521" s="154">
        <v>13.227520765521552</v>
      </c>
      <c r="BV521" s="247"/>
      <c r="BW521" s="247"/>
      <c r="BX521" s="643"/>
      <c r="BY521" s="198">
        <v>1.2703747962695</v>
      </c>
      <c r="CA521" s="617"/>
      <c r="CB521" s="617"/>
      <c r="CC521" s="643"/>
      <c r="CD521" s="198">
        <v>0.15640635932565353</v>
      </c>
      <c r="CE521" s="247"/>
      <c r="CF521" s="247"/>
      <c r="CG521" s="818"/>
      <c r="CH521" s="781">
        <f t="shared" si="373"/>
        <v>1.1970237780545889</v>
      </c>
      <c r="CI521" s="198">
        <v>1.6440544629349456</v>
      </c>
      <c r="CJ521" s="247"/>
      <c r="CK521" s="247"/>
      <c r="CL521" s="643" t="s">
        <v>1983</v>
      </c>
      <c r="CM521" s="198">
        <v>0.21470860523404159</v>
      </c>
      <c r="CN521" s="247"/>
      <c r="CO521" s="247"/>
      <c r="CP521" s="818" t="s">
        <v>1983</v>
      </c>
      <c r="CQ521" s="154">
        <f t="shared" si="375"/>
        <v>1.5491273050511676</v>
      </c>
      <c r="CR521" s="87">
        <f t="shared" si="376"/>
        <v>1.6231961305530089</v>
      </c>
      <c r="CS521" s="141"/>
    </row>
    <row r="522" spans="1:97" x14ac:dyDescent="0.3">
      <c r="A522" s="906" t="s">
        <v>2588</v>
      </c>
      <c r="B522" s="66" t="s">
        <v>1283</v>
      </c>
      <c r="C522" s="219" t="s">
        <v>599</v>
      </c>
      <c r="D522" s="219">
        <v>7</v>
      </c>
      <c r="E522" s="471" t="s">
        <v>1864</v>
      </c>
      <c r="F522" s="472"/>
      <c r="G522" s="419">
        <v>11451800</v>
      </c>
      <c r="H522" s="419" t="s">
        <v>2015</v>
      </c>
      <c r="I522" s="419"/>
      <c r="J522" s="419"/>
      <c r="K522" s="926" t="s">
        <v>1691</v>
      </c>
      <c r="L522" s="413" t="s">
        <v>1692</v>
      </c>
      <c r="M522" s="219"/>
      <c r="N522" s="219"/>
      <c r="O522" s="310" t="s">
        <v>45</v>
      </c>
      <c r="P522" s="332">
        <v>42809</v>
      </c>
      <c r="Q522" s="326">
        <v>0.6118055555555556</v>
      </c>
      <c r="R522" s="219" t="s">
        <v>1989</v>
      </c>
      <c r="S522" s="617" t="s">
        <v>1989</v>
      </c>
      <c r="T522" s="617">
        <v>127.8</v>
      </c>
      <c r="U522" s="617">
        <v>144.4</v>
      </c>
      <c r="V522" s="617">
        <v>16.600000000000009</v>
      </c>
      <c r="W522" s="617">
        <v>132</v>
      </c>
      <c r="X522" s="617">
        <v>125.75757575757582</v>
      </c>
      <c r="Y522" s="643"/>
      <c r="Z522" s="617" t="s">
        <v>1989</v>
      </c>
      <c r="AA522" s="617">
        <v>126.9</v>
      </c>
      <c r="AB522" s="617">
        <v>142.1</v>
      </c>
      <c r="AC522" s="617">
        <v>15.199999999999989</v>
      </c>
      <c r="AD522" s="617">
        <v>128</v>
      </c>
      <c r="AE522" s="617">
        <v>118.74999999999991</v>
      </c>
      <c r="AF522" s="643"/>
      <c r="AG522" s="617" t="s">
        <v>1989</v>
      </c>
      <c r="AH522" s="617">
        <v>127.7</v>
      </c>
      <c r="AI522" s="617">
        <v>145.5</v>
      </c>
      <c r="AJ522" s="617">
        <v>17.799999999999997</v>
      </c>
      <c r="AK522" s="617">
        <v>142</v>
      </c>
      <c r="AL522" s="617">
        <v>125.35211267605634</v>
      </c>
      <c r="AM522" s="643"/>
      <c r="AN522" s="617">
        <v>123.28656281121069</v>
      </c>
      <c r="AO522" s="617">
        <v>3.9340058061299659</v>
      </c>
      <c r="AP522" s="617">
        <v>3.1909445088140935</v>
      </c>
      <c r="AQ522" s="535">
        <v>3</v>
      </c>
      <c r="AR522" s="643"/>
      <c r="AS522" s="9"/>
      <c r="AT522" s="86" t="s">
        <v>191</v>
      </c>
      <c r="AU522" s="86" t="s">
        <v>191</v>
      </c>
      <c r="AV522" s="86" t="s">
        <v>191</v>
      </c>
      <c r="AW522" s="161"/>
      <c r="AX522" s="643"/>
      <c r="AY522" s="86" t="s">
        <v>191</v>
      </c>
      <c r="AZ522" s="86" t="s">
        <v>191</v>
      </c>
      <c r="BA522" s="86" t="s">
        <v>191</v>
      </c>
      <c r="BB522" s="161" t="str">
        <f t="shared" si="374"/>
        <v xml:space="preserve">  </v>
      </c>
      <c r="BC522" s="643"/>
      <c r="BD522" s="801" t="s">
        <v>191</v>
      </c>
      <c r="BE522" s="247" t="s">
        <v>1989</v>
      </c>
      <c r="BF522" s="198">
        <v>0.83645315117097774</v>
      </c>
      <c r="BG522" s="617"/>
      <c r="BH522" s="617"/>
      <c r="BI522" s="643"/>
      <c r="BJ522" s="247" t="s">
        <v>1989</v>
      </c>
      <c r="BK522" s="612">
        <v>2.5068281560136445E-2</v>
      </c>
      <c r="BL522" s="247"/>
      <c r="BM522" s="247"/>
      <c r="BN522" s="818"/>
      <c r="BO522" s="942"/>
      <c r="BP522" s="825">
        <f t="shared" si="372"/>
        <v>2.996973772534965</v>
      </c>
      <c r="BQ522" s="154">
        <v>128.96803863744094</v>
      </c>
      <c r="BR522" s="614"/>
      <c r="BS522" s="615"/>
      <c r="BT522" s="818"/>
      <c r="BU522" s="154">
        <v>16.218707889253942</v>
      </c>
      <c r="BV522" s="247"/>
      <c r="BW522" s="247"/>
      <c r="BX522" s="643"/>
      <c r="BY522" s="198">
        <v>1.9086619015596951</v>
      </c>
      <c r="CA522" s="617"/>
      <c r="CB522" s="617"/>
      <c r="CC522" s="643"/>
      <c r="CD522" s="198">
        <v>0.22665360081021366</v>
      </c>
      <c r="CE522" s="247"/>
      <c r="CF522" s="247"/>
      <c r="CG522" s="818"/>
      <c r="CH522" s="781">
        <f t="shared" si="373"/>
        <v>1.4799495454260463</v>
      </c>
      <c r="CI522" s="198">
        <v>1.9396148158221289</v>
      </c>
      <c r="CJ522" s="247"/>
      <c r="CK522" s="247"/>
      <c r="CL522" s="643" t="s">
        <v>1983</v>
      </c>
      <c r="CM522" s="198">
        <v>0.24313481494108372</v>
      </c>
      <c r="CN522" s="247"/>
      <c r="CO522" s="247"/>
      <c r="CP522" s="818" t="s">
        <v>1983</v>
      </c>
      <c r="CQ522" s="154">
        <f t="shared" si="375"/>
        <v>1.5039499990186218</v>
      </c>
      <c r="CR522" s="87">
        <f t="shared" si="376"/>
        <v>1.499101017178921</v>
      </c>
      <c r="CS522" s="141"/>
    </row>
    <row r="523" spans="1:97" x14ac:dyDescent="0.3">
      <c r="A523" s="906" t="s">
        <v>2589</v>
      </c>
      <c r="B523" s="66" t="s">
        <v>1284</v>
      </c>
      <c r="C523" s="219" t="s">
        <v>599</v>
      </c>
      <c r="D523" s="219">
        <v>9</v>
      </c>
      <c r="E523" s="471" t="s">
        <v>1864</v>
      </c>
      <c r="F523" s="472"/>
      <c r="G523" s="419">
        <v>11451800</v>
      </c>
      <c r="H523" s="419" t="s">
        <v>2016</v>
      </c>
      <c r="I523" s="419"/>
      <c r="J523" s="419"/>
      <c r="K523" s="926" t="s">
        <v>1691</v>
      </c>
      <c r="L523" s="413" t="s">
        <v>1692</v>
      </c>
      <c r="M523" s="219"/>
      <c r="N523" s="219"/>
      <c r="O523" s="219"/>
      <c r="P523" s="332">
        <v>42828</v>
      </c>
      <c r="Q523" s="326">
        <v>0.625</v>
      </c>
      <c r="R523" s="219" t="s">
        <v>1990</v>
      </c>
      <c r="S523" s="617" t="s">
        <v>1990</v>
      </c>
      <c r="T523" s="617">
        <v>128.1</v>
      </c>
      <c r="U523" s="617">
        <v>137.4</v>
      </c>
      <c r="V523" s="617">
        <v>9.3000000000000114</v>
      </c>
      <c r="W523" s="617">
        <v>390</v>
      </c>
      <c r="X523" s="617">
        <v>23.846153846153875</v>
      </c>
      <c r="Y523" s="643"/>
      <c r="Z523" s="617" t="s">
        <v>1990</v>
      </c>
      <c r="AA523" s="617">
        <v>128.9</v>
      </c>
      <c r="AB523" s="617">
        <v>138.1</v>
      </c>
      <c r="AC523" s="617">
        <v>9.1999999999999886</v>
      </c>
      <c r="AD523" s="617">
        <v>390</v>
      </c>
      <c r="AE523" s="617">
        <v>23.589743589743559</v>
      </c>
      <c r="AF523" s="643"/>
      <c r="AG523" s="617" t="s">
        <v>1990</v>
      </c>
      <c r="AH523" s="617">
        <v>128.5</v>
      </c>
      <c r="AI523" s="617">
        <v>137.69999999999999</v>
      </c>
      <c r="AJ523" s="617">
        <v>9.1999999999999886</v>
      </c>
      <c r="AK523" s="617">
        <v>390</v>
      </c>
      <c r="AL523" s="617">
        <v>23.589743589743559</v>
      </c>
      <c r="AM523" s="643"/>
      <c r="AN523" s="617">
        <v>23.675213675213666</v>
      </c>
      <c r="AO523" s="617">
        <v>0.14803853056147684</v>
      </c>
      <c r="AP523" s="617">
        <v>0.6252891002055162</v>
      </c>
      <c r="AQ523" s="535">
        <v>3</v>
      </c>
      <c r="AR523" s="643"/>
      <c r="AS523" s="9"/>
      <c r="AT523" s="86" t="s">
        <v>191</v>
      </c>
      <c r="AU523" s="86" t="s">
        <v>191</v>
      </c>
      <c r="AV523" s="86" t="s">
        <v>191</v>
      </c>
      <c r="AW523" s="161"/>
      <c r="AX523" s="643"/>
      <c r="AY523" s="86" t="s">
        <v>191</v>
      </c>
      <c r="AZ523" s="86" t="s">
        <v>191</v>
      </c>
      <c r="BA523" s="86" t="s">
        <v>191</v>
      </c>
      <c r="BB523" s="161" t="str">
        <f t="shared" si="374"/>
        <v xml:space="preserve">  </v>
      </c>
      <c r="BC523" s="643"/>
      <c r="BD523" s="801" t="s">
        <v>191</v>
      </c>
      <c r="BE523" s="247" t="s">
        <v>1990</v>
      </c>
      <c r="BF523" s="198">
        <v>1.4497314660818574</v>
      </c>
      <c r="BG523" s="617"/>
      <c r="BH523" s="617"/>
      <c r="BI523" s="643"/>
      <c r="BJ523" s="247" t="s">
        <v>1990</v>
      </c>
      <c r="BK523" s="612">
        <v>5.5626014611267038E-2</v>
      </c>
      <c r="BL523" s="247"/>
      <c r="BM523" s="247"/>
      <c r="BN523" s="818"/>
      <c r="BO523" s="942"/>
      <c r="BP523" s="825">
        <f t="shared" si="372"/>
        <v>3.836987463727036</v>
      </c>
      <c r="BQ523" s="154">
        <v>135.63118061156814</v>
      </c>
      <c r="BR523" s="614"/>
      <c r="BS523" s="615"/>
      <c r="BT523" s="818"/>
      <c r="BU523" s="154">
        <v>3.2342819991989362</v>
      </c>
      <c r="BV523" s="247"/>
      <c r="BW523" s="247"/>
      <c r="BX523" s="643"/>
      <c r="BY523" s="198">
        <v>5.0472436774026823</v>
      </c>
      <c r="CA523" s="617"/>
      <c r="CB523" s="617"/>
      <c r="CC523" s="643"/>
      <c r="CD523" s="198">
        <v>0.1190631841848836</v>
      </c>
      <c r="CE523" s="247"/>
      <c r="CF523" s="247"/>
      <c r="CG523" s="818"/>
      <c r="CH523" s="781">
        <f t="shared" si="373"/>
        <v>3.7213004079477847</v>
      </c>
      <c r="CI523" s="198">
        <v>4.3781885154245925</v>
      </c>
      <c r="CJ523" s="247"/>
      <c r="CK523" s="247"/>
      <c r="CL523" s="643" t="s">
        <v>1983</v>
      </c>
      <c r="CM523" s="198">
        <v>0.10328034446642616</v>
      </c>
      <c r="CN523" s="247"/>
      <c r="CO523" s="247"/>
      <c r="CP523" s="818" t="s">
        <v>1983</v>
      </c>
      <c r="CQ523" s="154">
        <f t="shared" si="375"/>
        <v>3.2280103260055024</v>
      </c>
      <c r="CR523" s="87">
        <f t="shared" si="376"/>
        <v>3.1933005375538226</v>
      </c>
      <c r="CS523" s="141"/>
    </row>
    <row r="524" spans="1:97" x14ac:dyDescent="0.3">
      <c r="A524" s="906" t="s">
        <v>2590</v>
      </c>
      <c r="B524" s="66" t="s">
        <v>1285</v>
      </c>
      <c r="C524" s="219" t="s">
        <v>599</v>
      </c>
      <c r="D524" s="219">
        <v>9</v>
      </c>
      <c r="E524" s="471" t="s">
        <v>1864</v>
      </c>
      <c r="F524" s="472"/>
      <c r="G524" s="419">
        <v>11451800</v>
      </c>
      <c r="H524" s="419" t="s">
        <v>2017</v>
      </c>
      <c r="I524" s="419"/>
      <c r="J524" s="419"/>
      <c r="K524" s="926" t="s">
        <v>1691</v>
      </c>
      <c r="L524" s="413" t="s">
        <v>1692</v>
      </c>
      <c r="M524" s="219"/>
      <c r="N524" s="219"/>
      <c r="O524" s="219"/>
      <c r="P524" s="332">
        <v>42850</v>
      </c>
      <c r="Q524" s="326">
        <v>0.47916666666666669</v>
      </c>
      <c r="R524" s="219" t="s">
        <v>1991</v>
      </c>
      <c r="S524" s="617" t="s">
        <v>1991</v>
      </c>
      <c r="T524" s="617">
        <v>126.7</v>
      </c>
      <c r="U524" s="617">
        <v>133.1</v>
      </c>
      <c r="V524" s="617">
        <v>6.3999999999999915</v>
      </c>
      <c r="W524" s="617">
        <v>272</v>
      </c>
      <c r="X524" s="617">
        <v>23.529411764705848</v>
      </c>
      <c r="Y524" s="643"/>
      <c r="Z524" s="617" t="s">
        <v>1991</v>
      </c>
      <c r="AA524" s="617">
        <v>128.6</v>
      </c>
      <c r="AB524" s="617">
        <v>135</v>
      </c>
      <c r="AC524" s="617">
        <v>6.4000000000000057</v>
      </c>
      <c r="AD524" s="617">
        <v>268</v>
      </c>
      <c r="AE524" s="617">
        <v>23.880597014925392</v>
      </c>
      <c r="AF524" s="643"/>
      <c r="AG524" s="617" t="s">
        <v>1991</v>
      </c>
      <c r="AH524" s="617">
        <v>127.5</v>
      </c>
      <c r="AI524" s="617">
        <v>134.20000000000002</v>
      </c>
      <c r="AJ524" s="617">
        <v>6.7000000000000171</v>
      </c>
      <c r="AK524" s="617">
        <v>266</v>
      </c>
      <c r="AL524" s="617">
        <v>25.187969924812094</v>
      </c>
      <c r="AM524" s="643"/>
      <c r="AN524" s="617">
        <v>24.199326234814446</v>
      </c>
      <c r="AO524" s="617">
        <v>0.87401088627205714</v>
      </c>
      <c r="AP524" s="617">
        <v>3.6117157882464439</v>
      </c>
      <c r="AQ524" s="535">
        <v>3</v>
      </c>
      <c r="AR524" s="643"/>
      <c r="AS524" s="9"/>
      <c r="AT524" s="86" t="s">
        <v>191</v>
      </c>
      <c r="AU524" s="86" t="s">
        <v>191</v>
      </c>
      <c r="AV524" s="86" t="s">
        <v>191</v>
      </c>
      <c r="AW524" s="161"/>
      <c r="AX524" s="643"/>
      <c r="AY524" s="86" t="s">
        <v>191</v>
      </c>
      <c r="AZ524" s="86" t="s">
        <v>191</v>
      </c>
      <c r="BA524" s="86" t="s">
        <v>191</v>
      </c>
      <c r="BB524" s="161" t="str">
        <f t="shared" si="374"/>
        <v xml:space="preserve">  </v>
      </c>
      <c r="BC524" s="643"/>
      <c r="BD524" s="801" t="s">
        <v>191</v>
      </c>
      <c r="BE524" s="247" t="s">
        <v>1991</v>
      </c>
      <c r="BF524" s="198">
        <v>2.3457780188768274</v>
      </c>
      <c r="BG524" s="617"/>
      <c r="BH524" s="617"/>
      <c r="BI524" s="643"/>
      <c r="BJ524" s="247" t="s">
        <v>1991</v>
      </c>
      <c r="BK524" s="612">
        <v>8.9564389528049751E-2</v>
      </c>
      <c r="BL524" s="247"/>
      <c r="BM524" s="247"/>
      <c r="BN524" s="818"/>
      <c r="BO524" s="942"/>
      <c r="BP524" s="825">
        <f t="shared" si="372"/>
        <v>3.8181101880617727</v>
      </c>
      <c r="BQ524" s="154">
        <v>221.80552850080656</v>
      </c>
      <c r="BR524" s="614"/>
      <c r="BS524" s="615"/>
      <c r="BT524" s="818"/>
      <c r="BU524" s="154">
        <v>5.2189536117836761</v>
      </c>
      <c r="BV524" s="247"/>
      <c r="BW524" s="247"/>
      <c r="BX524" s="643"/>
      <c r="BY524" s="198">
        <v>7.4801932168219079</v>
      </c>
      <c r="CA524" s="617"/>
      <c r="CB524" s="617"/>
      <c r="CC524" s="643"/>
      <c r="CD524" s="198">
        <v>0.17863147980470276</v>
      </c>
      <c r="CE524" s="247"/>
      <c r="CF524" s="247"/>
      <c r="CG524" s="818"/>
      <c r="CH524" s="781">
        <f t="shared" si="373"/>
        <v>3.3724106280762554</v>
      </c>
      <c r="CI524" s="198">
        <v>7.7295097884254789</v>
      </c>
      <c r="CJ524" s="247"/>
      <c r="CK524" s="247"/>
      <c r="CL524" s="643" t="s">
        <v>602</v>
      </c>
      <c r="CM524" s="198">
        <v>0.19469066008440164</v>
      </c>
      <c r="CN524" s="247"/>
      <c r="CO524" s="247"/>
      <c r="CP524" s="818" t="s">
        <v>602</v>
      </c>
      <c r="CQ524" s="154">
        <f t="shared" si="375"/>
        <v>3.4848138550330914</v>
      </c>
      <c r="CR524" s="87">
        <f t="shared" si="376"/>
        <v>3.7304539294010404</v>
      </c>
      <c r="CS524" s="141"/>
    </row>
    <row r="525" spans="1:97" x14ac:dyDescent="0.3">
      <c r="A525" s="906" t="s">
        <v>2591</v>
      </c>
      <c r="B525" s="66" t="s">
        <v>1286</v>
      </c>
      <c r="C525" s="219" t="s">
        <v>599</v>
      </c>
      <c r="D525" s="219">
        <v>9</v>
      </c>
      <c r="E525" s="471">
        <v>1703200</v>
      </c>
      <c r="F525" s="472"/>
      <c r="G525" s="419">
        <v>11452500</v>
      </c>
      <c r="H525" s="419" t="s">
        <v>2018</v>
      </c>
      <c r="I525" s="419"/>
      <c r="J525" s="419"/>
      <c r="K525" s="926" t="s">
        <v>1773</v>
      </c>
      <c r="L525" s="413" t="s">
        <v>972</v>
      </c>
      <c r="M525" s="219"/>
      <c r="N525" s="219"/>
      <c r="O525" s="219"/>
      <c r="P525" s="332">
        <v>42787</v>
      </c>
      <c r="Q525" s="326">
        <v>0.45833333333333331</v>
      </c>
      <c r="R525" s="219" t="s">
        <v>1992</v>
      </c>
      <c r="S525" s="617" t="s">
        <v>1992</v>
      </c>
      <c r="T525" s="617">
        <v>127.6</v>
      </c>
      <c r="U525" s="617">
        <v>260</v>
      </c>
      <c r="V525" s="617">
        <v>132.4</v>
      </c>
      <c r="W525" s="617">
        <v>72</v>
      </c>
      <c r="X525" s="617">
        <v>1838.8888888888891</v>
      </c>
      <c r="Y525" s="643"/>
      <c r="Z525" s="617" t="s">
        <v>1992</v>
      </c>
      <c r="AA525" s="617">
        <v>127.9</v>
      </c>
      <c r="AB525" s="617">
        <v>258.7</v>
      </c>
      <c r="AC525" s="617">
        <v>130.79999999999998</v>
      </c>
      <c r="AD525" s="617">
        <v>72</v>
      </c>
      <c r="AE525" s="617">
        <v>1816.6666666666665</v>
      </c>
      <c r="AF525" s="643"/>
      <c r="AG525" s="617" t="s">
        <v>1992</v>
      </c>
      <c r="AH525" s="617">
        <v>128.5</v>
      </c>
      <c r="AI525" s="617">
        <v>271</v>
      </c>
      <c r="AJ525" s="617">
        <v>142.5</v>
      </c>
      <c r="AK525" s="617">
        <v>76</v>
      </c>
      <c r="AL525" s="617">
        <v>1875</v>
      </c>
      <c r="AM525" s="643"/>
      <c r="AN525" s="617">
        <v>1843.5185185185185</v>
      </c>
      <c r="AO525" s="617">
        <v>29.440950177008652</v>
      </c>
      <c r="AP525" s="617">
        <v>1.5969977996569233</v>
      </c>
      <c r="AQ525" s="535">
        <v>3</v>
      </c>
      <c r="AR525" s="643"/>
      <c r="AS525" s="9"/>
      <c r="AT525" s="86" t="s">
        <v>191</v>
      </c>
      <c r="AU525" s="86" t="s">
        <v>191</v>
      </c>
      <c r="AV525" s="86" t="s">
        <v>191</v>
      </c>
      <c r="AW525" s="161"/>
      <c r="AX525" s="643"/>
      <c r="AY525" s="86" t="s">
        <v>191</v>
      </c>
      <c r="AZ525" s="86" t="s">
        <v>191</v>
      </c>
      <c r="BA525" s="86" t="s">
        <v>191</v>
      </c>
      <c r="BB525" s="161" t="str">
        <f t="shared" si="374"/>
        <v xml:space="preserve">  </v>
      </c>
      <c r="BC525" s="643"/>
      <c r="BD525" s="801" t="s">
        <v>191</v>
      </c>
      <c r="BE525" s="247" t="s">
        <v>1992</v>
      </c>
      <c r="BF525" s="198">
        <v>4.9403520018839995</v>
      </c>
      <c r="BG525" s="617"/>
      <c r="BH525" s="617"/>
      <c r="BI525" s="643"/>
      <c r="BJ525" s="247" t="s">
        <v>1992</v>
      </c>
      <c r="BK525" s="612">
        <v>3.5482385050003194E-2</v>
      </c>
      <c r="BL525" s="247"/>
      <c r="BM525" s="247"/>
      <c r="BN525" s="818"/>
      <c r="BO525" s="942"/>
      <c r="BP525" s="825">
        <f t="shared" si="372"/>
        <v>0.7182157270670595</v>
      </c>
      <c r="BQ525" s="154">
        <v>292.59614139132015</v>
      </c>
      <c r="BR525" s="614"/>
      <c r="BS525" s="615"/>
      <c r="BT525" s="818"/>
      <c r="BU525" s="154">
        <v>538.05179333626097</v>
      </c>
      <c r="BV525" s="247"/>
      <c r="BW525" s="247"/>
      <c r="BX525" s="643"/>
      <c r="BY525" s="198">
        <v>0.90248235387182407</v>
      </c>
      <c r="BZ525" s="249">
        <v>1.4664574470496849E-2</v>
      </c>
      <c r="CA525" s="617"/>
      <c r="CB525" s="617"/>
      <c r="CC525" s="643"/>
      <c r="CD525" s="620">
        <v>1.6128689659124109</v>
      </c>
      <c r="CE525" s="621"/>
      <c r="CF525" s="247"/>
      <c r="CG525" s="818"/>
      <c r="CH525" s="781">
        <f t="shared" si="373"/>
        <v>0.30843959512946473</v>
      </c>
      <c r="CI525" s="198">
        <v>4.4149111659633204</v>
      </c>
      <c r="CJ525" s="247"/>
      <c r="CK525" s="247"/>
      <c r="CL525" s="643" t="s">
        <v>602</v>
      </c>
      <c r="CM525" s="198">
        <v>8.2779584361812244</v>
      </c>
      <c r="CN525" s="247"/>
      <c r="CO525" s="247"/>
      <c r="CP525" s="818" t="s">
        <v>602</v>
      </c>
      <c r="CQ525" s="154">
        <f t="shared" si="375"/>
        <v>1.5088753887765003</v>
      </c>
      <c r="CR525" s="87">
        <f t="shared" si="376"/>
        <v>1.5385058722418996</v>
      </c>
      <c r="CS525" s="141"/>
    </row>
    <row r="526" spans="1:97" x14ac:dyDescent="0.3">
      <c r="A526" s="906" t="s">
        <v>2592</v>
      </c>
      <c r="B526" s="66" t="s">
        <v>1287</v>
      </c>
      <c r="C526" s="219" t="s">
        <v>599</v>
      </c>
      <c r="D526" s="219">
        <v>9</v>
      </c>
      <c r="E526" s="471">
        <v>1703199</v>
      </c>
      <c r="F526" s="472"/>
      <c r="G526" s="419">
        <v>11452600</v>
      </c>
      <c r="H526" s="419" t="s">
        <v>2019</v>
      </c>
      <c r="I526" s="419"/>
      <c r="J526" s="419"/>
      <c r="K526" s="926" t="s">
        <v>1693</v>
      </c>
      <c r="L526" s="413" t="s">
        <v>1694</v>
      </c>
      <c r="M526" s="219"/>
      <c r="N526" s="219"/>
      <c r="O526" s="219"/>
      <c r="P526" s="332">
        <v>42787</v>
      </c>
      <c r="Q526" s="326">
        <v>0.51388888888888895</v>
      </c>
      <c r="R526" s="219" t="s">
        <v>1993</v>
      </c>
      <c r="S526" s="617" t="s">
        <v>1993</v>
      </c>
      <c r="T526" s="617">
        <v>125.9</v>
      </c>
      <c r="U526" s="617">
        <v>250.5</v>
      </c>
      <c r="V526" s="617">
        <v>124.6</v>
      </c>
      <c r="W526" s="617">
        <v>68</v>
      </c>
      <c r="X526" s="617">
        <v>1832.3529411764703</v>
      </c>
      <c r="Y526" s="643"/>
      <c r="Z526" s="617" t="s">
        <v>1993</v>
      </c>
      <c r="AA526" s="617">
        <v>128.4</v>
      </c>
      <c r="AB526" s="617">
        <v>247.29999999999998</v>
      </c>
      <c r="AC526" s="617">
        <v>118.89999999999998</v>
      </c>
      <c r="AD526" s="617">
        <v>66</v>
      </c>
      <c r="AE526" s="617">
        <v>1801.515151515151</v>
      </c>
      <c r="AF526" s="643"/>
      <c r="AG526" s="617" t="s">
        <v>1993</v>
      </c>
      <c r="AH526" s="617">
        <v>128.69999999999999</v>
      </c>
      <c r="AI526" s="617">
        <v>257.2</v>
      </c>
      <c r="AJ526" s="617">
        <v>128.5</v>
      </c>
      <c r="AK526" s="617">
        <v>74</v>
      </c>
      <c r="AL526" s="617">
        <v>1736.4864864864867</v>
      </c>
      <c r="AM526" s="643"/>
      <c r="AN526" s="617">
        <v>1790.1181930593693</v>
      </c>
      <c r="AO526" s="617">
        <v>48.938862678231288</v>
      </c>
      <c r="AP526" s="617">
        <v>2.7338341606703191</v>
      </c>
      <c r="AQ526" s="535">
        <v>3</v>
      </c>
      <c r="AR526" s="643"/>
      <c r="AS526" s="9"/>
      <c r="AT526" s="86" t="s">
        <v>191</v>
      </c>
      <c r="AU526" s="86" t="s">
        <v>191</v>
      </c>
      <c r="AV526" s="86" t="s">
        <v>191</v>
      </c>
      <c r="AW526" s="161"/>
      <c r="AX526" s="643"/>
      <c r="AY526" s="86" t="s">
        <v>191</v>
      </c>
      <c r="AZ526" s="86" t="s">
        <v>191</v>
      </c>
      <c r="BA526" s="86" t="s">
        <v>191</v>
      </c>
      <c r="BB526" s="161" t="str">
        <f t="shared" si="374"/>
        <v xml:space="preserve">  </v>
      </c>
      <c r="BC526" s="643"/>
      <c r="BD526" s="801" t="s">
        <v>191</v>
      </c>
      <c r="BE526" s="247" t="s">
        <v>1993</v>
      </c>
      <c r="BF526" s="198">
        <v>4.8103254421562927</v>
      </c>
      <c r="BG526" s="617"/>
      <c r="BH526" s="617"/>
      <c r="BI526" s="643"/>
      <c r="BJ526" s="247" t="s">
        <v>1993</v>
      </c>
      <c r="BK526" s="612">
        <v>3.0014355757291174E-2</v>
      </c>
      <c r="BL526" s="247"/>
      <c r="BM526" s="247"/>
      <c r="BN526" s="818"/>
      <c r="BO526" s="942"/>
      <c r="BP526" s="825">
        <f t="shared" si="372"/>
        <v>0.62395686358877289</v>
      </c>
      <c r="BQ526" s="154">
        <v>321.05729532967644</v>
      </c>
      <c r="BR526" s="614"/>
      <c r="BS526" s="615"/>
      <c r="BT526" s="818"/>
      <c r="BU526" s="154">
        <v>588.2902793834952</v>
      </c>
      <c r="BV526" s="247"/>
      <c r="BW526" s="247"/>
      <c r="BX526" s="643"/>
      <c r="BY526" s="198">
        <v>0.94440969608252012</v>
      </c>
      <c r="CA526" s="617"/>
      <c r="CB526" s="617"/>
      <c r="CC526" s="643"/>
      <c r="CD526" s="198">
        <v>1.7013683767304792</v>
      </c>
      <c r="CE526" s="247"/>
      <c r="CF526" s="247"/>
      <c r="CG526" s="818"/>
      <c r="CH526" s="781">
        <f t="shared" si="373"/>
        <v>0.2941561241001413</v>
      </c>
      <c r="CI526" s="198">
        <v>4.1943646285253449</v>
      </c>
      <c r="CJ526" s="247"/>
      <c r="CK526" s="247"/>
      <c r="CL526" s="643" t="s">
        <v>602</v>
      </c>
      <c r="CM526" s="198">
        <v>7.2834574968311729</v>
      </c>
      <c r="CN526" s="247"/>
      <c r="CO526" s="247"/>
      <c r="CP526" s="818" t="s">
        <v>602</v>
      </c>
      <c r="CQ526" s="154">
        <f t="shared" si="375"/>
        <v>1.3064224640086057</v>
      </c>
      <c r="CR526" s="87">
        <f t="shared" si="376"/>
        <v>1.2380720457363237</v>
      </c>
      <c r="CS526" s="141"/>
    </row>
    <row r="527" spans="1:97" ht="28.8" x14ac:dyDescent="0.3">
      <c r="A527" s="906" t="s">
        <v>2593</v>
      </c>
      <c r="B527" s="66" t="s">
        <v>1288</v>
      </c>
      <c r="C527" s="219" t="s">
        <v>599</v>
      </c>
      <c r="D527" s="219">
        <v>9</v>
      </c>
      <c r="E527" s="471">
        <v>1703198</v>
      </c>
      <c r="F527" s="472"/>
      <c r="G527" s="419">
        <v>11452800</v>
      </c>
      <c r="H527" s="419" t="s">
        <v>2020</v>
      </c>
      <c r="I527" s="419"/>
      <c r="J527" s="419"/>
      <c r="K527" s="926" t="s">
        <v>1690</v>
      </c>
      <c r="L527" s="413" t="s">
        <v>1696</v>
      </c>
      <c r="M527" s="219"/>
      <c r="N527" s="219"/>
      <c r="O527" s="219"/>
      <c r="P527" s="332">
        <v>42787</v>
      </c>
      <c r="Q527" s="326">
        <v>0.55555555555555558</v>
      </c>
      <c r="R527" s="219" t="s">
        <v>1994</v>
      </c>
      <c r="S527" s="617" t="s">
        <v>1994</v>
      </c>
      <c r="T527" s="617">
        <v>128</v>
      </c>
      <c r="U527" s="617">
        <v>197.4</v>
      </c>
      <c r="V527" s="617">
        <v>69.400000000000006</v>
      </c>
      <c r="W527" s="617">
        <v>98</v>
      </c>
      <c r="X527" s="617">
        <v>708.16326530612253</v>
      </c>
      <c r="Y527" s="643"/>
      <c r="Z527" s="617" t="s">
        <v>1994</v>
      </c>
      <c r="AA527" s="617">
        <v>129.19999999999999</v>
      </c>
      <c r="AB527" s="617">
        <v>196.6</v>
      </c>
      <c r="AC527" s="617">
        <v>67.400000000000006</v>
      </c>
      <c r="AD527" s="617">
        <v>96</v>
      </c>
      <c r="AE527" s="617">
        <v>702.08333333333337</v>
      </c>
      <c r="AF527" s="643"/>
      <c r="AG527" s="617" t="s">
        <v>1994</v>
      </c>
      <c r="AH527" s="617">
        <v>130</v>
      </c>
      <c r="AI527" s="617">
        <v>201.2</v>
      </c>
      <c r="AJ527" s="617">
        <v>71.199999999999989</v>
      </c>
      <c r="AK527" s="617">
        <v>98</v>
      </c>
      <c r="AL527" s="617">
        <v>726.53061224489784</v>
      </c>
      <c r="AM527" s="643"/>
      <c r="AN527" s="617">
        <v>712.25907029478458</v>
      </c>
      <c r="AO527" s="617">
        <v>12.727885740523361</v>
      </c>
      <c r="AP527" s="617">
        <v>1.7869741883744121</v>
      </c>
      <c r="AQ527" s="535">
        <v>3</v>
      </c>
      <c r="AR527" s="643"/>
      <c r="AS527" s="9"/>
      <c r="AT527" s="86" t="s">
        <v>191</v>
      </c>
      <c r="AU527" s="86" t="s">
        <v>191</v>
      </c>
      <c r="AV527" s="86" t="s">
        <v>191</v>
      </c>
      <c r="AW527" s="161"/>
      <c r="AX527" s="643"/>
      <c r="AY527" s="86" t="s">
        <v>191</v>
      </c>
      <c r="AZ527" s="86" t="s">
        <v>191</v>
      </c>
      <c r="BA527" s="86" t="s">
        <v>191</v>
      </c>
      <c r="BB527" s="161" t="str">
        <f t="shared" si="374"/>
        <v xml:space="preserve">  </v>
      </c>
      <c r="BC527" s="643"/>
      <c r="BD527" s="801" t="s">
        <v>191</v>
      </c>
      <c r="BE527" s="247" t="s">
        <v>1994</v>
      </c>
      <c r="BF527" s="198">
        <v>3.8878181716596201</v>
      </c>
      <c r="BG527" s="617"/>
      <c r="BH527" s="617"/>
      <c r="BI527" s="643"/>
      <c r="BJ527" s="247" t="s">
        <v>1994</v>
      </c>
      <c r="BK527" s="612">
        <v>4.2858272057474209E-2</v>
      </c>
      <c r="BL527" s="247"/>
      <c r="BM527" s="247"/>
      <c r="BN527" s="818"/>
      <c r="BO527" s="942"/>
      <c r="BP527" s="825">
        <f t="shared" si="372"/>
        <v>1.102373366375285</v>
      </c>
      <c r="BQ527" s="154">
        <v>332.96353008132957</v>
      </c>
      <c r="BR527" s="614"/>
      <c r="BS527" s="615"/>
      <c r="BT527" s="818"/>
      <c r="BU527" s="154">
        <v>235.79254069024768</v>
      </c>
      <c r="BV527" s="247"/>
      <c r="BW527" s="247"/>
      <c r="BX527" s="643"/>
      <c r="BY527" s="198">
        <v>0.93084147964989539</v>
      </c>
      <c r="CA527" s="617"/>
      <c r="CB527" s="617"/>
      <c r="CC527" s="643"/>
      <c r="CD527" s="198">
        <v>0.65352828883753078</v>
      </c>
      <c r="CE527" s="247"/>
      <c r="CF527" s="247"/>
      <c r="CG527" s="818"/>
      <c r="CH527" s="781">
        <f t="shared" si="373"/>
        <v>0.2795625933634619</v>
      </c>
      <c r="CI527" s="198">
        <v>4.5257679035849678</v>
      </c>
      <c r="CJ527" s="247"/>
      <c r="CK527" s="247"/>
      <c r="CL527" s="643" t="s">
        <v>602</v>
      </c>
      <c r="CM527" s="198">
        <v>3.2881089258698943</v>
      </c>
      <c r="CN527" s="247"/>
      <c r="CO527" s="247"/>
      <c r="CP527" s="818" t="s">
        <v>602</v>
      </c>
      <c r="CQ527" s="154">
        <f t="shared" si="375"/>
        <v>1.3592383233321395</v>
      </c>
      <c r="CR527" s="87">
        <f t="shared" si="376"/>
        <v>1.3944923432456529</v>
      </c>
      <c r="CS527" s="141"/>
    </row>
    <row r="528" spans="1:97" ht="28.8" x14ac:dyDescent="0.3">
      <c r="A528" s="906" t="s">
        <v>2594</v>
      </c>
      <c r="B528" s="66" t="s">
        <v>1289</v>
      </c>
      <c r="C528" s="219" t="s">
        <v>599</v>
      </c>
      <c r="D528" s="219">
        <v>9</v>
      </c>
      <c r="E528" s="471">
        <v>1703197</v>
      </c>
      <c r="F528" s="472"/>
      <c r="G528" s="419">
        <v>384115121402501</v>
      </c>
      <c r="H528" s="419" t="s">
        <v>2021</v>
      </c>
      <c r="I528" s="419"/>
      <c r="J528" s="419"/>
      <c r="K528" s="926" t="s">
        <v>1690</v>
      </c>
      <c r="L528" s="413" t="s">
        <v>1716</v>
      </c>
      <c r="M528" s="219"/>
      <c r="N528" s="219"/>
      <c r="O528" s="219"/>
      <c r="P528" s="332">
        <v>42787</v>
      </c>
      <c r="Q528" s="326">
        <v>0.5625</v>
      </c>
      <c r="R528" s="219" t="s">
        <v>1995</v>
      </c>
      <c r="S528" s="617" t="s">
        <v>1995</v>
      </c>
      <c r="T528" s="617">
        <v>127</v>
      </c>
      <c r="U528" s="617">
        <v>160.70000000000002</v>
      </c>
      <c r="V528" s="617">
        <v>33.700000000000017</v>
      </c>
      <c r="W528" s="617">
        <v>180</v>
      </c>
      <c r="X528" s="617">
        <v>187.22222222222231</v>
      </c>
      <c r="Y528" s="643"/>
      <c r="Z528" s="617" t="s">
        <v>1995</v>
      </c>
      <c r="AA528" s="617">
        <v>125.5</v>
      </c>
      <c r="AB528" s="617">
        <v>159.6</v>
      </c>
      <c r="AC528" s="617">
        <v>34.099999999999994</v>
      </c>
      <c r="AD528" s="617">
        <v>176</v>
      </c>
      <c r="AE528" s="617">
        <v>193.74999999999997</v>
      </c>
      <c r="AF528" s="643"/>
      <c r="AG528" s="617" t="s">
        <v>1995</v>
      </c>
      <c r="AH528" s="617">
        <v>126.2</v>
      </c>
      <c r="AI528" s="617">
        <v>157.79999999999998</v>
      </c>
      <c r="AJ528" s="617">
        <v>31.59999999999998</v>
      </c>
      <c r="AK528" s="617">
        <v>174</v>
      </c>
      <c r="AL528" s="617">
        <v>181.60919540229875</v>
      </c>
      <c r="AM528" s="643"/>
      <c r="AN528" s="617">
        <v>187.52713920817368</v>
      </c>
      <c r="AO528" s="617">
        <v>6.0761430896689728</v>
      </c>
      <c r="AP528" s="617">
        <v>3.240140661946457</v>
      </c>
      <c r="AQ528" s="535">
        <v>3</v>
      </c>
      <c r="AR528" s="643"/>
      <c r="AS528" s="9"/>
      <c r="AT528" s="86" t="s">
        <v>191</v>
      </c>
      <c r="AU528" s="86" t="s">
        <v>191</v>
      </c>
      <c r="AV528" s="86" t="s">
        <v>191</v>
      </c>
      <c r="AW528" s="161"/>
      <c r="AX528" s="643"/>
      <c r="AY528" s="86" t="s">
        <v>191</v>
      </c>
      <c r="AZ528" s="86" t="s">
        <v>191</v>
      </c>
      <c r="BA528" s="86" t="s">
        <v>191</v>
      </c>
      <c r="BB528" s="161" t="str">
        <f t="shared" si="374"/>
        <v xml:space="preserve">  </v>
      </c>
      <c r="BC528" s="643"/>
      <c r="BD528" s="801" t="s">
        <v>191</v>
      </c>
      <c r="BE528" s="247" t="s">
        <v>1995</v>
      </c>
      <c r="BF528" s="198">
        <v>3.3727770742081904</v>
      </c>
      <c r="BG528" s="617"/>
      <c r="BH528" s="617"/>
      <c r="BI528" s="643"/>
      <c r="BJ528" s="247" t="s">
        <v>1995</v>
      </c>
      <c r="BK528" s="612">
        <v>8.6069166451693546E-2</v>
      </c>
      <c r="BL528" s="247"/>
      <c r="BM528" s="247"/>
      <c r="BN528" s="818"/>
      <c r="BO528" s="942"/>
      <c r="BP528" s="825">
        <f t="shared" si="372"/>
        <v>2.5518783055621772</v>
      </c>
      <c r="BQ528" s="154">
        <v>321.39041120394592</v>
      </c>
      <c r="BR528" s="614"/>
      <c r="BS528" s="615"/>
      <c r="BT528" s="818"/>
      <c r="BU528" s="154">
        <v>60.171426986516572</v>
      </c>
      <c r="BV528" s="247"/>
      <c r="BW528" s="247"/>
      <c r="BX528" s="643"/>
      <c r="BY528" s="198">
        <v>2.3601578997142822</v>
      </c>
      <c r="CA528" s="617"/>
      <c r="CB528" s="617"/>
      <c r="CC528" s="643"/>
      <c r="CD528" s="198">
        <v>0.45728059306964214</v>
      </c>
      <c r="CE528" s="247"/>
      <c r="CF528" s="247"/>
      <c r="CG528" s="818"/>
      <c r="CH528" s="781">
        <f t="shared" si="373"/>
        <v>0.73435853013566976</v>
      </c>
      <c r="CI528" s="198">
        <v>4.6737624236389079</v>
      </c>
      <c r="CJ528" s="247"/>
      <c r="CK528" s="247"/>
      <c r="CL528" s="643" t="s">
        <v>602</v>
      </c>
      <c r="CM528" s="198">
        <v>0.84879823325855996</v>
      </c>
      <c r="CN528" s="247"/>
      <c r="CO528" s="247"/>
      <c r="CP528" s="818" t="s">
        <v>602</v>
      </c>
      <c r="CQ528" s="154">
        <f t="shared" si="375"/>
        <v>1.4542320681350573</v>
      </c>
      <c r="CR528" s="87">
        <f t="shared" si="376"/>
        <v>1.4106333782789657</v>
      </c>
      <c r="CS528" s="141"/>
    </row>
    <row r="529" spans="1:97" ht="28.8" x14ac:dyDescent="0.3">
      <c r="A529" s="906" t="s">
        <v>2595</v>
      </c>
      <c r="B529" s="66" t="s">
        <v>1290</v>
      </c>
      <c r="C529" s="219" t="s">
        <v>599</v>
      </c>
      <c r="D529" s="219">
        <v>9</v>
      </c>
      <c r="E529" s="471">
        <v>1703196</v>
      </c>
      <c r="F529" s="472"/>
      <c r="G529" s="419">
        <v>11452900</v>
      </c>
      <c r="H529" s="419" t="s">
        <v>2022</v>
      </c>
      <c r="I529" s="419"/>
      <c r="J529" s="419"/>
      <c r="K529" s="926" t="s">
        <v>1120</v>
      </c>
      <c r="L529" s="413" t="s">
        <v>746</v>
      </c>
      <c r="M529" s="219"/>
      <c r="N529" s="219"/>
      <c r="O529" s="219"/>
      <c r="P529" s="332">
        <v>42787</v>
      </c>
      <c r="Q529" s="326">
        <v>0.57638888888888895</v>
      </c>
      <c r="R529" s="219" t="s">
        <v>1996</v>
      </c>
      <c r="S529" s="617" t="s">
        <v>1996</v>
      </c>
      <c r="T529" s="617">
        <v>129.6</v>
      </c>
      <c r="U529" s="617">
        <v>198.1</v>
      </c>
      <c r="V529" s="617">
        <v>68.5</v>
      </c>
      <c r="W529" s="617">
        <v>70</v>
      </c>
      <c r="X529" s="617">
        <v>978.57142857142844</v>
      </c>
      <c r="Y529" s="643"/>
      <c r="Z529" s="617" t="s">
        <v>1996</v>
      </c>
      <c r="AA529" s="617">
        <v>127.4</v>
      </c>
      <c r="AB529" s="617">
        <v>195.70000000000002</v>
      </c>
      <c r="AC529" s="617">
        <v>68.300000000000011</v>
      </c>
      <c r="AD529" s="617">
        <v>70</v>
      </c>
      <c r="AE529" s="617">
        <v>975.71428571428578</v>
      </c>
      <c r="AF529" s="643"/>
      <c r="AG529" s="617" t="s">
        <v>1996</v>
      </c>
      <c r="AH529" s="617">
        <v>129.30000000000001</v>
      </c>
      <c r="AI529" s="617">
        <v>196.70000000000002</v>
      </c>
      <c r="AJ529" s="617">
        <v>67.400000000000006</v>
      </c>
      <c r="AK529" s="617">
        <v>68</v>
      </c>
      <c r="AL529" s="617">
        <v>991.17647058823536</v>
      </c>
      <c r="AM529" s="643"/>
      <c r="AN529" s="617">
        <v>981.82072829131664</v>
      </c>
      <c r="AO529" s="617">
        <v>8.2272870237580378</v>
      </c>
      <c r="AP529" s="617">
        <v>0.83796224572241007</v>
      </c>
      <c r="AQ529" s="535">
        <v>3</v>
      </c>
      <c r="AR529" s="643"/>
      <c r="AS529" s="9"/>
      <c r="AT529" s="86" t="s">
        <v>191</v>
      </c>
      <c r="AU529" s="86" t="s">
        <v>191</v>
      </c>
      <c r="AV529" s="86" t="s">
        <v>191</v>
      </c>
      <c r="AW529" s="161"/>
      <c r="AX529" s="643"/>
      <c r="AY529" s="86" t="s">
        <v>191</v>
      </c>
      <c r="AZ529" s="86" t="s">
        <v>191</v>
      </c>
      <c r="BA529" s="86" t="s">
        <v>191</v>
      </c>
      <c r="BB529" s="161" t="str">
        <f t="shared" si="374"/>
        <v xml:space="preserve">  </v>
      </c>
      <c r="BC529" s="643"/>
      <c r="BD529" s="801" t="s">
        <v>191</v>
      </c>
      <c r="BE529" s="618" t="s">
        <v>1996</v>
      </c>
      <c r="BF529" s="606">
        <v>5.2517538409983313</v>
      </c>
      <c r="BG529" s="619">
        <v>1.4552785178922645</v>
      </c>
      <c r="BH529" s="619" t="s">
        <v>2040</v>
      </c>
      <c r="BI529" s="643"/>
      <c r="BJ529" s="247" t="s">
        <v>1996</v>
      </c>
      <c r="BK529" s="612">
        <v>2.9978748966133423E-2</v>
      </c>
      <c r="BL529" s="247"/>
      <c r="BM529" s="247"/>
      <c r="BN529" s="818"/>
      <c r="BO529" s="942"/>
      <c r="BP529" s="825">
        <f t="shared" si="372"/>
        <v>0.57083309450076236</v>
      </c>
      <c r="BQ529" s="154">
        <v>322.70334076535022</v>
      </c>
      <c r="BR529" s="614"/>
      <c r="BS529" s="615"/>
      <c r="BT529" s="818"/>
      <c r="BU529" s="154">
        <v>315.78826917752127</v>
      </c>
      <c r="BV529" s="247"/>
      <c r="BW529" s="247"/>
      <c r="BX529" s="643"/>
      <c r="BY529" s="198">
        <v>1.1490971611808467</v>
      </c>
      <c r="CA529" s="617"/>
      <c r="CB529" s="617"/>
      <c r="CC529" s="643"/>
      <c r="CD529" s="198">
        <v>1.1211905158378832</v>
      </c>
      <c r="CE529" s="247"/>
      <c r="CF529" s="247"/>
      <c r="CG529" s="818"/>
      <c r="CH529" s="781">
        <f t="shared" si="373"/>
        <v>0.35608468088850637</v>
      </c>
      <c r="CI529" s="198">
        <v>4.3540611518381018</v>
      </c>
      <c r="CJ529" s="247"/>
      <c r="CK529" s="247"/>
      <c r="CL529" s="643" t="s">
        <v>602</v>
      </c>
      <c r="CM529" s="198">
        <v>4.3156429652042361</v>
      </c>
      <c r="CN529" s="247"/>
      <c r="CO529" s="247"/>
      <c r="CP529" s="818" t="s">
        <v>602</v>
      </c>
      <c r="CQ529" s="154">
        <f t="shared" si="375"/>
        <v>1.3492457628457288</v>
      </c>
      <c r="CR529" s="87">
        <f t="shared" si="376"/>
        <v>1.3666254849948798</v>
      </c>
      <c r="CS529" s="141"/>
    </row>
    <row r="530" spans="1:97" x14ac:dyDescent="0.3">
      <c r="A530" s="906" t="s">
        <v>2596</v>
      </c>
      <c r="B530" s="66" t="s">
        <v>1291</v>
      </c>
      <c r="C530" s="219" t="s">
        <v>599</v>
      </c>
      <c r="D530" s="219">
        <v>9</v>
      </c>
      <c r="E530" s="471" t="s">
        <v>1864</v>
      </c>
      <c r="F530" s="472"/>
      <c r="G530" s="419">
        <v>11452500</v>
      </c>
      <c r="H530" s="419" t="s">
        <v>2023</v>
      </c>
      <c r="I530" s="419"/>
      <c r="J530" s="419"/>
      <c r="K530" s="926" t="s">
        <v>1773</v>
      </c>
      <c r="L530" s="413" t="s">
        <v>972</v>
      </c>
      <c r="M530" s="219"/>
      <c r="N530" s="219"/>
      <c r="O530" s="219"/>
      <c r="P530" s="332">
        <v>42810</v>
      </c>
      <c r="Q530" s="326">
        <v>0.4513888888888889</v>
      </c>
      <c r="R530" s="219" t="s">
        <v>1997</v>
      </c>
      <c r="S530" s="617" t="s">
        <v>1997</v>
      </c>
      <c r="T530" s="617">
        <v>127.5</v>
      </c>
      <c r="U530" s="617">
        <v>203.3</v>
      </c>
      <c r="V530" s="617">
        <v>75.800000000000011</v>
      </c>
      <c r="W530" s="617">
        <v>230</v>
      </c>
      <c r="X530" s="617">
        <v>329.56521739130437</v>
      </c>
      <c r="Y530" s="643"/>
      <c r="Z530" s="617" t="s">
        <v>1997</v>
      </c>
      <c r="AA530" s="617">
        <v>127.7</v>
      </c>
      <c r="AB530" s="617">
        <v>203.2</v>
      </c>
      <c r="AC530" s="617">
        <v>75.499999999999986</v>
      </c>
      <c r="AD530" s="617">
        <v>220</v>
      </c>
      <c r="AE530" s="617">
        <v>343.18181818181813</v>
      </c>
      <c r="AF530" s="643"/>
      <c r="AG530" s="617" t="s">
        <v>1997</v>
      </c>
      <c r="AH530" s="617">
        <v>128.30000000000001</v>
      </c>
      <c r="AI530" s="617">
        <v>202.9</v>
      </c>
      <c r="AJ530" s="617">
        <v>74.599999999999994</v>
      </c>
      <c r="AK530" s="617">
        <v>228</v>
      </c>
      <c r="AL530" s="617">
        <v>327.19298245614033</v>
      </c>
      <c r="AM530" s="643"/>
      <c r="AN530" s="617">
        <v>333.31333934308759</v>
      </c>
      <c r="AO530" s="617">
        <v>8.6282692696598922</v>
      </c>
      <c r="AP530" s="617">
        <v>2.5886360523899117</v>
      </c>
      <c r="AQ530" s="535">
        <v>3</v>
      </c>
      <c r="AR530" s="643"/>
      <c r="AS530" s="9"/>
      <c r="AT530" s="86" t="s">
        <v>191</v>
      </c>
      <c r="AU530" s="86" t="s">
        <v>191</v>
      </c>
      <c r="AV530" s="86" t="s">
        <v>191</v>
      </c>
      <c r="AW530" s="161"/>
      <c r="AX530" s="643"/>
      <c r="AY530" s="86" t="s">
        <v>191</v>
      </c>
      <c r="AZ530" s="86" t="s">
        <v>191</v>
      </c>
      <c r="BA530" s="86" t="s">
        <v>191</v>
      </c>
      <c r="BB530" s="161" t="str">
        <f t="shared" si="374"/>
        <v xml:space="preserve">  </v>
      </c>
      <c r="BC530" s="643"/>
      <c r="BD530" s="801" t="s">
        <v>191</v>
      </c>
      <c r="BE530" s="247" t="s">
        <v>1997</v>
      </c>
      <c r="BF530" s="198">
        <v>1.1785738180511238</v>
      </c>
      <c r="BG530" s="617"/>
      <c r="BH530" s="617"/>
      <c r="BI530" s="643"/>
      <c r="BJ530" s="247" t="s">
        <v>1997</v>
      </c>
      <c r="BK530" s="612">
        <v>2.4341181096142462E-2</v>
      </c>
      <c r="BL530" s="247"/>
      <c r="BM530" s="247"/>
      <c r="BN530" s="818"/>
      <c r="BO530" s="942"/>
      <c r="BP530" s="825">
        <f t="shared" si="372"/>
        <v>2.0653081481474587</v>
      </c>
      <c r="BQ530" s="154">
        <v>230.13634921236843</v>
      </c>
      <c r="BR530" s="614"/>
      <c r="BS530" s="615"/>
      <c r="BT530" s="818"/>
      <c r="BU530" s="154">
        <v>75.844935957815338</v>
      </c>
      <c r="BV530" s="247"/>
      <c r="BW530" s="247"/>
      <c r="BX530" s="643"/>
      <c r="BY530" s="198">
        <v>1.1369026986511117</v>
      </c>
      <c r="CA530" s="617"/>
      <c r="CB530" s="617"/>
      <c r="CC530" s="643"/>
      <c r="CD530" s="198">
        <v>0.3901643352189042</v>
      </c>
      <c r="CE530" s="247"/>
      <c r="CF530" s="247"/>
      <c r="CG530" s="818"/>
      <c r="CH530" s="781">
        <f t="shared" si="373"/>
        <v>0.49401265925270454</v>
      </c>
      <c r="CI530" s="198">
        <v>2.9310890559027878</v>
      </c>
      <c r="CJ530" s="247"/>
      <c r="CK530" s="247"/>
      <c r="CL530" s="643" t="s">
        <v>602</v>
      </c>
      <c r="CM530" s="198">
        <v>0.95903177004538576</v>
      </c>
      <c r="CN530" s="247"/>
      <c r="CO530" s="247"/>
      <c r="CP530" s="818" t="s">
        <v>602</v>
      </c>
      <c r="CQ530" s="154">
        <f t="shared" si="375"/>
        <v>1.2736315084228595</v>
      </c>
      <c r="CR530" s="87">
        <f t="shared" si="376"/>
        <v>1.264463814141521</v>
      </c>
      <c r="CS530" s="141"/>
    </row>
    <row r="531" spans="1:97" x14ac:dyDescent="0.3">
      <c r="A531" s="906" t="s">
        <v>2597</v>
      </c>
      <c r="B531" s="66" t="s">
        <v>1292</v>
      </c>
      <c r="C531" s="219" t="s">
        <v>599</v>
      </c>
      <c r="D531" s="219">
        <v>9</v>
      </c>
      <c r="E531" s="471" t="s">
        <v>1864</v>
      </c>
      <c r="F531" s="472"/>
      <c r="G531" s="419">
        <v>11452600</v>
      </c>
      <c r="H531" s="419" t="s">
        <v>2024</v>
      </c>
      <c r="I531" s="419"/>
      <c r="J531" s="419"/>
      <c r="K531" s="926" t="s">
        <v>1693</v>
      </c>
      <c r="L531" s="413" t="s">
        <v>1694</v>
      </c>
      <c r="M531" s="219"/>
      <c r="N531" s="219"/>
      <c r="O531" s="219"/>
      <c r="P531" s="332">
        <v>42810</v>
      </c>
      <c r="Q531" s="326">
        <v>0.55555555555555558</v>
      </c>
      <c r="R531" s="219" t="s">
        <v>1998</v>
      </c>
      <c r="S531" s="617" t="s">
        <v>1998</v>
      </c>
      <c r="T531" s="617">
        <v>131.1</v>
      </c>
      <c r="U531" s="617">
        <v>200.6</v>
      </c>
      <c r="V531" s="617">
        <v>69.5</v>
      </c>
      <c r="W531" s="617">
        <v>234</v>
      </c>
      <c r="X531" s="617">
        <v>297.008547008547</v>
      </c>
      <c r="Y531" s="643"/>
      <c r="Z531" s="617" t="s">
        <v>1998</v>
      </c>
      <c r="AA531" s="617">
        <v>130.9</v>
      </c>
      <c r="AB531" s="617">
        <v>197.9</v>
      </c>
      <c r="AC531" s="617">
        <v>67</v>
      </c>
      <c r="AD531" s="617">
        <v>226</v>
      </c>
      <c r="AE531" s="617">
        <v>296.46017699115043</v>
      </c>
      <c r="AF531" s="643"/>
      <c r="AG531" s="617" t="s">
        <v>1998</v>
      </c>
      <c r="AH531" s="617">
        <v>130.30000000000001</v>
      </c>
      <c r="AI531" s="617">
        <v>202.8</v>
      </c>
      <c r="AJ531" s="617">
        <v>72.5</v>
      </c>
      <c r="AK531" s="617">
        <v>232</v>
      </c>
      <c r="AL531" s="617">
        <v>312.5</v>
      </c>
      <c r="AM531" s="643"/>
      <c r="AN531" s="617">
        <v>301.98957466656583</v>
      </c>
      <c r="AO531" s="617">
        <v>9.1064239927792876</v>
      </c>
      <c r="AP531" s="617">
        <v>3.0154762802106383</v>
      </c>
      <c r="AQ531" s="535">
        <v>3</v>
      </c>
      <c r="AR531" s="643"/>
      <c r="AS531" s="9"/>
      <c r="AT531" s="86" t="s">
        <v>191</v>
      </c>
      <c r="AU531" s="86" t="s">
        <v>191</v>
      </c>
      <c r="AV531" s="86" t="s">
        <v>191</v>
      </c>
      <c r="AW531" s="161"/>
      <c r="AX531" s="643"/>
      <c r="AY531" s="86" t="s">
        <v>191</v>
      </c>
      <c r="AZ531" s="86" t="s">
        <v>191</v>
      </c>
      <c r="BA531" s="86" t="s">
        <v>191</v>
      </c>
      <c r="BB531" s="161" t="str">
        <f t="shared" si="374"/>
        <v xml:space="preserve">  </v>
      </c>
      <c r="BC531" s="643"/>
      <c r="BD531" s="801" t="s">
        <v>191</v>
      </c>
      <c r="BE531" s="247" t="s">
        <v>1998</v>
      </c>
      <c r="BF531" s="198">
        <v>1.5598921502985146</v>
      </c>
      <c r="BG531" s="617"/>
      <c r="BH531" s="617"/>
      <c r="BI531" s="643"/>
      <c r="BJ531" s="247" t="s">
        <v>1998</v>
      </c>
      <c r="BK531" s="612">
        <v>2.4391290391628555E-2</v>
      </c>
      <c r="BL531" s="247"/>
      <c r="BM531" s="247"/>
      <c r="BN531" s="818"/>
      <c r="BO531" s="942"/>
      <c r="BP531" s="825">
        <f t="shared" si="372"/>
        <v>1.5636523580787831</v>
      </c>
      <c r="BQ531" s="154">
        <v>181.05076674603788</v>
      </c>
      <c r="BR531" s="614"/>
      <c r="BS531" s="615"/>
      <c r="BT531" s="818"/>
      <c r="BU531" s="154">
        <v>53.773625166024075</v>
      </c>
      <c r="BV531" s="247"/>
      <c r="BW531" s="247"/>
      <c r="BX531" s="643"/>
      <c r="BY531" s="198">
        <v>1.1702002116087709</v>
      </c>
      <c r="CA531" s="617"/>
      <c r="CB531" s="617"/>
      <c r="CC531" s="643"/>
      <c r="CD531" s="198">
        <v>0.34691776184861783</v>
      </c>
      <c r="CE531" s="247"/>
      <c r="CF531" s="247"/>
      <c r="CG531" s="818"/>
      <c r="CH531" s="781">
        <f t="shared" si="373"/>
        <v>0.64633816947609235</v>
      </c>
      <c r="CI531" s="198">
        <v>2.8572532735145288</v>
      </c>
      <c r="CJ531" s="247"/>
      <c r="CK531" s="247"/>
      <c r="CL531" s="643" t="s">
        <v>602</v>
      </c>
      <c r="CM531" s="198">
        <v>0.89289164797329024</v>
      </c>
      <c r="CN531" s="247"/>
      <c r="CO531" s="247"/>
      <c r="CP531" s="818" t="s">
        <v>602</v>
      </c>
      <c r="CQ531" s="154">
        <f t="shared" si="375"/>
        <v>1.5781503303559232</v>
      </c>
      <c r="CR531" s="87">
        <f t="shared" si="376"/>
        <v>1.6604639267234083</v>
      </c>
      <c r="CS531" s="141"/>
    </row>
    <row r="532" spans="1:97" ht="28.8" x14ac:dyDescent="0.3">
      <c r="A532" s="906" t="s">
        <v>2598</v>
      </c>
      <c r="B532" s="66" t="s">
        <v>1293</v>
      </c>
      <c r="C532" s="219" t="s">
        <v>599</v>
      </c>
      <c r="D532" s="219">
        <v>9</v>
      </c>
      <c r="E532" s="471" t="s">
        <v>1864</v>
      </c>
      <c r="F532" s="472"/>
      <c r="G532" s="419">
        <v>384115121402501</v>
      </c>
      <c r="H532" s="419" t="s">
        <v>2025</v>
      </c>
      <c r="I532" s="419"/>
      <c r="J532" s="419"/>
      <c r="K532" s="926" t="s">
        <v>1690</v>
      </c>
      <c r="L532" s="413" t="s">
        <v>1716</v>
      </c>
      <c r="M532" s="219"/>
      <c r="N532" s="219"/>
      <c r="O532" s="219"/>
      <c r="P532" s="332">
        <v>42810</v>
      </c>
      <c r="Q532" s="326">
        <v>0.61111111111111105</v>
      </c>
      <c r="R532" s="219" t="s">
        <v>1999</v>
      </c>
      <c r="S532" s="617" t="s">
        <v>1999</v>
      </c>
      <c r="T532" s="617">
        <v>128.69999999999999</v>
      </c>
      <c r="U532" s="617">
        <v>135.5</v>
      </c>
      <c r="V532" s="617">
        <v>6.8000000000000114</v>
      </c>
      <c r="W532" s="617">
        <v>346</v>
      </c>
      <c r="X532" s="617">
        <v>19.65317919075148</v>
      </c>
      <c r="Y532" s="643"/>
      <c r="Z532" s="617" t="s">
        <v>1999</v>
      </c>
      <c r="AA532" s="617">
        <v>128.80000000000001</v>
      </c>
      <c r="AB532" s="617">
        <v>137.5</v>
      </c>
      <c r="AC532" s="617">
        <v>8.6999999999999886</v>
      </c>
      <c r="AD532" s="617">
        <v>460</v>
      </c>
      <c r="AE532" s="617">
        <v>18.913043478260843</v>
      </c>
      <c r="AF532" s="643"/>
      <c r="AG532" s="617" t="s">
        <v>1999</v>
      </c>
      <c r="AH532" s="617">
        <v>128.6</v>
      </c>
      <c r="AI532" s="617">
        <v>134.69999999999999</v>
      </c>
      <c r="AJ532" s="617">
        <v>6.0999999999999943</v>
      </c>
      <c r="AK532" s="617">
        <v>348</v>
      </c>
      <c r="AL532" s="617">
        <v>17.528735632183892</v>
      </c>
      <c r="AM532" s="643"/>
      <c r="AN532" s="617">
        <v>18.69831943373207</v>
      </c>
      <c r="AO532" s="617">
        <v>1.0783760567904521</v>
      </c>
      <c r="AP532" s="617">
        <v>5.7672351818155612</v>
      </c>
      <c r="AQ532" s="535">
        <v>3</v>
      </c>
      <c r="AR532" s="643"/>
      <c r="AS532" s="9"/>
      <c r="AT532" s="86" t="s">
        <v>191</v>
      </c>
      <c r="AU532" s="86" t="s">
        <v>191</v>
      </c>
      <c r="AV532" s="86" t="s">
        <v>191</v>
      </c>
      <c r="AW532" s="161"/>
      <c r="AX532" s="643"/>
      <c r="AY532" s="86" t="s">
        <v>191</v>
      </c>
      <c r="AZ532" s="86" t="s">
        <v>191</v>
      </c>
      <c r="BA532" s="86" t="s">
        <v>191</v>
      </c>
      <c r="BB532" s="161" t="str">
        <f t="shared" si="374"/>
        <v xml:space="preserve">  </v>
      </c>
      <c r="BC532" s="643"/>
      <c r="BD532" s="801" t="s">
        <v>191</v>
      </c>
      <c r="BE532" s="247" t="s">
        <v>1999</v>
      </c>
      <c r="BF532" s="198">
        <v>1.6999159948489675</v>
      </c>
      <c r="BG532" s="617"/>
      <c r="BH532" s="617"/>
      <c r="BI532" s="643"/>
      <c r="BJ532" s="247" t="s">
        <v>1999</v>
      </c>
      <c r="BK532" s="612">
        <v>5.8224591894907349E-2</v>
      </c>
      <c r="BL532" s="247">
        <v>1.0833519092120526E-3</v>
      </c>
      <c r="BM532" s="247"/>
      <c r="BN532" s="818"/>
      <c r="BO532" s="942"/>
      <c r="BP532" s="825">
        <f t="shared" si="372"/>
        <v>3.4251452466673467</v>
      </c>
      <c r="BQ532" s="154">
        <v>214.18453529712056</v>
      </c>
      <c r="BR532" s="614"/>
      <c r="BS532" s="615"/>
      <c r="BT532" s="818"/>
      <c r="BU532" s="154">
        <v>4.2094070520821454</v>
      </c>
      <c r="BV532" s="247"/>
      <c r="BW532" s="247"/>
      <c r="BX532" s="643"/>
      <c r="BY532" s="198">
        <v>8.8189716815677173</v>
      </c>
      <c r="CA532" s="617"/>
      <c r="CB532" s="617"/>
      <c r="CC532" s="643"/>
      <c r="CD532" s="198">
        <v>0.16679359484704187</v>
      </c>
      <c r="CE532" s="247"/>
      <c r="CF532" s="247"/>
      <c r="CG532" s="818"/>
      <c r="CH532" s="781">
        <f t="shared" si="373"/>
        <v>4.1174642554533101</v>
      </c>
      <c r="CI532" s="198">
        <v>5.6598596264973633</v>
      </c>
      <c r="CJ532" s="247"/>
      <c r="CK532" s="247"/>
      <c r="CL532" s="643" t="s">
        <v>1983</v>
      </c>
      <c r="CM532" s="198">
        <v>9.9210183108143363E-2</v>
      </c>
      <c r="CN532" s="247"/>
      <c r="CO532" s="247"/>
      <c r="CP532" s="818" t="s">
        <v>1983</v>
      </c>
      <c r="CQ532" s="154">
        <f t="shared" si="375"/>
        <v>2.6425155385966153</v>
      </c>
      <c r="CR532" s="87">
        <f t="shared" si="376"/>
        <v>2.3568683636587231</v>
      </c>
      <c r="CS532" s="141"/>
    </row>
    <row r="533" spans="1:97" ht="28.8" x14ac:dyDescent="0.3">
      <c r="A533" s="906" t="s">
        <v>2599</v>
      </c>
      <c r="B533" s="66" t="s">
        <v>1294</v>
      </c>
      <c r="C533" s="219" t="s">
        <v>599</v>
      </c>
      <c r="D533" s="219">
        <v>9</v>
      </c>
      <c r="E533" s="471" t="s">
        <v>1864</v>
      </c>
      <c r="F533" s="472"/>
      <c r="G533" s="419">
        <v>11452800</v>
      </c>
      <c r="H533" s="419" t="s">
        <v>2026</v>
      </c>
      <c r="I533" s="419"/>
      <c r="J533" s="419"/>
      <c r="K533" s="926" t="s">
        <v>1690</v>
      </c>
      <c r="L533" s="413" t="s">
        <v>1696</v>
      </c>
      <c r="M533" s="219"/>
      <c r="N533" s="219"/>
      <c r="O533" s="219"/>
      <c r="P533" s="332">
        <v>42810</v>
      </c>
      <c r="Q533" s="326">
        <v>0.68055555555555547</v>
      </c>
      <c r="R533" s="219" t="s">
        <v>2000</v>
      </c>
      <c r="S533" s="617" t="s">
        <v>2000</v>
      </c>
      <c r="T533" s="617">
        <v>128.80000000000001</v>
      </c>
      <c r="U533" s="617">
        <v>136.80000000000001</v>
      </c>
      <c r="V533" s="617">
        <v>8</v>
      </c>
      <c r="W533" s="617">
        <v>452</v>
      </c>
      <c r="X533" s="617">
        <v>17.699115044247787</v>
      </c>
      <c r="Y533" s="643"/>
      <c r="Z533" s="617" t="s">
        <v>2000</v>
      </c>
      <c r="AA533" s="617">
        <v>127.1</v>
      </c>
      <c r="AB533" s="617">
        <v>135.19999999999999</v>
      </c>
      <c r="AC533" s="617">
        <v>8.0999999999999943</v>
      </c>
      <c r="AD533" s="617">
        <v>454</v>
      </c>
      <c r="AE533" s="617">
        <v>17.841409691629941</v>
      </c>
      <c r="AF533" s="643"/>
      <c r="AG533" s="617" t="s">
        <v>2000</v>
      </c>
      <c r="AH533" s="617">
        <v>125.8</v>
      </c>
      <c r="AI533" s="617">
        <v>134</v>
      </c>
      <c r="AJ533" s="617">
        <v>8.2000000000000028</v>
      </c>
      <c r="AK533" s="617">
        <v>448</v>
      </c>
      <c r="AL533" s="617">
        <v>18.303571428571434</v>
      </c>
      <c r="AM533" s="643"/>
      <c r="AN533" s="617">
        <v>17.948032054816384</v>
      </c>
      <c r="AO533" s="617">
        <v>0.3160191867371363</v>
      </c>
      <c r="AP533" s="617">
        <v>1.7607456113960529</v>
      </c>
      <c r="AQ533" s="535">
        <v>3</v>
      </c>
      <c r="AR533" s="643"/>
      <c r="AS533" s="9"/>
      <c r="AT533" s="86" t="s">
        <v>191</v>
      </c>
      <c r="AU533" s="86" t="s">
        <v>191</v>
      </c>
      <c r="AV533" s="86" t="s">
        <v>191</v>
      </c>
      <c r="AW533" s="161"/>
      <c r="AX533" s="643"/>
      <c r="AY533" s="86" t="s">
        <v>191</v>
      </c>
      <c r="AZ533" s="86" t="s">
        <v>191</v>
      </c>
      <c r="BA533" s="86" t="s">
        <v>191</v>
      </c>
      <c r="BB533" s="161" t="str">
        <f t="shared" si="374"/>
        <v xml:space="preserve">  </v>
      </c>
      <c r="BC533" s="643"/>
      <c r="BD533" s="801" t="s">
        <v>191</v>
      </c>
      <c r="BE533" s="247" t="s">
        <v>2000</v>
      </c>
      <c r="BF533" s="198">
        <v>1.6654943502289892</v>
      </c>
      <c r="BG533" s="617"/>
      <c r="BH533" s="617"/>
      <c r="BI533" s="643"/>
      <c r="BJ533" s="247" t="s">
        <v>2000</v>
      </c>
      <c r="BK533" s="612">
        <v>3.5103332023555027E-2</v>
      </c>
      <c r="BL533" s="247"/>
      <c r="BM533" s="247"/>
      <c r="BN533" s="818"/>
      <c r="BO533" s="942"/>
      <c r="BP533" s="825">
        <f t="shared" si="372"/>
        <v>2.1076824438779189</v>
      </c>
      <c r="BQ533" s="154">
        <v>218.02431775406816</v>
      </c>
      <c r="BR533" s="614"/>
      <c r="BS533" s="615"/>
      <c r="BT533" s="818"/>
      <c r="BU533" s="154">
        <v>3.8588374823728877</v>
      </c>
      <c r="BV533" s="247"/>
      <c r="BW533" s="247"/>
      <c r="BX533" s="643"/>
      <c r="BY533" s="198">
        <v>4.7459813266276374</v>
      </c>
      <c r="BZ533" s="249">
        <v>8.8802145404675237E-2</v>
      </c>
      <c r="CA533" s="617"/>
      <c r="CB533" s="617"/>
      <c r="CC533" s="643"/>
      <c r="CD533" s="620">
        <v>8.3090641779528573E-2</v>
      </c>
      <c r="CE533" s="621"/>
      <c r="CF533" s="247"/>
      <c r="CG533" s="818"/>
      <c r="CH533" s="781">
        <f t="shared" si="373"/>
        <v>2.1768128324020775</v>
      </c>
      <c r="CI533" s="198">
        <v>5.3799343197667966</v>
      </c>
      <c r="CJ533" s="247"/>
      <c r="CK533" s="247"/>
      <c r="CL533" s="643" t="s">
        <v>1983</v>
      </c>
      <c r="CM533" s="198">
        <v>9.8472012102874443E-2</v>
      </c>
      <c r="CN533" s="247"/>
      <c r="CO533" s="247"/>
      <c r="CP533" s="818" t="s">
        <v>1983</v>
      </c>
      <c r="CQ533" s="154">
        <f t="shared" si="375"/>
        <v>2.4675845223079071</v>
      </c>
      <c r="CR533" s="87">
        <f t="shared" si="376"/>
        <v>2.5518569401456559</v>
      </c>
      <c r="CS533" s="141"/>
    </row>
    <row r="534" spans="1:97" x14ac:dyDescent="0.3">
      <c r="A534" s="906" t="s">
        <v>2600</v>
      </c>
      <c r="B534" s="66" t="s">
        <v>1295</v>
      </c>
      <c r="C534" s="219" t="s">
        <v>599</v>
      </c>
      <c r="D534" s="219">
        <v>7</v>
      </c>
      <c r="E534" s="471" t="s">
        <v>1864</v>
      </c>
      <c r="F534" s="472"/>
      <c r="G534" s="419">
        <v>11452900</v>
      </c>
      <c r="H534" s="419" t="s">
        <v>2027</v>
      </c>
      <c r="I534" s="419"/>
      <c r="J534" s="419"/>
      <c r="K534" s="926" t="s">
        <v>1120</v>
      </c>
      <c r="L534" s="413" t="s">
        <v>746</v>
      </c>
      <c r="M534" s="219"/>
      <c r="N534" s="219"/>
      <c r="O534" s="219"/>
      <c r="P534" s="332">
        <v>42810</v>
      </c>
      <c r="Q534" s="326">
        <v>0.69444444444444453</v>
      </c>
      <c r="R534" s="219" t="s">
        <v>2001</v>
      </c>
      <c r="S534" s="617" t="s">
        <v>2001</v>
      </c>
      <c r="T534" s="617">
        <v>126.7</v>
      </c>
      <c r="U534" s="617">
        <v>147.60000000000002</v>
      </c>
      <c r="V534" s="617">
        <v>20.90000000000002</v>
      </c>
      <c r="W534" s="617">
        <v>338</v>
      </c>
      <c r="X534" s="617">
        <v>61.834319526627276</v>
      </c>
      <c r="Y534" s="643"/>
      <c r="Z534" s="617" t="s">
        <v>2001</v>
      </c>
      <c r="AA534" s="617">
        <v>128.5</v>
      </c>
      <c r="AB534" s="617">
        <v>149.79999999999998</v>
      </c>
      <c r="AC534" s="617">
        <v>21.299999999999983</v>
      </c>
      <c r="AD534" s="617">
        <v>352</v>
      </c>
      <c r="AE534" s="617">
        <v>60.511363636363591</v>
      </c>
      <c r="AF534" s="643"/>
      <c r="AG534" s="617" t="s">
        <v>2001</v>
      </c>
      <c r="AH534" s="617">
        <v>128.6</v>
      </c>
      <c r="AI534" s="617">
        <v>149.10000000000002</v>
      </c>
      <c r="AJ534" s="617">
        <v>20.500000000000028</v>
      </c>
      <c r="AK534" s="617">
        <v>338</v>
      </c>
      <c r="AL534" s="617">
        <v>60.650887573964575</v>
      </c>
      <c r="AM534" s="643"/>
      <c r="AN534" s="617">
        <v>60.99885691231848</v>
      </c>
      <c r="AO534" s="617">
        <v>0.72688724519122383</v>
      </c>
      <c r="AP534" s="617">
        <v>1.191640765065602</v>
      </c>
      <c r="AQ534" s="535">
        <v>3</v>
      </c>
      <c r="AR534" s="643"/>
      <c r="AS534" s="9"/>
      <c r="AT534" s="86" t="s">
        <v>191</v>
      </c>
      <c r="AU534" s="86" t="s">
        <v>191</v>
      </c>
      <c r="AV534" s="86" t="s">
        <v>191</v>
      </c>
      <c r="AW534" s="161"/>
      <c r="AX534" s="643"/>
      <c r="AY534" s="86" t="s">
        <v>191</v>
      </c>
      <c r="AZ534" s="86" t="s">
        <v>191</v>
      </c>
      <c r="BA534" s="86" t="s">
        <v>191</v>
      </c>
      <c r="BB534" s="161" t="str">
        <f t="shared" si="374"/>
        <v xml:space="preserve">  </v>
      </c>
      <c r="BC534" s="643"/>
      <c r="BD534" s="801" t="s">
        <v>191</v>
      </c>
      <c r="BE534" s="247" t="s">
        <v>2001</v>
      </c>
      <c r="BF534" s="198">
        <v>1.5313931896262853</v>
      </c>
      <c r="BG534" s="617"/>
      <c r="BH534" s="617"/>
      <c r="BI534" s="643"/>
      <c r="BJ534" s="247" t="s">
        <v>2001</v>
      </c>
      <c r="BK534" s="612">
        <v>2.8373629173151095E-2</v>
      </c>
      <c r="BL534" s="247"/>
      <c r="BM534" s="247"/>
      <c r="BN534" s="818"/>
      <c r="BO534" s="942"/>
      <c r="BP534" s="825">
        <f t="shared" si="372"/>
        <v>1.8527984429704349</v>
      </c>
      <c r="BQ534" s="154">
        <v>226.01569536183899</v>
      </c>
      <c r="BR534" s="614"/>
      <c r="BS534" s="615"/>
      <c r="BT534" s="818"/>
      <c r="BU534" s="154">
        <v>13.975526725036802</v>
      </c>
      <c r="BV534" s="247"/>
      <c r="BW534" s="247"/>
      <c r="BX534" s="643"/>
      <c r="BY534" s="198">
        <v>2.5214806357158466</v>
      </c>
      <c r="CA534" s="617"/>
      <c r="CB534" s="617"/>
      <c r="CC534" s="643"/>
      <c r="CD534" s="198">
        <v>0.15257823164985085</v>
      </c>
      <c r="CE534" s="247"/>
      <c r="CF534" s="247"/>
      <c r="CG534" s="818"/>
      <c r="CH534" s="781">
        <f t="shared" si="373"/>
        <v>1.1156219180615272</v>
      </c>
      <c r="CI534" s="198">
        <v>3.4618707796760217</v>
      </c>
      <c r="CJ534" s="247"/>
      <c r="CK534" s="247"/>
      <c r="CL534" s="643" t="s">
        <v>602</v>
      </c>
      <c r="CM534" s="198">
        <v>0.20996553545372348</v>
      </c>
      <c r="CN534" s="247"/>
      <c r="CO534" s="247"/>
      <c r="CP534" s="818" t="s">
        <v>602</v>
      </c>
      <c r="CQ534" s="154">
        <f t="shared" si="375"/>
        <v>1.5316948560292472</v>
      </c>
      <c r="CR534" s="87">
        <f t="shared" si="376"/>
        <v>1.5023801219425634</v>
      </c>
      <c r="CS534" s="141"/>
    </row>
    <row r="535" spans="1:97" x14ac:dyDescent="0.3">
      <c r="A535" s="906" t="s">
        <v>2601</v>
      </c>
      <c r="B535" s="66" t="s">
        <v>1296</v>
      </c>
      <c r="C535" s="219" t="s">
        <v>599</v>
      </c>
      <c r="D535" s="219">
        <v>7</v>
      </c>
      <c r="E535" s="471" t="s">
        <v>1864</v>
      </c>
      <c r="F535" s="472"/>
      <c r="G535" s="419">
        <v>11452900</v>
      </c>
      <c r="H535" s="419" t="s">
        <v>2028</v>
      </c>
      <c r="I535" s="419"/>
      <c r="J535" s="419"/>
      <c r="K535" s="926" t="s">
        <v>1120</v>
      </c>
      <c r="L535" s="413" t="s">
        <v>746</v>
      </c>
      <c r="M535" s="219"/>
      <c r="N535" s="219"/>
      <c r="O535" s="310" t="s">
        <v>45</v>
      </c>
      <c r="P535" s="332">
        <v>42810</v>
      </c>
      <c r="Q535" s="326">
        <v>0.69513888888888886</v>
      </c>
      <c r="R535" s="219" t="s">
        <v>2002</v>
      </c>
      <c r="S535" s="617" t="s">
        <v>2002</v>
      </c>
      <c r="T535" s="617">
        <v>127.3</v>
      </c>
      <c r="U535" s="617">
        <v>146.9</v>
      </c>
      <c r="V535" s="617">
        <v>19.600000000000009</v>
      </c>
      <c r="W535" s="617">
        <v>326</v>
      </c>
      <c r="X535" s="617">
        <v>60.122699386503093</v>
      </c>
      <c r="Y535" s="643"/>
      <c r="Z535" s="617" t="s">
        <v>2002</v>
      </c>
      <c r="AA535" s="617">
        <v>127.6</v>
      </c>
      <c r="AB535" s="617">
        <v>147.60000000000002</v>
      </c>
      <c r="AC535" s="617">
        <v>20.000000000000028</v>
      </c>
      <c r="AD535" s="617">
        <v>334</v>
      </c>
      <c r="AE535" s="617">
        <v>59.880239520958163</v>
      </c>
      <c r="AF535" s="643"/>
      <c r="AG535" s="617" t="s">
        <v>2002</v>
      </c>
      <c r="AH535" s="617">
        <v>127.4</v>
      </c>
      <c r="AI535" s="617">
        <v>146.9</v>
      </c>
      <c r="AJ535" s="617">
        <v>19.5</v>
      </c>
      <c r="AK535" s="617">
        <v>320</v>
      </c>
      <c r="AL535" s="617">
        <v>60.9375</v>
      </c>
      <c r="AM535" s="643"/>
      <c r="AN535" s="617">
        <v>60.313479635820421</v>
      </c>
      <c r="AO535" s="617">
        <v>0.55384813602929928</v>
      </c>
      <c r="AP535" s="617">
        <v>0.91828251225679003</v>
      </c>
      <c r="AQ535" s="535">
        <v>3</v>
      </c>
      <c r="AR535" s="643"/>
      <c r="AS535" s="9"/>
      <c r="AT535" s="86" t="s">
        <v>191</v>
      </c>
      <c r="AU535" s="86" t="s">
        <v>191</v>
      </c>
      <c r="AV535" s="86" t="s">
        <v>191</v>
      </c>
      <c r="AW535" s="161"/>
      <c r="AX535" s="643"/>
      <c r="AY535" s="86" t="s">
        <v>191</v>
      </c>
      <c r="AZ535" s="86" t="s">
        <v>191</v>
      </c>
      <c r="BA535" s="86" t="s">
        <v>191</v>
      </c>
      <c r="BB535" s="161" t="str">
        <f t="shared" si="374"/>
        <v xml:space="preserve">  </v>
      </c>
      <c r="BC535" s="643"/>
      <c r="BD535" s="801" t="s">
        <v>191</v>
      </c>
      <c r="BE535" s="247" t="s">
        <v>2002</v>
      </c>
      <c r="BF535" s="198">
        <v>1.7664127848189124</v>
      </c>
      <c r="BG535" s="617"/>
      <c r="BH535" s="617"/>
      <c r="BI535" s="643"/>
      <c r="BJ535" s="247" t="s">
        <v>2002</v>
      </c>
      <c r="BK535" s="612">
        <v>2.9997579447531748E-2</v>
      </c>
      <c r="BL535" s="247"/>
      <c r="BM535" s="247"/>
      <c r="BN535" s="818"/>
      <c r="BO535" s="942"/>
      <c r="BP535" s="825">
        <f t="shared" ref="BP535:BP546" si="377">BK535/BF535*100</f>
        <v>1.6982202407806402</v>
      </c>
      <c r="BQ535" s="154">
        <v>241.82823215921044</v>
      </c>
      <c r="BR535" s="614"/>
      <c r="BS535" s="615"/>
      <c r="BT535" s="818"/>
      <c r="BU535" s="154">
        <v>14.53936610527769</v>
      </c>
      <c r="BV535" s="247"/>
      <c r="BW535" s="247"/>
      <c r="BX535" s="643"/>
      <c r="BY535" s="198">
        <v>2.2617906434570725</v>
      </c>
      <c r="CA535" s="617"/>
      <c r="CB535" s="617"/>
      <c r="CC535" s="643"/>
      <c r="CD535" s="198">
        <v>0.13543656547647154</v>
      </c>
      <c r="CE535" s="247"/>
      <c r="CF535" s="247"/>
      <c r="CG535" s="818"/>
      <c r="CH535" s="781">
        <f t="shared" si="373"/>
        <v>0.93528808578809619</v>
      </c>
      <c r="CI535" s="198">
        <v>3.3443159160557046</v>
      </c>
      <c r="CJ535" s="247"/>
      <c r="CK535" s="247"/>
      <c r="CL535" s="643" t="s">
        <v>602</v>
      </c>
      <c r="CM535" s="198">
        <v>0.20379425113464447</v>
      </c>
      <c r="CN535" s="247"/>
      <c r="CO535" s="247"/>
      <c r="CP535" s="818" t="s">
        <v>602</v>
      </c>
      <c r="CQ535" s="154">
        <f t="shared" si="375"/>
        <v>1.3829303080931987</v>
      </c>
      <c r="CR535" s="87">
        <f t="shared" si="376"/>
        <v>1.4016721888629557</v>
      </c>
      <c r="CS535" s="141"/>
    </row>
    <row r="536" spans="1:97" x14ac:dyDescent="0.3">
      <c r="A536" s="906" t="s">
        <v>2602</v>
      </c>
      <c r="B536" s="66" t="s">
        <v>1297</v>
      </c>
      <c r="C536" s="219" t="s">
        <v>599</v>
      </c>
      <c r="D536" s="219">
        <v>7</v>
      </c>
      <c r="E536" s="471" t="s">
        <v>1864</v>
      </c>
      <c r="F536" s="472"/>
      <c r="G536" s="419">
        <v>11452500</v>
      </c>
      <c r="H536" s="419" t="s">
        <v>2029</v>
      </c>
      <c r="I536" s="419"/>
      <c r="J536" s="419"/>
      <c r="K536" s="926" t="s">
        <v>1773</v>
      </c>
      <c r="L536" s="413" t="s">
        <v>972</v>
      </c>
      <c r="M536" s="219"/>
      <c r="N536" s="219"/>
      <c r="O536" s="219"/>
      <c r="P536" s="332">
        <v>42829</v>
      </c>
      <c r="Q536" s="326">
        <v>0.4375</v>
      </c>
      <c r="R536" s="219" t="s">
        <v>2003</v>
      </c>
      <c r="S536" s="617" t="s">
        <v>2003</v>
      </c>
      <c r="T536" s="617">
        <v>130.1</v>
      </c>
      <c r="U536" s="617">
        <v>154.70000000000002</v>
      </c>
      <c r="V536" s="617">
        <v>24.600000000000023</v>
      </c>
      <c r="W536" s="617">
        <v>250</v>
      </c>
      <c r="X536" s="617">
        <v>98.400000000000091</v>
      </c>
      <c r="Y536" s="643"/>
      <c r="Z536" s="617" t="s">
        <v>2003</v>
      </c>
      <c r="AA536" s="617">
        <v>130.6</v>
      </c>
      <c r="AB536" s="617">
        <v>153.9</v>
      </c>
      <c r="AC536" s="617">
        <v>23.300000000000011</v>
      </c>
      <c r="AD536" s="617">
        <v>256</v>
      </c>
      <c r="AE536" s="617">
        <v>91.015625000000043</v>
      </c>
      <c r="AF536" s="643"/>
      <c r="AG536" s="617" t="s">
        <v>2003</v>
      </c>
      <c r="AH536" s="617">
        <v>127.5</v>
      </c>
      <c r="AI536" s="617">
        <v>149.79999999999998</v>
      </c>
      <c r="AJ536" s="617">
        <v>22.299999999999983</v>
      </c>
      <c r="AK536" s="617">
        <v>240</v>
      </c>
      <c r="AL536" s="617">
        <v>92.9166666666666</v>
      </c>
      <c r="AM536" s="643"/>
      <c r="AN536" s="617">
        <v>94.110763888888911</v>
      </c>
      <c r="AO536" s="617">
        <v>3.8342730298253027</v>
      </c>
      <c r="AP536" s="617">
        <v>4.0742130563855641</v>
      </c>
      <c r="AQ536" s="535">
        <v>3</v>
      </c>
      <c r="AR536" s="643"/>
      <c r="AS536" s="9"/>
      <c r="AT536" s="86" t="s">
        <v>191</v>
      </c>
      <c r="AU536" s="86" t="s">
        <v>191</v>
      </c>
      <c r="AV536" s="86" t="s">
        <v>191</v>
      </c>
      <c r="AW536" s="161"/>
      <c r="AX536" s="643"/>
      <c r="AY536" s="86" t="s">
        <v>191</v>
      </c>
      <c r="AZ536" s="86" t="s">
        <v>191</v>
      </c>
      <c r="BA536" s="86" t="s">
        <v>191</v>
      </c>
      <c r="BB536" s="161" t="str">
        <f t="shared" si="374"/>
        <v xml:space="preserve">  </v>
      </c>
      <c r="BC536" s="643"/>
      <c r="BD536" s="801" t="s">
        <v>191</v>
      </c>
      <c r="BE536" s="247" t="s">
        <v>2003</v>
      </c>
      <c r="BF536" s="198">
        <v>1.6273776564719844</v>
      </c>
      <c r="BG536" s="617"/>
      <c r="BH536" s="617"/>
      <c r="BI536" s="643"/>
      <c r="BJ536" s="247" t="s">
        <v>2003</v>
      </c>
      <c r="BK536" s="612">
        <v>4.6653282954157924E-2</v>
      </c>
      <c r="BL536" s="247"/>
      <c r="BM536" s="247"/>
      <c r="BN536" s="818"/>
      <c r="BO536" s="942"/>
      <c r="BP536" s="825">
        <f t="shared" si="377"/>
        <v>2.866776667887788</v>
      </c>
      <c r="BQ536" s="154">
        <v>948.13803740211745</v>
      </c>
      <c r="BR536" s="614"/>
      <c r="BS536" s="615"/>
      <c r="BT536" s="818"/>
      <c r="BU536" s="154">
        <v>93.29678288036844</v>
      </c>
      <c r="BV536" s="247"/>
      <c r="BW536" s="247"/>
      <c r="BX536" s="643"/>
      <c r="BY536" s="198">
        <v>2.2810336491286693</v>
      </c>
      <c r="CA536" s="617"/>
      <c r="CB536" s="617"/>
      <c r="CC536" s="643"/>
      <c r="CD536" s="198">
        <v>0.2076097032214767</v>
      </c>
      <c r="CE536" s="247"/>
      <c r="CF536" s="247"/>
      <c r="CG536" s="818"/>
      <c r="CH536" s="781">
        <f t="shared" si="373"/>
        <v>0.24058033315261393</v>
      </c>
      <c r="CI536" s="198">
        <v>5.0746972585361254</v>
      </c>
      <c r="CJ536" s="247"/>
      <c r="CK536" s="247"/>
      <c r="CL536" s="643" t="s">
        <v>602</v>
      </c>
      <c r="CM536" s="198">
        <v>0.47152395360564803</v>
      </c>
      <c r="CN536" s="247"/>
      <c r="CO536" s="247"/>
      <c r="CP536" s="818" t="s">
        <v>602</v>
      </c>
      <c r="CQ536" s="154">
        <f t="shared" si="375"/>
        <v>0.53522768398161857</v>
      </c>
      <c r="CR536" s="87">
        <f t="shared" si="376"/>
        <v>0.50540215755378026</v>
      </c>
      <c r="CS536" s="141"/>
    </row>
    <row r="537" spans="1:97" x14ac:dyDescent="0.3">
      <c r="A537" s="906" t="s">
        <v>2603</v>
      </c>
      <c r="B537" s="66" t="s">
        <v>1298</v>
      </c>
      <c r="C537" s="219" t="s">
        <v>599</v>
      </c>
      <c r="D537" s="219">
        <v>7</v>
      </c>
      <c r="E537" s="471" t="s">
        <v>1864</v>
      </c>
      <c r="F537" s="472"/>
      <c r="G537" s="419">
        <v>11452500</v>
      </c>
      <c r="H537" s="419" t="s">
        <v>2030</v>
      </c>
      <c r="I537" s="419"/>
      <c r="J537" s="419"/>
      <c r="K537" s="926" t="s">
        <v>1773</v>
      </c>
      <c r="L537" s="413" t="s">
        <v>972</v>
      </c>
      <c r="M537" s="219"/>
      <c r="N537" s="219"/>
      <c r="O537" s="310" t="s">
        <v>45</v>
      </c>
      <c r="P537" s="332">
        <v>42829</v>
      </c>
      <c r="Q537" s="326">
        <v>0.4381944444444445</v>
      </c>
      <c r="R537" s="219" t="s">
        <v>2004</v>
      </c>
      <c r="S537" s="617" t="s">
        <v>2004</v>
      </c>
      <c r="T537" s="617">
        <v>127.2</v>
      </c>
      <c r="U537" s="617">
        <v>151.19999999999999</v>
      </c>
      <c r="V537" s="617">
        <v>23.999999999999986</v>
      </c>
      <c r="W537" s="617">
        <v>252</v>
      </c>
      <c r="X537" s="617">
        <v>95.238095238095184</v>
      </c>
      <c r="Y537" s="643"/>
      <c r="Z537" s="617" t="s">
        <v>2004</v>
      </c>
      <c r="AA537" s="617">
        <v>130.19999999999999</v>
      </c>
      <c r="AB537" s="617">
        <v>153.79999999999998</v>
      </c>
      <c r="AC537" s="617">
        <v>23.599999999999994</v>
      </c>
      <c r="AD537" s="617">
        <v>244</v>
      </c>
      <c r="AE537" s="617">
        <v>96.72131147540982</v>
      </c>
      <c r="AF537" s="643"/>
      <c r="AG537" s="617" t="s">
        <v>2004</v>
      </c>
      <c r="AH537" s="617">
        <v>128.1</v>
      </c>
      <c r="AI537" s="617">
        <v>150.10000000000002</v>
      </c>
      <c r="AJ537" s="617">
        <v>22.000000000000028</v>
      </c>
      <c r="AK537" s="617">
        <v>242</v>
      </c>
      <c r="AL537" s="617">
        <v>90.909090909091034</v>
      </c>
      <c r="AM537" s="643"/>
      <c r="AN537" s="617">
        <v>94.289499207532018</v>
      </c>
      <c r="AO537" s="617">
        <v>3.0199921853847438</v>
      </c>
      <c r="AP537" s="617">
        <v>3.2028934406976903</v>
      </c>
      <c r="AQ537" s="535">
        <v>3</v>
      </c>
      <c r="AR537" s="643"/>
      <c r="AS537" s="9"/>
      <c r="AT537" s="86" t="s">
        <v>191</v>
      </c>
      <c r="AU537" s="86" t="s">
        <v>191</v>
      </c>
      <c r="AV537" s="86" t="s">
        <v>191</v>
      </c>
      <c r="AW537" s="161"/>
      <c r="AX537" s="643"/>
      <c r="AY537" s="86" t="s">
        <v>191</v>
      </c>
      <c r="AZ537" s="86" t="s">
        <v>191</v>
      </c>
      <c r="BA537" s="86" t="s">
        <v>191</v>
      </c>
      <c r="BB537" s="161" t="str">
        <f t="shared" si="374"/>
        <v xml:space="preserve">  </v>
      </c>
      <c r="BC537" s="643"/>
      <c r="BD537" s="801" t="s">
        <v>191</v>
      </c>
      <c r="BE537" s="247" t="s">
        <v>2004</v>
      </c>
      <c r="BF537" s="198">
        <v>1.4958172551210844</v>
      </c>
      <c r="BG537" s="617"/>
      <c r="BH537" s="617"/>
      <c r="BI537" s="643"/>
      <c r="BJ537" s="247" t="s">
        <v>2004</v>
      </c>
      <c r="BK537" s="612">
        <v>5.2962843507826055E-2</v>
      </c>
      <c r="BL537" s="247"/>
      <c r="BM537" s="247"/>
      <c r="BN537" s="818"/>
      <c r="BO537" s="942"/>
      <c r="BP537" s="825">
        <f t="shared" si="377"/>
        <v>3.5407295461061374</v>
      </c>
      <c r="BQ537" s="154">
        <v>366.7819494166215</v>
      </c>
      <c r="BR537" s="614"/>
      <c r="BS537" s="615"/>
      <c r="BT537" s="818"/>
      <c r="BU537" s="154">
        <v>34.931614230154409</v>
      </c>
      <c r="BV537" s="247"/>
      <c r="BW537" s="247"/>
      <c r="BX537" s="643"/>
      <c r="BY537" s="198">
        <v>2.0251404515591576</v>
      </c>
      <c r="CA537" s="617"/>
      <c r="CB537" s="617"/>
      <c r="CC537" s="643"/>
      <c r="CD537" s="198">
        <v>0.19587424039670548</v>
      </c>
      <c r="CE537" s="247"/>
      <c r="CF537" s="247"/>
      <c r="CG537" s="818"/>
      <c r="CH537" s="781">
        <f t="shared" si="373"/>
        <v>0.55213743609253629</v>
      </c>
      <c r="CI537" s="198">
        <v>5.2310823820657335</v>
      </c>
      <c r="CJ537" s="247"/>
      <c r="CK537" s="247"/>
      <c r="CL537" s="643" t="s">
        <v>602</v>
      </c>
      <c r="CM537" s="198">
        <v>0.47555294382415825</v>
      </c>
      <c r="CN537" s="247"/>
      <c r="CO537" s="247"/>
      <c r="CP537" s="818" t="s">
        <v>602</v>
      </c>
      <c r="CQ537" s="154">
        <f t="shared" si="375"/>
        <v>1.426210420219953</v>
      </c>
      <c r="CR537" s="87">
        <f t="shared" si="376"/>
        <v>1.3613826738463215</v>
      </c>
      <c r="CS537" s="141"/>
    </row>
    <row r="538" spans="1:97" x14ac:dyDescent="0.3">
      <c r="A538" s="906" t="s">
        <v>2604</v>
      </c>
      <c r="B538" s="66" t="s">
        <v>1299</v>
      </c>
      <c r="C538" s="219" t="s">
        <v>599</v>
      </c>
      <c r="D538" s="219">
        <v>9</v>
      </c>
      <c r="E538" s="471" t="s">
        <v>1864</v>
      </c>
      <c r="F538" s="472"/>
      <c r="G538" s="419">
        <v>11452600</v>
      </c>
      <c r="H538" s="419" t="s">
        <v>2031</v>
      </c>
      <c r="I538" s="419"/>
      <c r="J538" s="419"/>
      <c r="K538" s="926" t="s">
        <v>1693</v>
      </c>
      <c r="L538" s="413" t="s">
        <v>1694</v>
      </c>
      <c r="M538" s="219"/>
      <c r="N538" s="219"/>
      <c r="O538" s="219"/>
      <c r="P538" s="332">
        <v>42829</v>
      </c>
      <c r="Q538" s="326">
        <v>0.56944444444444442</v>
      </c>
      <c r="R538" s="219" t="s">
        <v>2005</v>
      </c>
      <c r="S538" s="617" t="s">
        <v>2005</v>
      </c>
      <c r="T538" s="617">
        <v>129.69999999999999</v>
      </c>
      <c r="U538" s="617">
        <v>148.19999999999999</v>
      </c>
      <c r="V538" s="617">
        <v>18.5</v>
      </c>
      <c r="W538" s="617">
        <v>566</v>
      </c>
      <c r="X538" s="617">
        <v>32.685512367491171</v>
      </c>
      <c r="Y538" s="643"/>
      <c r="Z538" s="617" t="s">
        <v>2005</v>
      </c>
      <c r="AA538" s="617">
        <v>128.6</v>
      </c>
      <c r="AB538" s="617">
        <v>147</v>
      </c>
      <c r="AC538" s="617">
        <v>18.400000000000006</v>
      </c>
      <c r="AD538" s="617">
        <v>564</v>
      </c>
      <c r="AE538" s="617">
        <v>32.624113475177317</v>
      </c>
      <c r="AF538" s="643"/>
      <c r="AG538" s="617" t="s">
        <v>2005</v>
      </c>
      <c r="AH538" s="617">
        <v>126.6</v>
      </c>
      <c r="AI538" s="617">
        <v>145.5</v>
      </c>
      <c r="AJ538" s="617">
        <v>18.900000000000006</v>
      </c>
      <c r="AK538" s="617">
        <v>564</v>
      </c>
      <c r="AL538" s="617">
        <v>33.510638297872354</v>
      </c>
      <c r="AM538" s="643"/>
      <c r="AN538" s="617">
        <v>32.940088046846945</v>
      </c>
      <c r="AO538" s="617">
        <v>0.49506378144963115</v>
      </c>
      <c r="AP538" s="617">
        <v>1.502921852381081</v>
      </c>
      <c r="AQ538" s="535">
        <v>3</v>
      </c>
      <c r="AR538" s="643"/>
      <c r="AS538" s="9"/>
      <c r="AT538" s="86" t="s">
        <v>191</v>
      </c>
      <c r="AU538" s="86" t="s">
        <v>191</v>
      </c>
      <c r="AV538" s="86" t="s">
        <v>191</v>
      </c>
      <c r="AW538" s="161"/>
      <c r="AX538" s="643"/>
      <c r="AY538" s="86" t="s">
        <v>191</v>
      </c>
      <c r="AZ538" s="86" t="s">
        <v>191</v>
      </c>
      <c r="BA538" s="86" t="s">
        <v>191</v>
      </c>
      <c r="BB538" s="161" t="str">
        <f t="shared" si="374"/>
        <v xml:space="preserve">  </v>
      </c>
      <c r="BC538" s="643"/>
      <c r="BD538" s="801" t="s">
        <v>191</v>
      </c>
      <c r="BE538" s="247" t="s">
        <v>2005</v>
      </c>
      <c r="BF538" s="198">
        <v>1.4508063339436759</v>
      </c>
      <c r="BG538" s="617"/>
      <c r="BH538" s="617"/>
      <c r="BI538" s="643"/>
      <c r="BJ538" s="247" t="s">
        <v>2005</v>
      </c>
      <c r="BK538" s="612">
        <v>5.2337934048013443E-2</v>
      </c>
      <c r="BL538" s="247"/>
      <c r="BM538" s="247"/>
      <c r="BN538" s="818"/>
      <c r="BO538" s="942"/>
      <c r="BP538" s="825">
        <f t="shared" si="377"/>
        <v>3.6075065860613575</v>
      </c>
      <c r="BQ538" s="154">
        <v>310.23794666270948</v>
      </c>
      <c r="BR538" s="614"/>
      <c r="BS538" s="615"/>
      <c r="BT538" s="818"/>
      <c r="BU538" s="154">
        <v>10.140286242509054</v>
      </c>
      <c r="BV538" s="247"/>
      <c r="BW538" s="247"/>
      <c r="BX538" s="643"/>
      <c r="BY538" s="198">
        <v>4.1785270375743293</v>
      </c>
      <c r="CA538" s="617"/>
      <c r="CB538" s="617"/>
      <c r="CC538" s="643"/>
      <c r="CD538" s="198">
        <v>0.1363207402329214</v>
      </c>
      <c r="CE538" s="247"/>
      <c r="CF538" s="247"/>
      <c r="CG538" s="818"/>
      <c r="CH538" s="781">
        <f t="shared" si="373"/>
        <v>1.3468781245245995</v>
      </c>
      <c r="CI538" s="198">
        <v>5.1757270129433497</v>
      </c>
      <c r="CJ538" s="247"/>
      <c r="CK538" s="247"/>
      <c r="CL538" s="643" t="s">
        <v>602</v>
      </c>
      <c r="CM538" s="198">
        <v>0.17344191585927191</v>
      </c>
      <c r="CN538" s="247"/>
      <c r="CO538" s="247"/>
      <c r="CP538" s="818" t="s">
        <v>602</v>
      </c>
      <c r="CQ538" s="154">
        <f t="shared" si="375"/>
        <v>1.6683088154172181</v>
      </c>
      <c r="CR538" s="87">
        <f t="shared" si="376"/>
        <v>1.7104242593486834</v>
      </c>
      <c r="CS538" s="141"/>
    </row>
    <row r="539" spans="1:97" ht="28.8" x14ac:dyDescent="0.3">
      <c r="A539" s="906" t="s">
        <v>2605</v>
      </c>
      <c r="B539" s="66" t="s">
        <v>1300</v>
      </c>
      <c r="C539" s="219" t="s">
        <v>599</v>
      </c>
      <c r="D539" s="219">
        <v>9</v>
      </c>
      <c r="E539" s="471" t="s">
        <v>1864</v>
      </c>
      <c r="F539" s="472"/>
      <c r="G539" s="419">
        <v>11452800</v>
      </c>
      <c r="H539" s="419" t="s">
        <v>2032</v>
      </c>
      <c r="I539" s="419"/>
      <c r="J539" s="419"/>
      <c r="K539" s="926" t="s">
        <v>1690</v>
      </c>
      <c r="L539" s="413" t="s">
        <v>1696</v>
      </c>
      <c r="M539" s="219"/>
      <c r="N539" s="219"/>
      <c r="O539" s="219"/>
      <c r="P539" s="332">
        <v>42829</v>
      </c>
      <c r="Q539" s="326">
        <v>0.61111111111111105</v>
      </c>
      <c r="R539" s="219" t="s">
        <v>2006</v>
      </c>
      <c r="S539" s="617" t="s">
        <v>2006</v>
      </c>
      <c r="T539" s="617">
        <v>129.30000000000001</v>
      </c>
      <c r="U539" s="617">
        <v>153.19999999999999</v>
      </c>
      <c r="V539" s="617">
        <v>23.899999999999977</v>
      </c>
      <c r="W539" s="617">
        <v>390</v>
      </c>
      <c r="X539" s="617">
        <v>61.282051282051221</v>
      </c>
      <c r="Y539" s="643"/>
      <c r="Z539" s="617" t="s">
        <v>2006</v>
      </c>
      <c r="AA539" s="617">
        <v>128.69999999999999</v>
      </c>
      <c r="AB539" s="617">
        <v>150.60000000000002</v>
      </c>
      <c r="AC539" s="617">
        <v>21.900000000000034</v>
      </c>
      <c r="AD539" s="617">
        <v>376</v>
      </c>
      <c r="AE539" s="617">
        <v>58.244680851063919</v>
      </c>
      <c r="AF539" s="643"/>
      <c r="AG539" s="617" t="s">
        <v>2006</v>
      </c>
      <c r="AH539" s="617">
        <v>127.5</v>
      </c>
      <c r="AI539" s="617">
        <v>152.4</v>
      </c>
      <c r="AJ539" s="617">
        <v>24.900000000000006</v>
      </c>
      <c r="AK539" s="617">
        <v>412</v>
      </c>
      <c r="AL539" s="617">
        <v>60.436893203883514</v>
      </c>
      <c r="AM539" s="643"/>
      <c r="AN539" s="617">
        <v>59.98787511233288</v>
      </c>
      <c r="AO539" s="617">
        <v>1.5676790866321539</v>
      </c>
      <c r="AP539" s="617">
        <v>2.6133265825744436</v>
      </c>
      <c r="AQ539" s="535">
        <v>3</v>
      </c>
      <c r="AR539" s="643"/>
      <c r="AS539" s="9"/>
      <c r="AT539" s="86" t="s">
        <v>191</v>
      </c>
      <c r="AU539" s="86" t="s">
        <v>191</v>
      </c>
      <c r="AV539" s="86" t="s">
        <v>191</v>
      </c>
      <c r="AW539" s="161"/>
      <c r="AX539" s="643"/>
      <c r="AY539" s="86" t="s">
        <v>191</v>
      </c>
      <c r="AZ539" s="86" t="s">
        <v>191</v>
      </c>
      <c r="BA539" s="86" t="s">
        <v>191</v>
      </c>
      <c r="BB539" s="161" t="str">
        <f t="shared" si="374"/>
        <v xml:space="preserve">  </v>
      </c>
      <c r="BC539" s="643"/>
      <c r="BD539" s="801" t="s">
        <v>191</v>
      </c>
      <c r="BE539" s="247" t="s">
        <v>2006</v>
      </c>
      <c r="BF539" s="198">
        <v>1.8771457062484411</v>
      </c>
      <c r="BG539" s="617"/>
      <c r="BH539" s="617"/>
      <c r="BI539" s="643"/>
      <c r="BJ539" s="247" t="s">
        <v>2006</v>
      </c>
      <c r="BK539" s="612">
        <v>0.15953017621774612</v>
      </c>
      <c r="BL539" s="247"/>
      <c r="BM539" s="247"/>
      <c r="BN539" s="818"/>
      <c r="BO539" s="942"/>
      <c r="BP539" s="825">
        <f t="shared" si="377"/>
        <v>8.4985505220356217</v>
      </c>
      <c r="BQ539" s="154">
        <v>306.36888958096517</v>
      </c>
      <c r="BR539" s="614"/>
      <c r="BS539" s="615"/>
      <c r="BT539" s="818"/>
      <c r="BU539" s="154">
        <v>18.774914002525797</v>
      </c>
      <c r="BV539" s="247"/>
      <c r="BW539" s="247"/>
      <c r="BX539" s="643"/>
      <c r="BY539" s="198">
        <v>8.6709820882811393</v>
      </c>
      <c r="CA539" s="617"/>
      <c r="CB539" s="617"/>
      <c r="CC539" s="643"/>
      <c r="CD539" s="198">
        <v>0.5050385843972266</v>
      </c>
      <c r="CE539" s="247"/>
      <c r="CF539" s="247"/>
      <c r="CG539" s="818"/>
      <c r="CH539" s="781">
        <f t="shared" si="373"/>
        <v>2.8302423591836758</v>
      </c>
      <c r="CI539" s="198">
        <v>2.6960732491235739</v>
      </c>
      <c r="CJ539" s="247"/>
      <c r="CK539" s="247"/>
      <c r="CL539" s="643" t="s">
        <v>602</v>
      </c>
      <c r="CM539" s="198">
        <v>0.16294229102712868</v>
      </c>
      <c r="CN539" s="247"/>
      <c r="CO539" s="247"/>
      <c r="CP539" s="818" t="s">
        <v>602</v>
      </c>
      <c r="CQ539" s="154">
        <f t="shared" si="375"/>
        <v>0.88000881969808264</v>
      </c>
      <c r="CR539" s="87">
        <f t="shared" si="376"/>
        <v>0.86787236950969782</v>
      </c>
      <c r="CS539" s="141"/>
    </row>
    <row r="540" spans="1:97" ht="28.8" x14ac:dyDescent="0.3">
      <c r="A540" s="906" t="s">
        <v>2606</v>
      </c>
      <c r="B540" s="66" t="s">
        <v>1301</v>
      </c>
      <c r="C540" s="219" t="s">
        <v>599</v>
      </c>
      <c r="D540" s="219">
        <v>9</v>
      </c>
      <c r="E540" s="471" t="s">
        <v>1864</v>
      </c>
      <c r="F540" s="472"/>
      <c r="G540" s="419">
        <v>384115121402501</v>
      </c>
      <c r="H540" s="419" t="s">
        <v>2033</v>
      </c>
      <c r="I540" s="419"/>
      <c r="J540" s="419"/>
      <c r="K540" s="926" t="s">
        <v>1690</v>
      </c>
      <c r="L540" s="413" t="s">
        <v>1716</v>
      </c>
      <c r="M540" s="219"/>
      <c r="N540" s="219"/>
      <c r="O540" s="219"/>
      <c r="P540" s="332">
        <v>42829</v>
      </c>
      <c r="Q540" s="326">
        <v>0.63888888888888895</v>
      </c>
      <c r="R540" s="219" t="s">
        <v>2007</v>
      </c>
      <c r="S540" s="617" t="s">
        <v>2007</v>
      </c>
      <c r="T540" s="617">
        <v>129.5</v>
      </c>
      <c r="U540" s="617">
        <v>139.6</v>
      </c>
      <c r="V540" s="617">
        <v>10.099999999999994</v>
      </c>
      <c r="W540" s="617">
        <v>696</v>
      </c>
      <c r="X540" s="617">
        <v>14.511494252873556</v>
      </c>
      <c r="Y540" s="643"/>
      <c r="Z540" s="617" t="s">
        <v>2007</v>
      </c>
      <c r="AA540" s="617">
        <v>129.80000000000001</v>
      </c>
      <c r="AB540" s="617">
        <v>139.5</v>
      </c>
      <c r="AC540" s="617">
        <v>9.6999999999999886</v>
      </c>
      <c r="AD540" s="617">
        <v>688</v>
      </c>
      <c r="AE540" s="617">
        <v>14.09883720930231</v>
      </c>
      <c r="AF540" s="643"/>
      <c r="AG540" s="617" t="s">
        <v>2007</v>
      </c>
      <c r="AH540" s="617">
        <v>127.7</v>
      </c>
      <c r="AI540" s="617">
        <v>135.19999999999999</v>
      </c>
      <c r="AJ540" s="617">
        <v>7.4999999999999858</v>
      </c>
      <c r="AK540" s="617">
        <v>508</v>
      </c>
      <c r="AL540" s="617">
        <v>14.763779527559027</v>
      </c>
      <c r="AM540" s="643"/>
      <c r="AN540" s="617">
        <v>14.458036996578295</v>
      </c>
      <c r="AO540" s="617">
        <v>0.33567890958491409</v>
      </c>
      <c r="AP540" s="617">
        <v>2.3217460964054619</v>
      </c>
      <c r="AQ540" s="535">
        <v>3</v>
      </c>
      <c r="AR540" s="643"/>
      <c r="AS540" s="9"/>
      <c r="AT540" s="86" t="s">
        <v>191</v>
      </c>
      <c r="AU540" s="86" t="s">
        <v>191</v>
      </c>
      <c r="AV540" s="86" t="s">
        <v>191</v>
      </c>
      <c r="AW540" s="161"/>
      <c r="AX540" s="643"/>
      <c r="AY540" s="86" t="s">
        <v>191</v>
      </c>
      <c r="AZ540" s="86" t="s">
        <v>191</v>
      </c>
      <c r="BA540" s="86" t="s">
        <v>191</v>
      </c>
      <c r="BB540" s="161" t="str">
        <f t="shared" si="374"/>
        <v xml:space="preserve">  </v>
      </c>
      <c r="BC540" s="643"/>
      <c r="BD540" s="801" t="s">
        <v>191</v>
      </c>
      <c r="BE540" s="247" t="s">
        <v>2007</v>
      </c>
      <c r="BF540" s="198">
        <v>1.8713825728779641</v>
      </c>
      <c r="BG540" s="617">
        <v>2.3033574092583775E-2</v>
      </c>
      <c r="BH540" s="617"/>
      <c r="BI540" s="643"/>
      <c r="BJ540" s="247" t="s">
        <v>2007</v>
      </c>
      <c r="BK540" s="612">
        <v>0.17139560268483905</v>
      </c>
      <c r="BL540" s="247"/>
      <c r="BM540" s="247"/>
      <c r="BN540" s="818"/>
      <c r="BO540" s="942"/>
      <c r="BP540" s="825">
        <f t="shared" si="377"/>
        <v>9.158768771756435</v>
      </c>
      <c r="BQ540" s="154">
        <v>265.19953604612897</v>
      </c>
      <c r="BR540" s="614"/>
      <c r="BS540" s="615"/>
      <c r="BT540" s="818"/>
      <c r="BU540" s="154">
        <v>3.8484415431981338</v>
      </c>
      <c r="BV540" s="247"/>
      <c r="BW540" s="247"/>
      <c r="BX540" s="643"/>
      <c r="BY540" s="198">
        <v>26.011704715288968</v>
      </c>
      <c r="CA540" s="617"/>
      <c r="CB540" s="617"/>
      <c r="CC540" s="643"/>
      <c r="CD540" s="198">
        <v>0.36673479031730133</v>
      </c>
      <c r="CE540" s="247"/>
      <c r="CF540" s="247"/>
      <c r="CG540" s="818"/>
      <c r="CH540" s="781">
        <f t="shared" si="373"/>
        <v>9.8083522705576964</v>
      </c>
      <c r="CI540" s="198">
        <v>5.8820615229450439</v>
      </c>
      <c r="CJ540" s="247"/>
      <c r="CK540" s="247"/>
      <c r="CL540" s="643" t="s">
        <v>1983</v>
      </c>
      <c r="CM540" s="198">
        <v>8.6841459492298712E-2</v>
      </c>
      <c r="CN540" s="247"/>
      <c r="CO540" s="247"/>
      <c r="CP540" s="818" t="s">
        <v>1983</v>
      </c>
      <c r="CQ540" s="154">
        <f t="shared" si="375"/>
        <v>2.2179757968814529</v>
      </c>
      <c r="CR540" s="87">
        <f t="shared" si="376"/>
        <v>2.2565357565528115</v>
      </c>
      <c r="CS540" s="141"/>
    </row>
    <row r="541" spans="1:97" x14ac:dyDescent="0.3">
      <c r="A541" s="906" t="s">
        <v>2607</v>
      </c>
      <c r="B541" s="66" t="s">
        <v>1302</v>
      </c>
      <c r="C541" s="219" t="s">
        <v>599</v>
      </c>
      <c r="D541" s="219">
        <v>9</v>
      </c>
      <c r="E541" s="471" t="s">
        <v>1864</v>
      </c>
      <c r="F541" s="472"/>
      <c r="G541" s="419">
        <v>11452900</v>
      </c>
      <c r="H541" s="419" t="s">
        <v>2034</v>
      </c>
      <c r="I541" s="419"/>
      <c r="J541" s="419"/>
      <c r="K541" s="926" t="s">
        <v>1120</v>
      </c>
      <c r="L541" s="413" t="s">
        <v>746</v>
      </c>
      <c r="M541" s="219"/>
      <c r="N541" s="219"/>
      <c r="O541" s="219"/>
      <c r="P541" s="332">
        <v>42829</v>
      </c>
      <c r="Q541" s="326">
        <v>0.65972222222222221</v>
      </c>
      <c r="R541" s="219" t="s">
        <v>2008</v>
      </c>
      <c r="S541" s="617" t="s">
        <v>2008</v>
      </c>
      <c r="T541" s="617">
        <v>125.7</v>
      </c>
      <c r="U541" s="617">
        <v>141.19999999999999</v>
      </c>
      <c r="V541" s="617">
        <v>15.499999999999986</v>
      </c>
      <c r="W541" s="617">
        <v>698</v>
      </c>
      <c r="X541" s="617">
        <v>22.206303724928347</v>
      </c>
      <c r="Y541" s="643"/>
      <c r="Z541" s="617" t="s">
        <v>2008</v>
      </c>
      <c r="AA541" s="617">
        <v>127.5</v>
      </c>
      <c r="AB541" s="617">
        <v>144</v>
      </c>
      <c r="AC541" s="617">
        <v>16.5</v>
      </c>
      <c r="AD541" s="617">
        <v>768</v>
      </c>
      <c r="AE541" s="617">
        <v>21.484375</v>
      </c>
      <c r="AF541" s="643"/>
      <c r="AG541" s="617" t="s">
        <v>2008</v>
      </c>
      <c r="AH541" s="617">
        <v>126.1</v>
      </c>
      <c r="AI541" s="617">
        <v>146.30000000000001</v>
      </c>
      <c r="AJ541" s="617">
        <v>20.200000000000017</v>
      </c>
      <c r="AK541" s="617">
        <v>910</v>
      </c>
      <c r="AL541" s="617">
        <v>22.197802197802215</v>
      </c>
      <c r="AM541" s="643"/>
      <c r="AN541" s="617">
        <v>21.962826974243523</v>
      </c>
      <c r="AO541" s="617">
        <v>0.41437336754913551</v>
      </c>
      <c r="AP541" s="617">
        <v>1.8867032374069324</v>
      </c>
      <c r="AQ541" s="535">
        <v>3</v>
      </c>
      <c r="AR541" s="643"/>
      <c r="AS541" s="9"/>
      <c r="AT541" s="86" t="s">
        <v>191</v>
      </c>
      <c r="AU541" s="86" t="s">
        <v>191</v>
      </c>
      <c r="AV541" s="86" t="s">
        <v>191</v>
      </c>
      <c r="AW541" s="161"/>
      <c r="AX541" s="643"/>
      <c r="AY541" s="86" t="s">
        <v>191</v>
      </c>
      <c r="AZ541" s="86" t="s">
        <v>191</v>
      </c>
      <c r="BA541" s="86" t="s">
        <v>191</v>
      </c>
      <c r="BB541" s="161" t="str">
        <f t="shared" si="374"/>
        <v xml:space="preserve">  </v>
      </c>
      <c r="BC541" s="643"/>
      <c r="BD541" s="801" t="s">
        <v>191</v>
      </c>
      <c r="BE541" s="247" t="s">
        <v>2008</v>
      </c>
      <c r="BF541" s="198">
        <v>1.744377041919889</v>
      </c>
      <c r="BG541" s="617"/>
      <c r="BH541" s="617"/>
      <c r="BI541" s="643"/>
      <c r="BJ541" s="247" t="s">
        <v>2008</v>
      </c>
      <c r="BK541" s="612">
        <v>0.12330226791204173</v>
      </c>
      <c r="BL541" s="247"/>
      <c r="BM541" s="247"/>
      <c r="BN541" s="818"/>
      <c r="BO541" s="942"/>
      <c r="BP541" s="825">
        <f t="shared" si="377"/>
        <v>7.0685559915609364</v>
      </c>
      <c r="BQ541" s="154">
        <v>296.36407959600598</v>
      </c>
      <c r="BR541" s="614"/>
      <c r="BS541" s="615"/>
      <c r="BT541" s="818"/>
      <c r="BU541" s="154">
        <v>6.5811507646677487</v>
      </c>
      <c r="BV541" s="247"/>
      <c r="BW541" s="247"/>
      <c r="BX541" s="643"/>
      <c r="BY541" s="198">
        <v>12.797196445044642</v>
      </c>
      <c r="CA541" s="617"/>
      <c r="CB541" s="617"/>
      <c r="CC541" s="643"/>
      <c r="CD541" s="198">
        <v>0.27493976737400577</v>
      </c>
      <c r="CE541" s="247"/>
      <c r="CF541" s="247"/>
      <c r="CG541" s="818"/>
      <c r="CH541" s="781">
        <f t="shared" si="373"/>
        <v>4.3180659621400039</v>
      </c>
      <c r="CI541" s="198">
        <v>3.8930992645406719</v>
      </c>
      <c r="CJ541" s="247"/>
      <c r="CK541" s="247"/>
      <c r="CL541" s="643" t="s">
        <v>602</v>
      </c>
      <c r="CM541" s="198">
        <v>8.6418247410683116E-2</v>
      </c>
      <c r="CN541" s="247"/>
      <c r="CO541" s="247"/>
      <c r="CP541" s="818" t="s">
        <v>602</v>
      </c>
      <c r="CQ541" s="154">
        <f t="shared" si="375"/>
        <v>1.3136204866148489</v>
      </c>
      <c r="CR541" s="87">
        <f t="shared" si="376"/>
        <v>1.3131175762548568</v>
      </c>
      <c r="CS541" s="141"/>
    </row>
    <row r="542" spans="1:97" x14ac:dyDescent="0.3">
      <c r="A542" s="906" t="s">
        <v>2608</v>
      </c>
      <c r="B542" s="66" t="s">
        <v>1303</v>
      </c>
      <c r="C542" s="219" t="s">
        <v>599</v>
      </c>
      <c r="D542" s="219">
        <v>9</v>
      </c>
      <c r="E542" s="471" t="s">
        <v>1864</v>
      </c>
      <c r="F542" s="472"/>
      <c r="G542" s="419">
        <v>11452500</v>
      </c>
      <c r="H542" s="419" t="s">
        <v>2035</v>
      </c>
      <c r="I542" s="419"/>
      <c r="J542" s="419"/>
      <c r="K542" s="926" t="s">
        <v>1773</v>
      </c>
      <c r="L542" s="413" t="s">
        <v>972</v>
      </c>
      <c r="M542" s="219"/>
      <c r="N542" s="219"/>
      <c r="O542" s="219"/>
      <c r="P542" s="332">
        <v>42851</v>
      </c>
      <c r="Q542" s="326">
        <v>0.4375</v>
      </c>
      <c r="R542" s="219" t="s">
        <v>2009</v>
      </c>
      <c r="S542" s="617" t="s">
        <v>2009</v>
      </c>
      <c r="T542" s="617">
        <v>127</v>
      </c>
      <c r="U542" s="617">
        <v>224.89999999999998</v>
      </c>
      <c r="V542" s="617">
        <v>97.899999999999977</v>
      </c>
      <c r="W542" s="617">
        <v>714</v>
      </c>
      <c r="X542" s="617">
        <v>137.11484593837531</v>
      </c>
      <c r="Y542" s="643"/>
      <c r="Z542" s="617" t="s">
        <v>2009</v>
      </c>
      <c r="AA542" s="617">
        <v>128.30000000000001</v>
      </c>
      <c r="AB542" s="617">
        <v>259.79999999999995</v>
      </c>
      <c r="AC542" s="617">
        <v>131.49999999999994</v>
      </c>
      <c r="AD542" s="617">
        <v>688</v>
      </c>
      <c r="AE542" s="617">
        <v>191.1337209302325</v>
      </c>
      <c r="AF542" s="643"/>
      <c r="AG542" s="617" t="s">
        <v>2009</v>
      </c>
      <c r="AH542" s="617">
        <v>127.4</v>
      </c>
      <c r="AI542" s="617">
        <v>240.1</v>
      </c>
      <c r="AJ542" s="617">
        <v>112.69999999999999</v>
      </c>
      <c r="AK542" s="617">
        <v>680</v>
      </c>
      <c r="AL542" s="617">
        <v>165.73529411764704</v>
      </c>
      <c r="AM542" s="643"/>
      <c r="AN542" s="617">
        <v>164.66128699541829</v>
      </c>
      <c r="AO542" s="617">
        <v>27.025447865306877</v>
      </c>
      <c r="AP542" s="617">
        <v>16.412751508530878</v>
      </c>
      <c r="AQ542" s="535">
        <v>3</v>
      </c>
      <c r="AR542" s="643"/>
      <c r="AS542" s="9"/>
      <c r="AT542" s="86" t="s">
        <v>191</v>
      </c>
      <c r="AU542" s="86" t="s">
        <v>191</v>
      </c>
      <c r="AV542" s="86" t="s">
        <v>191</v>
      </c>
      <c r="AW542" s="161"/>
      <c r="AX542" s="643"/>
      <c r="AY542" s="86" t="s">
        <v>191</v>
      </c>
      <c r="AZ542" s="86" t="s">
        <v>191</v>
      </c>
      <c r="BA542" s="86" t="s">
        <v>191</v>
      </c>
      <c r="BB542" s="161" t="str">
        <f t="shared" si="374"/>
        <v xml:space="preserve">  </v>
      </c>
      <c r="BC542" s="643"/>
      <c r="BD542" s="801" t="s">
        <v>191</v>
      </c>
      <c r="BE542" s="247" t="s">
        <v>2009</v>
      </c>
      <c r="BF542" s="198">
        <v>1.2312626687488191</v>
      </c>
      <c r="BG542" s="617"/>
      <c r="BH542" s="617"/>
      <c r="BI542" s="643"/>
      <c r="BJ542" s="247" t="s">
        <v>2009</v>
      </c>
      <c r="BK542" s="612">
        <v>5.4996063292036025E-2</v>
      </c>
      <c r="BL542" s="247"/>
      <c r="BM542" s="247"/>
      <c r="BN542" s="818"/>
      <c r="BO542" s="942"/>
      <c r="BP542" s="825">
        <f t="shared" si="377"/>
        <v>4.4666393847481594</v>
      </c>
      <c r="BQ542" s="154">
        <v>199.65127288037459</v>
      </c>
      <c r="BR542" s="614"/>
      <c r="BS542" s="615"/>
      <c r="BT542" s="818"/>
      <c r="BU542" s="154">
        <v>27.375153522393095</v>
      </c>
      <c r="BV542" s="247"/>
      <c r="BW542" s="247"/>
      <c r="BX542" s="643"/>
      <c r="BY542" s="198">
        <v>1.3498601402996584</v>
      </c>
      <c r="CA542" s="617"/>
      <c r="CB542" s="617"/>
      <c r="CC542" s="643"/>
      <c r="CD542" s="198">
        <v>0.25800379135087942</v>
      </c>
      <c r="CE542" s="247"/>
      <c r="CF542" s="247"/>
      <c r="CG542" s="818"/>
      <c r="CH542" s="781">
        <f t="shared" si="373"/>
        <v>0.67610895779685631</v>
      </c>
      <c r="CI542" s="198">
        <v>2.5698987981695343</v>
      </c>
      <c r="CJ542" s="247"/>
      <c r="CK542" s="247"/>
      <c r="CL542" s="643" t="s">
        <v>602</v>
      </c>
      <c r="CM542" s="198">
        <v>0.42592293316721541</v>
      </c>
      <c r="CN542" s="247"/>
      <c r="CO542" s="247"/>
      <c r="CP542" s="818" t="s">
        <v>602</v>
      </c>
      <c r="CQ542" s="154">
        <f t="shared" si="375"/>
        <v>1.287193796009177</v>
      </c>
      <c r="CR542" s="87">
        <f t="shared" si="376"/>
        <v>1.5558741353498053</v>
      </c>
      <c r="CS542" s="141"/>
    </row>
    <row r="543" spans="1:97" x14ac:dyDescent="0.3">
      <c r="A543" s="906" t="s">
        <v>2609</v>
      </c>
      <c r="B543" s="66" t="s">
        <v>1304</v>
      </c>
      <c r="C543" s="219" t="s">
        <v>599</v>
      </c>
      <c r="D543" s="219">
        <v>9</v>
      </c>
      <c r="E543" s="471" t="s">
        <v>1864</v>
      </c>
      <c r="F543" s="472"/>
      <c r="G543" s="419">
        <v>11452600</v>
      </c>
      <c r="H543" s="419" t="s">
        <v>2036</v>
      </c>
      <c r="I543" s="419"/>
      <c r="J543" s="419"/>
      <c r="K543" s="926" t="s">
        <v>1693</v>
      </c>
      <c r="L543" s="413" t="s">
        <v>1694</v>
      </c>
      <c r="M543" s="219"/>
      <c r="N543" s="219"/>
      <c r="O543" s="219"/>
      <c r="P543" s="332">
        <v>42851</v>
      </c>
      <c r="Q543" s="326">
        <v>0.52083333333333337</v>
      </c>
      <c r="R543" s="219" t="s">
        <v>2010</v>
      </c>
      <c r="S543" s="617" t="s">
        <v>2010</v>
      </c>
      <c r="T543" s="617">
        <v>125.6</v>
      </c>
      <c r="U543" s="617">
        <v>248.79999999999998</v>
      </c>
      <c r="V543" s="617">
        <v>123.19999999999999</v>
      </c>
      <c r="W543" s="617">
        <v>384</v>
      </c>
      <c r="X543" s="617">
        <v>320.83333333333331</v>
      </c>
      <c r="Y543" s="643"/>
      <c r="Z543" s="617" t="s">
        <v>2010</v>
      </c>
      <c r="AA543" s="617">
        <v>127.7</v>
      </c>
      <c r="AB543" s="617">
        <v>264</v>
      </c>
      <c r="AC543" s="617">
        <v>136.30000000000001</v>
      </c>
      <c r="AD543" s="617">
        <v>412</v>
      </c>
      <c r="AE543" s="617">
        <v>330.82524271844665</v>
      </c>
      <c r="AF543" s="643"/>
      <c r="AG543" s="617" t="s">
        <v>2010</v>
      </c>
      <c r="AH543" s="617">
        <v>129.30000000000001</v>
      </c>
      <c r="AI543" s="617">
        <v>290.8</v>
      </c>
      <c r="AJ543" s="617">
        <v>161.5</v>
      </c>
      <c r="AK543" s="617">
        <v>508</v>
      </c>
      <c r="AL543" s="617">
        <v>317.91338582677167</v>
      </c>
      <c r="AM543" s="643"/>
      <c r="AN543" s="617">
        <v>323.19065395951719</v>
      </c>
      <c r="AO543" s="617">
        <v>6.7710215254972903</v>
      </c>
      <c r="AP543" s="617">
        <v>2.0950548670090647</v>
      </c>
      <c r="AQ543" s="535">
        <v>3</v>
      </c>
      <c r="AR543" s="643"/>
      <c r="AS543" s="9"/>
      <c r="AT543" s="86" t="s">
        <v>191</v>
      </c>
      <c r="AU543" s="86" t="s">
        <v>191</v>
      </c>
      <c r="AV543" s="86" t="s">
        <v>191</v>
      </c>
      <c r="AW543" s="161"/>
      <c r="AX543" s="643"/>
      <c r="AY543" s="86" t="s">
        <v>191</v>
      </c>
      <c r="AZ543" s="86" t="s">
        <v>191</v>
      </c>
      <c r="BA543" s="86" t="s">
        <v>191</v>
      </c>
      <c r="BB543" s="161" t="str">
        <f t="shared" si="374"/>
        <v xml:space="preserve">  </v>
      </c>
      <c r="BC543" s="643"/>
      <c r="BD543" s="801" t="s">
        <v>191</v>
      </c>
      <c r="BE543" s="247" t="s">
        <v>2010</v>
      </c>
      <c r="BF543" s="198">
        <v>1.1070619830888591</v>
      </c>
      <c r="BG543" s="617"/>
      <c r="BH543" s="617"/>
      <c r="BI543" s="643"/>
      <c r="BJ543" s="247" t="s">
        <v>2010</v>
      </c>
      <c r="BK543" s="612">
        <v>0.10209968143305023</v>
      </c>
      <c r="BL543" s="247"/>
      <c r="BM543" s="247"/>
      <c r="BN543" s="818"/>
      <c r="BO543" s="942"/>
      <c r="BP543" s="825">
        <f t="shared" si="377"/>
        <v>9.2225803968245508</v>
      </c>
      <c r="BQ543" s="154">
        <v>206.97088936644519</v>
      </c>
      <c r="BR543" s="614"/>
      <c r="BS543" s="615"/>
      <c r="BT543" s="818"/>
      <c r="BU543" s="154">
        <v>66.40316033840115</v>
      </c>
      <c r="BV543" s="247"/>
      <c r="BW543" s="247"/>
      <c r="BX543" s="643"/>
      <c r="BY543" s="198">
        <v>4.9395623301546934</v>
      </c>
      <c r="CA543" s="617"/>
      <c r="CB543" s="617"/>
      <c r="CC543" s="643"/>
      <c r="CD543" s="198">
        <v>1.634131906796322</v>
      </c>
      <c r="CE543" s="247"/>
      <c r="CF543" s="247"/>
      <c r="CG543" s="818"/>
      <c r="CH543" s="781">
        <f t="shared" si="373"/>
        <v>2.3865976250452889</v>
      </c>
      <c r="CI543" s="198">
        <v>3.0285213790906913</v>
      </c>
      <c r="CJ543" s="247"/>
      <c r="CK543" s="247"/>
      <c r="CL543" s="643" t="s">
        <v>602</v>
      </c>
      <c r="CM543" s="198">
        <v>0.96280748567548569</v>
      </c>
      <c r="CN543" s="247"/>
      <c r="CO543" s="247"/>
      <c r="CP543" s="818" t="s">
        <v>602</v>
      </c>
      <c r="CQ543" s="154">
        <f t="shared" si="375"/>
        <v>1.4632595860998823</v>
      </c>
      <c r="CR543" s="87">
        <f t="shared" si="376"/>
        <v>1.4499422629418004</v>
      </c>
      <c r="CS543" s="141"/>
    </row>
    <row r="544" spans="1:97" x14ac:dyDescent="0.3">
      <c r="A544" s="906" t="s">
        <v>2610</v>
      </c>
      <c r="B544" s="66" t="s">
        <v>1305</v>
      </c>
      <c r="C544" s="219" t="s">
        <v>599</v>
      </c>
      <c r="D544" s="219">
        <v>7</v>
      </c>
      <c r="E544" s="471" t="s">
        <v>1864</v>
      </c>
      <c r="F544" s="472"/>
      <c r="G544" s="419">
        <v>11452900</v>
      </c>
      <c r="H544" s="419" t="s">
        <v>2037</v>
      </c>
      <c r="I544" s="419"/>
      <c r="J544" s="419"/>
      <c r="K544" s="926" t="s">
        <v>1120</v>
      </c>
      <c r="L544" s="413" t="s">
        <v>746</v>
      </c>
      <c r="M544" s="219"/>
      <c r="N544" s="219"/>
      <c r="O544" s="219"/>
      <c r="P544" s="332">
        <v>42851</v>
      </c>
      <c r="Q544" s="326">
        <v>0.60416666666666663</v>
      </c>
      <c r="R544" s="219" t="s">
        <v>2011</v>
      </c>
      <c r="S544" s="617" t="s">
        <v>2011</v>
      </c>
      <c r="T544" s="617">
        <v>128</v>
      </c>
      <c r="U544" s="617">
        <v>136.1</v>
      </c>
      <c r="V544" s="617">
        <v>8.0999999999999943</v>
      </c>
      <c r="W544" s="617">
        <v>558</v>
      </c>
      <c r="X544" s="617">
        <v>14.516129032258053</v>
      </c>
      <c r="Y544" s="643"/>
      <c r="Z544" s="617" t="s">
        <v>2011</v>
      </c>
      <c r="AA544" s="617">
        <v>127.8</v>
      </c>
      <c r="AB544" s="617">
        <v>135.80000000000001</v>
      </c>
      <c r="AC544" s="617">
        <v>8.0000000000000142</v>
      </c>
      <c r="AD544" s="617">
        <v>558</v>
      </c>
      <c r="AE544" s="617">
        <v>14.336917562724038</v>
      </c>
      <c r="AF544" s="643"/>
      <c r="AG544" s="617" t="s">
        <v>2011</v>
      </c>
      <c r="AH544" s="617">
        <v>127.6</v>
      </c>
      <c r="AI544" s="617">
        <v>136</v>
      </c>
      <c r="AJ544" s="617">
        <v>8.4000000000000057</v>
      </c>
      <c r="AK544" s="617">
        <v>560</v>
      </c>
      <c r="AL544" s="617">
        <v>15.000000000000009</v>
      </c>
      <c r="AM544" s="643"/>
      <c r="AN544" s="617">
        <v>14.617682198327365</v>
      </c>
      <c r="AO544" s="617">
        <v>0.34300781887587733</v>
      </c>
      <c r="AP544" s="617">
        <v>2.3465267216927601</v>
      </c>
      <c r="AQ544" s="535">
        <v>3</v>
      </c>
      <c r="AR544" s="643"/>
      <c r="AS544" s="9"/>
      <c r="AT544" s="86" t="s">
        <v>191</v>
      </c>
      <c r="AU544" s="86" t="s">
        <v>191</v>
      </c>
      <c r="AV544" s="86" t="s">
        <v>191</v>
      </c>
      <c r="AW544" s="161"/>
      <c r="AX544" s="643"/>
      <c r="AY544" s="86" t="s">
        <v>191</v>
      </c>
      <c r="AZ544" s="86" t="s">
        <v>191</v>
      </c>
      <c r="BA544" s="86" t="s">
        <v>191</v>
      </c>
      <c r="BB544" s="161" t="str">
        <f t="shared" si="374"/>
        <v xml:space="preserve">  </v>
      </c>
      <c r="BC544" s="643"/>
      <c r="BD544" s="801" t="s">
        <v>191</v>
      </c>
      <c r="BE544" s="247" t="s">
        <v>2011</v>
      </c>
      <c r="BF544" s="198">
        <v>2.1878883328879808</v>
      </c>
      <c r="BG544" s="617"/>
      <c r="BH544" s="617"/>
      <c r="BI544" s="643"/>
      <c r="BJ544" s="247" t="s">
        <v>2011</v>
      </c>
      <c r="BK544" s="612">
        <v>0.13028114631561105</v>
      </c>
      <c r="BL544" s="247"/>
      <c r="BM544" s="247"/>
      <c r="BN544" s="818"/>
      <c r="BO544" s="942"/>
      <c r="BP544" s="825">
        <f t="shared" si="377"/>
        <v>5.9546524544807014</v>
      </c>
      <c r="BQ544" s="154">
        <v>209.96163928601584</v>
      </c>
      <c r="BR544" s="614"/>
      <c r="BS544" s="615"/>
      <c r="BT544" s="818"/>
      <c r="BU544" s="154">
        <v>3.0478302477002277</v>
      </c>
      <c r="BV544" s="247"/>
      <c r="BW544" s="247"/>
      <c r="BX544" s="643"/>
      <c r="BY544" s="198">
        <v>20.320150922224762</v>
      </c>
      <c r="CA544" s="617"/>
      <c r="CB544" s="617"/>
      <c r="CC544" s="643"/>
      <c r="CD544" s="198">
        <v>0.29132832863404701</v>
      </c>
      <c r="CE544" s="247"/>
      <c r="CF544" s="247"/>
      <c r="CG544" s="818"/>
      <c r="CH544" s="781">
        <f t="shared" si="373"/>
        <v>9.678030230343202</v>
      </c>
      <c r="CI544" s="198">
        <v>6.8502269288956077</v>
      </c>
      <c r="CJ544" s="247"/>
      <c r="CK544" s="247"/>
      <c r="CL544" s="643" t="s">
        <v>602</v>
      </c>
      <c r="CM544" s="198">
        <v>0.10275340393343418</v>
      </c>
      <c r="CN544" s="247"/>
      <c r="CO544" s="247"/>
      <c r="CP544" s="818" t="s">
        <v>602</v>
      </c>
      <c r="CQ544" s="154">
        <f t="shared" si="375"/>
        <v>3.2626088042511561</v>
      </c>
      <c r="CR544" s="87">
        <f t="shared" si="376"/>
        <v>3.3713624310595329</v>
      </c>
      <c r="CS544" s="141"/>
    </row>
    <row r="545" spans="1:97" x14ac:dyDescent="0.3">
      <c r="A545" s="906" t="s">
        <v>2611</v>
      </c>
      <c r="B545" s="66" t="s">
        <v>1306</v>
      </c>
      <c r="C545" s="219" t="s">
        <v>599</v>
      </c>
      <c r="D545" s="219">
        <v>7</v>
      </c>
      <c r="E545" s="471" t="s">
        <v>1864</v>
      </c>
      <c r="F545" s="472"/>
      <c r="G545" s="419">
        <v>11452900</v>
      </c>
      <c r="H545" s="419" t="s">
        <v>2038</v>
      </c>
      <c r="I545" s="419"/>
      <c r="J545" s="419"/>
      <c r="K545" s="926" t="s">
        <v>1120</v>
      </c>
      <c r="L545" s="413" t="s">
        <v>746</v>
      </c>
      <c r="M545" s="219"/>
      <c r="N545" s="219"/>
      <c r="O545" s="310" t="s">
        <v>45</v>
      </c>
      <c r="P545" s="332">
        <v>42851</v>
      </c>
      <c r="Q545" s="326">
        <v>0.60486111111111118</v>
      </c>
      <c r="R545" s="219" t="s">
        <v>2012</v>
      </c>
      <c r="S545" s="617" t="s">
        <v>2012</v>
      </c>
      <c r="T545" s="617">
        <v>128.6</v>
      </c>
      <c r="U545" s="617">
        <v>145.6</v>
      </c>
      <c r="V545" s="617">
        <v>17</v>
      </c>
      <c r="W545" s="617">
        <v>692</v>
      </c>
      <c r="X545" s="617">
        <v>24.566473988439309</v>
      </c>
      <c r="Y545" s="643"/>
      <c r="Z545" s="617" t="s">
        <v>2012</v>
      </c>
      <c r="AA545" s="617">
        <v>127</v>
      </c>
      <c r="AB545" s="617">
        <v>149.29999999999998</v>
      </c>
      <c r="AC545" s="617">
        <v>22.299999999999983</v>
      </c>
      <c r="AD545" s="617">
        <v>926</v>
      </c>
      <c r="AE545" s="617">
        <v>24.082073434125249</v>
      </c>
      <c r="AF545" s="643"/>
      <c r="AG545" s="617" t="s">
        <v>2012</v>
      </c>
      <c r="AH545" s="617">
        <v>126.9</v>
      </c>
      <c r="AI545" s="617">
        <v>143.6</v>
      </c>
      <c r="AJ545" s="617">
        <v>16.699999999999989</v>
      </c>
      <c r="AK545" s="617">
        <v>670</v>
      </c>
      <c r="AL545" s="617">
        <v>24.925373134328339</v>
      </c>
      <c r="AM545" s="643"/>
      <c r="AN545" s="617">
        <v>24.524640185630968</v>
      </c>
      <c r="AO545" s="617">
        <v>0.42320343380425324</v>
      </c>
      <c r="AP545" s="617">
        <v>1.7256254550564576</v>
      </c>
      <c r="AQ545" s="535">
        <v>3</v>
      </c>
      <c r="AR545" s="643"/>
      <c r="AS545" s="9"/>
      <c r="AT545" s="86" t="s">
        <v>191</v>
      </c>
      <c r="AU545" s="86" t="s">
        <v>191</v>
      </c>
      <c r="AV545" s="86" t="s">
        <v>191</v>
      </c>
      <c r="AW545" s="161"/>
      <c r="AX545" s="643"/>
      <c r="AY545" s="86" t="s">
        <v>191</v>
      </c>
      <c r="AZ545" s="86" t="s">
        <v>191</v>
      </c>
      <c r="BA545" s="86" t="s">
        <v>191</v>
      </c>
      <c r="BB545" s="161" t="str">
        <f t="shared" si="374"/>
        <v xml:space="preserve">  </v>
      </c>
      <c r="BC545" s="643"/>
      <c r="BD545" s="801" t="s">
        <v>191</v>
      </c>
      <c r="BE545" s="247" t="s">
        <v>2012</v>
      </c>
      <c r="BF545" s="198">
        <v>1.9040988257392644</v>
      </c>
      <c r="BG545" s="617"/>
      <c r="BH545" s="617"/>
      <c r="BI545" s="643"/>
      <c r="BJ545" s="247" t="s">
        <v>2012</v>
      </c>
      <c r="BK545" s="612">
        <v>0.14304507013827483</v>
      </c>
      <c r="BL545" s="247"/>
      <c r="BM545" s="247"/>
      <c r="BN545" s="818"/>
      <c r="BO545" s="942"/>
      <c r="BP545" s="825">
        <f t="shared" si="377"/>
        <v>7.5124814008925052</v>
      </c>
      <c r="BQ545" s="154">
        <v>254.82643550005588</v>
      </c>
      <c r="BR545" s="614"/>
      <c r="BS545" s="615"/>
      <c r="BT545" s="818"/>
      <c r="BU545" s="154">
        <v>6.2601869992788304</v>
      </c>
      <c r="BV545" s="247"/>
      <c r="BW545" s="247"/>
      <c r="BX545" s="643"/>
      <c r="BY545" s="198">
        <v>14.622487799370722</v>
      </c>
      <c r="CA545" s="617"/>
      <c r="CB545" s="617"/>
      <c r="CC545" s="643"/>
      <c r="CD545" s="198">
        <v>0.35213982497404633</v>
      </c>
      <c r="CE545" s="247"/>
      <c r="CF545" s="247"/>
      <c r="CG545" s="818"/>
      <c r="CH545" s="781">
        <f t="shared" si="373"/>
        <v>5.7382146285868822</v>
      </c>
      <c r="CI545" s="198">
        <v>4.9387264804732478</v>
      </c>
      <c r="CJ545" s="247"/>
      <c r="CK545" s="247"/>
      <c r="CL545" s="643" t="s">
        <v>602</v>
      </c>
      <c r="CM545" s="198">
        <v>0.12309960033418385</v>
      </c>
      <c r="CN545" s="247"/>
      <c r="CO545" s="247"/>
      <c r="CP545" s="818" t="s">
        <v>602</v>
      </c>
      <c r="CQ545" s="154">
        <f t="shared" si="375"/>
        <v>1.9380746235302437</v>
      </c>
      <c r="CR545" s="87">
        <f t="shared" si="376"/>
        <v>1.9663885495491564</v>
      </c>
      <c r="CS545" s="141"/>
    </row>
    <row r="546" spans="1:97" x14ac:dyDescent="0.3">
      <c r="A546" s="906" t="s">
        <v>2612</v>
      </c>
      <c r="B546" s="66" t="s">
        <v>1307</v>
      </c>
      <c r="C546" s="219" t="s">
        <v>599</v>
      </c>
      <c r="D546" s="219">
        <v>7</v>
      </c>
      <c r="E546" s="471" t="s">
        <v>1864</v>
      </c>
      <c r="F546" s="472"/>
      <c r="G546" s="419">
        <v>11451800</v>
      </c>
      <c r="H546" s="419">
        <v>201705151200</v>
      </c>
      <c r="I546" s="419"/>
      <c r="J546" s="419"/>
      <c r="K546" s="926" t="s">
        <v>1691</v>
      </c>
      <c r="L546" s="413" t="s">
        <v>1692</v>
      </c>
      <c r="M546" s="219"/>
      <c r="N546" s="219"/>
      <c r="O546" s="310"/>
      <c r="P546" s="332">
        <v>42870</v>
      </c>
      <c r="Q546" s="326">
        <v>0.5</v>
      </c>
      <c r="R546" s="219" t="s">
        <v>2039</v>
      </c>
      <c r="S546" s="617" t="s">
        <v>2039</v>
      </c>
      <c r="T546" s="617">
        <v>127.2</v>
      </c>
      <c r="U546" s="617">
        <v>133.89999999999998</v>
      </c>
      <c r="V546" s="617">
        <v>6.6999999999999744</v>
      </c>
      <c r="W546" s="617">
        <v>272</v>
      </c>
      <c r="X546" s="617">
        <v>24.632352941176375</v>
      </c>
      <c r="Y546" s="643"/>
      <c r="Z546" s="617" t="s">
        <v>2039</v>
      </c>
      <c r="AA546" s="617">
        <v>126.9</v>
      </c>
      <c r="AB546" s="617">
        <v>134.1</v>
      </c>
      <c r="AC546" s="617">
        <v>7.1999999999999886</v>
      </c>
      <c r="AD546" s="617">
        <v>272</v>
      </c>
      <c r="AE546" s="617">
        <v>26.470588235294073</v>
      </c>
      <c r="AF546" s="643"/>
      <c r="AG546" s="617" t="s">
        <v>2039</v>
      </c>
      <c r="AH546" s="617">
        <v>130</v>
      </c>
      <c r="AI546" s="617">
        <v>137.19999999999999</v>
      </c>
      <c r="AJ546" s="617">
        <v>7.1999999999999886</v>
      </c>
      <c r="AK546" s="617">
        <v>264</v>
      </c>
      <c r="AL546" s="617">
        <v>27.272727272727227</v>
      </c>
      <c r="AM546" s="643"/>
      <c r="AN546" s="617">
        <v>26.125222816399226</v>
      </c>
      <c r="AO546" s="617">
        <v>1.3536440104785536</v>
      </c>
      <c r="AP546" s="617">
        <v>5.1813682891494777</v>
      </c>
      <c r="AQ546" s="535">
        <v>3</v>
      </c>
      <c r="AR546" s="643"/>
      <c r="AS546" s="9"/>
      <c r="AT546" s="86" t="s">
        <v>191</v>
      </c>
      <c r="AU546" s="86" t="s">
        <v>191</v>
      </c>
      <c r="AV546" s="86" t="s">
        <v>191</v>
      </c>
      <c r="AW546" s="161"/>
      <c r="AX546" s="643"/>
      <c r="AY546" s="86" t="s">
        <v>191</v>
      </c>
      <c r="AZ546" s="86" t="s">
        <v>191</v>
      </c>
      <c r="BA546" s="86" t="s">
        <v>191</v>
      </c>
      <c r="BB546" s="161" t="str">
        <f t="shared" ref="BB546" si="378">IF(AZ546&lt;BB$7,"E, &lt;PRL",IF(AZ546&gt;BB$7,"  ",))</f>
        <v xml:space="preserve">  </v>
      </c>
      <c r="BC546" s="643"/>
      <c r="BD546" s="801" t="s">
        <v>191</v>
      </c>
      <c r="BE546" s="247" t="s">
        <v>2039</v>
      </c>
      <c r="BF546" s="198">
        <v>1.0442451808082054</v>
      </c>
      <c r="BG546" s="617"/>
      <c r="BH546" s="617"/>
      <c r="BI546" s="643"/>
      <c r="BJ546" s="247" t="s">
        <v>2039</v>
      </c>
      <c r="BK546" s="612">
        <v>8.6481878103376236E-2</v>
      </c>
      <c r="BL546" s="612">
        <v>8.5382319510236143E-4</v>
      </c>
      <c r="BM546" s="247"/>
      <c r="BN546" s="818"/>
      <c r="BO546" s="942"/>
      <c r="BP546" s="825">
        <f t="shared" si="377"/>
        <v>8.2817598484335448</v>
      </c>
      <c r="BQ546" s="154">
        <v>111.66749062517469</v>
      </c>
      <c r="BR546" s="614"/>
      <c r="BS546" s="615"/>
      <c r="BT546" s="818"/>
      <c r="BU546" s="154">
        <v>2.9559041636075607</v>
      </c>
      <c r="BV546" s="247"/>
      <c r="BW546" s="247"/>
      <c r="BX546" s="643"/>
      <c r="BY546" s="640">
        <v>8.1638186481582888</v>
      </c>
      <c r="BZ546" s="617"/>
      <c r="CA546" s="617"/>
      <c r="CB546" s="617"/>
      <c r="CC546" s="643"/>
      <c r="CD546" s="198">
        <v>0.21610108186301308</v>
      </c>
      <c r="CE546" s="617"/>
      <c r="CF546" s="617"/>
      <c r="CG546" s="818"/>
      <c r="CH546" s="781">
        <f t="shared" si="373"/>
        <v>7.3108284268347399</v>
      </c>
      <c r="CI546" s="198">
        <v>3.4631702807194542</v>
      </c>
      <c r="CJ546" s="247"/>
      <c r="CK546" s="247"/>
      <c r="CL546" s="643" t="s">
        <v>1983</v>
      </c>
      <c r="CM546" s="198">
        <v>9.4450098565075871E-2</v>
      </c>
      <c r="CN546" s="247"/>
      <c r="CO546" s="247"/>
      <c r="CP546" s="818" t="s">
        <v>1983</v>
      </c>
      <c r="CQ546" s="154">
        <f t="shared" si="375"/>
        <v>3.1013236362085004</v>
      </c>
      <c r="CR546" s="87">
        <f t="shared" si="376"/>
        <v>3.1953031403360308</v>
      </c>
      <c r="CS546" s="141"/>
    </row>
    <row r="547" spans="1:97" s="140" customFormat="1" x14ac:dyDescent="0.3">
      <c r="A547" s="999" t="s">
        <v>2704</v>
      </c>
      <c r="B547" s="18" t="s">
        <v>1308</v>
      </c>
      <c r="C547" s="18" t="s">
        <v>600</v>
      </c>
      <c r="D547" s="18">
        <v>2</v>
      </c>
      <c r="E547" s="471" t="s">
        <v>1864</v>
      </c>
      <c r="F547" s="18"/>
      <c r="G547" s="1000" t="s">
        <v>2702</v>
      </c>
      <c r="H547" s="1001" t="s">
        <v>2703</v>
      </c>
      <c r="I547" s="18"/>
      <c r="J547" s="18"/>
      <c r="K547" s="18"/>
      <c r="L547" s="18"/>
      <c r="M547" s="18"/>
      <c r="N547" s="18"/>
      <c r="O547" s="435" t="s">
        <v>137</v>
      </c>
      <c r="P547" s="292">
        <v>42872</v>
      </c>
      <c r="Q547" s="459">
        <v>0.34027777777777773</v>
      </c>
      <c r="R547" s="18" t="s">
        <v>2701</v>
      </c>
      <c r="S547" s="1037"/>
      <c r="T547" s="1037"/>
      <c r="U547" s="1037"/>
      <c r="V547" s="1038"/>
      <c r="W547" s="1037"/>
      <c r="X547" s="1037"/>
      <c r="Y547" s="1031"/>
      <c r="Z547" s="1037"/>
      <c r="AA547" s="1037"/>
      <c r="AB547" s="1037"/>
      <c r="AC547" s="1037"/>
      <c r="AD547" s="1037"/>
      <c r="AE547" s="1037"/>
      <c r="AF547" s="1031"/>
      <c r="AG547" s="1037"/>
      <c r="AH547" s="1037"/>
      <c r="AI547" s="1037"/>
      <c r="AJ547" s="1037"/>
      <c r="AK547" s="1037"/>
      <c r="AL547" s="1037"/>
      <c r="AM547" s="1031"/>
      <c r="AN547" s="1037"/>
      <c r="AO547" s="1037"/>
      <c r="AP547" s="1037"/>
      <c r="AQ547" s="1037"/>
      <c r="AR547" s="1031"/>
      <c r="AS547" s="540"/>
      <c r="AT547" s="86" t="s">
        <v>191</v>
      </c>
      <c r="AU547" s="86" t="s">
        <v>191</v>
      </c>
      <c r="AV547" s="86" t="s">
        <v>191</v>
      </c>
      <c r="AW547" s="161"/>
      <c r="AX547" s="643"/>
      <c r="AY547" s="86" t="s">
        <v>191</v>
      </c>
      <c r="AZ547" s="86" t="s">
        <v>191</v>
      </c>
      <c r="BA547" s="86" t="s">
        <v>191</v>
      </c>
      <c r="BB547" s="161"/>
      <c r="BC547" s="818"/>
      <c r="BD547" s="801"/>
      <c r="BE547" s="39"/>
      <c r="BF547" s="200"/>
      <c r="BG547" s="321"/>
      <c r="BH547" s="321"/>
      <c r="BI547" s="818"/>
      <c r="BJ547" s="39"/>
      <c r="BK547" s="1002"/>
      <c r="BL547" s="1002"/>
      <c r="BM547" s="39"/>
      <c r="BN547" s="818"/>
      <c r="BO547" s="1003"/>
      <c r="BP547" s="193"/>
      <c r="BQ547" s="1029"/>
      <c r="BR547" s="1030"/>
      <c r="BS547" s="1030"/>
      <c r="BT547" s="1031"/>
      <c r="BU547" s="1029"/>
      <c r="BV547" s="1032"/>
      <c r="BW547" s="1032"/>
      <c r="BX547" s="1031"/>
      <c r="BY547" s="1033"/>
      <c r="BZ547" s="1033"/>
      <c r="CA547" s="1033"/>
      <c r="CB547" s="1033"/>
      <c r="CC547" s="1031"/>
      <c r="CD547" s="1033"/>
      <c r="CE547" s="1033"/>
      <c r="CF547" s="1033"/>
      <c r="CG547" s="1031"/>
      <c r="CH547" s="1034"/>
      <c r="CI547" s="1033"/>
      <c r="CJ547" s="1033"/>
      <c r="CK547" s="1033"/>
      <c r="CL547" s="1031"/>
      <c r="CM547" s="1033"/>
      <c r="CN547" s="1033"/>
      <c r="CO547" s="1033"/>
      <c r="CP547" s="1031"/>
      <c r="CQ547" s="1029"/>
      <c r="CR547" s="1029"/>
      <c r="CS547" s="39"/>
    </row>
    <row r="548" spans="1:97" s="274" customFormat="1" x14ac:dyDescent="0.3">
      <c r="A548" s="993" t="s">
        <v>2705</v>
      </c>
      <c r="B548" s="405" t="s">
        <v>1309</v>
      </c>
      <c r="C548" s="309" t="s">
        <v>600</v>
      </c>
      <c r="D548" s="309">
        <v>2</v>
      </c>
      <c r="E548" s="471" t="s">
        <v>1864</v>
      </c>
      <c r="F548" s="310"/>
      <c r="G548" s="309">
        <v>88888823</v>
      </c>
      <c r="H548" s="309" t="s">
        <v>2676</v>
      </c>
      <c r="I548" s="310"/>
      <c r="J548" s="310"/>
      <c r="K548" s="994"/>
      <c r="L548" s="310"/>
      <c r="M548" s="310"/>
      <c r="N548" s="310"/>
      <c r="O548" s="310" t="s">
        <v>137</v>
      </c>
      <c r="P548" s="373">
        <v>43448</v>
      </c>
      <c r="Q548" s="995">
        <v>0.33819444444444446</v>
      </c>
      <c r="R548" s="597" t="s">
        <v>2675</v>
      </c>
      <c r="S548" s="472" t="s">
        <v>2675</v>
      </c>
      <c r="T548" s="996"/>
      <c r="U548" s="996"/>
      <c r="V548" s="997"/>
      <c r="W548" s="996"/>
      <c r="X548" s="996" t="s">
        <v>88</v>
      </c>
      <c r="Y548" s="818"/>
      <c r="Z548" s="472" t="s">
        <v>2675</v>
      </c>
      <c r="AA548" s="996"/>
      <c r="AB548" s="996"/>
      <c r="AC548" s="996"/>
      <c r="AD548" s="996"/>
      <c r="AE548" s="996" t="s">
        <v>88</v>
      </c>
      <c r="AF548" s="818"/>
      <c r="AG548" s="472" t="s">
        <v>2675</v>
      </c>
      <c r="AH548" s="996"/>
      <c r="AI548" s="996"/>
      <c r="AJ548" s="996"/>
      <c r="AK548" s="996"/>
      <c r="AL548" s="996" t="s">
        <v>88</v>
      </c>
      <c r="AM548" s="818"/>
      <c r="AN548" s="996" t="s">
        <v>88</v>
      </c>
      <c r="AO548" s="996"/>
      <c r="AP548" s="996"/>
      <c r="AQ548" s="996"/>
      <c r="AR548" s="818"/>
      <c r="AS548" s="996"/>
      <c r="AT548" s="86" t="s">
        <v>191</v>
      </c>
      <c r="AU548" s="86" t="s">
        <v>191</v>
      </c>
      <c r="AV548" s="86" t="s">
        <v>191</v>
      </c>
      <c r="AW548" s="161"/>
      <c r="AX548" s="643"/>
      <c r="AY548" s="86" t="s">
        <v>191</v>
      </c>
      <c r="AZ548" s="86" t="s">
        <v>191</v>
      </c>
      <c r="BA548" s="86" t="s">
        <v>191</v>
      </c>
      <c r="BB548" s="161"/>
      <c r="BC548" s="818"/>
      <c r="BD548" s="802"/>
      <c r="BE548" s="604" t="str">
        <f>R548</f>
        <v>QAW-414</v>
      </c>
      <c r="BF548" s="312" t="s">
        <v>88</v>
      </c>
      <c r="BG548" s="996"/>
      <c r="BH548" s="996"/>
      <c r="BI548" s="818"/>
      <c r="BJ548" s="604" t="str">
        <f>R548</f>
        <v>QAW-414</v>
      </c>
      <c r="BK548" s="998">
        <v>2.7245316148211303E-3</v>
      </c>
      <c r="BL548" s="998"/>
      <c r="BM548" s="195" t="s">
        <v>1032</v>
      </c>
      <c r="BN548" s="818"/>
      <c r="BO548" s="942"/>
      <c r="BP548" s="846"/>
      <c r="BQ548" s="154" t="s">
        <v>2726</v>
      </c>
      <c r="BR548" s="111"/>
      <c r="BS548" s="114" t="s">
        <v>88</v>
      </c>
      <c r="BT548" s="818"/>
      <c r="BU548" s="154">
        <v>0.70638023858282739</v>
      </c>
      <c r="BV548" s="195"/>
      <c r="BW548" s="114" t="s">
        <v>88</v>
      </c>
      <c r="BX548" s="818"/>
      <c r="BY548" s="996"/>
      <c r="BZ548" s="996"/>
      <c r="CA548" s="996"/>
      <c r="CB548" s="996" t="s">
        <v>88</v>
      </c>
      <c r="CC548" s="643"/>
      <c r="CD548" s="198">
        <v>7.0387679451801334E-3</v>
      </c>
      <c r="CE548" s="996"/>
      <c r="CF548" s="274" t="s">
        <v>88</v>
      </c>
      <c r="CG548" s="818"/>
      <c r="CH548" s="789" t="s">
        <v>88</v>
      </c>
      <c r="CI548" s="996" t="s">
        <v>88</v>
      </c>
      <c r="CJ548" s="996"/>
      <c r="CK548" s="996"/>
      <c r="CL548" s="818"/>
      <c r="CM548" s="996" t="s">
        <v>88</v>
      </c>
      <c r="CN548" s="996"/>
      <c r="CP548" s="818"/>
      <c r="CQ548" s="269"/>
      <c r="CR548" s="269"/>
      <c r="CS548" s="195"/>
    </row>
    <row r="549" spans="1:97" s="1013" customFormat="1" x14ac:dyDescent="0.3">
      <c r="A549" s="1004" t="s">
        <v>2706</v>
      </c>
      <c r="B549" s="740" t="s">
        <v>1322</v>
      </c>
      <c r="C549" s="1005" t="s">
        <v>600</v>
      </c>
      <c r="D549" s="1005">
        <v>2</v>
      </c>
      <c r="E549" s="742" t="s">
        <v>1864</v>
      </c>
      <c r="F549" s="992"/>
      <c r="G549" s="1005"/>
      <c r="H549" s="1005"/>
      <c r="I549" s="992"/>
      <c r="J549" s="992"/>
      <c r="K549" s="1006"/>
      <c r="L549" s="992"/>
      <c r="M549" s="992"/>
      <c r="N549" s="992"/>
      <c r="O549" s="992"/>
      <c r="P549" s="1007">
        <v>43083</v>
      </c>
      <c r="Q549" s="1008">
        <v>0.42152777777777778</v>
      </c>
      <c r="R549" s="1009" t="s">
        <v>2718</v>
      </c>
      <c r="S549" s="1016"/>
      <c r="T549" s="1016"/>
      <c r="U549" s="1016"/>
      <c r="V549" s="1039"/>
      <c r="W549" s="1016"/>
      <c r="X549" s="1016"/>
      <c r="Y549" s="1017"/>
      <c r="Z549" s="1016"/>
      <c r="AA549" s="1016"/>
      <c r="AB549" s="1016"/>
      <c r="AC549" s="1016"/>
      <c r="AD549" s="1016"/>
      <c r="AE549" s="1016"/>
      <c r="AF549" s="1017"/>
      <c r="AG549" s="1016"/>
      <c r="AH549" s="1016"/>
      <c r="AI549" s="1016"/>
      <c r="AJ549" s="1016"/>
      <c r="AK549" s="1016"/>
      <c r="AL549" s="1016"/>
      <c r="AM549" s="1017"/>
      <c r="AN549" s="1016"/>
      <c r="AO549" s="1016"/>
      <c r="AP549" s="1016"/>
      <c r="AQ549" s="1016"/>
      <c r="AR549" s="1017"/>
      <c r="AS549" s="1016"/>
      <c r="AT549" s="743" t="s">
        <v>2718</v>
      </c>
      <c r="AU549" s="1040" t="s">
        <v>88</v>
      </c>
      <c r="AV549" s="758"/>
      <c r="AW549" s="758"/>
      <c r="AX549" s="931"/>
      <c r="AY549" s="743" t="s">
        <v>2718</v>
      </c>
      <c r="AZ549" s="1010">
        <v>1.3713713009582732E-3</v>
      </c>
      <c r="BA549" s="1010"/>
      <c r="BB549" s="1011" t="s">
        <v>1033</v>
      </c>
      <c r="BC549" s="934"/>
      <c r="BD549" s="1027"/>
      <c r="BE549" s="1018" t="s">
        <v>2719</v>
      </c>
      <c r="BF549" s="1015"/>
      <c r="BG549" s="1016"/>
      <c r="BH549" s="1016"/>
      <c r="BI549" s="1017"/>
      <c r="BJ549" s="1018" t="s">
        <v>2719</v>
      </c>
      <c r="BK549" s="1019"/>
      <c r="BL549" s="1019"/>
      <c r="BM549" s="1020"/>
      <c r="BN549" s="934"/>
      <c r="BO549" s="943"/>
      <c r="BP549" s="1028"/>
      <c r="BQ549" s="1021"/>
      <c r="BR549" s="1022"/>
      <c r="BS549" s="1022"/>
      <c r="BT549" s="1017"/>
      <c r="BU549" s="1021"/>
      <c r="BV549" s="1023"/>
      <c r="BW549" s="1023"/>
      <c r="BX549" s="1017"/>
      <c r="BY549" s="1024"/>
      <c r="BZ549" s="1024"/>
      <c r="CA549" s="1024"/>
      <c r="CB549" s="1024"/>
      <c r="CC549" s="1025"/>
      <c r="CD549" s="1024"/>
      <c r="CE549" s="1024"/>
      <c r="CF549" s="1024"/>
      <c r="CG549" s="1017"/>
      <c r="CH549" s="1026"/>
      <c r="CI549" s="1024"/>
      <c r="CJ549" s="1024"/>
      <c r="CK549" s="1024"/>
      <c r="CL549" s="1017"/>
      <c r="CM549" s="1024"/>
      <c r="CN549" s="1024"/>
      <c r="CO549" s="1024"/>
      <c r="CP549" s="1017"/>
      <c r="CQ549" s="1021"/>
      <c r="CR549" s="1021"/>
      <c r="CS549" s="1012"/>
    </row>
    <row r="550" spans="1:97" s="246" customFormat="1" x14ac:dyDescent="0.3">
      <c r="A550" s="906" t="s">
        <v>2707</v>
      </c>
      <c r="B550" s="31" t="s">
        <v>1310</v>
      </c>
      <c r="C550" s="419" t="s">
        <v>599</v>
      </c>
      <c r="D550" s="419">
        <v>9</v>
      </c>
      <c r="E550" s="471" t="s">
        <v>1864</v>
      </c>
      <c r="F550" s="17"/>
      <c r="G550" s="419" t="s">
        <v>1864</v>
      </c>
      <c r="H550" s="419" t="s">
        <v>2678</v>
      </c>
      <c r="I550" s="17"/>
      <c r="K550" s="17" t="s">
        <v>1691</v>
      </c>
      <c r="L550" s="219" t="s">
        <v>1692</v>
      </c>
      <c r="O550" s="310"/>
      <c r="P550" s="304">
        <v>43108</v>
      </c>
      <c r="Q550" s="408">
        <v>0.88194444444444453</v>
      </c>
      <c r="R550" s="472" t="s">
        <v>2677</v>
      </c>
      <c r="S550" s="472" t="s">
        <v>2677</v>
      </c>
      <c r="T550" s="617">
        <v>127.9</v>
      </c>
      <c r="U550" s="617">
        <v>145.1</v>
      </c>
      <c r="V550" s="640">
        <v>17.199999999999989</v>
      </c>
      <c r="W550" s="617">
        <v>572</v>
      </c>
      <c r="X550" s="617">
        <v>30.069930069930052</v>
      </c>
      <c r="Y550" s="643"/>
      <c r="Z550" s="472" t="s">
        <v>2677</v>
      </c>
      <c r="AA550" s="617">
        <v>128.9</v>
      </c>
      <c r="AB550" s="617">
        <v>146.4</v>
      </c>
      <c r="AC550" s="617">
        <v>17.5</v>
      </c>
      <c r="AD550" s="617">
        <v>580</v>
      </c>
      <c r="AE550" s="617">
        <v>30.172413793103452</v>
      </c>
      <c r="AF550" s="643"/>
      <c r="AG550" s="472" t="s">
        <v>2677</v>
      </c>
      <c r="AH550" s="617">
        <v>126.7</v>
      </c>
      <c r="AI550" s="617">
        <v>140.6</v>
      </c>
      <c r="AJ550" s="617">
        <v>13.899999999999991</v>
      </c>
      <c r="AK550" s="617">
        <v>452</v>
      </c>
      <c r="AL550" s="617">
        <v>30.75221238938051</v>
      </c>
      <c r="AM550" s="643"/>
      <c r="AN550" s="617">
        <v>30.331518750804673</v>
      </c>
      <c r="AO550" s="617">
        <v>0.36791722103280827</v>
      </c>
      <c r="AP550" s="617">
        <v>1.2129864780445512</v>
      </c>
      <c r="AQ550" s="1036">
        <v>3</v>
      </c>
      <c r="AR550" s="643"/>
      <c r="AS550" s="617"/>
      <c r="AT550" s="86" t="s">
        <v>191</v>
      </c>
      <c r="AU550" s="86" t="s">
        <v>191</v>
      </c>
      <c r="AV550" s="86" t="s">
        <v>191</v>
      </c>
      <c r="AW550" s="161"/>
      <c r="AX550" s="643"/>
      <c r="AY550" s="86" t="s">
        <v>191</v>
      </c>
      <c r="AZ550" s="86" t="s">
        <v>191</v>
      </c>
      <c r="BA550" s="86" t="s">
        <v>191</v>
      </c>
      <c r="BB550" s="86"/>
      <c r="BC550" s="818"/>
      <c r="BD550" s="801"/>
      <c r="BE550" s="247" t="s">
        <v>2677</v>
      </c>
      <c r="BF550" s="198">
        <v>1.5680645043671095</v>
      </c>
      <c r="BG550" s="617"/>
      <c r="BH550" s="617"/>
      <c r="BI550" s="643"/>
      <c r="BJ550" s="247" t="s">
        <v>2677</v>
      </c>
      <c r="BK550" s="612">
        <v>2.5906668982436609E-2</v>
      </c>
      <c r="BL550" s="612"/>
      <c r="BM550" s="247"/>
      <c r="BN550" s="818"/>
      <c r="BO550" s="942"/>
      <c r="BP550" s="825"/>
      <c r="BQ550" s="1045">
        <v>136.35267375878439</v>
      </c>
      <c r="BR550" s="1035"/>
      <c r="BS550" s="623"/>
      <c r="BT550" s="818"/>
      <c r="BU550" s="1035">
        <v>4.1001153647746333</v>
      </c>
      <c r="BV550" s="1035"/>
      <c r="BW550" s="247"/>
      <c r="BX550" s="643"/>
      <c r="BY550" s="1035">
        <v>6.2563250932168772</v>
      </c>
      <c r="BZ550" s="1035"/>
      <c r="CA550" s="617"/>
      <c r="CB550" s="617"/>
      <c r="CC550" s="643"/>
      <c r="CD550" s="1044">
        <v>0.18876842953671599</v>
      </c>
      <c r="CE550" s="1035"/>
      <c r="CF550" s="617"/>
      <c r="CG550" s="818"/>
      <c r="CH550" s="781"/>
      <c r="CI550" s="24">
        <v>2.0958632298205098</v>
      </c>
      <c r="CJ550" s="617"/>
      <c r="CK550" s="617"/>
      <c r="CL550" s="643"/>
      <c r="CM550" s="1014">
        <v>6.4452431182533326E-2</v>
      </c>
      <c r="CO550" s="617" t="s">
        <v>1983</v>
      </c>
      <c r="CP550" s="818"/>
      <c r="CQ550" s="154">
        <f t="shared" ref="CQ550:CQ561" si="379">CI550/BQ550*100</f>
        <v>1.5370899389389392</v>
      </c>
      <c r="CR550" s="87">
        <f t="shared" ref="CR550:CR561" si="380">100*CM550/BU550</f>
        <v>1.5719662850529577</v>
      </c>
      <c r="CS550" s="141"/>
    </row>
    <row r="551" spans="1:97" s="246" customFormat="1" x14ac:dyDescent="0.3">
      <c r="A551" s="906" t="s">
        <v>2708</v>
      </c>
      <c r="B551" s="31" t="s">
        <v>1311</v>
      </c>
      <c r="C551" s="419" t="s">
        <v>599</v>
      </c>
      <c r="D551" s="419">
        <v>9</v>
      </c>
      <c r="E551" s="471" t="s">
        <v>1864</v>
      </c>
      <c r="F551" s="17"/>
      <c r="G551" s="419" t="s">
        <v>1864</v>
      </c>
      <c r="H551" s="419" t="s">
        <v>2680</v>
      </c>
      <c r="I551" s="17"/>
      <c r="K551" s="17" t="s">
        <v>1691</v>
      </c>
      <c r="L551" s="219" t="s">
        <v>1692</v>
      </c>
      <c r="O551" s="310"/>
      <c r="P551" s="304">
        <v>43109</v>
      </c>
      <c r="Q551" s="408">
        <v>0.45833333333333331</v>
      </c>
      <c r="R551" s="472" t="s">
        <v>2679</v>
      </c>
      <c r="S551" s="472" t="s">
        <v>2679</v>
      </c>
      <c r="T551" s="617">
        <v>129.19999999999999</v>
      </c>
      <c r="U551" s="617">
        <v>143.69999999999999</v>
      </c>
      <c r="V551" s="640">
        <v>14.5</v>
      </c>
      <c r="W551" s="617">
        <v>456</v>
      </c>
      <c r="X551" s="617">
        <v>31.798245614035086</v>
      </c>
      <c r="Y551" s="643"/>
      <c r="Z551" s="472" t="s">
        <v>2679</v>
      </c>
      <c r="AA551" s="617">
        <v>128.5</v>
      </c>
      <c r="AB551" s="617">
        <v>146.30000000000001</v>
      </c>
      <c r="AC551" s="617">
        <v>17.800000000000011</v>
      </c>
      <c r="AD551" s="617">
        <v>564</v>
      </c>
      <c r="AE551" s="617">
        <v>31.560283687943286</v>
      </c>
      <c r="AF551" s="643"/>
      <c r="AG551" s="472" t="s">
        <v>2679</v>
      </c>
      <c r="AH551" s="617">
        <v>128.5</v>
      </c>
      <c r="AI551" s="617">
        <v>142.9</v>
      </c>
      <c r="AJ551" s="617">
        <v>14.400000000000006</v>
      </c>
      <c r="AK551" s="617">
        <v>456</v>
      </c>
      <c r="AL551" s="617">
        <v>31.578947368421066</v>
      </c>
      <c r="AM551" s="643"/>
      <c r="AN551" s="617">
        <v>31.64582555679981</v>
      </c>
      <c r="AO551" s="617">
        <v>0.13232909214510274</v>
      </c>
      <c r="AP551" s="617">
        <v>0.41815654929776003</v>
      </c>
      <c r="AQ551" s="1036">
        <v>3</v>
      </c>
      <c r="AR551" s="643"/>
      <c r="AS551" s="617"/>
      <c r="AT551" s="86" t="s">
        <v>191</v>
      </c>
      <c r="AU551" s="86" t="s">
        <v>191</v>
      </c>
      <c r="AV551" s="86" t="s">
        <v>191</v>
      </c>
      <c r="AW551" s="161"/>
      <c r="AX551" s="643"/>
      <c r="AY551" s="86" t="s">
        <v>191</v>
      </c>
      <c r="AZ551" s="86" t="s">
        <v>191</v>
      </c>
      <c r="BA551" s="86" t="s">
        <v>191</v>
      </c>
      <c r="BB551" s="86"/>
      <c r="BC551" s="643"/>
      <c r="BD551" s="801"/>
      <c r="BE551" s="247" t="s">
        <v>2679</v>
      </c>
      <c r="BF551" s="198">
        <v>1.7323506492028462</v>
      </c>
      <c r="BG551" s="617"/>
      <c r="BH551" s="617"/>
      <c r="BI551" s="643"/>
      <c r="BJ551" s="247" t="s">
        <v>2679</v>
      </c>
      <c r="BK551" s="612">
        <v>3.9057749452041282E-2</v>
      </c>
      <c r="BL551" s="612"/>
      <c r="BM551" s="247"/>
      <c r="BN551" s="818"/>
      <c r="BO551" s="942"/>
      <c r="BP551" s="825"/>
      <c r="BQ551" s="1045">
        <v>121.4089712121765</v>
      </c>
      <c r="BR551" s="1035"/>
      <c r="BS551" s="623"/>
      <c r="BT551" s="818"/>
      <c r="BU551" s="1035">
        <v>3.8605922863521034</v>
      </c>
      <c r="BV551" s="1035"/>
      <c r="BW551" s="247"/>
      <c r="BX551" s="643"/>
      <c r="BY551" s="1035">
        <v>7.4581941549472317</v>
      </c>
      <c r="BZ551" s="1035"/>
      <c r="CA551" s="617"/>
      <c r="CB551" s="617"/>
      <c r="CC551" s="643"/>
      <c r="CD551" s="1044">
        <v>0.23538272332989504</v>
      </c>
      <c r="CE551" s="1035"/>
      <c r="CF551" s="617"/>
      <c r="CG551" s="818"/>
      <c r="CH551" s="781"/>
      <c r="CI551" s="24">
        <v>3.1745123301752569</v>
      </c>
      <c r="CJ551" s="617"/>
      <c r="CK551" s="617"/>
      <c r="CL551" s="643"/>
      <c r="CM551" s="1014">
        <v>0.10024775779500815</v>
      </c>
      <c r="CO551" s="617" t="s">
        <v>602</v>
      </c>
      <c r="CP551" s="818"/>
      <c r="CQ551" s="154">
        <f t="shared" si="379"/>
        <v>2.6147263241588812</v>
      </c>
      <c r="CR551" s="87">
        <f t="shared" si="380"/>
        <v>2.5966937288198553</v>
      </c>
      <c r="CS551" s="141"/>
    </row>
    <row r="552" spans="1:97" s="246" customFormat="1" x14ac:dyDescent="0.3">
      <c r="A552" s="906" t="s">
        <v>2709</v>
      </c>
      <c r="B552" s="31" t="s">
        <v>1312</v>
      </c>
      <c r="C552" s="419" t="s">
        <v>599</v>
      </c>
      <c r="D552" s="419">
        <v>9</v>
      </c>
      <c r="E552" s="471" t="s">
        <v>1864</v>
      </c>
      <c r="F552" s="17"/>
      <c r="G552" s="419" t="s">
        <v>1864</v>
      </c>
      <c r="H552" s="419" t="s">
        <v>2682</v>
      </c>
      <c r="I552" s="17"/>
      <c r="K552" s="17" t="s">
        <v>1773</v>
      </c>
      <c r="L552" s="219" t="s">
        <v>2733</v>
      </c>
      <c r="O552" s="310"/>
      <c r="P552" s="304">
        <v>43109</v>
      </c>
      <c r="Q552" s="408">
        <v>0.65277777777777779</v>
      </c>
      <c r="R552" s="472" t="s">
        <v>2681</v>
      </c>
      <c r="S552" s="472" t="s">
        <v>2681</v>
      </c>
      <c r="T552" s="617">
        <v>128.19999999999999</v>
      </c>
      <c r="U552" s="617">
        <v>148.29999999999998</v>
      </c>
      <c r="V552" s="640">
        <v>20.099999999999994</v>
      </c>
      <c r="W552" s="617">
        <v>66</v>
      </c>
      <c r="X552" s="617">
        <v>304.54545454545445</v>
      </c>
      <c r="Y552" s="643"/>
      <c r="Z552" s="472" t="s">
        <v>2681</v>
      </c>
      <c r="AA552" s="617">
        <v>128</v>
      </c>
      <c r="AB552" s="617">
        <v>150.69999999999999</v>
      </c>
      <c r="AC552" s="617">
        <v>22.699999999999989</v>
      </c>
      <c r="AD552" s="617">
        <v>78</v>
      </c>
      <c r="AE552" s="617">
        <v>291.02564102564088</v>
      </c>
      <c r="AF552" s="643"/>
      <c r="AG552" s="472" t="s">
        <v>2681</v>
      </c>
      <c r="AH552" s="617">
        <v>129.69999999999999</v>
      </c>
      <c r="AI552" s="617">
        <v>150.19999999999999</v>
      </c>
      <c r="AJ552" s="617">
        <v>20.5</v>
      </c>
      <c r="AK552" s="617">
        <v>68</v>
      </c>
      <c r="AL552" s="617">
        <v>301.47058823529409</v>
      </c>
      <c r="AM552" s="643"/>
      <c r="AN552" s="617">
        <v>299.01389460212982</v>
      </c>
      <c r="AO552" s="617">
        <v>7.0868079632550982</v>
      </c>
      <c r="AP552" s="617">
        <v>2.370059750127953</v>
      </c>
      <c r="AQ552" s="1036">
        <v>3</v>
      </c>
      <c r="AR552" s="643"/>
      <c r="AS552" s="617"/>
      <c r="AT552" s="86" t="s">
        <v>191</v>
      </c>
      <c r="AU552" s="86" t="s">
        <v>191</v>
      </c>
      <c r="AV552" s="86" t="s">
        <v>191</v>
      </c>
      <c r="AW552" s="161"/>
      <c r="AX552" s="643"/>
      <c r="AY552" s="86" t="s">
        <v>191</v>
      </c>
      <c r="AZ552" s="86" t="s">
        <v>191</v>
      </c>
      <c r="BA552" s="86" t="s">
        <v>191</v>
      </c>
      <c r="BB552" s="86"/>
      <c r="BC552" s="643"/>
      <c r="BD552" s="801"/>
      <c r="BE552" s="247" t="s">
        <v>2681</v>
      </c>
      <c r="BF552" s="198">
        <v>2.5938511648048785</v>
      </c>
      <c r="BG552" s="617"/>
      <c r="BH552" s="617"/>
      <c r="BI552" s="643"/>
      <c r="BJ552" s="247" t="s">
        <v>2681</v>
      </c>
      <c r="BK552" s="612">
        <v>7.5277286096349608E-2</v>
      </c>
      <c r="BL552" s="612"/>
      <c r="BM552" s="247"/>
      <c r="BN552" s="818"/>
      <c r="BO552" s="942"/>
      <c r="BP552" s="825"/>
      <c r="BQ552" s="1045">
        <v>104.26506264683056</v>
      </c>
      <c r="BR552" s="1035"/>
      <c r="BS552" s="623"/>
      <c r="BT552" s="818"/>
      <c r="BU552" s="1035">
        <v>31.753450896989293</v>
      </c>
      <c r="BV552" s="1035"/>
      <c r="BW552" s="247"/>
      <c r="BX552" s="643"/>
      <c r="BY552" s="1035">
        <v>1.9166947544114603</v>
      </c>
      <c r="BZ552" s="1035"/>
      <c r="CA552" s="617"/>
      <c r="CB552" s="617"/>
      <c r="CC552" s="643"/>
      <c r="CD552" s="1044">
        <v>0.55780731955307883</v>
      </c>
      <c r="CE552" s="1035"/>
      <c r="CF552" s="617"/>
      <c r="CG552" s="818"/>
      <c r="CH552" s="781"/>
      <c r="CI552" s="24">
        <v>2.4127180425646544</v>
      </c>
      <c r="CJ552" s="617"/>
      <c r="CK552" s="617"/>
      <c r="CL552" s="643"/>
      <c r="CM552" s="1014">
        <v>0.72736352753787392</v>
      </c>
      <c r="CO552" s="617" t="s">
        <v>602</v>
      </c>
      <c r="CP552" s="818"/>
      <c r="CQ552" s="154">
        <f t="shared" si="379"/>
        <v>2.3140234910106736</v>
      </c>
      <c r="CR552" s="87">
        <f t="shared" si="380"/>
        <v>2.2906597770979245</v>
      </c>
      <c r="CS552" s="141"/>
    </row>
    <row r="553" spans="1:97" s="246" customFormat="1" x14ac:dyDescent="0.3">
      <c r="A553" s="906" t="s">
        <v>2710</v>
      </c>
      <c r="B553" s="31" t="s">
        <v>1313</v>
      </c>
      <c r="C553" s="419" t="s">
        <v>599</v>
      </c>
      <c r="D553" s="419">
        <v>9</v>
      </c>
      <c r="E553" s="471" t="s">
        <v>1864</v>
      </c>
      <c r="F553" s="17"/>
      <c r="G553" s="419" t="s">
        <v>1864</v>
      </c>
      <c r="H553" s="419" t="s">
        <v>2684</v>
      </c>
      <c r="I553" s="17"/>
      <c r="K553" s="17" t="s">
        <v>1691</v>
      </c>
      <c r="L553" s="219" t="s">
        <v>1692</v>
      </c>
      <c r="O553" s="310"/>
      <c r="P553" s="304">
        <v>43110</v>
      </c>
      <c r="Q553" s="408">
        <v>2.0833333333333332E-2</v>
      </c>
      <c r="R553" s="472" t="s">
        <v>2683</v>
      </c>
      <c r="S553" s="472" t="s">
        <v>2683</v>
      </c>
      <c r="T553" s="617">
        <v>129.5</v>
      </c>
      <c r="U553" s="617">
        <v>145.1</v>
      </c>
      <c r="V553" s="640">
        <v>15.599999999999994</v>
      </c>
      <c r="W553" s="617">
        <v>486</v>
      </c>
      <c r="X553" s="617">
        <v>32.098765432098752</v>
      </c>
      <c r="Y553" s="643"/>
      <c r="Z553" s="472" t="s">
        <v>2683</v>
      </c>
      <c r="AA553" s="617">
        <v>126.9</v>
      </c>
      <c r="AB553" s="617">
        <v>143.1</v>
      </c>
      <c r="AC553" s="617">
        <v>16.199999999999989</v>
      </c>
      <c r="AD553" s="617">
        <v>484</v>
      </c>
      <c r="AE553" s="617">
        <v>33.47107438016527</v>
      </c>
      <c r="AF553" s="643"/>
      <c r="AG553" s="472" t="s">
        <v>2683</v>
      </c>
      <c r="AH553" s="617">
        <v>126.6</v>
      </c>
      <c r="AI553" s="617">
        <v>139.19999999999999</v>
      </c>
      <c r="AJ553" s="617">
        <v>12.599999999999994</v>
      </c>
      <c r="AK553" s="617">
        <v>364</v>
      </c>
      <c r="AL553" s="617">
        <v>34.615384615384599</v>
      </c>
      <c r="AM553" s="643"/>
      <c r="AN553" s="617">
        <v>33.395074809216204</v>
      </c>
      <c r="AO553" s="617">
        <v>1.2600297534220819</v>
      </c>
      <c r="AP553" s="617">
        <v>3.7731005563561286</v>
      </c>
      <c r="AQ553" s="1036">
        <v>3</v>
      </c>
      <c r="AR553" s="643"/>
      <c r="AS553" s="617"/>
      <c r="AT553" s="86" t="s">
        <v>191</v>
      </c>
      <c r="AU553" s="86" t="s">
        <v>191</v>
      </c>
      <c r="AV553" s="86" t="s">
        <v>191</v>
      </c>
      <c r="AW553" s="161"/>
      <c r="AX553" s="643"/>
      <c r="AY553" s="86" t="s">
        <v>191</v>
      </c>
      <c r="AZ553" s="86" t="s">
        <v>191</v>
      </c>
      <c r="BA553" s="86" t="s">
        <v>191</v>
      </c>
      <c r="BB553" s="86"/>
      <c r="BC553" s="643"/>
      <c r="BD553" s="801"/>
      <c r="BE553" s="247" t="s">
        <v>2683</v>
      </c>
      <c r="BF553" s="198">
        <v>3.8400216780710741</v>
      </c>
      <c r="BG553" s="617"/>
      <c r="BH553" s="617"/>
      <c r="BI553" s="643"/>
      <c r="BJ553" s="247" t="s">
        <v>2683</v>
      </c>
      <c r="BK553" s="612">
        <v>6.1018285764191028E-2</v>
      </c>
      <c r="BL553" s="612"/>
      <c r="BM553" s="247"/>
      <c r="BN553" s="818"/>
      <c r="BO553" s="942"/>
      <c r="BP553" s="825"/>
      <c r="BQ553" s="1045">
        <v>148.55885480381997</v>
      </c>
      <c r="BR553" s="1035"/>
      <c r="BS553" s="623"/>
      <c r="BT553" s="818"/>
      <c r="BU553" s="1035">
        <v>4.7685558332090343</v>
      </c>
      <c r="BV553" s="1035"/>
      <c r="BW553" s="247"/>
      <c r="BX553" s="643"/>
      <c r="BY553" s="1035">
        <v>6.8574400137528624</v>
      </c>
      <c r="BZ553" s="1035"/>
      <c r="CA553" s="617"/>
      <c r="CB553" s="617"/>
      <c r="CC553" s="643"/>
      <c r="CD553" s="1044">
        <v>0.22952588475784363</v>
      </c>
      <c r="CE553" s="1035"/>
      <c r="CF553" s="617"/>
      <c r="CG553" s="818"/>
      <c r="CH553" s="781"/>
      <c r="CI553" s="24">
        <v>5.8813814850099684</v>
      </c>
      <c r="CJ553" s="617"/>
      <c r="CK553" s="617"/>
      <c r="CL553" s="643"/>
      <c r="CM553" s="1014">
        <v>0.20358628217342192</v>
      </c>
      <c r="CO553" s="617" t="s">
        <v>602</v>
      </c>
      <c r="CP553" s="818"/>
      <c r="CQ553" s="154">
        <f t="shared" si="379"/>
        <v>3.9589572043865386</v>
      </c>
      <c r="CR553" s="87">
        <f t="shared" si="380"/>
        <v>4.269348819523354</v>
      </c>
      <c r="CS553" s="141"/>
    </row>
    <row r="554" spans="1:97" s="246" customFormat="1" x14ac:dyDescent="0.3">
      <c r="A554" s="906" t="s">
        <v>2711</v>
      </c>
      <c r="B554" s="31" t="s">
        <v>1314</v>
      </c>
      <c r="C554" s="419" t="s">
        <v>599</v>
      </c>
      <c r="D554" s="419">
        <v>9</v>
      </c>
      <c r="E554" s="471" t="s">
        <v>1864</v>
      </c>
      <c r="F554" s="17"/>
      <c r="G554" s="419" t="s">
        <v>1864</v>
      </c>
      <c r="H554" s="419" t="s">
        <v>2686</v>
      </c>
      <c r="I554" s="17"/>
      <c r="K554" s="17" t="s">
        <v>1773</v>
      </c>
      <c r="L554" s="219" t="s">
        <v>2733</v>
      </c>
      <c r="O554" s="310"/>
      <c r="P554" s="304">
        <v>43110</v>
      </c>
      <c r="Q554" s="408">
        <v>0.3888888888888889</v>
      </c>
      <c r="R554" s="472" t="s">
        <v>2685</v>
      </c>
      <c r="S554" s="472" t="s">
        <v>2685</v>
      </c>
      <c r="T554" s="617">
        <v>128.9</v>
      </c>
      <c r="U554" s="617">
        <v>143.69999999999999</v>
      </c>
      <c r="V554" s="640">
        <v>14.799999999999983</v>
      </c>
      <c r="W554" s="617">
        <v>184</v>
      </c>
      <c r="X554" s="617">
        <v>80.434782608695556</v>
      </c>
      <c r="Y554" s="643"/>
      <c r="Z554" s="472" t="s">
        <v>2685</v>
      </c>
      <c r="AA554" s="617">
        <v>127</v>
      </c>
      <c r="AB554" s="617">
        <v>141.5</v>
      </c>
      <c r="AC554" s="617">
        <v>14.5</v>
      </c>
      <c r="AD554" s="617">
        <v>182</v>
      </c>
      <c r="AE554" s="617">
        <v>79.670329670329679</v>
      </c>
      <c r="AF554" s="643"/>
      <c r="AG554" s="472" t="s">
        <v>2685</v>
      </c>
      <c r="AH554" s="617">
        <v>127.4</v>
      </c>
      <c r="AI554" s="617">
        <v>141.6</v>
      </c>
      <c r="AJ554" s="617">
        <v>14.199999999999989</v>
      </c>
      <c r="AK554" s="617">
        <v>176</v>
      </c>
      <c r="AL554" s="617">
        <v>80.681818181818116</v>
      </c>
      <c r="AM554" s="643"/>
      <c r="AN554" s="617">
        <v>80.26231015361445</v>
      </c>
      <c r="AO554" s="617">
        <v>0.5273398458674935</v>
      </c>
      <c r="AP554" s="617">
        <v>0.65702051792206706</v>
      </c>
      <c r="AQ554" s="1036">
        <v>3</v>
      </c>
      <c r="AR554" s="643"/>
      <c r="AS554" s="617"/>
      <c r="AT554" s="86" t="s">
        <v>191</v>
      </c>
      <c r="AU554" s="86" t="s">
        <v>191</v>
      </c>
      <c r="AV554" s="86" t="s">
        <v>191</v>
      </c>
      <c r="AW554" s="161"/>
      <c r="AX554" s="643"/>
      <c r="AY554" s="86" t="s">
        <v>191</v>
      </c>
      <c r="AZ554" s="86" t="s">
        <v>191</v>
      </c>
      <c r="BA554" s="86" t="s">
        <v>191</v>
      </c>
      <c r="BB554" s="86"/>
      <c r="BC554" s="643"/>
      <c r="BD554" s="801"/>
      <c r="BE554" s="247" t="s">
        <v>2685</v>
      </c>
      <c r="BF554" s="198">
        <v>1.3897539325332007</v>
      </c>
      <c r="BG554" s="617">
        <v>2.2038385282842632E-2</v>
      </c>
      <c r="BH554" s="617" t="s">
        <v>2722</v>
      </c>
      <c r="BI554" s="643"/>
      <c r="BJ554" s="247" t="s">
        <v>2685</v>
      </c>
      <c r="BK554" s="612">
        <v>3.0925709409735675E-2</v>
      </c>
      <c r="BL554" s="612"/>
      <c r="BM554" s="247"/>
      <c r="BN554" s="818"/>
      <c r="BO554" s="942"/>
      <c r="BP554" s="825"/>
      <c r="BQ554" s="1045">
        <v>143.47427549261661</v>
      </c>
      <c r="BR554" s="1035"/>
      <c r="BS554" s="623"/>
      <c r="BT554" s="818"/>
      <c r="BU554" s="1035">
        <v>11.540322159188715</v>
      </c>
      <c r="BV554" s="1035"/>
      <c r="BW554" s="247"/>
      <c r="BX554" s="643"/>
      <c r="BY554" s="1035">
        <v>1.9061307217062546</v>
      </c>
      <c r="BZ554" s="1035"/>
      <c r="CA554" s="617"/>
      <c r="CB554" s="617"/>
      <c r="CC554" s="643"/>
      <c r="CD554" s="1044">
        <v>0.15186206299308058</v>
      </c>
      <c r="CE554" s="1035"/>
      <c r="CF554" s="617"/>
      <c r="CG554" s="818"/>
      <c r="CH554" s="781"/>
      <c r="CI554" s="24">
        <v>1.9252698829307413</v>
      </c>
      <c r="CJ554" s="617"/>
      <c r="CK554" s="617"/>
      <c r="CL554" s="643"/>
      <c r="CM554" s="1014">
        <v>0.15533427464554833</v>
      </c>
      <c r="CO554" s="617" t="s">
        <v>1983</v>
      </c>
      <c r="CP554" s="818"/>
      <c r="CQ554" s="154">
        <f t="shared" si="379"/>
        <v>1.3418920404514039</v>
      </c>
      <c r="CR554" s="87">
        <f t="shared" si="380"/>
        <v>1.3460133305019306</v>
      </c>
      <c r="CS554" s="141"/>
    </row>
    <row r="555" spans="1:97" s="246" customFormat="1" x14ac:dyDescent="0.3">
      <c r="A555" s="906" t="s">
        <v>2712</v>
      </c>
      <c r="B555" s="31" t="s">
        <v>1315</v>
      </c>
      <c r="C555" s="419" t="s">
        <v>599</v>
      </c>
      <c r="D555" s="419">
        <v>9</v>
      </c>
      <c r="E555" s="471" t="s">
        <v>1864</v>
      </c>
      <c r="F555" s="17"/>
      <c r="G555" s="419" t="s">
        <v>1864</v>
      </c>
      <c r="H555" s="419" t="s">
        <v>2688</v>
      </c>
      <c r="I555" s="17"/>
      <c r="K555" s="17" t="s">
        <v>1691</v>
      </c>
      <c r="L555" s="219" t="s">
        <v>1692</v>
      </c>
      <c r="O555" s="310"/>
      <c r="P555" s="304">
        <v>43110</v>
      </c>
      <c r="Q555" s="408">
        <v>0.67361111111111116</v>
      </c>
      <c r="R555" s="472" t="s">
        <v>2687</v>
      </c>
      <c r="S555" s="472" t="s">
        <v>2687</v>
      </c>
      <c r="T555" s="617">
        <v>128.30000000000001</v>
      </c>
      <c r="U555" s="617">
        <v>137.9</v>
      </c>
      <c r="V555" s="640">
        <v>9.5999999999999943</v>
      </c>
      <c r="W555" s="617">
        <v>692</v>
      </c>
      <c r="X555" s="617">
        <v>13.87283236994219</v>
      </c>
      <c r="Y555" s="643"/>
      <c r="Z555" s="472" t="s">
        <v>2687</v>
      </c>
      <c r="AA555" s="617">
        <v>128.30000000000001</v>
      </c>
      <c r="AB555" s="617">
        <v>137.5</v>
      </c>
      <c r="AC555" s="617">
        <v>9.1999999999999886</v>
      </c>
      <c r="AD555" s="617">
        <v>694</v>
      </c>
      <c r="AE555" s="617">
        <v>13.256484149855892</v>
      </c>
      <c r="AF555" s="643"/>
      <c r="AG555" s="472" t="s">
        <v>2687</v>
      </c>
      <c r="AH555" s="617">
        <v>126.6</v>
      </c>
      <c r="AI555" s="617">
        <v>136.19999999999999</v>
      </c>
      <c r="AJ555" s="617">
        <v>9.5999999999999943</v>
      </c>
      <c r="AK555" s="617">
        <v>688</v>
      </c>
      <c r="AL555" s="617">
        <v>13.953488372093016</v>
      </c>
      <c r="AM555" s="643"/>
      <c r="AN555" s="617">
        <v>13.694268297297034</v>
      </c>
      <c r="AO555" s="617">
        <v>0.38127098956492012</v>
      </c>
      <c r="AP555" s="617">
        <v>2.7841647416837532</v>
      </c>
      <c r="AQ555" s="1036">
        <v>3</v>
      </c>
      <c r="AR555" s="643"/>
      <c r="AS555" s="617"/>
      <c r="AT555" s="86" t="s">
        <v>191</v>
      </c>
      <c r="AU555" s="86" t="s">
        <v>191</v>
      </c>
      <c r="AV555" s="86" t="s">
        <v>191</v>
      </c>
      <c r="AW555" s="161"/>
      <c r="AX555" s="643"/>
      <c r="AY555" s="86" t="s">
        <v>191</v>
      </c>
      <c r="AZ555" s="86" t="s">
        <v>191</v>
      </c>
      <c r="BA555" s="86" t="s">
        <v>191</v>
      </c>
      <c r="BB555" s="86"/>
      <c r="BC555" s="643"/>
      <c r="BD555" s="801"/>
      <c r="BE555" s="247" t="s">
        <v>2687</v>
      </c>
      <c r="BF555" s="198">
        <v>3.1067444950237628</v>
      </c>
      <c r="BG555" s="617"/>
      <c r="BH555" s="617"/>
      <c r="BI555" s="643"/>
      <c r="BJ555" s="247" t="s">
        <v>2687</v>
      </c>
      <c r="BK555" s="612">
        <v>6.2348679143585259E-2</v>
      </c>
      <c r="BL555" s="612"/>
      <c r="BM555" s="247"/>
      <c r="BN555" s="818"/>
      <c r="BO555" s="942"/>
      <c r="BP555" s="825"/>
      <c r="BQ555" s="1045">
        <v>182.69310851034859</v>
      </c>
      <c r="BR555" s="1035"/>
      <c r="BS555" s="623"/>
      <c r="BT555" s="818"/>
      <c r="BU555" s="1035">
        <v>2.5344708695077247</v>
      </c>
      <c r="BV555" s="1035"/>
      <c r="BW555" s="247"/>
      <c r="BX555" s="643"/>
      <c r="BY555" s="1035">
        <v>8.9351548451931748</v>
      </c>
      <c r="BZ555" s="1035"/>
      <c r="CA555" s="617"/>
      <c r="CB555" s="617"/>
      <c r="CC555" s="643"/>
      <c r="CD555" s="1044">
        <v>0.11844873858181135</v>
      </c>
      <c r="CE555" s="1035"/>
      <c r="CF555" s="617"/>
      <c r="CG555" s="818"/>
      <c r="CH555" s="781"/>
      <c r="CI555" s="24">
        <v>11.510803481929457</v>
      </c>
      <c r="CJ555" s="617"/>
      <c r="CK555" s="617"/>
      <c r="CL555" s="643"/>
      <c r="CM555" s="1014">
        <v>0.16061586253855048</v>
      </c>
      <c r="CO555" s="617" t="s">
        <v>602</v>
      </c>
      <c r="CP555" s="818"/>
      <c r="CQ555" s="154">
        <f t="shared" si="379"/>
        <v>6.3006227086433482</v>
      </c>
      <c r="CR555" s="87">
        <f t="shared" si="380"/>
        <v>6.3372542360191817</v>
      </c>
      <c r="CS555" s="141"/>
    </row>
    <row r="556" spans="1:97" s="246" customFormat="1" x14ac:dyDescent="0.3">
      <c r="A556" s="906" t="s">
        <v>2713</v>
      </c>
      <c r="B556" s="31" t="s">
        <v>1316</v>
      </c>
      <c r="C556" s="419" t="s">
        <v>599</v>
      </c>
      <c r="D556" s="419">
        <v>9</v>
      </c>
      <c r="E556" s="471" t="s">
        <v>1864</v>
      </c>
      <c r="F556" s="17"/>
      <c r="G556" s="419" t="s">
        <v>1864</v>
      </c>
      <c r="H556" s="419" t="s">
        <v>2690</v>
      </c>
      <c r="I556" s="17"/>
      <c r="J556" s="17"/>
      <c r="K556" s="17" t="s">
        <v>1691</v>
      </c>
      <c r="L556" s="17" t="s">
        <v>1692</v>
      </c>
      <c r="M556" s="17"/>
      <c r="N556" s="219"/>
      <c r="O556" s="310"/>
      <c r="P556" s="304">
        <v>43124</v>
      </c>
      <c r="Q556" s="408">
        <v>0.97222222222222221</v>
      </c>
      <c r="R556" s="472" t="s">
        <v>2689</v>
      </c>
      <c r="S556" s="472" t="s">
        <v>2689</v>
      </c>
      <c r="T556" s="617">
        <v>128.5</v>
      </c>
      <c r="U556" s="617">
        <v>139.1</v>
      </c>
      <c r="V556" s="640">
        <v>10.599999999999994</v>
      </c>
      <c r="W556" s="617">
        <v>910</v>
      </c>
      <c r="X556" s="617">
        <v>11.648351648351642</v>
      </c>
      <c r="Y556" s="643"/>
      <c r="Z556" s="472" t="s">
        <v>2689</v>
      </c>
      <c r="AA556" s="617">
        <v>129</v>
      </c>
      <c r="AB556" s="617">
        <v>138</v>
      </c>
      <c r="AC556" s="617">
        <v>9</v>
      </c>
      <c r="AD556" s="617">
        <v>892</v>
      </c>
      <c r="AE556" s="617">
        <v>10.089686098654708</v>
      </c>
      <c r="AF556" s="643"/>
      <c r="AG556" s="472" t="s">
        <v>2689</v>
      </c>
      <c r="AH556" s="617">
        <v>128.80000000000001</v>
      </c>
      <c r="AI556" s="617">
        <v>138.1</v>
      </c>
      <c r="AJ556" s="617">
        <v>9.2999999999999829</v>
      </c>
      <c r="AK556" s="617">
        <v>742</v>
      </c>
      <c r="AL556" s="617">
        <v>12.533692722371946</v>
      </c>
      <c r="AM556" s="643"/>
      <c r="AN556" s="617">
        <v>11.423910156459433</v>
      </c>
      <c r="AO556" s="617">
        <v>1.2373651771629643</v>
      </c>
      <c r="AP556" s="617">
        <v>10.831362994073617</v>
      </c>
      <c r="AQ556" s="1036">
        <v>3</v>
      </c>
      <c r="AR556" s="643"/>
      <c r="AS556" s="617"/>
      <c r="AT556" s="86" t="s">
        <v>191</v>
      </c>
      <c r="AU556" s="86" t="s">
        <v>191</v>
      </c>
      <c r="AV556" s="86" t="s">
        <v>191</v>
      </c>
      <c r="AW556" s="161"/>
      <c r="AX556" s="643"/>
      <c r="AY556" s="86" t="s">
        <v>191</v>
      </c>
      <c r="AZ556" s="86" t="s">
        <v>191</v>
      </c>
      <c r="BA556" s="86" t="s">
        <v>191</v>
      </c>
      <c r="BB556" s="86"/>
      <c r="BC556" s="643"/>
      <c r="BD556" s="801"/>
      <c r="BE556" s="247" t="s">
        <v>2689</v>
      </c>
      <c r="BF556" s="198">
        <v>2.5858372065202087</v>
      </c>
      <c r="BG556" s="617"/>
      <c r="BH556" s="617"/>
      <c r="BI556" s="643"/>
      <c r="BJ556" s="247" t="s">
        <v>2689</v>
      </c>
      <c r="BK556" s="612">
        <v>3.1411779963133699E-2</v>
      </c>
      <c r="BL556" s="612"/>
      <c r="BM556" s="247"/>
      <c r="BN556" s="818"/>
      <c r="BO556" s="942"/>
      <c r="BP556" s="825"/>
      <c r="BQ556" s="1045">
        <v>427.32762636018373</v>
      </c>
      <c r="BR556" s="1035"/>
      <c r="BS556" s="623"/>
      <c r="BT556" s="818"/>
      <c r="BU556" s="1035">
        <v>4.9776624608988413</v>
      </c>
      <c r="BV556" s="1035"/>
      <c r="BW556" s="247"/>
      <c r="BX556" s="643"/>
      <c r="BY556" s="1035">
        <v>11.105090256621596</v>
      </c>
      <c r="BZ556" s="1035"/>
      <c r="CA556" s="617"/>
      <c r="CB556" s="617"/>
      <c r="CC556" s="643"/>
      <c r="CD556" s="1044">
        <v>0.11204687478654085</v>
      </c>
      <c r="CE556" s="1035"/>
      <c r="CF556" s="617"/>
      <c r="CG556" s="818"/>
      <c r="CH556" s="781"/>
      <c r="CI556" s="617">
        <v>14.908515109199142</v>
      </c>
      <c r="CK556" s="617"/>
      <c r="CL556" s="643"/>
      <c r="CM556" s="1014">
        <v>0.18685874732554147</v>
      </c>
      <c r="CO556" s="617"/>
      <c r="CP556" s="818"/>
      <c r="CQ556" s="154">
        <f t="shared" si="379"/>
        <v>3.4887786769566658</v>
      </c>
      <c r="CR556" s="87">
        <f t="shared" si="380"/>
        <v>3.753945728409223</v>
      </c>
      <c r="CS556" s="141"/>
    </row>
    <row r="557" spans="1:97" s="246" customFormat="1" x14ac:dyDescent="0.3">
      <c r="A557" s="906" t="s">
        <v>2714</v>
      </c>
      <c r="B557" s="31" t="s">
        <v>1317</v>
      </c>
      <c r="C557" s="419" t="s">
        <v>599</v>
      </c>
      <c r="D557" s="419">
        <v>9</v>
      </c>
      <c r="E557" s="471" t="s">
        <v>1864</v>
      </c>
      <c r="F557" s="17"/>
      <c r="G557" s="419" t="s">
        <v>1864</v>
      </c>
      <c r="H557" s="419" t="s">
        <v>2692</v>
      </c>
      <c r="I557" s="17"/>
      <c r="J557" s="17"/>
      <c r="K557" s="17" t="s">
        <v>1773</v>
      </c>
      <c r="L557" s="17" t="s">
        <v>2733</v>
      </c>
      <c r="M557" s="17"/>
      <c r="N557" s="219"/>
      <c r="O557" s="310"/>
      <c r="P557" s="304">
        <v>43125</v>
      </c>
      <c r="Q557" s="408">
        <v>0.625</v>
      </c>
      <c r="R557" s="472" t="s">
        <v>2691</v>
      </c>
      <c r="S557" s="472" t="s">
        <v>2691</v>
      </c>
      <c r="T557" s="617">
        <v>126.4</v>
      </c>
      <c r="U557" s="617">
        <v>135.9</v>
      </c>
      <c r="V557" s="640">
        <v>9.5</v>
      </c>
      <c r="W557" s="617">
        <v>554</v>
      </c>
      <c r="X557" s="617">
        <v>17.148014440433212</v>
      </c>
      <c r="Y557" s="643"/>
      <c r="Z557" s="472" t="s">
        <v>2691</v>
      </c>
      <c r="AA557" s="617">
        <v>127.2</v>
      </c>
      <c r="AB557" s="617">
        <v>136.4</v>
      </c>
      <c r="AC557" s="617">
        <v>9.2000000000000028</v>
      </c>
      <c r="AD557" s="617">
        <v>546</v>
      </c>
      <c r="AE557" s="617">
        <v>16.849816849816854</v>
      </c>
      <c r="AF557" s="643"/>
      <c r="AG557" s="472" t="s">
        <v>2691</v>
      </c>
      <c r="AH557" s="617">
        <v>126.4</v>
      </c>
      <c r="AI557" s="617">
        <v>135.69999999999999</v>
      </c>
      <c r="AJ557" s="617">
        <v>9.2999999999999829</v>
      </c>
      <c r="AK557" s="617">
        <v>552</v>
      </c>
      <c r="AL557" s="617">
        <v>16.847826086956488</v>
      </c>
      <c r="AM557" s="643"/>
      <c r="AN557" s="617">
        <v>16.94855245906885</v>
      </c>
      <c r="AO557" s="617">
        <v>0.17274201078932397</v>
      </c>
      <c r="AP557" s="617">
        <v>1.0192139488401735</v>
      </c>
      <c r="AQ557" s="1036">
        <v>3</v>
      </c>
      <c r="AR557" s="643"/>
      <c r="AS557" s="617"/>
      <c r="AT557" s="86" t="s">
        <v>191</v>
      </c>
      <c r="AU557" s="86" t="s">
        <v>191</v>
      </c>
      <c r="AV557" s="86" t="s">
        <v>191</v>
      </c>
      <c r="AW557" s="161"/>
      <c r="AX557" s="643"/>
      <c r="AY557" s="86" t="s">
        <v>191</v>
      </c>
      <c r="AZ557" s="86" t="s">
        <v>191</v>
      </c>
      <c r="BA557" s="86" t="s">
        <v>191</v>
      </c>
      <c r="BB557" s="86"/>
      <c r="BC557" s="643"/>
      <c r="BD557" s="801"/>
      <c r="BE557" s="247" t="s">
        <v>2691</v>
      </c>
      <c r="BF557" s="198">
        <v>0.83879430046213388</v>
      </c>
      <c r="BG557" s="617"/>
      <c r="BH557" s="617"/>
      <c r="BI557" s="643"/>
      <c r="BJ557" s="247" t="s">
        <v>2691</v>
      </c>
      <c r="BK557" s="612">
        <v>3.0988745870393124E-2</v>
      </c>
      <c r="BL557" s="612"/>
      <c r="BM557" s="247"/>
      <c r="BN557" s="818"/>
      <c r="BO557" s="942"/>
      <c r="BP557" s="825"/>
      <c r="BQ557" s="1045">
        <v>236.82819242879009</v>
      </c>
      <c r="BR557" s="1035"/>
      <c r="BS557" s="623"/>
      <c r="BT557" s="818"/>
      <c r="BU557" s="1035">
        <v>4.0611332636705875</v>
      </c>
      <c r="BV557" s="1035"/>
      <c r="BW557" s="247"/>
      <c r="BX557" s="643"/>
      <c r="BY557" s="1035">
        <v>3.9248782129102335</v>
      </c>
      <c r="BZ557" s="1035"/>
      <c r="CA557" s="617"/>
      <c r="CB557" s="617"/>
      <c r="CC557" s="643"/>
      <c r="CD557" s="1044">
        <v>6.6133479045373797E-2</v>
      </c>
      <c r="CE557" s="1035"/>
      <c r="CF557" s="617"/>
      <c r="CG557" s="818"/>
      <c r="CH557" s="781"/>
      <c r="CI557" s="617">
        <v>7.0272007346973497</v>
      </c>
      <c r="CK557" s="617"/>
      <c r="CL557" s="643"/>
      <c r="CM557" s="1014">
        <v>0.11839305585631382</v>
      </c>
      <c r="CO557" s="617"/>
      <c r="CP557" s="818"/>
      <c r="CQ557" s="154">
        <f t="shared" si="379"/>
        <v>2.9672146135263437</v>
      </c>
      <c r="CR557" s="87">
        <f t="shared" si="380"/>
        <v>2.9152713828776515</v>
      </c>
      <c r="CS557" s="141"/>
    </row>
    <row r="558" spans="1:97" s="246" customFormat="1" x14ac:dyDescent="0.3">
      <c r="A558" s="906" t="s">
        <v>2715</v>
      </c>
      <c r="B558" s="31" t="s">
        <v>1318</v>
      </c>
      <c r="C558" s="419" t="s">
        <v>599</v>
      </c>
      <c r="D558" s="419">
        <v>9</v>
      </c>
      <c r="E558" s="471" t="s">
        <v>1864</v>
      </c>
      <c r="F558" s="17"/>
      <c r="G558" s="419" t="s">
        <v>1864</v>
      </c>
      <c r="H558" s="419" t="s">
        <v>2694</v>
      </c>
      <c r="I558" s="17"/>
      <c r="J558" s="17"/>
      <c r="K558" s="17" t="s">
        <v>1691</v>
      </c>
      <c r="L558" s="17" t="s">
        <v>1692</v>
      </c>
      <c r="M558" s="17"/>
      <c r="N558" s="219"/>
      <c r="O558" s="310"/>
      <c r="P558" s="304">
        <v>43125</v>
      </c>
      <c r="Q558" s="408">
        <v>0.81944444444444453</v>
      </c>
      <c r="R558" s="472" t="s">
        <v>2693</v>
      </c>
      <c r="S558" s="472" t="s">
        <v>2693</v>
      </c>
      <c r="T558" s="617">
        <v>126.3</v>
      </c>
      <c r="U558" s="617">
        <v>144</v>
      </c>
      <c r="V558" s="640">
        <v>17.700000000000003</v>
      </c>
      <c r="W558" s="617">
        <v>1050</v>
      </c>
      <c r="X558" s="617">
        <v>16.857142857142858</v>
      </c>
      <c r="Y558" s="643"/>
      <c r="Z558" s="472" t="s">
        <v>2693</v>
      </c>
      <c r="AA558" s="617">
        <v>126</v>
      </c>
      <c r="AB558" s="617">
        <v>146.80000000000001</v>
      </c>
      <c r="AC558" s="617">
        <v>20.800000000000011</v>
      </c>
      <c r="AD558" s="617">
        <v>1240</v>
      </c>
      <c r="AE558" s="617">
        <v>16.774193548387107</v>
      </c>
      <c r="AF558" s="643"/>
      <c r="AG558" s="472" t="s">
        <v>2693</v>
      </c>
      <c r="AH558" s="617">
        <v>129.5</v>
      </c>
      <c r="AI558" s="617">
        <v>146.69999999999999</v>
      </c>
      <c r="AJ558" s="617">
        <v>17.199999999999989</v>
      </c>
      <c r="AK558" s="617">
        <v>1032</v>
      </c>
      <c r="AL558" s="617">
        <v>16.666666666666654</v>
      </c>
      <c r="AM558" s="643"/>
      <c r="AN558" s="617">
        <v>16.766001024065542</v>
      </c>
      <c r="AO558" s="617">
        <v>9.5502004563524187E-2</v>
      </c>
      <c r="AP558" s="617">
        <v>0.56961707461691524</v>
      </c>
      <c r="AQ558" s="1036">
        <v>3</v>
      </c>
      <c r="AR558" s="643"/>
      <c r="AS558" s="617"/>
      <c r="AT558" s="86" t="s">
        <v>191</v>
      </c>
      <c r="AU558" s="86" t="s">
        <v>191</v>
      </c>
      <c r="AV558" s="86" t="s">
        <v>191</v>
      </c>
      <c r="AW558" s="161"/>
      <c r="AX558" s="643"/>
      <c r="AY558" s="86" t="s">
        <v>191</v>
      </c>
      <c r="AZ558" s="86" t="s">
        <v>191</v>
      </c>
      <c r="BA558" s="86" t="s">
        <v>191</v>
      </c>
      <c r="BB558" s="86"/>
      <c r="BC558" s="643"/>
      <c r="BD558" s="801"/>
      <c r="BE558" s="247" t="s">
        <v>2693</v>
      </c>
      <c r="BF558" s="198">
        <v>3.5875819921039671</v>
      </c>
      <c r="BG558" s="617"/>
      <c r="BH558" s="617"/>
      <c r="BI558" s="643"/>
      <c r="BJ558" s="247" t="s">
        <v>2693</v>
      </c>
      <c r="BK558" s="612">
        <v>6.3388271838146409E-2</v>
      </c>
      <c r="BL558" s="612"/>
      <c r="BM558" s="247"/>
      <c r="BN558" s="818"/>
      <c r="BO558" s="942"/>
      <c r="BP558" s="825"/>
      <c r="BQ558" s="1045">
        <v>214.08144216356749</v>
      </c>
      <c r="BR558" s="1035"/>
      <c r="BS558" s="623"/>
      <c r="BT558" s="818"/>
      <c r="BU558" s="1035">
        <v>3.6088014536144239</v>
      </c>
      <c r="BV558" s="1035"/>
      <c r="BW558" s="247"/>
      <c r="BX558" s="643"/>
      <c r="BY558" s="1035">
        <v>8.3885419392831011</v>
      </c>
      <c r="BZ558" s="1035"/>
      <c r="CA558" s="617"/>
      <c r="CB558" s="617"/>
      <c r="CC558" s="643"/>
      <c r="CD558" s="1044">
        <v>0.14071102607829727</v>
      </c>
      <c r="CE558" s="1035"/>
      <c r="CF558" s="617"/>
      <c r="CG558" s="818"/>
      <c r="CH558" s="781"/>
      <c r="CI558" s="617">
        <v>12.459704825099742</v>
      </c>
      <c r="CK558" s="617"/>
      <c r="CL558" s="643"/>
      <c r="CM558" s="1014">
        <v>0.20766174708499555</v>
      </c>
      <c r="CO558" s="617"/>
      <c r="CP558" s="818"/>
      <c r="CQ558" s="154">
        <f t="shared" si="379"/>
        <v>5.8200770226407519</v>
      </c>
      <c r="CR558" s="87">
        <f t="shared" si="380"/>
        <v>5.7543134404640153</v>
      </c>
      <c r="CS558" s="141"/>
    </row>
    <row r="559" spans="1:97" s="246" customFormat="1" x14ac:dyDescent="0.3">
      <c r="A559" s="906" t="s">
        <v>2716</v>
      </c>
      <c r="B559" s="31" t="s">
        <v>1319</v>
      </c>
      <c r="C559" s="419" t="s">
        <v>599</v>
      </c>
      <c r="D559" s="419">
        <v>9</v>
      </c>
      <c r="E559" s="471" t="s">
        <v>1864</v>
      </c>
      <c r="F559" s="17"/>
      <c r="G559" s="419" t="s">
        <v>1864</v>
      </c>
      <c r="H559" s="419" t="s">
        <v>2696</v>
      </c>
      <c r="I559" s="17"/>
      <c r="J559" s="17"/>
      <c r="K559" s="17" t="s">
        <v>1691</v>
      </c>
      <c r="L559" s="17" t="s">
        <v>1692</v>
      </c>
      <c r="M559" s="17"/>
      <c r="N559" s="219"/>
      <c r="O559" s="310"/>
      <c r="P559" s="304">
        <v>43126</v>
      </c>
      <c r="Q559" s="408">
        <v>0.35416666666666669</v>
      </c>
      <c r="R559" s="472" t="s">
        <v>2695</v>
      </c>
      <c r="S559" s="472" t="s">
        <v>2695</v>
      </c>
      <c r="T559" s="617">
        <v>128.1</v>
      </c>
      <c r="U559" s="617">
        <v>138.80000000000001</v>
      </c>
      <c r="V559" s="640">
        <v>10.700000000000017</v>
      </c>
      <c r="W559" s="617">
        <v>1064</v>
      </c>
      <c r="X559" s="617">
        <v>10.056390977443625</v>
      </c>
      <c r="Y559" s="643"/>
      <c r="Z559" s="472" t="s">
        <v>2695</v>
      </c>
      <c r="AA559" s="617">
        <v>128.69999999999999</v>
      </c>
      <c r="AB559" s="617">
        <v>139</v>
      </c>
      <c r="AC559" s="617">
        <v>10.300000000000011</v>
      </c>
      <c r="AD559" s="617">
        <v>1026</v>
      </c>
      <c r="AE559" s="617">
        <v>10.038986354775838</v>
      </c>
      <c r="AF559" s="643"/>
      <c r="AG559" s="472" t="s">
        <v>2695</v>
      </c>
      <c r="AH559" s="617">
        <v>128.5</v>
      </c>
      <c r="AI559" s="617">
        <v>140.19999999999999</v>
      </c>
      <c r="AJ559" s="617">
        <v>11.699999999999989</v>
      </c>
      <c r="AK559" s="617">
        <v>1120</v>
      </c>
      <c r="AL559" s="617">
        <v>10.446428571428561</v>
      </c>
      <c r="AM559" s="643"/>
      <c r="AN559" s="617">
        <v>10.180601967882675</v>
      </c>
      <c r="AO559" s="617">
        <v>0.23037701184603507</v>
      </c>
      <c r="AP559" s="617">
        <v>2.2629016690056103</v>
      </c>
      <c r="AQ559" s="1036">
        <v>3</v>
      </c>
      <c r="AR559" s="643"/>
      <c r="AS559" s="617"/>
      <c r="AT559" s="86" t="s">
        <v>191</v>
      </c>
      <c r="AU559" s="86" t="s">
        <v>191</v>
      </c>
      <c r="AV559" s="86" t="s">
        <v>191</v>
      </c>
      <c r="AW559" s="161"/>
      <c r="AX559" s="643"/>
      <c r="AY559" s="86" t="s">
        <v>191</v>
      </c>
      <c r="AZ559" s="86" t="s">
        <v>191</v>
      </c>
      <c r="BA559" s="86" t="s">
        <v>191</v>
      </c>
      <c r="BB559" s="86"/>
      <c r="BC559" s="643"/>
      <c r="BD559" s="801"/>
      <c r="BE559" s="247" t="s">
        <v>2695</v>
      </c>
      <c r="BF559" s="198">
        <v>8.7525781065738251</v>
      </c>
      <c r="BG559" s="617"/>
      <c r="BH559" s="617"/>
      <c r="BI559" s="643"/>
      <c r="BJ559" s="247" t="s">
        <v>2695</v>
      </c>
      <c r="BK559" s="612">
        <v>6.7245018793081229E-2</v>
      </c>
      <c r="BL559" s="612"/>
      <c r="BM559" s="247"/>
      <c r="BN559" s="818"/>
      <c r="BO559" s="942"/>
      <c r="BP559" s="825"/>
      <c r="BQ559" s="1045">
        <v>446.65935796512139</v>
      </c>
      <c r="BR559" s="1035"/>
      <c r="BS559" s="623"/>
      <c r="BT559" s="818"/>
      <c r="BU559" s="1035">
        <v>4.4917811374312082</v>
      </c>
      <c r="BV559" s="1035"/>
      <c r="BW559" s="247"/>
      <c r="BX559" s="643"/>
      <c r="BY559" s="1035">
        <v>10.923985617445227</v>
      </c>
      <c r="BZ559" s="1035"/>
      <c r="CA559" s="617"/>
      <c r="CB559" s="617"/>
      <c r="CC559" s="643"/>
      <c r="CD559" s="1044">
        <v>0.10966574255330037</v>
      </c>
      <c r="CE559" s="1035"/>
      <c r="CF559" s="617"/>
      <c r="CG559" s="818"/>
      <c r="CH559" s="781"/>
      <c r="CI559" s="617">
        <v>33.277334802205196</v>
      </c>
      <c r="CK559" s="617"/>
      <c r="CL559" s="643"/>
      <c r="CM559" s="1014">
        <v>0.34762930105875028</v>
      </c>
      <c r="CO559" s="617"/>
      <c r="CP559" s="818"/>
      <c r="CQ559" s="154">
        <f t="shared" si="379"/>
        <v>7.4502714896222431</v>
      </c>
      <c r="CR559" s="87">
        <f t="shared" si="380"/>
        <v>7.7392306174907493</v>
      </c>
      <c r="CS559" s="141"/>
    </row>
    <row r="560" spans="1:97" s="246" customFormat="1" x14ac:dyDescent="0.3">
      <c r="A560" s="906" t="s">
        <v>2717</v>
      </c>
      <c r="B560" s="31" t="s">
        <v>1320</v>
      </c>
      <c r="C560" s="419" t="s">
        <v>599</v>
      </c>
      <c r="D560" s="419">
        <v>9</v>
      </c>
      <c r="E560" s="471" t="s">
        <v>1864</v>
      </c>
      <c r="F560" s="17"/>
      <c r="G560" s="419" t="s">
        <v>1864</v>
      </c>
      <c r="H560" s="419" t="s">
        <v>2698</v>
      </c>
      <c r="I560" s="17"/>
      <c r="J560" s="17"/>
      <c r="K560" s="17" t="s">
        <v>1691</v>
      </c>
      <c r="L560" s="17" t="s">
        <v>1692</v>
      </c>
      <c r="M560" s="17"/>
      <c r="N560" s="219"/>
      <c r="O560" s="310"/>
      <c r="P560" s="304">
        <v>43143</v>
      </c>
      <c r="Q560" s="408">
        <v>0.47916666666666669</v>
      </c>
      <c r="R560" s="472" t="s">
        <v>2697</v>
      </c>
      <c r="S560" s="472" t="s">
        <v>2697</v>
      </c>
      <c r="T560" s="617">
        <v>129.1</v>
      </c>
      <c r="U560" s="617">
        <v>135.30000000000001</v>
      </c>
      <c r="V560" s="640">
        <v>6.2000000000000171</v>
      </c>
      <c r="W560" s="617">
        <v>968</v>
      </c>
      <c r="X560" s="617">
        <v>6.4049586776859684</v>
      </c>
      <c r="Y560" s="643"/>
      <c r="Z560" s="472" t="s">
        <v>2697</v>
      </c>
      <c r="AA560" s="617">
        <v>128.30000000000001</v>
      </c>
      <c r="AB560" s="617">
        <v>133.70000000000002</v>
      </c>
      <c r="AC560" s="617">
        <v>5.4000000000000057</v>
      </c>
      <c r="AD560" s="617">
        <v>884</v>
      </c>
      <c r="AE560" s="617">
        <v>6.10859728506788</v>
      </c>
      <c r="AF560" s="643"/>
      <c r="AG560" s="472" t="s">
        <v>2697</v>
      </c>
      <c r="AH560" s="617">
        <v>128.30000000000001</v>
      </c>
      <c r="AI560" s="617">
        <v>134</v>
      </c>
      <c r="AJ560" s="617">
        <v>5.6999999999999886</v>
      </c>
      <c r="AK560" s="617">
        <v>880</v>
      </c>
      <c r="AL560" s="617">
        <v>6.4772727272727142</v>
      </c>
      <c r="AM560" s="643"/>
      <c r="AN560" s="617">
        <v>6.3302762300088533</v>
      </c>
      <c r="AO560" s="617">
        <v>0.19535479624139299</v>
      </c>
      <c r="AP560" s="617">
        <v>3.0860390470056909</v>
      </c>
      <c r="AQ560" s="1036">
        <v>3</v>
      </c>
      <c r="AR560" s="643"/>
      <c r="AS560" s="617"/>
      <c r="AT560" s="86" t="s">
        <v>191</v>
      </c>
      <c r="AU560" s="86" t="s">
        <v>191</v>
      </c>
      <c r="AV560" s="86" t="s">
        <v>191</v>
      </c>
      <c r="AW560" s="161"/>
      <c r="AX560" s="643"/>
      <c r="AY560" s="86" t="s">
        <v>191</v>
      </c>
      <c r="AZ560" s="86" t="s">
        <v>191</v>
      </c>
      <c r="BA560" s="86" t="s">
        <v>191</v>
      </c>
      <c r="BB560" s="86"/>
      <c r="BC560" s="643"/>
      <c r="BD560" s="801"/>
      <c r="BE560" s="247" t="s">
        <v>2697</v>
      </c>
      <c r="BF560" s="198">
        <v>2.9204199649051836</v>
      </c>
      <c r="BG560" s="617">
        <v>7.4129114133198559E-2</v>
      </c>
      <c r="BH560" s="617" t="s">
        <v>2722</v>
      </c>
      <c r="BI560" s="643"/>
      <c r="BJ560" s="247" t="s">
        <v>2697</v>
      </c>
      <c r="BK560" s="612">
        <v>5.4653406416904339E-2</v>
      </c>
      <c r="BL560" s="612"/>
      <c r="BM560" s="247"/>
      <c r="BN560" s="818"/>
      <c r="BO560" s="942"/>
      <c r="BP560" s="825"/>
      <c r="BQ560" s="1045">
        <v>265.97530386212924</v>
      </c>
      <c r="BR560" s="1035"/>
      <c r="BS560" s="623"/>
      <c r="BT560" s="818"/>
      <c r="BU560" s="1035">
        <v>1.7035608305219068</v>
      </c>
      <c r="BV560" s="1035"/>
      <c r="BW560" s="247"/>
      <c r="BX560" s="643"/>
      <c r="BY560" s="1035">
        <v>34.09457534927693</v>
      </c>
      <c r="BZ560" s="1035"/>
      <c r="CA560" s="617"/>
      <c r="CB560" s="617"/>
      <c r="CC560" s="643"/>
      <c r="CD560" s="1044">
        <v>0.20827003041413464</v>
      </c>
      <c r="CE560" s="1035"/>
      <c r="CF560" s="617"/>
      <c r="CG560" s="818"/>
      <c r="CH560" s="781"/>
      <c r="CI560" s="617">
        <v>22.761379278297309</v>
      </c>
      <c r="CK560" s="617"/>
      <c r="CL560" s="643"/>
      <c r="CM560" s="1014">
        <v>0.14743166123442544</v>
      </c>
      <c r="CO560" s="617"/>
      <c r="CP560" s="818"/>
      <c r="CQ560" s="154">
        <f t="shared" si="379"/>
        <v>8.5577040228125387</v>
      </c>
      <c r="CR560" s="87">
        <f t="shared" si="380"/>
        <v>8.6543232617797354</v>
      </c>
      <c r="CS560" s="141"/>
    </row>
    <row r="561" spans="1:16384" s="859" customFormat="1" x14ac:dyDescent="0.3">
      <c r="A561" s="928" t="s">
        <v>2728</v>
      </c>
      <c r="B561" s="740" t="s">
        <v>1321</v>
      </c>
      <c r="C561" s="744" t="s">
        <v>599</v>
      </c>
      <c r="D561" s="744">
        <v>9</v>
      </c>
      <c r="E561" s="742" t="s">
        <v>1864</v>
      </c>
      <c r="F561" s="1047"/>
      <c r="G561" s="744" t="s">
        <v>1864</v>
      </c>
      <c r="H561" s="744" t="s">
        <v>2700</v>
      </c>
      <c r="I561" s="1047"/>
      <c r="J561" s="1047"/>
      <c r="K561" s="1047" t="s">
        <v>1773</v>
      </c>
      <c r="L561" s="1047" t="s">
        <v>2733</v>
      </c>
      <c r="M561" s="1047"/>
      <c r="N561" s="741"/>
      <c r="O561" s="992"/>
      <c r="P561" s="1049">
        <v>43143</v>
      </c>
      <c r="Q561" s="1050">
        <v>0.5625</v>
      </c>
      <c r="R561" s="743" t="s">
        <v>2699</v>
      </c>
      <c r="S561" s="743" t="s">
        <v>2699</v>
      </c>
      <c r="T561" s="1051">
        <v>127.4</v>
      </c>
      <c r="U561" s="1051">
        <v>130</v>
      </c>
      <c r="V561" s="1052">
        <v>2.5999999999999943</v>
      </c>
      <c r="W561" s="1051">
        <v>726</v>
      </c>
      <c r="X561" s="1051">
        <v>3.5812672176308462</v>
      </c>
      <c r="Y561" s="931"/>
      <c r="Z561" s="743" t="s">
        <v>2699</v>
      </c>
      <c r="AA561" s="1051">
        <v>126.3</v>
      </c>
      <c r="AB561" s="1051">
        <v>129.20000000000002</v>
      </c>
      <c r="AC561" s="1051">
        <v>2.9000000000000199</v>
      </c>
      <c r="AD561" s="1051">
        <v>728</v>
      </c>
      <c r="AE561" s="1051">
        <v>3.9835164835165111</v>
      </c>
      <c r="AF561" s="931"/>
      <c r="AG561" s="743" t="s">
        <v>2699</v>
      </c>
      <c r="AH561" s="1051">
        <v>128.19999999999999</v>
      </c>
      <c r="AI561" s="1051">
        <v>131.1</v>
      </c>
      <c r="AJ561" s="1051">
        <v>2.9000000000000057</v>
      </c>
      <c r="AK561" s="1051">
        <v>730</v>
      </c>
      <c r="AL561" s="1051">
        <v>3.9726027397260353</v>
      </c>
      <c r="AM561" s="931"/>
      <c r="AN561" s="1051">
        <v>3.8457954802911307</v>
      </c>
      <c r="AO561" s="1051">
        <v>0.22915317750455141</v>
      </c>
      <c r="AP561" s="1051">
        <v>5.9585378026187774</v>
      </c>
      <c r="AQ561" s="1053">
        <v>3</v>
      </c>
      <c r="AR561" s="931"/>
      <c r="AS561" s="1051"/>
      <c r="AT561" s="757" t="s">
        <v>191</v>
      </c>
      <c r="AU561" s="757" t="s">
        <v>191</v>
      </c>
      <c r="AV561" s="757" t="s">
        <v>191</v>
      </c>
      <c r="AW561" s="758"/>
      <c r="AX561" s="931"/>
      <c r="AY561" s="757" t="s">
        <v>191</v>
      </c>
      <c r="AZ561" s="757" t="s">
        <v>191</v>
      </c>
      <c r="BA561" s="757" t="s">
        <v>191</v>
      </c>
      <c r="BB561" s="757"/>
      <c r="BC561" s="931"/>
      <c r="BD561" s="803"/>
      <c r="BE561" s="759" t="s">
        <v>2699</v>
      </c>
      <c r="BF561" s="760">
        <v>0.64645930163005216</v>
      </c>
      <c r="BG561" s="1051"/>
      <c r="BH561" s="1051"/>
      <c r="BI561" s="931"/>
      <c r="BJ561" s="759" t="s">
        <v>2699</v>
      </c>
      <c r="BK561" s="933">
        <v>2.7454662503403886E-2</v>
      </c>
      <c r="BL561" s="933"/>
      <c r="BM561" s="759"/>
      <c r="BN561" s="934"/>
      <c r="BO561" s="943"/>
      <c r="BP561" s="849"/>
      <c r="BQ561" s="1054">
        <v>171.90181956511518</v>
      </c>
      <c r="BR561" s="1055">
        <v>0.13607890538148126</v>
      </c>
      <c r="BS561" s="1056" t="s">
        <v>2722</v>
      </c>
      <c r="BT561" s="934"/>
      <c r="BU561" s="1055">
        <v>0.61562635105963981</v>
      </c>
      <c r="BV561" s="1055">
        <v>4.8733492285379931E-4</v>
      </c>
      <c r="BW561" s="759" t="s">
        <v>2722</v>
      </c>
      <c r="BX561" s="931"/>
      <c r="BY561" s="1055">
        <v>5.9336004724081448</v>
      </c>
      <c r="BZ561" s="1055"/>
      <c r="CA561" s="1051"/>
      <c r="CB561" s="1051"/>
      <c r="CC561" s="931"/>
      <c r="CD561" s="1057">
        <v>2.3636595288439151E-2</v>
      </c>
      <c r="CE561" s="1055"/>
      <c r="CF561" s="1051"/>
      <c r="CG561" s="934"/>
      <c r="CH561" s="899"/>
      <c r="CI561" s="1051">
        <v>11.024075793160868</v>
      </c>
      <c r="CK561" s="1051"/>
      <c r="CL561" s="931"/>
      <c r="CM561" s="1058">
        <v>4.3794273698858334E-2</v>
      </c>
      <c r="CO561" s="1051"/>
      <c r="CP561" s="934"/>
      <c r="CQ561" s="767">
        <f t="shared" si="379"/>
        <v>6.4130070414903466</v>
      </c>
      <c r="CR561" s="763">
        <f t="shared" si="380"/>
        <v>7.1137750395963302</v>
      </c>
      <c r="CS561" s="762"/>
    </row>
    <row r="562" spans="1:16384" s="246" customFormat="1" ht="14.4" x14ac:dyDescent="0.3">
      <c r="A562" s="906" t="s">
        <v>2734</v>
      </c>
      <c r="B562" s="31" t="s">
        <v>1323</v>
      </c>
      <c r="C562" s="419" t="s">
        <v>599</v>
      </c>
      <c r="D562" s="419">
        <v>9</v>
      </c>
      <c r="E562" s="471" t="s">
        <v>1864</v>
      </c>
      <c r="F562" s="17"/>
      <c r="G562" s="419">
        <v>11451800</v>
      </c>
      <c r="H562" s="419">
        <v>201803021000</v>
      </c>
      <c r="I562" s="17"/>
      <c r="J562" s="17"/>
      <c r="K562" s="17" t="s">
        <v>1691</v>
      </c>
      <c r="L562" s="17" t="s">
        <v>1692</v>
      </c>
      <c r="M562" s="17"/>
      <c r="N562" s="219"/>
      <c r="O562" s="310"/>
      <c r="P562" s="304">
        <v>43161</v>
      </c>
      <c r="Q562" s="408">
        <v>0.41666666666666669</v>
      </c>
      <c r="R562" s="472" t="s">
        <v>2729</v>
      </c>
      <c r="S562" s="472" t="s">
        <v>2729</v>
      </c>
      <c r="T562" s="246">
        <v>126.6</v>
      </c>
      <c r="U562" s="246">
        <v>136.9</v>
      </c>
      <c r="V562" s="246">
        <f>U562-T562</f>
        <v>10.300000000000011</v>
      </c>
      <c r="W562" s="246">
        <v>740</v>
      </c>
      <c r="X562" s="617">
        <v>13.918918918918935</v>
      </c>
      <c r="Y562" s="643"/>
      <c r="Z562" s="472" t="s">
        <v>2729</v>
      </c>
      <c r="AA562" s="617">
        <v>128.69999999999999</v>
      </c>
      <c r="AB562" s="617">
        <v>139.19999999999999</v>
      </c>
      <c r="AC562" s="617">
        <v>10.5</v>
      </c>
      <c r="AD562" s="617">
        <v>738</v>
      </c>
      <c r="AE562" s="617">
        <v>14.227642276422765</v>
      </c>
      <c r="AF562" s="643"/>
      <c r="AG562" s="472" t="s">
        <v>2729</v>
      </c>
      <c r="AH562" s="617">
        <v>127.6</v>
      </c>
      <c r="AI562" s="617">
        <v>138</v>
      </c>
      <c r="AJ562" s="617">
        <v>10.400000000000006</v>
      </c>
      <c r="AK562" s="617">
        <v>744</v>
      </c>
      <c r="AL562" s="617">
        <v>13.978494623655921</v>
      </c>
      <c r="AM562" s="643"/>
      <c r="AN562" s="617">
        <v>14.041685272999208</v>
      </c>
      <c r="AO562" s="617">
        <v>0.16377521634981579</v>
      </c>
      <c r="AP562" s="617">
        <v>1.166350143630833</v>
      </c>
      <c r="AQ562" s="1036">
        <v>3</v>
      </c>
      <c r="AR562" s="643"/>
      <c r="AS562" s="17"/>
      <c r="AT562" s="86" t="s">
        <v>191</v>
      </c>
      <c r="AU562" s="86" t="s">
        <v>191</v>
      </c>
      <c r="AV562" s="86" t="s">
        <v>191</v>
      </c>
      <c r="AW562" s="17"/>
      <c r="AX562" s="219"/>
      <c r="AY562" s="86" t="s">
        <v>191</v>
      </c>
      <c r="AZ562" s="86" t="s">
        <v>191</v>
      </c>
      <c r="BA562" s="86" t="s">
        <v>191</v>
      </c>
      <c r="BB562" s="472"/>
      <c r="BC562" s="906"/>
      <c r="BD562" s="31"/>
      <c r="BE562" s="247" t="s">
        <v>2729</v>
      </c>
      <c r="BF562" s="198">
        <v>2.2625193038354072</v>
      </c>
      <c r="BG562" s="471"/>
      <c r="BH562" s="17"/>
      <c r="BI562" s="419"/>
      <c r="BJ562" s="419"/>
      <c r="BK562" s="17"/>
      <c r="BL562" s="17"/>
      <c r="BM562" s="913"/>
      <c r="BN562" s="17"/>
      <c r="BO562" s="17"/>
      <c r="BP562" s="219"/>
      <c r="BQ562" s="310"/>
      <c r="BR562" s="304"/>
      <c r="BS562" s="408"/>
      <c r="BT562" s="472"/>
      <c r="BU562" s="906"/>
      <c r="BV562" s="31"/>
      <c r="BW562" s="419"/>
      <c r="BX562" s="419"/>
      <c r="BY562" s="471"/>
      <c r="BZ562" s="17"/>
      <c r="CA562" s="419"/>
      <c r="CB562" s="419"/>
      <c r="CC562" s="17"/>
      <c r="CD562" s="17"/>
      <c r="CE562" s="913"/>
      <c r="CF562" s="17"/>
      <c r="CG562" s="17"/>
      <c r="CH562" s="219"/>
      <c r="CI562" s="310"/>
      <c r="CJ562" s="304"/>
      <c r="CK562" s="408"/>
      <c r="CL562" s="472"/>
      <c r="CM562" s="906"/>
      <c r="CN562" s="31"/>
      <c r="CO562" s="419"/>
      <c r="CP562" s="419"/>
      <c r="CQ562" s="471"/>
      <c r="CR562" s="17"/>
      <c r="CS562" s="419"/>
      <c r="CT562" s="419"/>
      <c r="CU562" s="17"/>
      <c r="CV562" s="17"/>
      <c r="CW562" s="913"/>
      <c r="CX562" s="17"/>
      <c r="CY562" s="17"/>
      <c r="CZ562" s="219"/>
      <c r="DA562" s="310"/>
      <c r="DB562" s="304"/>
      <c r="DC562" s="408"/>
      <c r="DD562" s="472"/>
      <c r="DE562" s="906"/>
      <c r="DF562" s="31"/>
      <c r="DG562" s="419"/>
      <c r="DH562" s="419"/>
      <c r="DI562" s="471"/>
      <c r="DJ562" s="17"/>
      <c r="DK562" s="419"/>
      <c r="DL562" s="419"/>
      <c r="DM562" s="17"/>
      <c r="DN562" s="17"/>
      <c r="DO562" s="913"/>
      <c r="DP562" s="17"/>
      <c r="DQ562" s="17"/>
      <c r="DR562" s="219"/>
      <c r="DS562" s="310"/>
      <c r="DT562" s="304"/>
      <c r="DU562" s="408"/>
      <c r="DV562" s="472"/>
      <c r="DW562" s="906"/>
      <c r="DX562" s="31"/>
      <c r="DY562" s="419"/>
      <c r="DZ562" s="419"/>
      <c r="EA562" s="471"/>
      <c r="EB562" s="17"/>
      <c r="EC562" s="419"/>
      <c r="ED562" s="419"/>
      <c r="EE562" s="17"/>
      <c r="EF562" s="17"/>
      <c r="EG562" s="913"/>
      <c r="EH562" s="17"/>
      <c r="EI562" s="17"/>
      <c r="EJ562" s="219"/>
      <c r="EK562" s="310"/>
      <c r="EL562" s="304"/>
      <c r="EM562" s="408"/>
      <c r="EN562" s="472"/>
      <c r="EO562" s="906"/>
      <c r="EP562" s="31"/>
      <c r="EQ562" s="419"/>
      <c r="ER562" s="419"/>
      <c r="ES562" s="471"/>
      <c r="ET562" s="17"/>
      <c r="EU562" s="419"/>
      <c r="EV562" s="419"/>
      <c r="EW562" s="17"/>
      <c r="EX562" s="17"/>
      <c r="EY562" s="913"/>
      <c r="EZ562" s="17"/>
      <c r="FA562" s="17"/>
      <c r="FB562" s="219"/>
      <c r="FC562" s="310"/>
      <c r="FD562" s="304"/>
      <c r="FE562" s="408"/>
      <c r="FF562" s="472"/>
      <c r="FG562" s="906"/>
      <c r="FH562" s="31"/>
      <c r="FI562" s="419"/>
      <c r="FJ562" s="419"/>
      <c r="FK562" s="471"/>
      <c r="FL562" s="17"/>
      <c r="FM562" s="419"/>
      <c r="FN562" s="419"/>
      <c r="FO562" s="17"/>
      <c r="FP562" s="17"/>
      <c r="FQ562" s="913"/>
      <c r="FR562" s="17"/>
      <c r="FS562" s="17"/>
      <c r="FT562" s="219"/>
      <c r="FU562" s="310"/>
      <c r="FV562" s="304"/>
      <c r="FW562" s="408"/>
      <c r="FX562" s="472"/>
      <c r="FY562" s="906"/>
      <c r="FZ562" s="31"/>
      <c r="GA562" s="419"/>
      <c r="GB562" s="419"/>
      <c r="GC562" s="471"/>
      <c r="GD562" s="17"/>
      <c r="GE562" s="419"/>
      <c r="GF562" s="419"/>
      <c r="GG562" s="17"/>
      <c r="GH562" s="17"/>
      <c r="GI562" s="913"/>
      <c r="GJ562" s="17"/>
      <c r="GK562" s="17"/>
      <c r="GL562" s="219"/>
      <c r="GM562" s="310"/>
      <c r="GN562" s="304"/>
      <c r="GO562" s="408"/>
      <c r="GP562" s="472"/>
      <c r="GQ562" s="906"/>
      <c r="GR562" s="31"/>
      <c r="GS562" s="419"/>
      <c r="GT562" s="419"/>
      <c r="GU562" s="471"/>
      <c r="GV562" s="17"/>
      <c r="GW562" s="419"/>
      <c r="GX562" s="419"/>
      <c r="GY562" s="17"/>
      <c r="GZ562" s="17"/>
      <c r="HA562" s="913"/>
      <c r="HB562" s="17"/>
      <c r="HC562" s="17"/>
      <c r="HD562" s="219"/>
      <c r="HE562" s="310"/>
      <c r="HF562" s="304"/>
      <c r="HG562" s="408"/>
      <c r="HH562" s="472"/>
      <c r="HI562" s="906"/>
      <c r="HJ562" s="31"/>
      <c r="HK562" s="419"/>
      <c r="HL562" s="419"/>
      <c r="HM562" s="471"/>
      <c r="HN562" s="17"/>
      <c r="HO562" s="419"/>
      <c r="HP562" s="419"/>
      <c r="HQ562" s="17"/>
      <c r="HR562" s="17"/>
      <c r="HS562" s="913"/>
      <c r="HT562" s="17"/>
      <c r="HU562" s="17"/>
      <c r="HV562" s="219"/>
      <c r="HW562" s="310"/>
      <c r="HX562" s="304"/>
      <c r="HY562" s="408"/>
      <c r="HZ562" s="472"/>
      <c r="IA562" s="906"/>
      <c r="IB562" s="31"/>
      <c r="IC562" s="419"/>
      <c r="ID562" s="419"/>
      <c r="IE562" s="471"/>
      <c r="IF562" s="17"/>
      <c r="IG562" s="419"/>
      <c r="IH562" s="419"/>
      <c r="II562" s="17"/>
      <c r="IJ562" s="17"/>
      <c r="IK562" s="913"/>
      <c r="IL562" s="17"/>
      <c r="IM562" s="17"/>
      <c r="IN562" s="219"/>
      <c r="IO562" s="310"/>
      <c r="IP562" s="304"/>
      <c r="IQ562" s="408"/>
      <c r="IR562" s="472"/>
      <c r="IS562" s="906"/>
      <c r="IT562" s="31"/>
      <c r="IU562" s="419"/>
      <c r="IV562" s="419"/>
      <c r="IW562" s="471"/>
      <c r="IX562" s="17"/>
      <c r="IY562" s="419"/>
      <c r="IZ562" s="419"/>
      <c r="JA562" s="17"/>
      <c r="JB562" s="17"/>
      <c r="JC562" s="913"/>
      <c r="JD562" s="17"/>
      <c r="JE562" s="17"/>
      <c r="JF562" s="219"/>
      <c r="JG562" s="310"/>
      <c r="JH562" s="304"/>
      <c r="JI562" s="408"/>
      <c r="JJ562" s="472"/>
      <c r="JK562" s="906"/>
      <c r="JL562" s="31"/>
      <c r="JM562" s="419"/>
      <c r="JN562" s="419"/>
      <c r="JO562" s="471"/>
      <c r="JP562" s="17"/>
      <c r="JQ562" s="419"/>
      <c r="JR562" s="419"/>
      <c r="JS562" s="17"/>
      <c r="JT562" s="17"/>
      <c r="JU562" s="913"/>
      <c r="JV562" s="17"/>
      <c r="JW562" s="17"/>
      <c r="JX562" s="219"/>
      <c r="JY562" s="310"/>
      <c r="JZ562" s="304"/>
      <c r="KA562" s="408"/>
      <c r="KB562" s="472"/>
      <c r="KC562" s="906"/>
      <c r="KD562" s="31"/>
      <c r="KE562" s="419"/>
      <c r="KF562" s="419"/>
      <c r="KG562" s="471"/>
      <c r="KH562" s="17"/>
      <c r="KI562" s="419"/>
      <c r="KJ562" s="419"/>
      <c r="KK562" s="17"/>
      <c r="KL562" s="17"/>
      <c r="KM562" s="913"/>
      <c r="KN562" s="17"/>
      <c r="KO562" s="17"/>
      <c r="KP562" s="219"/>
      <c r="KQ562" s="310"/>
      <c r="KR562" s="304"/>
      <c r="KS562" s="408"/>
      <c r="KT562" s="472"/>
      <c r="KU562" s="906"/>
      <c r="KV562" s="31"/>
      <c r="KW562" s="419"/>
      <c r="KX562" s="419"/>
      <c r="KY562" s="471"/>
      <c r="KZ562" s="17"/>
      <c r="LA562" s="419"/>
      <c r="LB562" s="419"/>
      <c r="LC562" s="17"/>
      <c r="LD562" s="17"/>
      <c r="LE562" s="913"/>
      <c r="LF562" s="17"/>
      <c r="LG562" s="17"/>
      <c r="LH562" s="219"/>
      <c r="LI562" s="310"/>
      <c r="LJ562" s="304"/>
      <c r="LK562" s="408"/>
      <c r="LL562" s="472"/>
      <c r="LM562" s="906"/>
      <c r="LN562" s="31"/>
      <c r="LO562" s="419"/>
      <c r="LP562" s="419"/>
      <c r="LQ562" s="471"/>
      <c r="LR562" s="17"/>
      <c r="LS562" s="419"/>
      <c r="LT562" s="419"/>
      <c r="LU562" s="17"/>
      <c r="LV562" s="17"/>
      <c r="LW562" s="913"/>
      <c r="LX562" s="17"/>
      <c r="LY562" s="17"/>
      <c r="LZ562" s="219"/>
      <c r="MA562" s="310"/>
      <c r="MB562" s="304"/>
      <c r="MC562" s="408"/>
      <c r="MD562" s="472"/>
      <c r="ME562" s="906"/>
      <c r="MF562" s="31"/>
      <c r="MG562" s="419"/>
      <c r="MH562" s="419"/>
      <c r="MI562" s="471"/>
      <c r="MJ562" s="17"/>
      <c r="MK562" s="419"/>
      <c r="ML562" s="419"/>
      <c r="MM562" s="17"/>
      <c r="MN562" s="17"/>
      <c r="MO562" s="913"/>
      <c r="MP562" s="17"/>
      <c r="MQ562" s="17"/>
      <c r="MR562" s="219"/>
      <c r="MS562" s="310"/>
      <c r="MT562" s="304"/>
      <c r="MU562" s="408"/>
      <c r="MV562" s="472"/>
      <c r="MW562" s="906"/>
      <c r="MX562" s="31"/>
      <c r="MY562" s="419"/>
      <c r="MZ562" s="419"/>
      <c r="NA562" s="471"/>
      <c r="NB562" s="17"/>
      <c r="NC562" s="419"/>
      <c r="ND562" s="419"/>
      <c r="NE562" s="17"/>
      <c r="NF562" s="17"/>
      <c r="NG562" s="913"/>
      <c r="NH562" s="17"/>
      <c r="NI562" s="17"/>
      <c r="NJ562" s="219"/>
      <c r="NK562" s="310"/>
      <c r="NL562" s="304"/>
      <c r="NM562" s="408"/>
      <c r="NN562" s="472"/>
      <c r="NO562" s="906"/>
      <c r="NP562" s="31"/>
      <c r="NQ562" s="419"/>
      <c r="NR562" s="419"/>
      <c r="NS562" s="471"/>
      <c r="NT562" s="17"/>
      <c r="NU562" s="419"/>
      <c r="NV562" s="419"/>
      <c r="NW562" s="17"/>
      <c r="NX562" s="17"/>
      <c r="NY562" s="913"/>
      <c r="NZ562" s="17"/>
      <c r="OA562" s="17"/>
      <c r="OB562" s="219"/>
      <c r="OC562" s="310"/>
      <c r="OD562" s="304"/>
      <c r="OE562" s="408"/>
      <c r="OF562" s="472"/>
      <c r="OG562" s="906"/>
      <c r="OH562" s="31"/>
      <c r="OI562" s="419"/>
      <c r="OJ562" s="419"/>
      <c r="OK562" s="471"/>
      <c r="OL562" s="17"/>
      <c r="OM562" s="419"/>
      <c r="ON562" s="419"/>
      <c r="OO562" s="17"/>
      <c r="OP562" s="17"/>
      <c r="OQ562" s="913"/>
      <c r="OR562" s="17"/>
      <c r="OS562" s="17"/>
      <c r="OT562" s="219"/>
      <c r="OU562" s="310"/>
      <c r="OV562" s="304"/>
      <c r="OW562" s="408"/>
      <c r="OX562" s="472"/>
      <c r="OY562" s="906"/>
      <c r="OZ562" s="31"/>
      <c r="PA562" s="419"/>
      <c r="PB562" s="419"/>
      <c r="PC562" s="471"/>
      <c r="PD562" s="17"/>
      <c r="PE562" s="419"/>
      <c r="PF562" s="419"/>
      <c r="PG562" s="17"/>
      <c r="PH562" s="17"/>
      <c r="PI562" s="913"/>
      <c r="PJ562" s="17"/>
      <c r="PK562" s="17"/>
      <c r="PL562" s="219"/>
      <c r="PM562" s="310"/>
      <c r="PN562" s="304"/>
      <c r="PO562" s="408"/>
      <c r="PP562" s="472"/>
      <c r="PQ562" s="906"/>
      <c r="PR562" s="31"/>
      <c r="PS562" s="419"/>
      <c r="PT562" s="419"/>
      <c r="PU562" s="471"/>
      <c r="PV562" s="17"/>
      <c r="PW562" s="419"/>
      <c r="PX562" s="419"/>
      <c r="PY562" s="17"/>
      <c r="PZ562" s="17"/>
      <c r="QA562" s="913"/>
      <c r="QB562" s="17"/>
      <c r="QC562" s="17"/>
      <c r="QD562" s="219"/>
      <c r="QE562" s="310"/>
      <c r="QF562" s="304"/>
      <c r="QG562" s="408"/>
      <c r="QH562" s="472"/>
      <c r="QI562" s="906"/>
      <c r="QJ562" s="31"/>
      <c r="QK562" s="419"/>
      <c r="QL562" s="419"/>
      <c r="QM562" s="471"/>
      <c r="QN562" s="17"/>
      <c r="QO562" s="419"/>
      <c r="QP562" s="419"/>
      <c r="QQ562" s="17"/>
      <c r="QR562" s="17"/>
      <c r="QS562" s="913"/>
      <c r="QT562" s="17"/>
      <c r="QU562" s="17"/>
      <c r="QV562" s="219"/>
      <c r="QW562" s="310"/>
      <c r="QX562" s="304"/>
      <c r="QY562" s="408"/>
      <c r="QZ562" s="472"/>
      <c r="RA562" s="906"/>
      <c r="RB562" s="31"/>
      <c r="RC562" s="419"/>
      <c r="RD562" s="419"/>
      <c r="RE562" s="471"/>
      <c r="RF562" s="17"/>
      <c r="RG562" s="419"/>
      <c r="RH562" s="419"/>
      <c r="RI562" s="17"/>
      <c r="RJ562" s="17"/>
      <c r="RK562" s="913"/>
      <c r="RL562" s="17"/>
      <c r="RM562" s="17"/>
      <c r="RN562" s="219"/>
      <c r="RO562" s="310"/>
      <c r="RP562" s="304"/>
      <c r="RQ562" s="408"/>
      <c r="RR562" s="472"/>
      <c r="RS562" s="906"/>
      <c r="RT562" s="31"/>
      <c r="RU562" s="419"/>
      <c r="RV562" s="419"/>
      <c r="RW562" s="471"/>
      <c r="RX562" s="17"/>
      <c r="RY562" s="419"/>
      <c r="RZ562" s="419"/>
      <c r="SA562" s="17"/>
      <c r="SB562" s="17"/>
      <c r="SC562" s="913"/>
      <c r="SD562" s="17"/>
      <c r="SE562" s="17"/>
      <c r="SF562" s="219"/>
      <c r="SG562" s="310"/>
      <c r="SH562" s="304"/>
      <c r="SI562" s="408"/>
      <c r="SJ562" s="472"/>
      <c r="SK562" s="906"/>
      <c r="SL562" s="31"/>
      <c r="SM562" s="419"/>
      <c r="SN562" s="419"/>
      <c r="SO562" s="471"/>
      <c r="SP562" s="17"/>
      <c r="SQ562" s="419"/>
      <c r="SR562" s="419"/>
      <c r="SS562" s="17"/>
      <c r="ST562" s="17"/>
      <c r="SU562" s="913"/>
      <c r="SV562" s="17"/>
      <c r="SW562" s="17"/>
      <c r="SX562" s="219"/>
      <c r="SY562" s="310"/>
      <c r="SZ562" s="304"/>
      <c r="TA562" s="408"/>
      <c r="TB562" s="472"/>
      <c r="TC562" s="906"/>
      <c r="TD562" s="31"/>
      <c r="TE562" s="419"/>
      <c r="TF562" s="419"/>
      <c r="TG562" s="471"/>
      <c r="TH562" s="17"/>
      <c r="TI562" s="419"/>
      <c r="TJ562" s="419"/>
      <c r="TK562" s="17"/>
      <c r="TL562" s="17"/>
      <c r="TM562" s="913"/>
      <c r="TN562" s="17"/>
      <c r="TO562" s="17"/>
      <c r="TP562" s="219"/>
      <c r="TQ562" s="310"/>
      <c r="TR562" s="304"/>
      <c r="TS562" s="408"/>
      <c r="TT562" s="472"/>
      <c r="TU562" s="906"/>
      <c r="TV562" s="31"/>
      <c r="TW562" s="419"/>
      <c r="TX562" s="419"/>
      <c r="TY562" s="471"/>
      <c r="TZ562" s="17"/>
      <c r="UA562" s="419"/>
      <c r="UB562" s="419"/>
      <c r="UC562" s="17"/>
      <c r="UD562" s="17"/>
      <c r="UE562" s="913"/>
      <c r="UF562" s="17"/>
      <c r="UG562" s="17"/>
      <c r="UH562" s="219"/>
      <c r="UI562" s="310"/>
      <c r="UJ562" s="304"/>
      <c r="UK562" s="408"/>
      <c r="UL562" s="472"/>
      <c r="UM562" s="906"/>
      <c r="UN562" s="31"/>
      <c r="UO562" s="419"/>
      <c r="UP562" s="419"/>
      <c r="UQ562" s="471"/>
      <c r="UR562" s="17"/>
      <c r="US562" s="419"/>
      <c r="UT562" s="419"/>
      <c r="UU562" s="17"/>
      <c r="UV562" s="17"/>
      <c r="UW562" s="913"/>
      <c r="UX562" s="17"/>
      <c r="UY562" s="17"/>
      <c r="UZ562" s="219"/>
      <c r="VA562" s="310"/>
      <c r="VB562" s="304"/>
      <c r="VC562" s="408"/>
      <c r="VD562" s="472"/>
      <c r="VE562" s="906"/>
      <c r="VF562" s="31"/>
      <c r="VG562" s="419"/>
      <c r="VH562" s="419"/>
      <c r="VI562" s="471"/>
      <c r="VJ562" s="17"/>
      <c r="VK562" s="419"/>
      <c r="VL562" s="419"/>
      <c r="VM562" s="17"/>
      <c r="VN562" s="17"/>
      <c r="VO562" s="913"/>
      <c r="VP562" s="17"/>
      <c r="VQ562" s="17"/>
      <c r="VR562" s="219"/>
      <c r="VS562" s="310"/>
      <c r="VT562" s="304"/>
      <c r="VU562" s="408"/>
      <c r="VV562" s="472"/>
      <c r="VW562" s="906"/>
      <c r="VX562" s="31"/>
      <c r="VY562" s="419"/>
      <c r="VZ562" s="419"/>
      <c r="WA562" s="471"/>
      <c r="WB562" s="17"/>
      <c r="WC562" s="419"/>
      <c r="WD562" s="419"/>
      <c r="WE562" s="17"/>
      <c r="WF562" s="17"/>
      <c r="WG562" s="913"/>
      <c r="WH562" s="17"/>
      <c r="WI562" s="17"/>
      <c r="WJ562" s="219"/>
      <c r="WK562" s="310"/>
      <c r="WL562" s="304"/>
      <c r="WM562" s="408"/>
      <c r="WN562" s="472"/>
      <c r="WO562" s="906"/>
      <c r="WP562" s="31"/>
      <c r="WQ562" s="419"/>
      <c r="WR562" s="419"/>
      <c r="WS562" s="471"/>
      <c r="WT562" s="17"/>
      <c r="WU562" s="419"/>
      <c r="WV562" s="419"/>
      <c r="WW562" s="17"/>
      <c r="WX562" s="17"/>
      <c r="WY562" s="913"/>
      <c r="WZ562" s="17"/>
      <c r="XA562" s="17"/>
      <c r="XB562" s="219"/>
      <c r="XC562" s="310"/>
      <c r="XD562" s="304"/>
      <c r="XE562" s="408"/>
      <c r="XF562" s="472"/>
      <c r="XG562" s="906"/>
      <c r="XH562" s="31"/>
      <c r="XI562" s="419"/>
      <c r="XJ562" s="419"/>
      <c r="XK562" s="471"/>
      <c r="XL562" s="17"/>
      <c r="XM562" s="419"/>
      <c r="XN562" s="419"/>
      <c r="XO562" s="17"/>
      <c r="XP562" s="17"/>
      <c r="XQ562" s="913"/>
      <c r="XR562" s="17"/>
      <c r="XS562" s="17"/>
      <c r="XT562" s="219"/>
      <c r="XU562" s="310"/>
      <c r="XV562" s="304"/>
      <c r="XW562" s="408"/>
      <c r="XX562" s="472"/>
      <c r="XY562" s="906"/>
      <c r="XZ562" s="31"/>
      <c r="YA562" s="419"/>
      <c r="YB562" s="419"/>
      <c r="YC562" s="471"/>
      <c r="YD562" s="17"/>
      <c r="YE562" s="419"/>
      <c r="YF562" s="419"/>
      <c r="YG562" s="17"/>
      <c r="YH562" s="17"/>
      <c r="YI562" s="913"/>
      <c r="YJ562" s="17"/>
      <c r="YK562" s="17"/>
      <c r="YL562" s="219"/>
      <c r="YM562" s="310"/>
      <c r="YN562" s="304"/>
      <c r="YO562" s="408"/>
      <c r="YP562" s="472"/>
      <c r="YQ562" s="906"/>
      <c r="YR562" s="31"/>
      <c r="YS562" s="419"/>
      <c r="YT562" s="419"/>
      <c r="YU562" s="471"/>
      <c r="YV562" s="17"/>
      <c r="YW562" s="419"/>
      <c r="YX562" s="419"/>
      <c r="YY562" s="17"/>
      <c r="YZ562" s="17"/>
      <c r="ZA562" s="913"/>
      <c r="ZB562" s="17"/>
      <c r="ZC562" s="17"/>
      <c r="ZD562" s="219"/>
      <c r="ZE562" s="310"/>
      <c r="ZF562" s="304"/>
      <c r="ZG562" s="408"/>
      <c r="ZH562" s="472"/>
      <c r="ZI562" s="906"/>
      <c r="ZJ562" s="31"/>
      <c r="ZK562" s="419"/>
      <c r="ZL562" s="419"/>
      <c r="ZM562" s="471"/>
      <c r="ZN562" s="17"/>
      <c r="ZO562" s="419"/>
      <c r="ZP562" s="419"/>
      <c r="ZQ562" s="17"/>
      <c r="ZR562" s="17"/>
      <c r="ZS562" s="913"/>
      <c r="ZT562" s="17"/>
      <c r="ZU562" s="17"/>
      <c r="ZV562" s="219"/>
      <c r="ZW562" s="310"/>
      <c r="ZX562" s="304"/>
      <c r="ZY562" s="408"/>
      <c r="ZZ562" s="472"/>
      <c r="AAA562" s="906"/>
      <c r="AAB562" s="31"/>
      <c r="AAC562" s="419"/>
      <c r="AAD562" s="419"/>
      <c r="AAE562" s="471"/>
      <c r="AAF562" s="17"/>
      <c r="AAG562" s="419"/>
      <c r="AAH562" s="419"/>
      <c r="AAI562" s="17"/>
      <c r="AAJ562" s="17"/>
      <c r="AAK562" s="913"/>
      <c r="AAL562" s="17"/>
      <c r="AAM562" s="17"/>
      <c r="AAN562" s="219"/>
      <c r="AAO562" s="310"/>
      <c r="AAP562" s="304"/>
      <c r="AAQ562" s="408"/>
      <c r="AAR562" s="472"/>
      <c r="AAS562" s="906"/>
      <c r="AAT562" s="31"/>
      <c r="AAU562" s="419"/>
      <c r="AAV562" s="419"/>
      <c r="AAW562" s="471"/>
      <c r="AAX562" s="17"/>
      <c r="AAY562" s="419"/>
      <c r="AAZ562" s="419"/>
      <c r="ABA562" s="17"/>
      <c r="ABB562" s="17"/>
      <c r="ABC562" s="913"/>
      <c r="ABD562" s="17"/>
      <c r="ABE562" s="17"/>
      <c r="ABF562" s="219"/>
      <c r="ABG562" s="310"/>
      <c r="ABH562" s="304"/>
      <c r="ABI562" s="408"/>
      <c r="ABJ562" s="472"/>
      <c r="ABK562" s="906"/>
      <c r="ABL562" s="31"/>
      <c r="ABM562" s="419"/>
      <c r="ABN562" s="419"/>
      <c r="ABO562" s="471"/>
      <c r="ABP562" s="17"/>
      <c r="ABQ562" s="419"/>
      <c r="ABR562" s="419"/>
      <c r="ABS562" s="17"/>
      <c r="ABT562" s="17"/>
      <c r="ABU562" s="913"/>
      <c r="ABV562" s="17"/>
      <c r="ABW562" s="17"/>
      <c r="ABX562" s="219"/>
      <c r="ABY562" s="310"/>
      <c r="ABZ562" s="304"/>
      <c r="ACA562" s="408"/>
      <c r="ACB562" s="472"/>
      <c r="ACC562" s="906"/>
      <c r="ACD562" s="31"/>
      <c r="ACE562" s="419"/>
      <c r="ACF562" s="419"/>
      <c r="ACG562" s="471"/>
      <c r="ACH562" s="17"/>
      <c r="ACI562" s="419"/>
      <c r="ACJ562" s="419"/>
      <c r="ACK562" s="17"/>
      <c r="ACL562" s="17"/>
      <c r="ACM562" s="913"/>
      <c r="ACN562" s="17"/>
      <c r="ACO562" s="17"/>
      <c r="ACP562" s="219"/>
      <c r="ACQ562" s="310"/>
      <c r="ACR562" s="304"/>
      <c r="ACS562" s="408"/>
      <c r="ACT562" s="472"/>
      <c r="ACU562" s="906"/>
      <c r="ACV562" s="31"/>
      <c r="ACW562" s="419"/>
      <c r="ACX562" s="419"/>
      <c r="ACY562" s="471"/>
      <c r="ACZ562" s="17"/>
      <c r="ADA562" s="419"/>
      <c r="ADB562" s="419"/>
      <c r="ADC562" s="17"/>
      <c r="ADD562" s="17"/>
      <c r="ADE562" s="913"/>
      <c r="ADF562" s="17"/>
      <c r="ADG562" s="17"/>
      <c r="ADH562" s="219"/>
      <c r="ADI562" s="310"/>
      <c r="ADJ562" s="304"/>
      <c r="ADK562" s="408"/>
      <c r="ADL562" s="472"/>
      <c r="ADM562" s="906"/>
      <c r="ADN562" s="31"/>
      <c r="ADO562" s="419"/>
      <c r="ADP562" s="419"/>
      <c r="ADQ562" s="471"/>
      <c r="ADR562" s="17"/>
      <c r="ADS562" s="419"/>
      <c r="ADT562" s="419"/>
      <c r="ADU562" s="17"/>
      <c r="ADV562" s="17"/>
      <c r="ADW562" s="913"/>
      <c r="ADX562" s="17"/>
      <c r="ADY562" s="17"/>
      <c r="ADZ562" s="219"/>
      <c r="AEA562" s="310"/>
      <c r="AEB562" s="304"/>
      <c r="AEC562" s="408"/>
      <c r="AED562" s="472"/>
      <c r="AEE562" s="906"/>
      <c r="AEF562" s="31"/>
      <c r="AEG562" s="419"/>
      <c r="AEH562" s="419"/>
      <c r="AEI562" s="471"/>
      <c r="AEJ562" s="17"/>
      <c r="AEK562" s="419"/>
      <c r="AEL562" s="419"/>
      <c r="AEM562" s="17"/>
      <c r="AEN562" s="17"/>
      <c r="AEO562" s="913"/>
      <c r="AEP562" s="17"/>
      <c r="AEQ562" s="17"/>
      <c r="AER562" s="219"/>
      <c r="AES562" s="310"/>
      <c r="AET562" s="304"/>
      <c r="AEU562" s="408"/>
      <c r="AEV562" s="472"/>
      <c r="AEW562" s="906"/>
      <c r="AEX562" s="31"/>
      <c r="AEY562" s="419"/>
      <c r="AEZ562" s="419"/>
      <c r="AFA562" s="471"/>
      <c r="AFB562" s="17"/>
      <c r="AFC562" s="419"/>
      <c r="AFD562" s="419"/>
      <c r="AFE562" s="17"/>
      <c r="AFF562" s="17"/>
      <c r="AFG562" s="913"/>
      <c r="AFH562" s="17"/>
      <c r="AFI562" s="17"/>
      <c r="AFJ562" s="219"/>
      <c r="AFK562" s="310"/>
      <c r="AFL562" s="304"/>
      <c r="AFM562" s="408"/>
      <c r="AFN562" s="472"/>
      <c r="AFO562" s="906"/>
      <c r="AFP562" s="31"/>
      <c r="AFQ562" s="419"/>
      <c r="AFR562" s="419"/>
      <c r="AFS562" s="471"/>
      <c r="AFT562" s="17"/>
      <c r="AFU562" s="419"/>
      <c r="AFV562" s="419"/>
      <c r="AFW562" s="17"/>
      <c r="AFX562" s="17"/>
      <c r="AFY562" s="913"/>
      <c r="AFZ562" s="17"/>
      <c r="AGA562" s="17"/>
      <c r="AGB562" s="219"/>
      <c r="AGC562" s="310"/>
      <c r="AGD562" s="304"/>
      <c r="AGE562" s="408"/>
      <c r="AGF562" s="472"/>
      <c r="AGG562" s="906"/>
      <c r="AGH562" s="31"/>
      <c r="AGI562" s="419"/>
      <c r="AGJ562" s="419"/>
      <c r="AGK562" s="471"/>
      <c r="AGL562" s="17"/>
      <c r="AGM562" s="419"/>
      <c r="AGN562" s="419"/>
      <c r="AGO562" s="17"/>
      <c r="AGP562" s="17"/>
      <c r="AGQ562" s="913"/>
      <c r="AGR562" s="17"/>
      <c r="AGS562" s="17"/>
      <c r="AGT562" s="219"/>
      <c r="AGU562" s="310"/>
      <c r="AGV562" s="304"/>
      <c r="AGW562" s="408"/>
      <c r="AGX562" s="472"/>
      <c r="AGY562" s="906"/>
      <c r="AGZ562" s="31"/>
      <c r="AHA562" s="419"/>
      <c r="AHB562" s="419"/>
      <c r="AHC562" s="471"/>
      <c r="AHD562" s="17"/>
      <c r="AHE562" s="419"/>
      <c r="AHF562" s="419"/>
      <c r="AHG562" s="17"/>
      <c r="AHH562" s="17"/>
      <c r="AHI562" s="913"/>
      <c r="AHJ562" s="17"/>
      <c r="AHK562" s="17"/>
      <c r="AHL562" s="219"/>
      <c r="AHM562" s="310"/>
      <c r="AHN562" s="304"/>
      <c r="AHO562" s="408"/>
      <c r="AHP562" s="472"/>
      <c r="AHQ562" s="906"/>
      <c r="AHR562" s="31"/>
      <c r="AHS562" s="419"/>
      <c r="AHT562" s="419"/>
      <c r="AHU562" s="471"/>
      <c r="AHV562" s="17"/>
      <c r="AHW562" s="419"/>
      <c r="AHX562" s="419"/>
      <c r="AHY562" s="17"/>
      <c r="AHZ562" s="17"/>
      <c r="AIA562" s="913"/>
      <c r="AIB562" s="17"/>
      <c r="AIC562" s="17"/>
      <c r="AID562" s="219"/>
      <c r="AIE562" s="310"/>
      <c r="AIF562" s="304"/>
      <c r="AIG562" s="408"/>
      <c r="AIH562" s="472"/>
      <c r="AII562" s="906"/>
      <c r="AIJ562" s="31"/>
      <c r="AIK562" s="419"/>
      <c r="AIL562" s="419"/>
      <c r="AIM562" s="471"/>
      <c r="AIN562" s="17"/>
      <c r="AIO562" s="419"/>
      <c r="AIP562" s="419"/>
      <c r="AIQ562" s="17"/>
      <c r="AIR562" s="17"/>
      <c r="AIS562" s="913"/>
      <c r="AIT562" s="17"/>
      <c r="AIU562" s="17"/>
      <c r="AIV562" s="219"/>
      <c r="AIW562" s="310"/>
      <c r="AIX562" s="304"/>
      <c r="AIY562" s="408"/>
      <c r="AIZ562" s="472"/>
      <c r="AJA562" s="906"/>
      <c r="AJB562" s="31"/>
      <c r="AJC562" s="419"/>
      <c r="AJD562" s="419"/>
      <c r="AJE562" s="471"/>
      <c r="AJF562" s="17"/>
      <c r="AJG562" s="419"/>
      <c r="AJH562" s="419"/>
      <c r="AJI562" s="17"/>
      <c r="AJJ562" s="17"/>
      <c r="AJK562" s="913"/>
      <c r="AJL562" s="17"/>
      <c r="AJM562" s="17"/>
      <c r="AJN562" s="219"/>
      <c r="AJO562" s="310"/>
      <c r="AJP562" s="304"/>
      <c r="AJQ562" s="408"/>
      <c r="AJR562" s="472"/>
      <c r="AJS562" s="906"/>
      <c r="AJT562" s="31"/>
      <c r="AJU562" s="419"/>
      <c r="AJV562" s="419"/>
      <c r="AJW562" s="471"/>
      <c r="AJX562" s="17"/>
      <c r="AJY562" s="419"/>
      <c r="AJZ562" s="419"/>
      <c r="AKA562" s="17"/>
      <c r="AKB562" s="17"/>
      <c r="AKC562" s="913"/>
      <c r="AKD562" s="17"/>
      <c r="AKE562" s="17"/>
      <c r="AKF562" s="219"/>
      <c r="AKG562" s="310"/>
      <c r="AKH562" s="304"/>
      <c r="AKI562" s="408"/>
      <c r="AKJ562" s="472"/>
      <c r="AKK562" s="906"/>
      <c r="AKL562" s="31"/>
      <c r="AKM562" s="419"/>
      <c r="AKN562" s="419"/>
      <c r="AKO562" s="471"/>
      <c r="AKP562" s="17"/>
      <c r="AKQ562" s="419"/>
      <c r="AKR562" s="419"/>
      <c r="AKS562" s="17"/>
      <c r="AKT562" s="17"/>
      <c r="AKU562" s="913"/>
      <c r="AKV562" s="17"/>
      <c r="AKW562" s="17"/>
      <c r="AKX562" s="219"/>
      <c r="AKY562" s="310"/>
      <c r="AKZ562" s="304"/>
      <c r="ALA562" s="408"/>
      <c r="ALB562" s="472"/>
      <c r="ALC562" s="906"/>
      <c r="ALD562" s="31"/>
      <c r="ALE562" s="419"/>
      <c r="ALF562" s="419"/>
      <c r="ALG562" s="471"/>
      <c r="ALH562" s="17"/>
      <c r="ALI562" s="419"/>
      <c r="ALJ562" s="419"/>
      <c r="ALK562" s="17"/>
      <c r="ALL562" s="17"/>
      <c r="ALM562" s="913"/>
      <c r="ALN562" s="17"/>
      <c r="ALO562" s="17"/>
      <c r="ALP562" s="219"/>
      <c r="ALQ562" s="310"/>
      <c r="ALR562" s="304"/>
      <c r="ALS562" s="408"/>
      <c r="ALT562" s="472"/>
      <c r="ALU562" s="906"/>
      <c r="ALV562" s="31"/>
      <c r="ALW562" s="419"/>
      <c r="ALX562" s="419"/>
      <c r="ALY562" s="471"/>
      <c r="ALZ562" s="17"/>
      <c r="AMA562" s="419"/>
      <c r="AMB562" s="419"/>
      <c r="AMC562" s="17"/>
      <c r="AMD562" s="17"/>
      <c r="AME562" s="913"/>
      <c r="AMF562" s="17"/>
      <c r="AMG562" s="17"/>
      <c r="AMH562" s="219"/>
      <c r="AMI562" s="310"/>
      <c r="AMJ562" s="304"/>
      <c r="AMK562" s="408"/>
      <c r="AML562" s="472"/>
      <c r="AMM562" s="906"/>
      <c r="AMN562" s="31"/>
      <c r="AMO562" s="419"/>
      <c r="AMP562" s="419"/>
      <c r="AMQ562" s="471"/>
      <c r="AMR562" s="17"/>
      <c r="AMS562" s="419"/>
      <c r="AMT562" s="419"/>
      <c r="AMU562" s="17"/>
      <c r="AMV562" s="17"/>
      <c r="AMW562" s="913"/>
      <c r="AMX562" s="17"/>
      <c r="AMY562" s="17"/>
      <c r="AMZ562" s="219"/>
      <c r="ANA562" s="310"/>
      <c r="ANB562" s="304"/>
      <c r="ANC562" s="408"/>
      <c r="AND562" s="472"/>
      <c r="ANE562" s="906"/>
      <c r="ANF562" s="31"/>
      <c r="ANG562" s="419"/>
      <c r="ANH562" s="419"/>
      <c r="ANI562" s="471"/>
      <c r="ANJ562" s="17"/>
      <c r="ANK562" s="419"/>
      <c r="ANL562" s="419"/>
      <c r="ANM562" s="17"/>
      <c r="ANN562" s="17"/>
      <c r="ANO562" s="913"/>
      <c r="ANP562" s="17"/>
      <c r="ANQ562" s="17"/>
      <c r="ANR562" s="219"/>
      <c r="ANS562" s="310"/>
      <c r="ANT562" s="304"/>
      <c r="ANU562" s="408"/>
      <c r="ANV562" s="472"/>
      <c r="ANW562" s="906"/>
      <c r="ANX562" s="31"/>
      <c r="ANY562" s="419"/>
      <c r="ANZ562" s="419"/>
      <c r="AOA562" s="471"/>
      <c r="AOB562" s="17"/>
      <c r="AOC562" s="419"/>
      <c r="AOD562" s="419"/>
      <c r="AOE562" s="17"/>
      <c r="AOF562" s="17"/>
      <c r="AOG562" s="913"/>
      <c r="AOH562" s="17"/>
      <c r="AOI562" s="17"/>
      <c r="AOJ562" s="219"/>
      <c r="AOK562" s="310"/>
      <c r="AOL562" s="304"/>
      <c r="AOM562" s="408"/>
      <c r="AON562" s="472"/>
      <c r="AOO562" s="906"/>
      <c r="AOP562" s="31"/>
      <c r="AOQ562" s="419"/>
      <c r="AOR562" s="419"/>
      <c r="AOS562" s="471"/>
      <c r="AOT562" s="17"/>
      <c r="AOU562" s="419"/>
      <c r="AOV562" s="419"/>
      <c r="AOW562" s="17"/>
      <c r="AOX562" s="17"/>
      <c r="AOY562" s="913"/>
      <c r="AOZ562" s="17"/>
      <c r="APA562" s="17"/>
      <c r="APB562" s="219"/>
      <c r="APC562" s="310"/>
      <c r="APD562" s="304"/>
      <c r="APE562" s="408"/>
      <c r="APF562" s="472"/>
      <c r="APG562" s="906"/>
      <c r="APH562" s="31"/>
      <c r="API562" s="419"/>
      <c r="APJ562" s="419"/>
      <c r="APK562" s="471"/>
      <c r="APL562" s="17"/>
      <c r="APM562" s="419"/>
      <c r="APN562" s="419"/>
      <c r="APO562" s="17"/>
      <c r="APP562" s="17"/>
      <c r="APQ562" s="913"/>
      <c r="APR562" s="17"/>
      <c r="APS562" s="17"/>
      <c r="APT562" s="219"/>
      <c r="APU562" s="310"/>
      <c r="APV562" s="304"/>
      <c r="APW562" s="408"/>
      <c r="APX562" s="472"/>
      <c r="APY562" s="906"/>
      <c r="APZ562" s="31"/>
      <c r="AQA562" s="419"/>
      <c r="AQB562" s="419"/>
      <c r="AQC562" s="471"/>
      <c r="AQD562" s="17"/>
      <c r="AQE562" s="419"/>
      <c r="AQF562" s="419"/>
      <c r="AQG562" s="17"/>
      <c r="AQH562" s="17"/>
      <c r="AQI562" s="913"/>
      <c r="AQJ562" s="17"/>
      <c r="AQK562" s="17"/>
      <c r="AQL562" s="219"/>
      <c r="AQM562" s="310"/>
      <c r="AQN562" s="304"/>
      <c r="AQO562" s="408"/>
      <c r="AQP562" s="472"/>
      <c r="AQQ562" s="906"/>
      <c r="AQR562" s="31"/>
      <c r="AQS562" s="419"/>
      <c r="AQT562" s="419"/>
      <c r="AQU562" s="471"/>
      <c r="AQV562" s="17"/>
      <c r="AQW562" s="419"/>
      <c r="AQX562" s="419"/>
      <c r="AQY562" s="17"/>
      <c r="AQZ562" s="17"/>
      <c r="ARA562" s="913"/>
      <c r="ARB562" s="17"/>
      <c r="ARC562" s="17"/>
      <c r="ARD562" s="219"/>
      <c r="ARE562" s="310"/>
      <c r="ARF562" s="304"/>
      <c r="ARG562" s="408"/>
      <c r="ARH562" s="472"/>
      <c r="ARI562" s="906"/>
      <c r="ARJ562" s="31"/>
      <c r="ARK562" s="419"/>
      <c r="ARL562" s="419"/>
      <c r="ARM562" s="471"/>
      <c r="ARN562" s="17"/>
      <c r="ARO562" s="419"/>
      <c r="ARP562" s="419"/>
      <c r="ARQ562" s="17"/>
      <c r="ARR562" s="17"/>
      <c r="ARS562" s="913"/>
      <c r="ART562" s="17"/>
      <c r="ARU562" s="17"/>
      <c r="ARV562" s="219"/>
      <c r="ARW562" s="310"/>
      <c r="ARX562" s="304"/>
      <c r="ARY562" s="408"/>
      <c r="ARZ562" s="472"/>
      <c r="ASA562" s="906"/>
      <c r="ASB562" s="31"/>
      <c r="ASC562" s="419"/>
      <c r="ASD562" s="419"/>
      <c r="ASE562" s="471"/>
      <c r="ASF562" s="17"/>
      <c r="ASG562" s="419"/>
      <c r="ASH562" s="419"/>
      <c r="ASI562" s="17"/>
      <c r="ASJ562" s="17"/>
      <c r="ASK562" s="913"/>
      <c r="ASL562" s="17"/>
      <c r="ASM562" s="17"/>
      <c r="ASN562" s="219"/>
      <c r="ASO562" s="310"/>
      <c r="ASP562" s="304"/>
      <c r="ASQ562" s="408"/>
      <c r="ASR562" s="472"/>
      <c r="ASS562" s="906"/>
      <c r="AST562" s="31"/>
      <c r="ASU562" s="419"/>
      <c r="ASV562" s="419"/>
      <c r="ASW562" s="471"/>
      <c r="ASX562" s="17"/>
      <c r="ASY562" s="419"/>
      <c r="ASZ562" s="419"/>
      <c r="ATA562" s="17"/>
      <c r="ATB562" s="17"/>
      <c r="ATC562" s="913"/>
      <c r="ATD562" s="17"/>
      <c r="ATE562" s="17"/>
      <c r="ATF562" s="219"/>
      <c r="ATG562" s="310"/>
      <c r="ATH562" s="304"/>
      <c r="ATI562" s="408"/>
      <c r="ATJ562" s="472"/>
      <c r="ATK562" s="906"/>
      <c r="ATL562" s="31"/>
      <c r="ATM562" s="419"/>
      <c r="ATN562" s="419"/>
      <c r="ATO562" s="471"/>
      <c r="ATP562" s="17"/>
      <c r="ATQ562" s="419"/>
      <c r="ATR562" s="419"/>
      <c r="ATS562" s="17"/>
      <c r="ATT562" s="17"/>
      <c r="ATU562" s="913"/>
      <c r="ATV562" s="17"/>
      <c r="ATW562" s="17"/>
      <c r="ATX562" s="219"/>
      <c r="ATY562" s="310"/>
      <c r="ATZ562" s="304"/>
      <c r="AUA562" s="408"/>
      <c r="AUB562" s="472"/>
      <c r="AUC562" s="906"/>
      <c r="AUD562" s="31"/>
      <c r="AUE562" s="419"/>
      <c r="AUF562" s="419"/>
      <c r="AUG562" s="471"/>
      <c r="AUH562" s="17"/>
      <c r="AUI562" s="419"/>
      <c r="AUJ562" s="419"/>
      <c r="AUK562" s="17"/>
      <c r="AUL562" s="17"/>
      <c r="AUM562" s="913"/>
      <c r="AUN562" s="17"/>
      <c r="AUO562" s="17"/>
      <c r="AUP562" s="219"/>
      <c r="AUQ562" s="310"/>
      <c r="AUR562" s="304"/>
      <c r="AUS562" s="408"/>
      <c r="AUT562" s="472"/>
      <c r="AUU562" s="906"/>
      <c r="AUV562" s="31"/>
      <c r="AUW562" s="419"/>
      <c r="AUX562" s="419"/>
      <c r="AUY562" s="471"/>
      <c r="AUZ562" s="17"/>
      <c r="AVA562" s="419"/>
      <c r="AVB562" s="419"/>
      <c r="AVC562" s="17"/>
      <c r="AVD562" s="17"/>
      <c r="AVE562" s="913"/>
      <c r="AVF562" s="17"/>
      <c r="AVG562" s="17"/>
      <c r="AVH562" s="219"/>
      <c r="AVI562" s="310"/>
      <c r="AVJ562" s="304"/>
      <c r="AVK562" s="408"/>
      <c r="AVL562" s="472"/>
      <c r="AVM562" s="906"/>
      <c r="AVN562" s="31"/>
      <c r="AVO562" s="419"/>
      <c r="AVP562" s="419"/>
      <c r="AVQ562" s="471"/>
      <c r="AVR562" s="17"/>
      <c r="AVS562" s="419"/>
      <c r="AVT562" s="419"/>
      <c r="AVU562" s="17"/>
      <c r="AVV562" s="17"/>
      <c r="AVW562" s="913"/>
      <c r="AVX562" s="17"/>
      <c r="AVY562" s="17"/>
      <c r="AVZ562" s="219"/>
      <c r="AWA562" s="310"/>
      <c r="AWB562" s="304"/>
      <c r="AWC562" s="408"/>
      <c r="AWD562" s="472"/>
      <c r="AWE562" s="906"/>
      <c r="AWF562" s="31"/>
      <c r="AWG562" s="419"/>
      <c r="AWH562" s="419"/>
      <c r="AWI562" s="471"/>
      <c r="AWJ562" s="17"/>
      <c r="AWK562" s="419"/>
      <c r="AWL562" s="419"/>
      <c r="AWM562" s="17"/>
      <c r="AWN562" s="17"/>
      <c r="AWO562" s="913"/>
      <c r="AWP562" s="17"/>
      <c r="AWQ562" s="17"/>
      <c r="AWR562" s="219"/>
      <c r="AWS562" s="310"/>
      <c r="AWT562" s="304"/>
      <c r="AWU562" s="408"/>
      <c r="AWV562" s="472"/>
      <c r="AWW562" s="906"/>
      <c r="AWX562" s="31"/>
      <c r="AWY562" s="419"/>
      <c r="AWZ562" s="419"/>
      <c r="AXA562" s="471"/>
      <c r="AXB562" s="17"/>
      <c r="AXC562" s="419"/>
      <c r="AXD562" s="419"/>
      <c r="AXE562" s="17"/>
      <c r="AXF562" s="17"/>
      <c r="AXG562" s="913"/>
      <c r="AXH562" s="17"/>
      <c r="AXI562" s="17"/>
      <c r="AXJ562" s="219"/>
      <c r="AXK562" s="310"/>
      <c r="AXL562" s="304"/>
      <c r="AXM562" s="408"/>
      <c r="AXN562" s="472"/>
      <c r="AXO562" s="906"/>
      <c r="AXP562" s="31"/>
      <c r="AXQ562" s="419"/>
      <c r="AXR562" s="419"/>
      <c r="AXS562" s="471"/>
      <c r="AXT562" s="17"/>
      <c r="AXU562" s="419"/>
      <c r="AXV562" s="419"/>
      <c r="AXW562" s="17"/>
      <c r="AXX562" s="17"/>
      <c r="AXY562" s="913"/>
      <c r="AXZ562" s="17"/>
      <c r="AYA562" s="17"/>
      <c r="AYB562" s="219"/>
      <c r="AYC562" s="310"/>
      <c r="AYD562" s="304"/>
      <c r="AYE562" s="408"/>
      <c r="AYF562" s="472"/>
      <c r="AYG562" s="906"/>
      <c r="AYH562" s="31"/>
      <c r="AYI562" s="419"/>
      <c r="AYJ562" s="419"/>
      <c r="AYK562" s="471"/>
      <c r="AYL562" s="17"/>
      <c r="AYM562" s="419"/>
      <c r="AYN562" s="419"/>
      <c r="AYO562" s="17"/>
      <c r="AYP562" s="17"/>
      <c r="AYQ562" s="913"/>
      <c r="AYR562" s="17"/>
      <c r="AYS562" s="17"/>
      <c r="AYT562" s="219"/>
      <c r="AYU562" s="310"/>
      <c r="AYV562" s="304"/>
      <c r="AYW562" s="408"/>
      <c r="AYX562" s="472"/>
      <c r="AYY562" s="906"/>
      <c r="AYZ562" s="31"/>
      <c r="AZA562" s="419"/>
      <c r="AZB562" s="419"/>
      <c r="AZC562" s="471"/>
      <c r="AZD562" s="17"/>
      <c r="AZE562" s="419"/>
      <c r="AZF562" s="419"/>
      <c r="AZG562" s="17"/>
      <c r="AZH562" s="17"/>
      <c r="AZI562" s="913"/>
      <c r="AZJ562" s="17"/>
      <c r="AZK562" s="17"/>
      <c r="AZL562" s="219"/>
      <c r="AZM562" s="310"/>
      <c r="AZN562" s="304"/>
      <c r="AZO562" s="408"/>
      <c r="AZP562" s="472"/>
      <c r="AZQ562" s="906"/>
      <c r="AZR562" s="31"/>
      <c r="AZS562" s="419"/>
      <c r="AZT562" s="419"/>
      <c r="AZU562" s="471"/>
      <c r="AZV562" s="17"/>
      <c r="AZW562" s="419"/>
      <c r="AZX562" s="419"/>
      <c r="AZY562" s="17"/>
      <c r="AZZ562" s="17"/>
      <c r="BAA562" s="913"/>
      <c r="BAB562" s="17"/>
      <c r="BAC562" s="17"/>
      <c r="BAD562" s="219"/>
      <c r="BAE562" s="310"/>
      <c r="BAF562" s="304"/>
      <c r="BAG562" s="408"/>
      <c r="BAH562" s="472"/>
      <c r="BAI562" s="906"/>
      <c r="BAJ562" s="31"/>
      <c r="BAK562" s="419"/>
      <c r="BAL562" s="419"/>
      <c r="BAM562" s="471"/>
      <c r="BAN562" s="17"/>
      <c r="BAO562" s="419"/>
      <c r="BAP562" s="419"/>
      <c r="BAQ562" s="17"/>
      <c r="BAR562" s="17"/>
      <c r="BAS562" s="913"/>
      <c r="BAT562" s="17"/>
      <c r="BAU562" s="17"/>
      <c r="BAV562" s="219"/>
      <c r="BAW562" s="310"/>
      <c r="BAX562" s="304"/>
      <c r="BAY562" s="408"/>
      <c r="BAZ562" s="472"/>
      <c r="BBA562" s="906"/>
      <c r="BBB562" s="31"/>
      <c r="BBC562" s="419"/>
      <c r="BBD562" s="419"/>
      <c r="BBE562" s="471"/>
      <c r="BBF562" s="17"/>
      <c r="BBG562" s="419"/>
      <c r="BBH562" s="419"/>
      <c r="BBI562" s="17"/>
      <c r="BBJ562" s="17"/>
      <c r="BBK562" s="913"/>
      <c r="BBL562" s="17"/>
      <c r="BBM562" s="17"/>
      <c r="BBN562" s="219"/>
      <c r="BBO562" s="310"/>
      <c r="BBP562" s="304"/>
      <c r="BBQ562" s="408"/>
      <c r="BBR562" s="472"/>
      <c r="BBS562" s="906"/>
      <c r="BBT562" s="31"/>
      <c r="BBU562" s="419"/>
      <c r="BBV562" s="419"/>
      <c r="BBW562" s="471"/>
      <c r="BBX562" s="17"/>
      <c r="BBY562" s="419"/>
      <c r="BBZ562" s="419"/>
      <c r="BCA562" s="17"/>
      <c r="BCB562" s="17"/>
      <c r="BCC562" s="913"/>
      <c r="BCD562" s="17"/>
      <c r="BCE562" s="17"/>
      <c r="BCF562" s="219"/>
      <c r="BCG562" s="310"/>
      <c r="BCH562" s="304"/>
      <c r="BCI562" s="408"/>
      <c r="BCJ562" s="472"/>
      <c r="BCK562" s="906"/>
      <c r="BCL562" s="31"/>
      <c r="BCM562" s="419"/>
      <c r="BCN562" s="419"/>
      <c r="BCO562" s="471"/>
      <c r="BCP562" s="17"/>
      <c r="BCQ562" s="419"/>
      <c r="BCR562" s="419"/>
      <c r="BCS562" s="17"/>
      <c r="BCT562" s="17"/>
      <c r="BCU562" s="913"/>
      <c r="BCV562" s="17"/>
      <c r="BCW562" s="17"/>
      <c r="BCX562" s="219"/>
      <c r="BCY562" s="310"/>
      <c r="BCZ562" s="304"/>
      <c r="BDA562" s="408"/>
      <c r="BDB562" s="472"/>
      <c r="BDC562" s="906"/>
      <c r="BDD562" s="31"/>
      <c r="BDE562" s="419"/>
      <c r="BDF562" s="419"/>
      <c r="BDG562" s="471"/>
      <c r="BDH562" s="17"/>
      <c r="BDI562" s="419"/>
      <c r="BDJ562" s="419"/>
      <c r="BDK562" s="17"/>
      <c r="BDL562" s="17"/>
      <c r="BDM562" s="913"/>
      <c r="BDN562" s="17"/>
      <c r="BDO562" s="17"/>
      <c r="BDP562" s="219"/>
      <c r="BDQ562" s="310"/>
      <c r="BDR562" s="304"/>
      <c r="BDS562" s="408"/>
      <c r="BDT562" s="472"/>
      <c r="BDU562" s="906"/>
      <c r="BDV562" s="31"/>
      <c r="BDW562" s="419"/>
      <c r="BDX562" s="419"/>
      <c r="BDY562" s="471"/>
      <c r="BDZ562" s="17"/>
      <c r="BEA562" s="419"/>
      <c r="BEB562" s="419"/>
      <c r="BEC562" s="17"/>
      <c r="BED562" s="17"/>
      <c r="BEE562" s="913"/>
      <c r="BEF562" s="17"/>
      <c r="BEG562" s="17"/>
      <c r="BEH562" s="219"/>
      <c r="BEI562" s="310"/>
      <c r="BEJ562" s="304"/>
      <c r="BEK562" s="408"/>
      <c r="BEL562" s="472"/>
      <c r="BEM562" s="906"/>
      <c r="BEN562" s="31"/>
      <c r="BEO562" s="419"/>
      <c r="BEP562" s="419"/>
      <c r="BEQ562" s="471"/>
      <c r="BER562" s="17"/>
      <c r="BES562" s="419"/>
      <c r="BET562" s="419"/>
      <c r="BEU562" s="17"/>
      <c r="BEV562" s="17"/>
      <c r="BEW562" s="913"/>
      <c r="BEX562" s="17"/>
      <c r="BEY562" s="17"/>
      <c r="BEZ562" s="219"/>
      <c r="BFA562" s="310"/>
      <c r="BFB562" s="304"/>
      <c r="BFC562" s="408"/>
      <c r="BFD562" s="472"/>
      <c r="BFE562" s="906"/>
      <c r="BFF562" s="31"/>
      <c r="BFG562" s="419"/>
      <c r="BFH562" s="419"/>
      <c r="BFI562" s="471"/>
      <c r="BFJ562" s="17"/>
      <c r="BFK562" s="419"/>
      <c r="BFL562" s="419"/>
      <c r="BFM562" s="17"/>
      <c r="BFN562" s="17"/>
      <c r="BFO562" s="913"/>
      <c r="BFP562" s="17"/>
      <c r="BFQ562" s="17"/>
      <c r="BFR562" s="219"/>
      <c r="BFS562" s="310"/>
      <c r="BFT562" s="304"/>
      <c r="BFU562" s="408"/>
      <c r="BFV562" s="472"/>
      <c r="BFW562" s="906"/>
      <c r="BFX562" s="31"/>
      <c r="BFY562" s="419"/>
      <c r="BFZ562" s="419"/>
      <c r="BGA562" s="471"/>
      <c r="BGB562" s="17"/>
      <c r="BGC562" s="419"/>
      <c r="BGD562" s="419"/>
      <c r="BGE562" s="17"/>
      <c r="BGF562" s="17"/>
      <c r="BGG562" s="913"/>
      <c r="BGH562" s="17"/>
      <c r="BGI562" s="17"/>
      <c r="BGJ562" s="219"/>
      <c r="BGK562" s="310"/>
      <c r="BGL562" s="304"/>
      <c r="BGM562" s="408"/>
      <c r="BGN562" s="472"/>
      <c r="BGO562" s="906"/>
      <c r="BGP562" s="31"/>
      <c r="BGQ562" s="419"/>
      <c r="BGR562" s="419"/>
      <c r="BGS562" s="471"/>
      <c r="BGT562" s="17"/>
      <c r="BGU562" s="419"/>
      <c r="BGV562" s="419"/>
      <c r="BGW562" s="17"/>
      <c r="BGX562" s="17"/>
      <c r="BGY562" s="913"/>
      <c r="BGZ562" s="17"/>
      <c r="BHA562" s="17"/>
      <c r="BHB562" s="219"/>
      <c r="BHC562" s="310"/>
      <c r="BHD562" s="304"/>
      <c r="BHE562" s="408"/>
      <c r="BHF562" s="472"/>
      <c r="BHG562" s="906"/>
      <c r="BHH562" s="31"/>
      <c r="BHI562" s="419"/>
      <c r="BHJ562" s="419"/>
      <c r="BHK562" s="471"/>
      <c r="BHL562" s="17"/>
      <c r="BHM562" s="419"/>
      <c r="BHN562" s="419"/>
      <c r="BHO562" s="17"/>
      <c r="BHP562" s="17"/>
      <c r="BHQ562" s="913"/>
      <c r="BHR562" s="17"/>
      <c r="BHS562" s="17"/>
      <c r="BHT562" s="219"/>
      <c r="BHU562" s="310"/>
      <c r="BHV562" s="304"/>
      <c r="BHW562" s="408"/>
      <c r="BHX562" s="472"/>
      <c r="BHY562" s="906"/>
      <c r="BHZ562" s="31"/>
      <c r="BIA562" s="419"/>
      <c r="BIB562" s="419"/>
      <c r="BIC562" s="471"/>
      <c r="BID562" s="17"/>
      <c r="BIE562" s="419"/>
      <c r="BIF562" s="419"/>
      <c r="BIG562" s="17"/>
      <c r="BIH562" s="17"/>
      <c r="BII562" s="913"/>
      <c r="BIJ562" s="17"/>
      <c r="BIK562" s="17"/>
      <c r="BIL562" s="219"/>
      <c r="BIM562" s="310"/>
      <c r="BIN562" s="304"/>
      <c r="BIO562" s="408"/>
      <c r="BIP562" s="472"/>
      <c r="BIQ562" s="906"/>
      <c r="BIR562" s="31"/>
      <c r="BIS562" s="419"/>
      <c r="BIT562" s="419"/>
      <c r="BIU562" s="471"/>
      <c r="BIV562" s="17"/>
      <c r="BIW562" s="419"/>
      <c r="BIX562" s="419"/>
      <c r="BIY562" s="17"/>
      <c r="BIZ562" s="17"/>
      <c r="BJA562" s="913"/>
      <c r="BJB562" s="17"/>
      <c r="BJC562" s="17"/>
      <c r="BJD562" s="219"/>
      <c r="BJE562" s="310"/>
      <c r="BJF562" s="304"/>
      <c r="BJG562" s="408"/>
      <c r="BJH562" s="472"/>
      <c r="BJI562" s="906"/>
      <c r="BJJ562" s="31"/>
      <c r="BJK562" s="419"/>
      <c r="BJL562" s="419"/>
      <c r="BJM562" s="471"/>
      <c r="BJN562" s="17"/>
      <c r="BJO562" s="419"/>
      <c r="BJP562" s="419"/>
      <c r="BJQ562" s="17"/>
      <c r="BJR562" s="17"/>
      <c r="BJS562" s="913"/>
      <c r="BJT562" s="17"/>
      <c r="BJU562" s="17"/>
      <c r="BJV562" s="219"/>
      <c r="BJW562" s="310"/>
      <c r="BJX562" s="304"/>
      <c r="BJY562" s="408"/>
      <c r="BJZ562" s="472"/>
      <c r="BKA562" s="906"/>
      <c r="BKB562" s="31"/>
      <c r="BKC562" s="419"/>
      <c r="BKD562" s="419"/>
      <c r="BKE562" s="471"/>
      <c r="BKF562" s="17"/>
      <c r="BKG562" s="419"/>
      <c r="BKH562" s="419"/>
      <c r="BKI562" s="17"/>
      <c r="BKJ562" s="17"/>
      <c r="BKK562" s="913"/>
      <c r="BKL562" s="17"/>
      <c r="BKM562" s="17"/>
      <c r="BKN562" s="219"/>
      <c r="BKO562" s="310"/>
      <c r="BKP562" s="304"/>
      <c r="BKQ562" s="408"/>
      <c r="BKR562" s="472"/>
      <c r="BKS562" s="906"/>
      <c r="BKT562" s="31"/>
      <c r="BKU562" s="419"/>
      <c r="BKV562" s="419"/>
      <c r="BKW562" s="471"/>
      <c r="BKX562" s="17"/>
      <c r="BKY562" s="419"/>
      <c r="BKZ562" s="419"/>
      <c r="BLA562" s="17"/>
      <c r="BLB562" s="17"/>
      <c r="BLC562" s="913"/>
      <c r="BLD562" s="17"/>
      <c r="BLE562" s="17"/>
      <c r="BLF562" s="219"/>
      <c r="BLG562" s="310"/>
      <c r="BLH562" s="304"/>
      <c r="BLI562" s="408"/>
      <c r="BLJ562" s="472"/>
      <c r="BLK562" s="906"/>
      <c r="BLL562" s="31"/>
      <c r="BLM562" s="419"/>
      <c r="BLN562" s="419"/>
      <c r="BLO562" s="471"/>
      <c r="BLP562" s="17"/>
      <c r="BLQ562" s="419"/>
      <c r="BLR562" s="419"/>
      <c r="BLS562" s="17"/>
      <c r="BLT562" s="17"/>
      <c r="BLU562" s="913"/>
      <c r="BLV562" s="17"/>
      <c r="BLW562" s="17"/>
      <c r="BLX562" s="219"/>
      <c r="BLY562" s="310"/>
      <c r="BLZ562" s="304"/>
      <c r="BMA562" s="408"/>
      <c r="BMB562" s="472"/>
      <c r="BMC562" s="906"/>
      <c r="BMD562" s="31"/>
      <c r="BME562" s="419"/>
      <c r="BMF562" s="419"/>
      <c r="BMG562" s="471"/>
      <c r="BMH562" s="17"/>
      <c r="BMI562" s="419"/>
      <c r="BMJ562" s="419"/>
      <c r="BMK562" s="17"/>
      <c r="BML562" s="17"/>
      <c r="BMM562" s="913"/>
      <c r="BMN562" s="17"/>
      <c r="BMO562" s="17"/>
      <c r="BMP562" s="219"/>
      <c r="BMQ562" s="310"/>
      <c r="BMR562" s="304"/>
      <c r="BMS562" s="408"/>
      <c r="BMT562" s="472"/>
      <c r="BMU562" s="906"/>
      <c r="BMV562" s="31"/>
      <c r="BMW562" s="419"/>
      <c r="BMX562" s="419"/>
      <c r="BMY562" s="471"/>
      <c r="BMZ562" s="17"/>
      <c r="BNA562" s="419"/>
      <c r="BNB562" s="419"/>
      <c r="BNC562" s="17"/>
      <c r="BND562" s="17"/>
      <c r="BNE562" s="913"/>
      <c r="BNF562" s="17"/>
      <c r="BNG562" s="17"/>
      <c r="BNH562" s="219"/>
      <c r="BNI562" s="310"/>
      <c r="BNJ562" s="304"/>
      <c r="BNK562" s="408"/>
      <c r="BNL562" s="472"/>
      <c r="BNM562" s="906"/>
      <c r="BNN562" s="31"/>
      <c r="BNO562" s="419"/>
      <c r="BNP562" s="419"/>
      <c r="BNQ562" s="471"/>
      <c r="BNR562" s="17"/>
      <c r="BNS562" s="419"/>
      <c r="BNT562" s="419"/>
      <c r="BNU562" s="17"/>
      <c r="BNV562" s="17"/>
      <c r="BNW562" s="913"/>
      <c r="BNX562" s="17"/>
      <c r="BNY562" s="17"/>
      <c r="BNZ562" s="219"/>
      <c r="BOA562" s="310"/>
      <c r="BOB562" s="304"/>
      <c r="BOC562" s="408"/>
      <c r="BOD562" s="472"/>
      <c r="BOE562" s="906"/>
      <c r="BOF562" s="31"/>
      <c r="BOG562" s="419"/>
      <c r="BOH562" s="419"/>
      <c r="BOI562" s="471"/>
      <c r="BOJ562" s="17"/>
      <c r="BOK562" s="419"/>
      <c r="BOL562" s="419"/>
      <c r="BOM562" s="17"/>
      <c r="BON562" s="17"/>
      <c r="BOO562" s="913"/>
      <c r="BOP562" s="17"/>
      <c r="BOQ562" s="17"/>
      <c r="BOR562" s="219"/>
      <c r="BOS562" s="310"/>
      <c r="BOT562" s="304"/>
      <c r="BOU562" s="408"/>
      <c r="BOV562" s="472"/>
      <c r="BOW562" s="906"/>
      <c r="BOX562" s="31"/>
      <c r="BOY562" s="419"/>
      <c r="BOZ562" s="419"/>
      <c r="BPA562" s="471"/>
      <c r="BPB562" s="17"/>
      <c r="BPC562" s="419"/>
      <c r="BPD562" s="419"/>
      <c r="BPE562" s="17"/>
      <c r="BPF562" s="17"/>
      <c r="BPG562" s="913"/>
      <c r="BPH562" s="17"/>
      <c r="BPI562" s="17"/>
      <c r="BPJ562" s="219"/>
      <c r="BPK562" s="310"/>
      <c r="BPL562" s="304"/>
      <c r="BPM562" s="408"/>
      <c r="BPN562" s="472"/>
      <c r="BPO562" s="906"/>
      <c r="BPP562" s="31"/>
      <c r="BPQ562" s="419"/>
      <c r="BPR562" s="419"/>
      <c r="BPS562" s="471"/>
      <c r="BPT562" s="17"/>
      <c r="BPU562" s="419"/>
      <c r="BPV562" s="419"/>
      <c r="BPW562" s="17"/>
      <c r="BPX562" s="17"/>
      <c r="BPY562" s="913"/>
      <c r="BPZ562" s="17"/>
      <c r="BQA562" s="17"/>
      <c r="BQB562" s="219"/>
      <c r="BQC562" s="310"/>
      <c r="BQD562" s="304"/>
      <c r="BQE562" s="408"/>
      <c r="BQF562" s="472"/>
      <c r="BQG562" s="906"/>
      <c r="BQH562" s="31"/>
      <c r="BQI562" s="419"/>
      <c r="BQJ562" s="419"/>
      <c r="BQK562" s="471"/>
      <c r="BQL562" s="17"/>
      <c r="BQM562" s="419"/>
      <c r="BQN562" s="419"/>
      <c r="BQO562" s="17"/>
      <c r="BQP562" s="17"/>
      <c r="BQQ562" s="913"/>
      <c r="BQR562" s="17"/>
      <c r="BQS562" s="17"/>
      <c r="BQT562" s="219"/>
      <c r="BQU562" s="310"/>
      <c r="BQV562" s="304"/>
      <c r="BQW562" s="408"/>
      <c r="BQX562" s="472"/>
      <c r="BQY562" s="906"/>
      <c r="BQZ562" s="31"/>
      <c r="BRA562" s="419"/>
      <c r="BRB562" s="419"/>
      <c r="BRC562" s="471"/>
      <c r="BRD562" s="17"/>
      <c r="BRE562" s="419"/>
      <c r="BRF562" s="419"/>
      <c r="BRG562" s="17"/>
      <c r="BRH562" s="17"/>
      <c r="BRI562" s="913"/>
      <c r="BRJ562" s="17"/>
      <c r="BRK562" s="17"/>
      <c r="BRL562" s="219"/>
      <c r="BRM562" s="310"/>
      <c r="BRN562" s="304"/>
      <c r="BRO562" s="408"/>
      <c r="BRP562" s="472"/>
      <c r="BRQ562" s="906"/>
      <c r="BRR562" s="31"/>
      <c r="BRS562" s="419"/>
      <c r="BRT562" s="419"/>
      <c r="BRU562" s="471"/>
      <c r="BRV562" s="17"/>
      <c r="BRW562" s="419"/>
      <c r="BRX562" s="419"/>
      <c r="BRY562" s="17"/>
      <c r="BRZ562" s="17"/>
      <c r="BSA562" s="913"/>
      <c r="BSB562" s="17"/>
      <c r="BSC562" s="17"/>
      <c r="BSD562" s="219"/>
      <c r="BSE562" s="310"/>
      <c r="BSF562" s="304"/>
      <c r="BSG562" s="408"/>
      <c r="BSH562" s="472"/>
      <c r="BSI562" s="906"/>
      <c r="BSJ562" s="31"/>
      <c r="BSK562" s="419"/>
      <c r="BSL562" s="419"/>
      <c r="BSM562" s="471"/>
      <c r="BSN562" s="17"/>
      <c r="BSO562" s="419"/>
      <c r="BSP562" s="419"/>
      <c r="BSQ562" s="17"/>
      <c r="BSR562" s="17"/>
      <c r="BSS562" s="913"/>
      <c r="BST562" s="17"/>
      <c r="BSU562" s="17"/>
      <c r="BSV562" s="219"/>
      <c r="BSW562" s="310"/>
      <c r="BSX562" s="304"/>
      <c r="BSY562" s="408"/>
      <c r="BSZ562" s="472"/>
      <c r="BTA562" s="906"/>
      <c r="BTB562" s="31"/>
      <c r="BTC562" s="419"/>
      <c r="BTD562" s="419"/>
      <c r="BTE562" s="471"/>
      <c r="BTF562" s="17"/>
      <c r="BTG562" s="419"/>
      <c r="BTH562" s="419"/>
      <c r="BTI562" s="17"/>
      <c r="BTJ562" s="17"/>
      <c r="BTK562" s="913"/>
      <c r="BTL562" s="17"/>
      <c r="BTM562" s="17"/>
      <c r="BTN562" s="219"/>
      <c r="BTO562" s="310"/>
      <c r="BTP562" s="304"/>
      <c r="BTQ562" s="408"/>
      <c r="BTR562" s="472"/>
      <c r="BTS562" s="906"/>
      <c r="BTT562" s="31"/>
      <c r="BTU562" s="419"/>
      <c r="BTV562" s="419"/>
      <c r="BTW562" s="471"/>
      <c r="BTX562" s="17"/>
      <c r="BTY562" s="419"/>
      <c r="BTZ562" s="419"/>
      <c r="BUA562" s="17"/>
      <c r="BUB562" s="17"/>
      <c r="BUC562" s="913"/>
      <c r="BUD562" s="17"/>
      <c r="BUE562" s="17"/>
      <c r="BUF562" s="219"/>
      <c r="BUG562" s="310"/>
      <c r="BUH562" s="304"/>
      <c r="BUI562" s="408"/>
      <c r="BUJ562" s="472"/>
      <c r="BUK562" s="906"/>
      <c r="BUL562" s="31"/>
      <c r="BUM562" s="419"/>
      <c r="BUN562" s="419"/>
      <c r="BUO562" s="471"/>
      <c r="BUP562" s="17"/>
      <c r="BUQ562" s="419"/>
      <c r="BUR562" s="419"/>
      <c r="BUS562" s="17"/>
      <c r="BUT562" s="17"/>
      <c r="BUU562" s="913"/>
      <c r="BUV562" s="17"/>
      <c r="BUW562" s="17"/>
      <c r="BUX562" s="219"/>
      <c r="BUY562" s="310"/>
      <c r="BUZ562" s="304"/>
      <c r="BVA562" s="408"/>
      <c r="BVB562" s="472"/>
      <c r="BVC562" s="906"/>
      <c r="BVD562" s="31"/>
      <c r="BVE562" s="419"/>
      <c r="BVF562" s="419"/>
      <c r="BVG562" s="471"/>
      <c r="BVH562" s="17"/>
      <c r="BVI562" s="419"/>
      <c r="BVJ562" s="419"/>
      <c r="BVK562" s="17"/>
      <c r="BVL562" s="17"/>
      <c r="BVM562" s="913"/>
      <c r="BVN562" s="17"/>
      <c r="BVO562" s="17"/>
      <c r="BVP562" s="219"/>
      <c r="BVQ562" s="310"/>
      <c r="BVR562" s="304"/>
      <c r="BVS562" s="408"/>
      <c r="BVT562" s="472"/>
      <c r="BVU562" s="906"/>
      <c r="BVV562" s="31"/>
      <c r="BVW562" s="419"/>
      <c r="BVX562" s="419"/>
      <c r="BVY562" s="471"/>
      <c r="BVZ562" s="17"/>
      <c r="BWA562" s="419"/>
      <c r="BWB562" s="419"/>
      <c r="BWC562" s="17"/>
      <c r="BWD562" s="17"/>
      <c r="BWE562" s="913"/>
      <c r="BWF562" s="17"/>
      <c r="BWG562" s="17"/>
      <c r="BWH562" s="219"/>
      <c r="BWI562" s="310"/>
      <c r="BWJ562" s="304"/>
      <c r="BWK562" s="408"/>
      <c r="BWL562" s="472"/>
      <c r="BWM562" s="906"/>
      <c r="BWN562" s="31"/>
      <c r="BWO562" s="419"/>
      <c r="BWP562" s="419"/>
      <c r="BWQ562" s="471"/>
      <c r="BWR562" s="17"/>
      <c r="BWS562" s="419"/>
      <c r="BWT562" s="419"/>
      <c r="BWU562" s="17"/>
      <c r="BWV562" s="17"/>
      <c r="BWW562" s="913"/>
      <c r="BWX562" s="17"/>
      <c r="BWY562" s="17"/>
      <c r="BWZ562" s="219"/>
      <c r="BXA562" s="310"/>
      <c r="BXB562" s="304"/>
      <c r="BXC562" s="408"/>
      <c r="BXD562" s="472"/>
      <c r="BXE562" s="906"/>
      <c r="BXF562" s="31"/>
      <c r="BXG562" s="419"/>
      <c r="BXH562" s="419"/>
      <c r="BXI562" s="471"/>
      <c r="BXJ562" s="17"/>
      <c r="BXK562" s="419"/>
      <c r="BXL562" s="419"/>
      <c r="BXM562" s="17"/>
      <c r="BXN562" s="17"/>
      <c r="BXO562" s="913"/>
      <c r="BXP562" s="17"/>
      <c r="BXQ562" s="17"/>
      <c r="BXR562" s="219"/>
      <c r="BXS562" s="310"/>
      <c r="BXT562" s="304"/>
      <c r="BXU562" s="408"/>
      <c r="BXV562" s="472"/>
      <c r="BXW562" s="906"/>
      <c r="BXX562" s="31"/>
      <c r="BXY562" s="419"/>
      <c r="BXZ562" s="419"/>
      <c r="BYA562" s="471"/>
      <c r="BYB562" s="17"/>
      <c r="BYC562" s="419"/>
      <c r="BYD562" s="419"/>
      <c r="BYE562" s="17"/>
      <c r="BYF562" s="17"/>
      <c r="BYG562" s="913"/>
      <c r="BYH562" s="17"/>
      <c r="BYI562" s="17"/>
      <c r="BYJ562" s="219"/>
      <c r="BYK562" s="310"/>
      <c r="BYL562" s="304"/>
      <c r="BYM562" s="408"/>
      <c r="BYN562" s="472"/>
      <c r="BYO562" s="906"/>
      <c r="BYP562" s="31"/>
      <c r="BYQ562" s="419"/>
      <c r="BYR562" s="419"/>
      <c r="BYS562" s="471"/>
      <c r="BYT562" s="17"/>
      <c r="BYU562" s="419"/>
      <c r="BYV562" s="419"/>
      <c r="BYW562" s="17"/>
      <c r="BYX562" s="17"/>
      <c r="BYY562" s="913"/>
      <c r="BYZ562" s="17"/>
      <c r="BZA562" s="17"/>
      <c r="BZB562" s="219"/>
      <c r="BZC562" s="310"/>
      <c r="BZD562" s="304"/>
      <c r="BZE562" s="408"/>
      <c r="BZF562" s="472"/>
      <c r="BZG562" s="906"/>
      <c r="BZH562" s="31"/>
      <c r="BZI562" s="419"/>
      <c r="BZJ562" s="419"/>
      <c r="BZK562" s="471"/>
      <c r="BZL562" s="17"/>
      <c r="BZM562" s="419"/>
      <c r="BZN562" s="419"/>
      <c r="BZO562" s="17"/>
      <c r="BZP562" s="17"/>
      <c r="BZQ562" s="913"/>
      <c r="BZR562" s="17"/>
      <c r="BZS562" s="17"/>
      <c r="BZT562" s="219"/>
      <c r="BZU562" s="310"/>
      <c r="BZV562" s="304"/>
      <c r="BZW562" s="408"/>
      <c r="BZX562" s="472"/>
      <c r="BZY562" s="906"/>
      <c r="BZZ562" s="31"/>
      <c r="CAA562" s="419"/>
      <c r="CAB562" s="419"/>
      <c r="CAC562" s="471"/>
      <c r="CAD562" s="17"/>
      <c r="CAE562" s="419"/>
      <c r="CAF562" s="419"/>
      <c r="CAG562" s="17"/>
      <c r="CAH562" s="17"/>
      <c r="CAI562" s="913"/>
      <c r="CAJ562" s="17"/>
      <c r="CAK562" s="17"/>
      <c r="CAL562" s="219"/>
      <c r="CAM562" s="310"/>
      <c r="CAN562" s="304"/>
      <c r="CAO562" s="408"/>
      <c r="CAP562" s="472"/>
      <c r="CAQ562" s="906"/>
      <c r="CAR562" s="31"/>
      <c r="CAS562" s="419"/>
      <c r="CAT562" s="419"/>
      <c r="CAU562" s="471"/>
      <c r="CAV562" s="17"/>
      <c r="CAW562" s="419"/>
      <c r="CAX562" s="419"/>
      <c r="CAY562" s="17"/>
      <c r="CAZ562" s="17"/>
      <c r="CBA562" s="913"/>
      <c r="CBB562" s="17"/>
      <c r="CBC562" s="17"/>
      <c r="CBD562" s="219"/>
      <c r="CBE562" s="310"/>
      <c r="CBF562" s="304"/>
      <c r="CBG562" s="408"/>
      <c r="CBH562" s="472"/>
      <c r="CBI562" s="906"/>
      <c r="CBJ562" s="31"/>
      <c r="CBK562" s="419"/>
      <c r="CBL562" s="419"/>
      <c r="CBM562" s="471"/>
      <c r="CBN562" s="17"/>
      <c r="CBO562" s="419"/>
      <c r="CBP562" s="419"/>
      <c r="CBQ562" s="17"/>
      <c r="CBR562" s="17"/>
      <c r="CBS562" s="913"/>
      <c r="CBT562" s="17"/>
      <c r="CBU562" s="17"/>
      <c r="CBV562" s="219"/>
      <c r="CBW562" s="310"/>
      <c r="CBX562" s="304"/>
      <c r="CBY562" s="408"/>
      <c r="CBZ562" s="472"/>
      <c r="CCA562" s="906"/>
      <c r="CCB562" s="31"/>
      <c r="CCC562" s="419"/>
      <c r="CCD562" s="419"/>
      <c r="CCE562" s="471"/>
      <c r="CCF562" s="17"/>
      <c r="CCG562" s="419"/>
      <c r="CCH562" s="419"/>
      <c r="CCI562" s="17"/>
      <c r="CCJ562" s="17"/>
      <c r="CCK562" s="913"/>
      <c r="CCL562" s="17"/>
      <c r="CCM562" s="17"/>
      <c r="CCN562" s="219"/>
      <c r="CCO562" s="310"/>
      <c r="CCP562" s="304"/>
      <c r="CCQ562" s="408"/>
      <c r="CCR562" s="472"/>
      <c r="CCS562" s="906"/>
      <c r="CCT562" s="31"/>
      <c r="CCU562" s="419"/>
      <c r="CCV562" s="419"/>
      <c r="CCW562" s="471"/>
      <c r="CCX562" s="17"/>
      <c r="CCY562" s="419"/>
      <c r="CCZ562" s="419"/>
      <c r="CDA562" s="17"/>
      <c r="CDB562" s="17"/>
      <c r="CDC562" s="913"/>
      <c r="CDD562" s="17"/>
      <c r="CDE562" s="17"/>
      <c r="CDF562" s="219"/>
      <c r="CDG562" s="310"/>
      <c r="CDH562" s="304"/>
      <c r="CDI562" s="408"/>
      <c r="CDJ562" s="472"/>
      <c r="CDK562" s="906"/>
      <c r="CDL562" s="31"/>
      <c r="CDM562" s="419"/>
      <c r="CDN562" s="419"/>
      <c r="CDO562" s="471"/>
      <c r="CDP562" s="17"/>
      <c r="CDQ562" s="419"/>
      <c r="CDR562" s="419"/>
      <c r="CDS562" s="17"/>
      <c r="CDT562" s="17"/>
      <c r="CDU562" s="913"/>
      <c r="CDV562" s="17"/>
      <c r="CDW562" s="17"/>
      <c r="CDX562" s="219"/>
      <c r="CDY562" s="310"/>
      <c r="CDZ562" s="304"/>
      <c r="CEA562" s="408"/>
      <c r="CEB562" s="472"/>
      <c r="CEC562" s="906"/>
      <c r="CED562" s="31"/>
      <c r="CEE562" s="419"/>
      <c r="CEF562" s="419"/>
      <c r="CEG562" s="471"/>
      <c r="CEH562" s="17"/>
      <c r="CEI562" s="419"/>
      <c r="CEJ562" s="419"/>
      <c r="CEK562" s="17"/>
      <c r="CEL562" s="17"/>
      <c r="CEM562" s="913"/>
      <c r="CEN562" s="17"/>
      <c r="CEO562" s="17"/>
      <c r="CEP562" s="219"/>
      <c r="CEQ562" s="310"/>
      <c r="CER562" s="304"/>
      <c r="CES562" s="408"/>
      <c r="CET562" s="472"/>
      <c r="CEU562" s="906"/>
      <c r="CEV562" s="31"/>
      <c r="CEW562" s="419"/>
      <c r="CEX562" s="419"/>
      <c r="CEY562" s="471"/>
      <c r="CEZ562" s="17"/>
      <c r="CFA562" s="419"/>
      <c r="CFB562" s="419"/>
      <c r="CFC562" s="17"/>
      <c r="CFD562" s="17"/>
      <c r="CFE562" s="913"/>
      <c r="CFF562" s="17"/>
      <c r="CFG562" s="17"/>
      <c r="CFH562" s="219"/>
      <c r="CFI562" s="310"/>
      <c r="CFJ562" s="304"/>
      <c r="CFK562" s="408"/>
      <c r="CFL562" s="472"/>
      <c r="CFM562" s="906"/>
      <c r="CFN562" s="31"/>
      <c r="CFO562" s="419"/>
      <c r="CFP562" s="419"/>
      <c r="CFQ562" s="471"/>
      <c r="CFR562" s="17"/>
      <c r="CFS562" s="419"/>
      <c r="CFT562" s="419"/>
      <c r="CFU562" s="17"/>
      <c r="CFV562" s="17"/>
      <c r="CFW562" s="913"/>
      <c r="CFX562" s="17"/>
      <c r="CFY562" s="17"/>
      <c r="CFZ562" s="219"/>
      <c r="CGA562" s="310"/>
      <c r="CGB562" s="304"/>
      <c r="CGC562" s="408"/>
      <c r="CGD562" s="472"/>
      <c r="CGE562" s="906"/>
      <c r="CGF562" s="31"/>
      <c r="CGG562" s="419"/>
      <c r="CGH562" s="419"/>
      <c r="CGI562" s="471"/>
      <c r="CGJ562" s="17"/>
      <c r="CGK562" s="419"/>
      <c r="CGL562" s="419"/>
      <c r="CGM562" s="17"/>
      <c r="CGN562" s="17"/>
      <c r="CGO562" s="913"/>
      <c r="CGP562" s="17"/>
      <c r="CGQ562" s="17"/>
      <c r="CGR562" s="219"/>
      <c r="CGS562" s="310"/>
      <c r="CGT562" s="304"/>
      <c r="CGU562" s="408"/>
      <c r="CGV562" s="472"/>
      <c r="CGW562" s="906"/>
      <c r="CGX562" s="31"/>
      <c r="CGY562" s="419"/>
      <c r="CGZ562" s="419"/>
      <c r="CHA562" s="471"/>
      <c r="CHB562" s="17"/>
      <c r="CHC562" s="419"/>
      <c r="CHD562" s="419"/>
      <c r="CHE562" s="17"/>
      <c r="CHF562" s="17"/>
      <c r="CHG562" s="913"/>
      <c r="CHH562" s="17"/>
      <c r="CHI562" s="17"/>
      <c r="CHJ562" s="219"/>
      <c r="CHK562" s="310"/>
      <c r="CHL562" s="304"/>
      <c r="CHM562" s="408"/>
      <c r="CHN562" s="472"/>
      <c r="CHO562" s="906"/>
      <c r="CHP562" s="31"/>
      <c r="CHQ562" s="419"/>
      <c r="CHR562" s="419"/>
      <c r="CHS562" s="471"/>
      <c r="CHT562" s="17"/>
      <c r="CHU562" s="419"/>
      <c r="CHV562" s="419"/>
      <c r="CHW562" s="17"/>
      <c r="CHX562" s="17"/>
      <c r="CHY562" s="913"/>
      <c r="CHZ562" s="17"/>
      <c r="CIA562" s="17"/>
      <c r="CIB562" s="219"/>
      <c r="CIC562" s="310"/>
      <c r="CID562" s="304"/>
      <c r="CIE562" s="408"/>
      <c r="CIF562" s="472"/>
      <c r="CIG562" s="906"/>
      <c r="CIH562" s="31"/>
      <c r="CII562" s="419"/>
      <c r="CIJ562" s="419"/>
      <c r="CIK562" s="471"/>
      <c r="CIL562" s="17"/>
      <c r="CIM562" s="419"/>
      <c r="CIN562" s="419"/>
      <c r="CIO562" s="17"/>
      <c r="CIP562" s="17"/>
      <c r="CIQ562" s="913"/>
      <c r="CIR562" s="17"/>
      <c r="CIS562" s="17"/>
      <c r="CIT562" s="219"/>
      <c r="CIU562" s="310"/>
      <c r="CIV562" s="304"/>
      <c r="CIW562" s="408"/>
      <c r="CIX562" s="472"/>
      <c r="CIY562" s="906"/>
      <c r="CIZ562" s="31"/>
      <c r="CJA562" s="419"/>
      <c r="CJB562" s="419"/>
      <c r="CJC562" s="471"/>
      <c r="CJD562" s="17"/>
      <c r="CJE562" s="419"/>
      <c r="CJF562" s="419"/>
      <c r="CJG562" s="17"/>
      <c r="CJH562" s="17"/>
      <c r="CJI562" s="913"/>
      <c r="CJJ562" s="17"/>
      <c r="CJK562" s="17"/>
      <c r="CJL562" s="219"/>
      <c r="CJM562" s="310"/>
      <c r="CJN562" s="304"/>
      <c r="CJO562" s="408"/>
      <c r="CJP562" s="472"/>
      <c r="CJQ562" s="906"/>
      <c r="CJR562" s="31"/>
      <c r="CJS562" s="419"/>
      <c r="CJT562" s="419"/>
      <c r="CJU562" s="471"/>
      <c r="CJV562" s="17"/>
      <c r="CJW562" s="419"/>
      <c r="CJX562" s="419"/>
      <c r="CJY562" s="17"/>
      <c r="CJZ562" s="17"/>
      <c r="CKA562" s="913"/>
      <c r="CKB562" s="17"/>
      <c r="CKC562" s="17"/>
      <c r="CKD562" s="219"/>
      <c r="CKE562" s="310"/>
      <c r="CKF562" s="304"/>
      <c r="CKG562" s="408"/>
      <c r="CKH562" s="472"/>
      <c r="CKI562" s="906"/>
      <c r="CKJ562" s="31"/>
      <c r="CKK562" s="419"/>
      <c r="CKL562" s="419"/>
      <c r="CKM562" s="471"/>
      <c r="CKN562" s="17"/>
      <c r="CKO562" s="419"/>
      <c r="CKP562" s="419"/>
      <c r="CKQ562" s="17"/>
      <c r="CKR562" s="17"/>
      <c r="CKS562" s="913"/>
      <c r="CKT562" s="17"/>
      <c r="CKU562" s="17"/>
      <c r="CKV562" s="219"/>
      <c r="CKW562" s="310"/>
      <c r="CKX562" s="304"/>
      <c r="CKY562" s="408"/>
      <c r="CKZ562" s="472"/>
      <c r="CLA562" s="906"/>
      <c r="CLB562" s="31"/>
      <c r="CLC562" s="419"/>
      <c r="CLD562" s="419"/>
      <c r="CLE562" s="471"/>
      <c r="CLF562" s="17"/>
      <c r="CLG562" s="419"/>
      <c r="CLH562" s="419"/>
      <c r="CLI562" s="17"/>
      <c r="CLJ562" s="17"/>
      <c r="CLK562" s="913"/>
      <c r="CLL562" s="17"/>
      <c r="CLM562" s="17"/>
      <c r="CLN562" s="219"/>
      <c r="CLO562" s="310"/>
      <c r="CLP562" s="304"/>
      <c r="CLQ562" s="408"/>
      <c r="CLR562" s="472"/>
      <c r="CLS562" s="906"/>
      <c r="CLT562" s="31"/>
      <c r="CLU562" s="419"/>
      <c r="CLV562" s="419"/>
      <c r="CLW562" s="471"/>
      <c r="CLX562" s="17"/>
      <c r="CLY562" s="419"/>
      <c r="CLZ562" s="419"/>
      <c r="CMA562" s="17"/>
      <c r="CMB562" s="17"/>
      <c r="CMC562" s="913"/>
      <c r="CMD562" s="17"/>
      <c r="CME562" s="17"/>
      <c r="CMF562" s="219"/>
      <c r="CMG562" s="310"/>
      <c r="CMH562" s="304"/>
      <c r="CMI562" s="408"/>
      <c r="CMJ562" s="472"/>
      <c r="CMK562" s="906"/>
      <c r="CML562" s="31"/>
      <c r="CMM562" s="419"/>
      <c r="CMN562" s="419"/>
      <c r="CMO562" s="471"/>
      <c r="CMP562" s="17"/>
      <c r="CMQ562" s="419"/>
      <c r="CMR562" s="419"/>
      <c r="CMS562" s="17"/>
      <c r="CMT562" s="17"/>
      <c r="CMU562" s="913"/>
      <c r="CMV562" s="17"/>
      <c r="CMW562" s="17"/>
      <c r="CMX562" s="219"/>
      <c r="CMY562" s="310"/>
      <c r="CMZ562" s="304"/>
      <c r="CNA562" s="408"/>
      <c r="CNB562" s="472"/>
      <c r="CNC562" s="906"/>
      <c r="CND562" s="31"/>
      <c r="CNE562" s="419"/>
      <c r="CNF562" s="419"/>
      <c r="CNG562" s="471"/>
      <c r="CNH562" s="17"/>
      <c r="CNI562" s="419"/>
      <c r="CNJ562" s="419"/>
      <c r="CNK562" s="17"/>
      <c r="CNL562" s="17"/>
      <c r="CNM562" s="913"/>
      <c r="CNN562" s="17"/>
      <c r="CNO562" s="17"/>
      <c r="CNP562" s="219"/>
      <c r="CNQ562" s="310"/>
      <c r="CNR562" s="304"/>
      <c r="CNS562" s="408"/>
      <c r="CNT562" s="472"/>
      <c r="CNU562" s="906"/>
      <c r="CNV562" s="31"/>
      <c r="CNW562" s="419"/>
      <c r="CNX562" s="419"/>
      <c r="CNY562" s="471"/>
      <c r="CNZ562" s="17"/>
      <c r="COA562" s="419"/>
      <c r="COB562" s="419"/>
      <c r="COC562" s="17"/>
      <c r="COD562" s="17"/>
      <c r="COE562" s="913"/>
      <c r="COF562" s="17"/>
      <c r="COG562" s="17"/>
      <c r="COH562" s="219"/>
      <c r="COI562" s="310"/>
      <c r="COJ562" s="304"/>
      <c r="COK562" s="408"/>
      <c r="COL562" s="472"/>
      <c r="COM562" s="906"/>
      <c r="CON562" s="31"/>
      <c r="COO562" s="419"/>
      <c r="COP562" s="419"/>
      <c r="COQ562" s="471"/>
      <c r="COR562" s="17"/>
      <c r="COS562" s="419"/>
      <c r="COT562" s="419"/>
      <c r="COU562" s="17"/>
      <c r="COV562" s="17"/>
      <c r="COW562" s="913"/>
      <c r="COX562" s="17"/>
      <c r="COY562" s="17"/>
      <c r="COZ562" s="219"/>
      <c r="CPA562" s="310"/>
      <c r="CPB562" s="304"/>
      <c r="CPC562" s="408"/>
      <c r="CPD562" s="472"/>
      <c r="CPE562" s="906"/>
      <c r="CPF562" s="31"/>
      <c r="CPG562" s="419"/>
      <c r="CPH562" s="419"/>
      <c r="CPI562" s="471"/>
      <c r="CPJ562" s="17"/>
      <c r="CPK562" s="419"/>
      <c r="CPL562" s="419"/>
      <c r="CPM562" s="17"/>
      <c r="CPN562" s="17"/>
      <c r="CPO562" s="913"/>
      <c r="CPP562" s="17"/>
      <c r="CPQ562" s="17"/>
      <c r="CPR562" s="219"/>
      <c r="CPS562" s="310"/>
      <c r="CPT562" s="304"/>
      <c r="CPU562" s="408"/>
      <c r="CPV562" s="472"/>
      <c r="CPW562" s="906"/>
      <c r="CPX562" s="31"/>
      <c r="CPY562" s="419"/>
      <c r="CPZ562" s="419"/>
      <c r="CQA562" s="471"/>
      <c r="CQB562" s="17"/>
      <c r="CQC562" s="419"/>
      <c r="CQD562" s="419"/>
      <c r="CQE562" s="17"/>
      <c r="CQF562" s="17"/>
      <c r="CQG562" s="913"/>
      <c r="CQH562" s="17"/>
      <c r="CQI562" s="17"/>
      <c r="CQJ562" s="219"/>
      <c r="CQK562" s="310"/>
      <c r="CQL562" s="304"/>
      <c r="CQM562" s="408"/>
      <c r="CQN562" s="472"/>
      <c r="CQO562" s="906"/>
      <c r="CQP562" s="31"/>
      <c r="CQQ562" s="419"/>
      <c r="CQR562" s="419"/>
      <c r="CQS562" s="471"/>
      <c r="CQT562" s="17"/>
      <c r="CQU562" s="419"/>
      <c r="CQV562" s="419"/>
      <c r="CQW562" s="17"/>
      <c r="CQX562" s="17"/>
      <c r="CQY562" s="913"/>
      <c r="CQZ562" s="17"/>
      <c r="CRA562" s="17"/>
      <c r="CRB562" s="219"/>
      <c r="CRC562" s="310"/>
      <c r="CRD562" s="304"/>
      <c r="CRE562" s="408"/>
      <c r="CRF562" s="472"/>
      <c r="CRG562" s="906"/>
      <c r="CRH562" s="31"/>
      <c r="CRI562" s="419"/>
      <c r="CRJ562" s="419"/>
      <c r="CRK562" s="471"/>
      <c r="CRL562" s="17"/>
      <c r="CRM562" s="419"/>
      <c r="CRN562" s="419"/>
      <c r="CRO562" s="17"/>
      <c r="CRP562" s="17"/>
      <c r="CRQ562" s="913"/>
      <c r="CRR562" s="17"/>
      <c r="CRS562" s="17"/>
      <c r="CRT562" s="219"/>
      <c r="CRU562" s="310"/>
      <c r="CRV562" s="304"/>
      <c r="CRW562" s="408"/>
      <c r="CRX562" s="472"/>
      <c r="CRY562" s="906"/>
      <c r="CRZ562" s="31"/>
      <c r="CSA562" s="419"/>
      <c r="CSB562" s="419"/>
      <c r="CSC562" s="471"/>
      <c r="CSD562" s="17"/>
      <c r="CSE562" s="419"/>
      <c r="CSF562" s="419"/>
      <c r="CSG562" s="17"/>
      <c r="CSH562" s="17"/>
      <c r="CSI562" s="913"/>
      <c r="CSJ562" s="17"/>
      <c r="CSK562" s="17"/>
      <c r="CSL562" s="219"/>
      <c r="CSM562" s="310"/>
      <c r="CSN562" s="304"/>
      <c r="CSO562" s="408"/>
      <c r="CSP562" s="472"/>
      <c r="CSQ562" s="906"/>
      <c r="CSR562" s="31"/>
      <c r="CSS562" s="419"/>
      <c r="CST562" s="419"/>
      <c r="CSU562" s="471"/>
      <c r="CSV562" s="17"/>
      <c r="CSW562" s="419"/>
      <c r="CSX562" s="419"/>
      <c r="CSY562" s="17"/>
      <c r="CSZ562" s="17"/>
      <c r="CTA562" s="913"/>
      <c r="CTB562" s="17"/>
      <c r="CTC562" s="17"/>
      <c r="CTD562" s="219"/>
      <c r="CTE562" s="310"/>
      <c r="CTF562" s="304"/>
      <c r="CTG562" s="408"/>
      <c r="CTH562" s="472"/>
      <c r="CTI562" s="906"/>
      <c r="CTJ562" s="31"/>
      <c r="CTK562" s="419"/>
      <c r="CTL562" s="419"/>
      <c r="CTM562" s="471"/>
      <c r="CTN562" s="17"/>
      <c r="CTO562" s="419"/>
      <c r="CTP562" s="419"/>
      <c r="CTQ562" s="17"/>
      <c r="CTR562" s="17"/>
      <c r="CTS562" s="913"/>
      <c r="CTT562" s="17"/>
      <c r="CTU562" s="17"/>
      <c r="CTV562" s="219"/>
      <c r="CTW562" s="310"/>
      <c r="CTX562" s="304"/>
      <c r="CTY562" s="408"/>
      <c r="CTZ562" s="472"/>
      <c r="CUA562" s="906"/>
      <c r="CUB562" s="31"/>
      <c r="CUC562" s="419"/>
      <c r="CUD562" s="419"/>
      <c r="CUE562" s="471"/>
      <c r="CUF562" s="17"/>
      <c r="CUG562" s="419"/>
      <c r="CUH562" s="419"/>
      <c r="CUI562" s="17"/>
      <c r="CUJ562" s="17"/>
      <c r="CUK562" s="913"/>
      <c r="CUL562" s="17"/>
      <c r="CUM562" s="17"/>
      <c r="CUN562" s="219"/>
      <c r="CUO562" s="310"/>
      <c r="CUP562" s="304"/>
      <c r="CUQ562" s="408"/>
      <c r="CUR562" s="472"/>
      <c r="CUS562" s="906"/>
      <c r="CUT562" s="31"/>
      <c r="CUU562" s="419"/>
      <c r="CUV562" s="419"/>
      <c r="CUW562" s="471"/>
      <c r="CUX562" s="17"/>
      <c r="CUY562" s="419"/>
      <c r="CUZ562" s="419"/>
      <c r="CVA562" s="17"/>
      <c r="CVB562" s="17"/>
      <c r="CVC562" s="913"/>
      <c r="CVD562" s="17"/>
      <c r="CVE562" s="17"/>
      <c r="CVF562" s="219"/>
      <c r="CVG562" s="310"/>
      <c r="CVH562" s="304"/>
      <c r="CVI562" s="408"/>
      <c r="CVJ562" s="472"/>
      <c r="CVK562" s="906"/>
      <c r="CVL562" s="31"/>
      <c r="CVM562" s="419"/>
      <c r="CVN562" s="419"/>
      <c r="CVO562" s="471"/>
      <c r="CVP562" s="17"/>
      <c r="CVQ562" s="419"/>
      <c r="CVR562" s="419"/>
      <c r="CVS562" s="17"/>
      <c r="CVT562" s="17"/>
      <c r="CVU562" s="913"/>
      <c r="CVV562" s="17"/>
      <c r="CVW562" s="17"/>
      <c r="CVX562" s="219"/>
      <c r="CVY562" s="310"/>
      <c r="CVZ562" s="304"/>
      <c r="CWA562" s="408"/>
      <c r="CWB562" s="472"/>
      <c r="CWC562" s="906"/>
      <c r="CWD562" s="31"/>
      <c r="CWE562" s="419"/>
      <c r="CWF562" s="419"/>
      <c r="CWG562" s="471"/>
      <c r="CWH562" s="17"/>
      <c r="CWI562" s="419"/>
      <c r="CWJ562" s="419"/>
      <c r="CWK562" s="17"/>
      <c r="CWL562" s="17"/>
      <c r="CWM562" s="913"/>
      <c r="CWN562" s="17"/>
      <c r="CWO562" s="17"/>
      <c r="CWP562" s="219"/>
      <c r="CWQ562" s="310"/>
      <c r="CWR562" s="304"/>
      <c r="CWS562" s="408"/>
      <c r="CWT562" s="472"/>
      <c r="CWU562" s="906"/>
      <c r="CWV562" s="31"/>
      <c r="CWW562" s="419"/>
      <c r="CWX562" s="419"/>
      <c r="CWY562" s="471"/>
      <c r="CWZ562" s="17"/>
      <c r="CXA562" s="419"/>
      <c r="CXB562" s="419"/>
      <c r="CXC562" s="17"/>
      <c r="CXD562" s="17"/>
      <c r="CXE562" s="913"/>
      <c r="CXF562" s="17"/>
      <c r="CXG562" s="17"/>
      <c r="CXH562" s="219"/>
      <c r="CXI562" s="310"/>
      <c r="CXJ562" s="304"/>
      <c r="CXK562" s="408"/>
      <c r="CXL562" s="472"/>
      <c r="CXM562" s="906"/>
      <c r="CXN562" s="31"/>
      <c r="CXO562" s="419"/>
      <c r="CXP562" s="419"/>
      <c r="CXQ562" s="471"/>
      <c r="CXR562" s="17"/>
      <c r="CXS562" s="419"/>
      <c r="CXT562" s="419"/>
      <c r="CXU562" s="17"/>
      <c r="CXV562" s="17"/>
      <c r="CXW562" s="913"/>
      <c r="CXX562" s="17"/>
      <c r="CXY562" s="17"/>
      <c r="CXZ562" s="219"/>
      <c r="CYA562" s="310"/>
      <c r="CYB562" s="304"/>
      <c r="CYC562" s="408"/>
      <c r="CYD562" s="472"/>
      <c r="CYE562" s="906"/>
      <c r="CYF562" s="31"/>
      <c r="CYG562" s="419"/>
      <c r="CYH562" s="419"/>
      <c r="CYI562" s="471"/>
      <c r="CYJ562" s="17"/>
      <c r="CYK562" s="419"/>
      <c r="CYL562" s="419"/>
      <c r="CYM562" s="17"/>
      <c r="CYN562" s="17"/>
      <c r="CYO562" s="913"/>
      <c r="CYP562" s="17"/>
      <c r="CYQ562" s="17"/>
      <c r="CYR562" s="219"/>
      <c r="CYS562" s="310"/>
      <c r="CYT562" s="304"/>
      <c r="CYU562" s="408"/>
      <c r="CYV562" s="472"/>
      <c r="CYW562" s="906"/>
      <c r="CYX562" s="31"/>
      <c r="CYY562" s="419"/>
      <c r="CYZ562" s="419"/>
      <c r="CZA562" s="471"/>
      <c r="CZB562" s="17"/>
      <c r="CZC562" s="419"/>
      <c r="CZD562" s="419"/>
      <c r="CZE562" s="17"/>
      <c r="CZF562" s="17"/>
      <c r="CZG562" s="913"/>
      <c r="CZH562" s="17"/>
      <c r="CZI562" s="17"/>
      <c r="CZJ562" s="219"/>
      <c r="CZK562" s="310"/>
      <c r="CZL562" s="304"/>
      <c r="CZM562" s="408"/>
      <c r="CZN562" s="472"/>
      <c r="CZO562" s="906"/>
      <c r="CZP562" s="31"/>
      <c r="CZQ562" s="419"/>
      <c r="CZR562" s="419"/>
      <c r="CZS562" s="471"/>
      <c r="CZT562" s="17"/>
      <c r="CZU562" s="419"/>
      <c r="CZV562" s="419"/>
      <c r="CZW562" s="17"/>
      <c r="CZX562" s="17"/>
      <c r="CZY562" s="913"/>
      <c r="CZZ562" s="17"/>
      <c r="DAA562" s="17"/>
      <c r="DAB562" s="219"/>
      <c r="DAC562" s="310"/>
      <c r="DAD562" s="304"/>
      <c r="DAE562" s="408"/>
      <c r="DAF562" s="472"/>
      <c r="DAG562" s="906"/>
      <c r="DAH562" s="31"/>
      <c r="DAI562" s="419"/>
      <c r="DAJ562" s="419"/>
      <c r="DAK562" s="471"/>
      <c r="DAL562" s="17"/>
      <c r="DAM562" s="419"/>
      <c r="DAN562" s="419"/>
      <c r="DAO562" s="17"/>
      <c r="DAP562" s="17"/>
      <c r="DAQ562" s="913"/>
      <c r="DAR562" s="17"/>
      <c r="DAS562" s="17"/>
      <c r="DAT562" s="219"/>
      <c r="DAU562" s="310"/>
      <c r="DAV562" s="304"/>
      <c r="DAW562" s="408"/>
      <c r="DAX562" s="472"/>
      <c r="DAY562" s="906"/>
      <c r="DAZ562" s="31"/>
      <c r="DBA562" s="419"/>
      <c r="DBB562" s="419"/>
      <c r="DBC562" s="471"/>
      <c r="DBD562" s="17"/>
      <c r="DBE562" s="419"/>
      <c r="DBF562" s="419"/>
      <c r="DBG562" s="17"/>
      <c r="DBH562" s="17"/>
      <c r="DBI562" s="913"/>
      <c r="DBJ562" s="17"/>
      <c r="DBK562" s="17"/>
      <c r="DBL562" s="219"/>
      <c r="DBM562" s="310"/>
      <c r="DBN562" s="304"/>
      <c r="DBO562" s="408"/>
      <c r="DBP562" s="472"/>
      <c r="DBQ562" s="906"/>
      <c r="DBR562" s="31"/>
      <c r="DBS562" s="419"/>
      <c r="DBT562" s="419"/>
      <c r="DBU562" s="471"/>
      <c r="DBV562" s="17"/>
      <c r="DBW562" s="419"/>
      <c r="DBX562" s="419"/>
      <c r="DBY562" s="17"/>
      <c r="DBZ562" s="17"/>
      <c r="DCA562" s="913"/>
      <c r="DCB562" s="17"/>
      <c r="DCC562" s="17"/>
      <c r="DCD562" s="219"/>
      <c r="DCE562" s="310"/>
      <c r="DCF562" s="304"/>
      <c r="DCG562" s="408"/>
      <c r="DCH562" s="472"/>
      <c r="DCI562" s="906"/>
      <c r="DCJ562" s="31"/>
      <c r="DCK562" s="419"/>
      <c r="DCL562" s="419"/>
      <c r="DCM562" s="471"/>
      <c r="DCN562" s="17"/>
      <c r="DCO562" s="419"/>
      <c r="DCP562" s="419"/>
      <c r="DCQ562" s="17"/>
      <c r="DCR562" s="17"/>
      <c r="DCS562" s="913"/>
      <c r="DCT562" s="17"/>
      <c r="DCU562" s="17"/>
      <c r="DCV562" s="219"/>
      <c r="DCW562" s="310"/>
      <c r="DCX562" s="304"/>
      <c r="DCY562" s="408"/>
      <c r="DCZ562" s="472"/>
      <c r="DDA562" s="906"/>
      <c r="DDB562" s="31"/>
      <c r="DDC562" s="419"/>
      <c r="DDD562" s="419"/>
      <c r="DDE562" s="471"/>
      <c r="DDF562" s="17"/>
      <c r="DDG562" s="419"/>
      <c r="DDH562" s="419"/>
      <c r="DDI562" s="17"/>
      <c r="DDJ562" s="17"/>
      <c r="DDK562" s="913"/>
      <c r="DDL562" s="17"/>
      <c r="DDM562" s="17"/>
      <c r="DDN562" s="219"/>
      <c r="DDO562" s="310"/>
      <c r="DDP562" s="304"/>
      <c r="DDQ562" s="408"/>
      <c r="DDR562" s="472"/>
      <c r="DDS562" s="906"/>
      <c r="DDT562" s="31"/>
      <c r="DDU562" s="419"/>
      <c r="DDV562" s="419"/>
      <c r="DDW562" s="471"/>
      <c r="DDX562" s="17"/>
      <c r="DDY562" s="419"/>
      <c r="DDZ562" s="419"/>
      <c r="DEA562" s="17"/>
      <c r="DEB562" s="17"/>
      <c r="DEC562" s="913"/>
      <c r="DED562" s="17"/>
      <c r="DEE562" s="17"/>
      <c r="DEF562" s="219"/>
      <c r="DEG562" s="310"/>
      <c r="DEH562" s="304"/>
      <c r="DEI562" s="408"/>
      <c r="DEJ562" s="472"/>
      <c r="DEK562" s="906"/>
      <c r="DEL562" s="31"/>
      <c r="DEM562" s="419"/>
      <c r="DEN562" s="419"/>
      <c r="DEO562" s="471"/>
      <c r="DEP562" s="17"/>
      <c r="DEQ562" s="419"/>
      <c r="DER562" s="419"/>
      <c r="DES562" s="17"/>
      <c r="DET562" s="17"/>
      <c r="DEU562" s="913"/>
      <c r="DEV562" s="17"/>
      <c r="DEW562" s="17"/>
      <c r="DEX562" s="219"/>
      <c r="DEY562" s="310"/>
      <c r="DEZ562" s="304"/>
      <c r="DFA562" s="408"/>
      <c r="DFB562" s="472"/>
      <c r="DFC562" s="906"/>
      <c r="DFD562" s="31"/>
      <c r="DFE562" s="419"/>
      <c r="DFF562" s="419"/>
      <c r="DFG562" s="471"/>
      <c r="DFH562" s="17"/>
      <c r="DFI562" s="419"/>
      <c r="DFJ562" s="419"/>
      <c r="DFK562" s="17"/>
      <c r="DFL562" s="17"/>
      <c r="DFM562" s="913"/>
      <c r="DFN562" s="17"/>
      <c r="DFO562" s="17"/>
      <c r="DFP562" s="219"/>
      <c r="DFQ562" s="310"/>
      <c r="DFR562" s="304"/>
      <c r="DFS562" s="408"/>
      <c r="DFT562" s="472"/>
      <c r="DFU562" s="906"/>
      <c r="DFV562" s="31"/>
      <c r="DFW562" s="419"/>
      <c r="DFX562" s="419"/>
      <c r="DFY562" s="471"/>
      <c r="DFZ562" s="17"/>
      <c r="DGA562" s="419"/>
      <c r="DGB562" s="419"/>
      <c r="DGC562" s="17"/>
      <c r="DGD562" s="17"/>
      <c r="DGE562" s="913"/>
      <c r="DGF562" s="17"/>
      <c r="DGG562" s="17"/>
      <c r="DGH562" s="219"/>
      <c r="DGI562" s="310"/>
      <c r="DGJ562" s="304"/>
      <c r="DGK562" s="408"/>
      <c r="DGL562" s="472"/>
      <c r="DGM562" s="906"/>
      <c r="DGN562" s="31"/>
      <c r="DGO562" s="419"/>
      <c r="DGP562" s="419"/>
      <c r="DGQ562" s="471"/>
      <c r="DGR562" s="17"/>
      <c r="DGS562" s="419"/>
      <c r="DGT562" s="419"/>
      <c r="DGU562" s="17"/>
      <c r="DGV562" s="17"/>
      <c r="DGW562" s="913"/>
      <c r="DGX562" s="17"/>
      <c r="DGY562" s="17"/>
      <c r="DGZ562" s="219"/>
      <c r="DHA562" s="310"/>
      <c r="DHB562" s="304"/>
      <c r="DHC562" s="408"/>
      <c r="DHD562" s="472"/>
      <c r="DHE562" s="906"/>
      <c r="DHF562" s="31"/>
      <c r="DHG562" s="419"/>
      <c r="DHH562" s="419"/>
      <c r="DHI562" s="471"/>
      <c r="DHJ562" s="17"/>
      <c r="DHK562" s="419"/>
      <c r="DHL562" s="419"/>
      <c r="DHM562" s="17"/>
      <c r="DHN562" s="17"/>
      <c r="DHO562" s="913"/>
      <c r="DHP562" s="17"/>
      <c r="DHQ562" s="17"/>
      <c r="DHR562" s="219"/>
      <c r="DHS562" s="310"/>
      <c r="DHT562" s="304"/>
      <c r="DHU562" s="408"/>
      <c r="DHV562" s="472"/>
      <c r="DHW562" s="906"/>
      <c r="DHX562" s="31"/>
      <c r="DHY562" s="419"/>
      <c r="DHZ562" s="419"/>
      <c r="DIA562" s="471"/>
      <c r="DIB562" s="17"/>
      <c r="DIC562" s="419"/>
      <c r="DID562" s="419"/>
      <c r="DIE562" s="17"/>
      <c r="DIF562" s="17"/>
      <c r="DIG562" s="913"/>
      <c r="DIH562" s="17"/>
      <c r="DII562" s="17"/>
      <c r="DIJ562" s="219"/>
      <c r="DIK562" s="310"/>
      <c r="DIL562" s="304"/>
      <c r="DIM562" s="408"/>
      <c r="DIN562" s="472"/>
      <c r="DIO562" s="906"/>
      <c r="DIP562" s="31"/>
      <c r="DIQ562" s="419"/>
      <c r="DIR562" s="419"/>
      <c r="DIS562" s="471"/>
      <c r="DIT562" s="17"/>
      <c r="DIU562" s="419"/>
      <c r="DIV562" s="419"/>
      <c r="DIW562" s="17"/>
      <c r="DIX562" s="17"/>
      <c r="DIY562" s="913"/>
      <c r="DIZ562" s="17"/>
      <c r="DJA562" s="17"/>
      <c r="DJB562" s="219"/>
      <c r="DJC562" s="310"/>
      <c r="DJD562" s="304"/>
      <c r="DJE562" s="408"/>
      <c r="DJF562" s="472"/>
      <c r="DJG562" s="906"/>
      <c r="DJH562" s="31"/>
      <c r="DJI562" s="419"/>
      <c r="DJJ562" s="419"/>
      <c r="DJK562" s="471"/>
      <c r="DJL562" s="17"/>
      <c r="DJM562" s="419"/>
      <c r="DJN562" s="419"/>
      <c r="DJO562" s="17"/>
      <c r="DJP562" s="17"/>
      <c r="DJQ562" s="913"/>
      <c r="DJR562" s="17"/>
      <c r="DJS562" s="17"/>
      <c r="DJT562" s="219"/>
      <c r="DJU562" s="310"/>
      <c r="DJV562" s="304"/>
      <c r="DJW562" s="408"/>
      <c r="DJX562" s="472"/>
      <c r="DJY562" s="906"/>
      <c r="DJZ562" s="31"/>
      <c r="DKA562" s="419"/>
      <c r="DKB562" s="419"/>
      <c r="DKC562" s="471"/>
      <c r="DKD562" s="17"/>
      <c r="DKE562" s="419"/>
      <c r="DKF562" s="419"/>
      <c r="DKG562" s="17"/>
      <c r="DKH562" s="17"/>
      <c r="DKI562" s="913"/>
      <c r="DKJ562" s="17"/>
      <c r="DKK562" s="17"/>
      <c r="DKL562" s="219"/>
      <c r="DKM562" s="310"/>
      <c r="DKN562" s="304"/>
      <c r="DKO562" s="408"/>
      <c r="DKP562" s="472"/>
      <c r="DKQ562" s="906"/>
      <c r="DKR562" s="31"/>
      <c r="DKS562" s="419"/>
      <c r="DKT562" s="419"/>
      <c r="DKU562" s="471"/>
      <c r="DKV562" s="17"/>
      <c r="DKW562" s="419"/>
      <c r="DKX562" s="419"/>
      <c r="DKY562" s="17"/>
      <c r="DKZ562" s="17"/>
      <c r="DLA562" s="913"/>
      <c r="DLB562" s="17"/>
      <c r="DLC562" s="17"/>
      <c r="DLD562" s="219"/>
      <c r="DLE562" s="310"/>
      <c r="DLF562" s="304"/>
      <c r="DLG562" s="408"/>
      <c r="DLH562" s="472"/>
      <c r="DLI562" s="906"/>
      <c r="DLJ562" s="31"/>
      <c r="DLK562" s="419"/>
      <c r="DLL562" s="419"/>
      <c r="DLM562" s="471"/>
      <c r="DLN562" s="17"/>
      <c r="DLO562" s="419"/>
      <c r="DLP562" s="419"/>
      <c r="DLQ562" s="17"/>
      <c r="DLR562" s="17"/>
      <c r="DLS562" s="913"/>
      <c r="DLT562" s="17"/>
      <c r="DLU562" s="17"/>
      <c r="DLV562" s="219"/>
      <c r="DLW562" s="310"/>
      <c r="DLX562" s="304"/>
      <c r="DLY562" s="408"/>
      <c r="DLZ562" s="472"/>
      <c r="DMA562" s="906"/>
      <c r="DMB562" s="31"/>
      <c r="DMC562" s="419"/>
      <c r="DMD562" s="419"/>
      <c r="DME562" s="471"/>
      <c r="DMF562" s="17"/>
      <c r="DMG562" s="419"/>
      <c r="DMH562" s="419"/>
      <c r="DMI562" s="17"/>
      <c r="DMJ562" s="17"/>
      <c r="DMK562" s="913"/>
      <c r="DML562" s="17"/>
      <c r="DMM562" s="17"/>
      <c r="DMN562" s="219"/>
      <c r="DMO562" s="310"/>
      <c r="DMP562" s="304"/>
      <c r="DMQ562" s="408"/>
      <c r="DMR562" s="472"/>
      <c r="DMS562" s="906"/>
      <c r="DMT562" s="31"/>
      <c r="DMU562" s="419"/>
      <c r="DMV562" s="419"/>
      <c r="DMW562" s="471"/>
      <c r="DMX562" s="17"/>
      <c r="DMY562" s="419"/>
      <c r="DMZ562" s="419"/>
      <c r="DNA562" s="17"/>
      <c r="DNB562" s="17"/>
      <c r="DNC562" s="913"/>
      <c r="DND562" s="17"/>
      <c r="DNE562" s="17"/>
      <c r="DNF562" s="219"/>
      <c r="DNG562" s="310"/>
      <c r="DNH562" s="304"/>
      <c r="DNI562" s="408"/>
      <c r="DNJ562" s="472"/>
      <c r="DNK562" s="906"/>
      <c r="DNL562" s="31"/>
      <c r="DNM562" s="419"/>
      <c r="DNN562" s="419"/>
      <c r="DNO562" s="471"/>
      <c r="DNP562" s="17"/>
      <c r="DNQ562" s="419"/>
      <c r="DNR562" s="419"/>
      <c r="DNS562" s="17"/>
      <c r="DNT562" s="17"/>
      <c r="DNU562" s="913"/>
      <c r="DNV562" s="17"/>
      <c r="DNW562" s="17"/>
      <c r="DNX562" s="219"/>
      <c r="DNY562" s="310"/>
      <c r="DNZ562" s="304"/>
      <c r="DOA562" s="408"/>
      <c r="DOB562" s="472"/>
      <c r="DOC562" s="906"/>
      <c r="DOD562" s="31"/>
      <c r="DOE562" s="419"/>
      <c r="DOF562" s="419"/>
      <c r="DOG562" s="471"/>
      <c r="DOH562" s="17"/>
      <c r="DOI562" s="419"/>
      <c r="DOJ562" s="419"/>
      <c r="DOK562" s="17"/>
      <c r="DOL562" s="17"/>
      <c r="DOM562" s="913"/>
      <c r="DON562" s="17"/>
      <c r="DOO562" s="17"/>
      <c r="DOP562" s="219"/>
      <c r="DOQ562" s="310"/>
      <c r="DOR562" s="304"/>
      <c r="DOS562" s="408"/>
      <c r="DOT562" s="472"/>
      <c r="DOU562" s="906"/>
      <c r="DOV562" s="31"/>
      <c r="DOW562" s="419"/>
      <c r="DOX562" s="419"/>
      <c r="DOY562" s="471"/>
      <c r="DOZ562" s="17"/>
      <c r="DPA562" s="419"/>
      <c r="DPB562" s="419"/>
      <c r="DPC562" s="17"/>
      <c r="DPD562" s="17"/>
      <c r="DPE562" s="913"/>
      <c r="DPF562" s="17"/>
      <c r="DPG562" s="17"/>
      <c r="DPH562" s="219"/>
      <c r="DPI562" s="310"/>
      <c r="DPJ562" s="304"/>
      <c r="DPK562" s="408"/>
      <c r="DPL562" s="472"/>
      <c r="DPM562" s="906"/>
      <c r="DPN562" s="31"/>
      <c r="DPO562" s="419"/>
      <c r="DPP562" s="419"/>
      <c r="DPQ562" s="471"/>
      <c r="DPR562" s="17"/>
      <c r="DPS562" s="419"/>
      <c r="DPT562" s="419"/>
      <c r="DPU562" s="17"/>
      <c r="DPV562" s="17"/>
      <c r="DPW562" s="913"/>
      <c r="DPX562" s="17"/>
      <c r="DPY562" s="17"/>
      <c r="DPZ562" s="219"/>
      <c r="DQA562" s="310"/>
      <c r="DQB562" s="304"/>
      <c r="DQC562" s="408"/>
      <c r="DQD562" s="472"/>
      <c r="DQE562" s="906"/>
      <c r="DQF562" s="31"/>
      <c r="DQG562" s="419"/>
      <c r="DQH562" s="419"/>
      <c r="DQI562" s="471"/>
      <c r="DQJ562" s="17"/>
      <c r="DQK562" s="419"/>
      <c r="DQL562" s="419"/>
      <c r="DQM562" s="17"/>
      <c r="DQN562" s="17"/>
      <c r="DQO562" s="913"/>
      <c r="DQP562" s="17"/>
      <c r="DQQ562" s="17"/>
      <c r="DQR562" s="219"/>
      <c r="DQS562" s="310"/>
      <c r="DQT562" s="304"/>
      <c r="DQU562" s="408"/>
      <c r="DQV562" s="472"/>
      <c r="DQW562" s="906"/>
      <c r="DQX562" s="31"/>
      <c r="DQY562" s="419"/>
      <c r="DQZ562" s="419"/>
      <c r="DRA562" s="471"/>
      <c r="DRB562" s="17"/>
      <c r="DRC562" s="419"/>
      <c r="DRD562" s="419"/>
      <c r="DRE562" s="17"/>
      <c r="DRF562" s="17"/>
      <c r="DRG562" s="913"/>
      <c r="DRH562" s="17"/>
      <c r="DRI562" s="17"/>
      <c r="DRJ562" s="219"/>
      <c r="DRK562" s="310"/>
      <c r="DRL562" s="304"/>
      <c r="DRM562" s="408"/>
      <c r="DRN562" s="472"/>
      <c r="DRO562" s="906"/>
      <c r="DRP562" s="31"/>
      <c r="DRQ562" s="419"/>
      <c r="DRR562" s="419"/>
      <c r="DRS562" s="471"/>
      <c r="DRT562" s="17"/>
      <c r="DRU562" s="419"/>
      <c r="DRV562" s="419"/>
      <c r="DRW562" s="17"/>
      <c r="DRX562" s="17"/>
      <c r="DRY562" s="913"/>
      <c r="DRZ562" s="17"/>
      <c r="DSA562" s="17"/>
      <c r="DSB562" s="219"/>
      <c r="DSC562" s="310"/>
      <c r="DSD562" s="304"/>
      <c r="DSE562" s="408"/>
      <c r="DSF562" s="472"/>
      <c r="DSG562" s="906"/>
      <c r="DSH562" s="31"/>
      <c r="DSI562" s="419"/>
      <c r="DSJ562" s="419"/>
      <c r="DSK562" s="471"/>
      <c r="DSL562" s="17"/>
      <c r="DSM562" s="419"/>
      <c r="DSN562" s="419"/>
      <c r="DSO562" s="17"/>
      <c r="DSP562" s="17"/>
      <c r="DSQ562" s="913"/>
      <c r="DSR562" s="17"/>
      <c r="DSS562" s="17"/>
      <c r="DST562" s="219"/>
      <c r="DSU562" s="310"/>
      <c r="DSV562" s="304"/>
      <c r="DSW562" s="408"/>
      <c r="DSX562" s="472"/>
      <c r="DSY562" s="906"/>
      <c r="DSZ562" s="31"/>
      <c r="DTA562" s="419"/>
      <c r="DTB562" s="419"/>
      <c r="DTC562" s="471"/>
      <c r="DTD562" s="17"/>
      <c r="DTE562" s="419"/>
      <c r="DTF562" s="419"/>
      <c r="DTG562" s="17"/>
      <c r="DTH562" s="17"/>
      <c r="DTI562" s="913"/>
      <c r="DTJ562" s="17"/>
      <c r="DTK562" s="17"/>
      <c r="DTL562" s="219"/>
      <c r="DTM562" s="310"/>
      <c r="DTN562" s="304"/>
      <c r="DTO562" s="408"/>
      <c r="DTP562" s="472"/>
      <c r="DTQ562" s="906"/>
      <c r="DTR562" s="31"/>
      <c r="DTS562" s="419"/>
      <c r="DTT562" s="419"/>
      <c r="DTU562" s="471"/>
      <c r="DTV562" s="17"/>
      <c r="DTW562" s="419"/>
      <c r="DTX562" s="419"/>
      <c r="DTY562" s="17"/>
      <c r="DTZ562" s="17"/>
      <c r="DUA562" s="913"/>
      <c r="DUB562" s="17"/>
      <c r="DUC562" s="17"/>
      <c r="DUD562" s="219"/>
      <c r="DUE562" s="310"/>
      <c r="DUF562" s="304"/>
      <c r="DUG562" s="408"/>
      <c r="DUH562" s="472"/>
      <c r="DUI562" s="906"/>
      <c r="DUJ562" s="31"/>
      <c r="DUK562" s="419"/>
      <c r="DUL562" s="419"/>
      <c r="DUM562" s="471"/>
      <c r="DUN562" s="17"/>
      <c r="DUO562" s="419"/>
      <c r="DUP562" s="419"/>
      <c r="DUQ562" s="17"/>
      <c r="DUR562" s="17"/>
      <c r="DUS562" s="913"/>
      <c r="DUT562" s="17"/>
      <c r="DUU562" s="17"/>
      <c r="DUV562" s="219"/>
      <c r="DUW562" s="310"/>
      <c r="DUX562" s="304"/>
      <c r="DUY562" s="408"/>
      <c r="DUZ562" s="472"/>
      <c r="DVA562" s="906"/>
      <c r="DVB562" s="31"/>
      <c r="DVC562" s="419"/>
      <c r="DVD562" s="419"/>
      <c r="DVE562" s="471"/>
      <c r="DVF562" s="17"/>
      <c r="DVG562" s="419"/>
      <c r="DVH562" s="419"/>
      <c r="DVI562" s="17"/>
      <c r="DVJ562" s="17"/>
      <c r="DVK562" s="913"/>
      <c r="DVL562" s="17"/>
      <c r="DVM562" s="17"/>
      <c r="DVN562" s="219"/>
      <c r="DVO562" s="310"/>
      <c r="DVP562" s="304"/>
      <c r="DVQ562" s="408"/>
      <c r="DVR562" s="472"/>
      <c r="DVS562" s="906"/>
      <c r="DVT562" s="31"/>
      <c r="DVU562" s="419"/>
      <c r="DVV562" s="419"/>
      <c r="DVW562" s="471"/>
      <c r="DVX562" s="17"/>
      <c r="DVY562" s="419"/>
      <c r="DVZ562" s="419"/>
      <c r="DWA562" s="17"/>
      <c r="DWB562" s="17"/>
      <c r="DWC562" s="913"/>
      <c r="DWD562" s="17"/>
      <c r="DWE562" s="17"/>
      <c r="DWF562" s="219"/>
      <c r="DWG562" s="310"/>
      <c r="DWH562" s="304"/>
      <c r="DWI562" s="408"/>
      <c r="DWJ562" s="472"/>
      <c r="DWK562" s="906"/>
      <c r="DWL562" s="31"/>
      <c r="DWM562" s="419"/>
      <c r="DWN562" s="419"/>
      <c r="DWO562" s="471"/>
      <c r="DWP562" s="17"/>
      <c r="DWQ562" s="419"/>
      <c r="DWR562" s="419"/>
      <c r="DWS562" s="17"/>
      <c r="DWT562" s="17"/>
      <c r="DWU562" s="913"/>
      <c r="DWV562" s="17"/>
      <c r="DWW562" s="17"/>
      <c r="DWX562" s="219"/>
      <c r="DWY562" s="310"/>
      <c r="DWZ562" s="304"/>
      <c r="DXA562" s="408"/>
      <c r="DXB562" s="472"/>
      <c r="DXC562" s="906"/>
      <c r="DXD562" s="31"/>
      <c r="DXE562" s="419"/>
      <c r="DXF562" s="419"/>
      <c r="DXG562" s="471"/>
      <c r="DXH562" s="17"/>
      <c r="DXI562" s="419"/>
      <c r="DXJ562" s="419"/>
      <c r="DXK562" s="17"/>
      <c r="DXL562" s="17"/>
      <c r="DXM562" s="913"/>
      <c r="DXN562" s="17"/>
      <c r="DXO562" s="17"/>
      <c r="DXP562" s="219"/>
      <c r="DXQ562" s="310"/>
      <c r="DXR562" s="304"/>
      <c r="DXS562" s="408"/>
      <c r="DXT562" s="472"/>
      <c r="DXU562" s="906"/>
      <c r="DXV562" s="31"/>
      <c r="DXW562" s="419"/>
      <c r="DXX562" s="419"/>
      <c r="DXY562" s="471"/>
      <c r="DXZ562" s="17"/>
      <c r="DYA562" s="419"/>
      <c r="DYB562" s="419"/>
      <c r="DYC562" s="17"/>
      <c r="DYD562" s="17"/>
      <c r="DYE562" s="913"/>
      <c r="DYF562" s="17"/>
      <c r="DYG562" s="17"/>
      <c r="DYH562" s="219"/>
      <c r="DYI562" s="310"/>
      <c r="DYJ562" s="304"/>
      <c r="DYK562" s="408"/>
      <c r="DYL562" s="472"/>
      <c r="DYM562" s="906"/>
      <c r="DYN562" s="31"/>
      <c r="DYO562" s="419"/>
      <c r="DYP562" s="419"/>
      <c r="DYQ562" s="471"/>
      <c r="DYR562" s="17"/>
      <c r="DYS562" s="419"/>
      <c r="DYT562" s="419"/>
      <c r="DYU562" s="17"/>
      <c r="DYV562" s="17"/>
      <c r="DYW562" s="913"/>
      <c r="DYX562" s="17"/>
      <c r="DYY562" s="17"/>
      <c r="DYZ562" s="219"/>
      <c r="DZA562" s="310"/>
      <c r="DZB562" s="304"/>
      <c r="DZC562" s="408"/>
      <c r="DZD562" s="472"/>
      <c r="DZE562" s="906"/>
      <c r="DZF562" s="31"/>
      <c r="DZG562" s="419"/>
      <c r="DZH562" s="419"/>
      <c r="DZI562" s="471"/>
      <c r="DZJ562" s="17"/>
      <c r="DZK562" s="419"/>
      <c r="DZL562" s="419"/>
      <c r="DZM562" s="17"/>
      <c r="DZN562" s="17"/>
      <c r="DZO562" s="913"/>
      <c r="DZP562" s="17"/>
      <c r="DZQ562" s="17"/>
      <c r="DZR562" s="219"/>
      <c r="DZS562" s="310"/>
      <c r="DZT562" s="304"/>
      <c r="DZU562" s="408"/>
      <c r="DZV562" s="472"/>
      <c r="DZW562" s="906"/>
      <c r="DZX562" s="31"/>
      <c r="DZY562" s="419"/>
      <c r="DZZ562" s="419"/>
      <c r="EAA562" s="471"/>
      <c r="EAB562" s="17"/>
      <c r="EAC562" s="419"/>
      <c r="EAD562" s="419"/>
      <c r="EAE562" s="17"/>
      <c r="EAF562" s="17"/>
      <c r="EAG562" s="913"/>
      <c r="EAH562" s="17"/>
      <c r="EAI562" s="17"/>
      <c r="EAJ562" s="219"/>
      <c r="EAK562" s="310"/>
      <c r="EAL562" s="304"/>
      <c r="EAM562" s="408"/>
      <c r="EAN562" s="472"/>
      <c r="EAO562" s="906"/>
      <c r="EAP562" s="31"/>
      <c r="EAQ562" s="419"/>
      <c r="EAR562" s="419"/>
      <c r="EAS562" s="471"/>
      <c r="EAT562" s="17"/>
      <c r="EAU562" s="419"/>
      <c r="EAV562" s="419"/>
      <c r="EAW562" s="17"/>
      <c r="EAX562" s="17"/>
      <c r="EAY562" s="913"/>
      <c r="EAZ562" s="17"/>
      <c r="EBA562" s="17"/>
      <c r="EBB562" s="219"/>
      <c r="EBC562" s="310"/>
      <c r="EBD562" s="304"/>
      <c r="EBE562" s="408"/>
      <c r="EBF562" s="472"/>
      <c r="EBG562" s="906"/>
      <c r="EBH562" s="31"/>
      <c r="EBI562" s="419"/>
      <c r="EBJ562" s="419"/>
      <c r="EBK562" s="471"/>
      <c r="EBL562" s="17"/>
      <c r="EBM562" s="419"/>
      <c r="EBN562" s="419"/>
      <c r="EBO562" s="17"/>
      <c r="EBP562" s="17"/>
      <c r="EBQ562" s="913"/>
      <c r="EBR562" s="17"/>
      <c r="EBS562" s="17"/>
      <c r="EBT562" s="219"/>
      <c r="EBU562" s="310"/>
      <c r="EBV562" s="304"/>
      <c r="EBW562" s="408"/>
      <c r="EBX562" s="472"/>
      <c r="EBY562" s="906"/>
      <c r="EBZ562" s="31"/>
      <c r="ECA562" s="419"/>
      <c r="ECB562" s="419"/>
      <c r="ECC562" s="471"/>
      <c r="ECD562" s="17"/>
      <c r="ECE562" s="419"/>
      <c r="ECF562" s="419"/>
      <c r="ECG562" s="17"/>
      <c r="ECH562" s="17"/>
      <c r="ECI562" s="913"/>
      <c r="ECJ562" s="17"/>
      <c r="ECK562" s="17"/>
      <c r="ECL562" s="219"/>
      <c r="ECM562" s="310"/>
      <c r="ECN562" s="304"/>
      <c r="ECO562" s="408"/>
      <c r="ECP562" s="472"/>
      <c r="ECQ562" s="906"/>
      <c r="ECR562" s="31"/>
      <c r="ECS562" s="419"/>
      <c r="ECT562" s="419"/>
      <c r="ECU562" s="471"/>
      <c r="ECV562" s="17"/>
      <c r="ECW562" s="419"/>
      <c r="ECX562" s="419"/>
      <c r="ECY562" s="17"/>
      <c r="ECZ562" s="17"/>
      <c r="EDA562" s="913"/>
      <c r="EDB562" s="17"/>
      <c r="EDC562" s="17"/>
      <c r="EDD562" s="219"/>
      <c r="EDE562" s="310"/>
      <c r="EDF562" s="304"/>
      <c r="EDG562" s="408"/>
      <c r="EDH562" s="472"/>
      <c r="EDI562" s="906"/>
      <c r="EDJ562" s="31"/>
      <c r="EDK562" s="419"/>
      <c r="EDL562" s="419"/>
      <c r="EDM562" s="471"/>
      <c r="EDN562" s="17"/>
      <c r="EDO562" s="419"/>
      <c r="EDP562" s="419"/>
      <c r="EDQ562" s="17"/>
      <c r="EDR562" s="17"/>
      <c r="EDS562" s="913"/>
      <c r="EDT562" s="17"/>
      <c r="EDU562" s="17"/>
      <c r="EDV562" s="219"/>
      <c r="EDW562" s="310"/>
      <c r="EDX562" s="304"/>
      <c r="EDY562" s="408"/>
      <c r="EDZ562" s="472"/>
      <c r="EEA562" s="906"/>
      <c r="EEB562" s="31"/>
      <c r="EEC562" s="419"/>
      <c r="EED562" s="419"/>
      <c r="EEE562" s="471"/>
      <c r="EEF562" s="17"/>
      <c r="EEG562" s="419"/>
      <c r="EEH562" s="419"/>
      <c r="EEI562" s="17"/>
      <c r="EEJ562" s="17"/>
      <c r="EEK562" s="913"/>
      <c r="EEL562" s="17"/>
      <c r="EEM562" s="17"/>
      <c r="EEN562" s="219"/>
      <c r="EEO562" s="310"/>
      <c r="EEP562" s="304"/>
      <c r="EEQ562" s="408"/>
      <c r="EER562" s="472"/>
      <c r="EES562" s="906"/>
      <c r="EET562" s="31"/>
      <c r="EEU562" s="419"/>
      <c r="EEV562" s="419"/>
      <c r="EEW562" s="471"/>
      <c r="EEX562" s="17"/>
      <c r="EEY562" s="419"/>
      <c r="EEZ562" s="419"/>
      <c r="EFA562" s="17"/>
      <c r="EFB562" s="17"/>
      <c r="EFC562" s="913"/>
      <c r="EFD562" s="17"/>
      <c r="EFE562" s="17"/>
      <c r="EFF562" s="219"/>
      <c r="EFG562" s="310"/>
      <c r="EFH562" s="304"/>
      <c r="EFI562" s="408"/>
      <c r="EFJ562" s="472"/>
      <c r="EFK562" s="906"/>
      <c r="EFL562" s="31"/>
      <c r="EFM562" s="419"/>
      <c r="EFN562" s="419"/>
      <c r="EFO562" s="471"/>
      <c r="EFP562" s="17"/>
      <c r="EFQ562" s="419"/>
      <c r="EFR562" s="419"/>
      <c r="EFS562" s="17"/>
      <c r="EFT562" s="17"/>
      <c r="EFU562" s="913"/>
      <c r="EFV562" s="17"/>
      <c r="EFW562" s="17"/>
      <c r="EFX562" s="219"/>
      <c r="EFY562" s="310"/>
      <c r="EFZ562" s="304"/>
      <c r="EGA562" s="408"/>
      <c r="EGB562" s="472"/>
      <c r="EGC562" s="906"/>
      <c r="EGD562" s="31"/>
      <c r="EGE562" s="419"/>
      <c r="EGF562" s="419"/>
      <c r="EGG562" s="471"/>
      <c r="EGH562" s="17"/>
      <c r="EGI562" s="419"/>
      <c r="EGJ562" s="419"/>
      <c r="EGK562" s="17"/>
      <c r="EGL562" s="17"/>
      <c r="EGM562" s="913"/>
      <c r="EGN562" s="17"/>
      <c r="EGO562" s="17"/>
      <c r="EGP562" s="219"/>
      <c r="EGQ562" s="310"/>
      <c r="EGR562" s="304"/>
      <c r="EGS562" s="408"/>
      <c r="EGT562" s="472"/>
      <c r="EGU562" s="906"/>
      <c r="EGV562" s="31"/>
      <c r="EGW562" s="419"/>
      <c r="EGX562" s="419"/>
      <c r="EGY562" s="471"/>
      <c r="EGZ562" s="17"/>
      <c r="EHA562" s="419"/>
      <c r="EHB562" s="419"/>
      <c r="EHC562" s="17"/>
      <c r="EHD562" s="17"/>
      <c r="EHE562" s="913"/>
      <c r="EHF562" s="17"/>
      <c r="EHG562" s="17"/>
      <c r="EHH562" s="219"/>
      <c r="EHI562" s="310"/>
      <c r="EHJ562" s="304"/>
      <c r="EHK562" s="408"/>
      <c r="EHL562" s="472"/>
      <c r="EHM562" s="906"/>
      <c r="EHN562" s="31"/>
      <c r="EHO562" s="419"/>
      <c r="EHP562" s="419"/>
      <c r="EHQ562" s="471"/>
      <c r="EHR562" s="17"/>
      <c r="EHS562" s="419"/>
      <c r="EHT562" s="419"/>
      <c r="EHU562" s="17"/>
      <c r="EHV562" s="17"/>
      <c r="EHW562" s="913"/>
      <c r="EHX562" s="17"/>
      <c r="EHY562" s="17"/>
      <c r="EHZ562" s="219"/>
      <c r="EIA562" s="310"/>
      <c r="EIB562" s="304"/>
      <c r="EIC562" s="408"/>
      <c r="EID562" s="472"/>
      <c r="EIE562" s="906"/>
      <c r="EIF562" s="31"/>
      <c r="EIG562" s="419"/>
      <c r="EIH562" s="419"/>
      <c r="EII562" s="471"/>
      <c r="EIJ562" s="17"/>
      <c r="EIK562" s="419"/>
      <c r="EIL562" s="419"/>
      <c r="EIM562" s="17"/>
      <c r="EIN562" s="17"/>
      <c r="EIO562" s="913"/>
      <c r="EIP562" s="17"/>
      <c r="EIQ562" s="17"/>
      <c r="EIR562" s="219"/>
      <c r="EIS562" s="310"/>
      <c r="EIT562" s="304"/>
      <c r="EIU562" s="408"/>
      <c r="EIV562" s="472"/>
      <c r="EIW562" s="906"/>
      <c r="EIX562" s="31"/>
      <c r="EIY562" s="419"/>
      <c r="EIZ562" s="419"/>
      <c r="EJA562" s="471"/>
      <c r="EJB562" s="17"/>
      <c r="EJC562" s="419"/>
      <c r="EJD562" s="419"/>
      <c r="EJE562" s="17"/>
      <c r="EJF562" s="17"/>
      <c r="EJG562" s="913"/>
      <c r="EJH562" s="17"/>
      <c r="EJI562" s="17"/>
      <c r="EJJ562" s="219"/>
      <c r="EJK562" s="310"/>
      <c r="EJL562" s="304"/>
      <c r="EJM562" s="408"/>
      <c r="EJN562" s="472"/>
      <c r="EJO562" s="906"/>
      <c r="EJP562" s="31"/>
      <c r="EJQ562" s="419"/>
      <c r="EJR562" s="419"/>
      <c r="EJS562" s="471"/>
      <c r="EJT562" s="17"/>
      <c r="EJU562" s="419"/>
      <c r="EJV562" s="419"/>
      <c r="EJW562" s="17"/>
      <c r="EJX562" s="17"/>
      <c r="EJY562" s="913"/>
      <c r="EJZ562" s="17"/>
      <c r="EKA562" s="17"/>
      <c r="EKB562" s="219"/>
      <c r="EKC562" s="310"/>
      <c r="EKD562" s="304"/>
      <c r="EKE562" s="408"/>
      <c r="EKF562" s="472"/>
      <c r="EKG562" s="906"/>
      <c r="EKH562" s="31"/>
      <c r="EKI562" s="419"/>
      <c r="EKJ562" s="419"/>
      <c r="EKK562" s="471"/>
      <c r="EKL562" s="17"/>
      <c r="EKM562" s="419"/>
      <c r="EKN562" s="419"/>
      <c r="EKO562" s="17"/>
      <c r="EKP562" s="17"/>
      <c r="EKQ562" s="913"/>
      <c r="EKR562" s="17"/>
      <c r="EKS562" s="17"/>
      <c r="EKT562" s="219"/>
      <c r="EKU562" s="310"/>
      <c r="EKV562" s="304"/>
      <c r="EKW562" s="408"/>
      <c r="EKX562" s="472"/>
      <c r="EKY562" s="906"/>
      <c r="EKZ562" s="31"/>
      <c r="ELA562" s="419"/>
      <c r="ELB562" s="419"/>
      <c r="ELC562" s="471"/>
      <c r="ELD562" s="17"/>
      <c r="ELE562" s="419"/>
      <c r="ELF562" s="419"/>
      <c r="ELG562" s="17"/>
      <c r="ELH562" s="17"/>
      <c r="ELI562" s="913"/>
      <c r="ELJ562" s="17"/>
      <c r="ELK562" s="17"/>
      <c r="ELL562" s="219"/>
      <c r="ELM562" s="310"/>
      <c r="ELN562" s="304"/>
      <c r="ELO562" s="408"/>
      <c r="ELP562" s="472"/>
      <c r="ELQ562" s="906"/>
      <c r="ELR562" s="31"/>
      <c r="ELS562" s="419"/>
      <c r="ELT562" s="419"/>
      <c r="ELU562" s="471"/>
      <c r="ELV562" s="17"/>
      <c r="ELW562" s="419"/>
      <c r="ELX562" s="419"/>
      <c r="ELY562" s="17"/>
      <c r="ELZ562" s="17"/>
      <c r="EMA562" s="913"/>
      <c r="EMB562" s="17"/>
      <c r="EMC562" s="17"/>
      <c r="EMD562" s="219"/>
      <c r="EME562" s="310"/>
      <c r="EMF562" s="304"/>
      <c r="EMG562" s="408"/>
      <c r="EMH562" s="472"/>
      <c r="EMI562" s="906"/>
      <c r="EMJ562" s="31"/>
      <c r="EMK562" s="419"/>
      <c r="EML562" s="419"/>
      <c r="EMM562" s="471"/>
      <c r="EMN562" s="17"/>
      <c r="EMO562" s="419"/>
      <c r="EMP562" s="419"/>
      <c r="EMQ562" s="17"/>
      <c r="EMR562" s="17"/>
      <c r="EMS562" s="913"/>
      <c r="EMT562" s="17"/>
      <c r="EMU562" s="17"/>
      <c r="EMV562" s="219"/>
      <c r="EMW562" s="310"/>
      <c r="EMX562" s="304"/>
      <c r="EMY562" s="408"/>
      <c r="EMZ562" s="472"/>
      <c r="ENA562" s="906"/>
      <c r="ENB562" s="31"/>
      <c r="ENC562" s="419"/>
      <c r="END562" s="419"/>
      <c r="ENE562" s="471"/>
      <c r="ENF562" s="17"/>
      <c r="ENG562" s="419"/>
      <c r="ENH562" s="419"/>
      <c r="ENI562" s="17"/>
      <c r="ENJ562" s="17"/>
      <c r="ENK562" s="913"/>
      <c r="ENL562" s="17"/>
      <c r="ENM562" s="17"/>
      <c r="ENN562" s="219"/>
      <c r="ENO562" s="310"/>
      <c r="ENP562" s="304"/>
      <c r="ENQ562" s="408"/>
      <c r="ENR562" s="472"/>
      <c r="ENS562" s="906"/>
      <c r="ENT562" s="31"/>
      <c r="ENU562" s="419"/>
      <c r="ENV562" s="419"/>
      <c r="ENW562" s="471"/>
      <c r="ENX562" s="17"/>
      <c r="ENY562" s="419"/>
      <c r="ENZ562" s="419"/>
      <c r="EOA562" s="17"/>
      <c r="EOB562" s="17"/>
      <c r="EOC562" s="913"/>
      <c r="EOD562" s="17"/>
      <c r="EOE562" s="17"/>
      <c r="EOF562" s="219"/>
      <c r="EOG562" s="310"/>
      <c r="EOH562" s="304"/>
      <c r="EOI562" s="408"/>
      <c r="EOJ562" s="472"/>
      <c r="EOK562" s="906"/>
      <c r="EOL562" s="31"/>
      <c r="EOM562" s="419"/>
      <c r="EON562" s="419"/>
      <c r="EOO562" s="471"/>
      <c r="EOP562" s="17"/>
      <c r="EOQ562" s="419"/>
      <c r="EOR562" s="419"/>
      <c r="EOS562" s="17"/>
      <c r="EOT562" s="17"/>
      <c r="EOU562" s="913"/>
      <c r="EOV562" s="17"/>
      <c r="EOW562" s="17"/>
      <c r="EOX562" s="219"/>
      <c r="EOY562" s="310"/>
      <c r="EOZ562" s="304"/>
      <c r="EPA562" s="408"/>
      <c r="EPB562" s="472"/>
      <c r="EPC562" s="906"/>
      <c r="EPD562" s="31"/>
      <c r="EPE562" s="419"/>
      <c r="EPF562" s="419"/>
      <c r="EPG562" s="471"/>
      <c r="EPH562" s="17"/>
      <c r="EPI562" s="419"/>
      <c r="EPJ562" s="419"/>
      <c r="EPK562" s="17"/>
      <c r="EPL562" s="17"/>
      <c r="EPM562" s="913"/>
      <c r="EPN562" s="17"/>
      <c r="EPO562" s="17"/>
      <c r="EPP562" s="219"/>
      <c r="EPQ562" s="310"/>
      <c r="EPR562" s="304"/>
      <c r="EPS562" s="408"/>
      <c r="EPT562" s="472"/>
      <c r="EPU562" s="906"/>
      <c r="EPV562" s="31"/>
      <c r="EPW562" s="419"/>
      <c r="EPX562" s="419"/>
      <c r="EPY562" s="471"/>
      <c r="EPZ562" s="17"/>
      <c r="EQA562" s="419"/>
      <c r="EQB562" s="419"/>
      <c r="EQC562" s="17"/>
      <c r="EQD562" s="17"/>
      <c r="EQE562" s="913"/>
      <c r="EQF562" s="17"/>
      <c r="EQG562" s="17"/>
      <c r="EQH562" s="219"/>
      <c r="EQI562" s="310"/>
      <c r="EQJ562" s="304"/>
      <c r="EQK562" s="408"/>
      <c r="EQL562" s="472"/>
      <c r="EQM562" s="906"/>
      <c r="EQN562" s="31"/>
      <c r="EQO562" s="419"/>
      <c r="EQP562" s="419"/>
      <c r="EQQ562" s="471"/>
      <c r="EQR562" s="17"/>
      <c r="EQS562" s="419"/>
      <c r="EQT562" s="419"/>
      <c r="EQU562" s="17"/>
      <c r="EQV562" s="17"/>
      <c r="EQW562" s="913"/>
      <c r="EQX562" s="17"/>
      <c r="EQY562" s="17"/>
      <c r="EQZ562" s="219"/>
      <c r="ERA562" s="310"/>
      <c r="ERB562" s="304"/>
      <c r="ERC562" s="408"/>
      <c r="ERD562" s="472"/>
      <c r="ERE562" s="906"/>
      <c r="ERF562" s="31"/>
      <c r="ERG562" s="419"/>
      <c r="ERH562" s="419"/>
      <c r="ERI562" s="471"/>
      <c r="ERJ562" s="17"/>
      <c r="ERK562" s="419"/>
      <c r="ERL562" s="419"/>
      <c r="ERM562" s="17"/>
      <c r="ERN562" s="17"/>
      <c r="ERO562" s="913"/>
      <c r="ERP562" s="17"/>
      <c r="ERQ562" s="17"/>
      <c r="ERR562" s="219"/>
      <c r="ERS562" s="310"/>
      <c r="ERT562" s="304"/>
      <c r="ERU562" s="408"/>
      <c r="ERV562" s="472"/>
      <c r="ERW562" s="906"/>
      <c r="ERX562" s="31"/>
      <c r="ERY562" s="419"/>
      <c r="ERZ562" s="419"/>
      <c r="ESA562" s="471"/>
      <c r="ESB562" s="17"/>
      <c r="ESC562" s="419"/>
      <c r="ESD562" s="419"/>
      <c r="ESE562" s="17"/>
      <c r="ESF562" s="17"/>
      <c r="ESG562" s="913"/>
      <c r="ESH562" s="17"/>
      <c r="ESI562" s="17"/>
      <c r="ESJ562" s="219"/>
      <c r="ESK562" s="310"/>
      <c r="ESL562" s="304"/>
      <c r="ESM562" s="408"/>
      <c r="ESN562" s="472"/>
      <c r="ESO562" s="906"/>
      <c r="ESP562" s="31"/>
      <c r="ESQ562" s="419"/>
      <c r="ESR562" s="419"/>
      <c r="ESS562" s="471"/>
      <c r="EST562" s="17"/>
      <c r="ESU562" s="419"/>
      <c r="ESV562" s="419"/>
      <c r="ESW562" s="17"/>
      <c r="ESX562" s="17"/>
      <c r="ESY562" s="913"/>
      <c r="ESZ562" s="17"/>
      <c r="ETA562" s="17"/>
      <c r="ETB562" s="219"/>
      <c r="ETC562" s="310"/>
      <c r="ETD562" s="304"/>
      <c r="ETE562" s="408"/>
      <c r="ETF562" s="472"/>
      <c r="ETG562" s="906"/>
      <c r="ETH562" s="31"/>
      <c r="ETI562" s="419"/>
      <c r="ETJ562" s="419"/>
      <c r="ETK562" s="471"/>
      <c r="ETL562" s="17"/>
      <c r="ETM562" s="419"/>
      <c r="ETN562" s="419"/>
      <c r="ETO562" s="17"/>
      <c r="ETP562" s="17"/>
      <c r="ETQ562" s="913"/>
      <c r="ETR562" s="17"/>
      <c r="ETS562" s="17"/>
      <c r="ETT562" s="219"/>
      <c r="ETU562" s="310"/>
      <c r="ETV562" s="304"/>
      <c r="ETW562" s="408"/>
      <c r="ETX562" s="472"/>
      <c r="ETY562" s="906"/>
      <c r="ETZ562" s="31"/>
      <c r="EUA562" s="419"/>
      <c r="EUB562" s="419"/>
      <c r="EUC562" s="471"/>
      <c r="EUD562" s="17"/>
      <c r="EUE562" s="419"/>
      <c r="EUF562" s="419"/>
      <c r="EUG562" s="17"/>
      <c r="EUH562" s="17"/>
      <c r="EUI562" s="913"/>
      <c r="EUJ562" s="17"/>
      <c r="EUK562" s="17"/>
      <c r="EUL562" s="219"/>
      <c r="EUM562" s="310"/>
      <c r="EUN562" s="304"/>
      <c r="EUO562" s="408"/>
      <c r="EUP562" s="472"/>
      <c r="EUQ562" s="906"/>
      <c r="EUR562" s="31"/>
      <c r="EUS562" s="419"/>
      <c r="EUT562" s="419"/>
      <c r="EUU562" s="471"/>
      <c r="EUV562" s="17"/>
      <c r="EUW562" s="419"/>
      <c r="EUX562" s="419"/>
      <c r="EUY562" s="17"/>
      <c r="EUZ562" s="17"/>
      <c r="EVA562" s="913"/>
      <c r="EVB562" s="17"/>
      <c r="EVC562" s="17"/>
      <c r="EVD562" s="219"/>
      <c r="EVE562" s="310"/>
      <c r="EVF562" s="304"/>
      <c r="EVG562" s="408"/>
      <c r="EVH562" s="472"/>
      <c r="EVI562" s="906"/>
      <c r="EVJ562" s="31"/>
      <c r="EVK562" s="419"/>
      <c r="EVL562" s="419"/>
      <c r="EVM562" s="471"/>
      <c r="EVN562" s="17"/>
      <c r="EVO562" s="419"/>
      <c r="EVP562" s="419"/>
      <c r="EVQ562" s="17"/>
      <c r="EVR562" s="17"/>
      <c r="EVS562" s="913"/>
      <c r="EVT562" s="17"/>
      <c r="EVU562" s="17"/>
      <c r="EVV562" s="219"/>
      <c r="EVW562" s="310"/>
      <c r="EVX562" s="304"/>
      <c r="EVY562" s="408"/>
      <c r="EVZ562" s="472"/>
      <c r="EWA562" s="906"/>
      <c r="EWB562" s="31"/>
      <c r="EWC562" s="419"/>
      <c r="EWD562" s="419"/>
      <c r="EWE562" s="471"/>
      <c r="EWF562" s="17"/>
      <c r="EWG562" s="419"/>
      <c r="EWH562" s="419"/>
      <c r="EWI562" s="17"/>
      <c r="EWJ562" s="17"/>
      <c r="EWK562" s="913"/>
      <c r="EWL562" s="17"/>
      <c r="EWM562" s="17"/>
      <c r="EWN562" s="219"/>
      <c r="EWO562" s="310"/>
      <c r="EWP562" s="304"/>
      <c r="EWQ562" s="408"/>
      <c r="EWR562" s="472"/>
      <c r="EWS562" s="906"/>
      <c r="EWT562" s="31"/>
      <c r="EWU562" s="419"/>
      <c r="EWV562" s="419"/>
      <c r="EWW562" s="471"/>
      <c r="EWX562" s="17"/>
      <c r="EWY562" s="419"/>
      <c r="EWZ562" s="419"/>
      <c r="EXA562" s="17"/>
      <c r="EXB562" s="17"/>
      <c r="EXC562" s="913"/>
      <c r="EXD562" s="17"/>
      <c r="EXE562" s="17"/>
      <c r="EXF562" s="219"/>
      <c r="EXG562" s="310"/>
      <c r="EXH562" s="304"/>
      <c r="EXI562" s="408"/>
      <c r="EXJ562" s="472"/>
      <c r="EXK562" s="906"/>
      <c r="EXL562" s="31"/>
      <c r="EXM562" s="419"/>
      <c r="EXN562" s="419"/>
      <c r="EXO562" s="471"/>
      <c r="EXP562" s="17"/>
      <c r="EXQ562" s="419"/>
      <c r="EXR562" s="419"/>
      <c r="EXS562" s="17"/>
      <c r="EXT562" s="17"/>
      <c r="EXU562" s="913"/>
      <c r="EXV562" s="17"/>
      <c r="EXW562" s="17"/>
      <c r="EXX562" s="219"/>
      <c r="EXY562" s="310"/>
      <c r="EXZ562" s="304"/>
      <c r="EYA562" s="408"/>
      <c r="EYB562" s="472"/>
      <c r="EYC562" s="906"/>
      <c r="EYD562" s="31"/>
      <c r="EYE562" s="419"/>
      <c r="EYF562" s="419"/>
      <c r="EYG562" s="471"/>
      <c r="EYH562" s="17"/>
      <c r="EYI562" s="419"/>
      <c r="EYJ562" s="419"/>
      <c r="EYK562" s="17"/>
      <c r="EYL562" s="17"/>
      <c r="EYM562" s="913"/>
      <c r="EYN562" s="17"/>
      <c r="EYO562" s="17"/>
      <c r="EYP562" s="219"/>
      <c r="EYQ562" s="310"/>
      <c r="EYR562" s="304"/>
      <c r="EYS562" s="408"/>
      <c r="EYT562" s="472"/>
      <c r="EYU562" s="906"/>
      <c r="EYV562" s="31"/>
      <c r="EYW562" s="419"/>
      <c r="EYX562" s="419"/>
      <c r="EYY562" s="471"/>
      <c r="EYZ562" s="17"/>
      <c r="EZA562" s="419"/>
      <c r="EZB562" s="419"/>
      <c r="EZC562" s="17"/>
      <c r="EZD562" s="17"/>
      <c r="EZE562" s="913"/>
      <c r="EZF562" s="17"/>
      <c r="EZG562" s="17"/>
      <c r="EZH562" s="219"/>
      <c r="EZI562" s="310"/>
      <c r="EZJ562" s="304"/>
      <c r="EZK562" s="408"/>
      <c r="EZL562" s="472"/>
      <c r="EZM562" s="906"/>
      <c r="EZN562" s="31"/>
      <c r="EZO562" s="419"/>
      <c r="EZP562" s="419"/>
      <c r="EZQ562" s="471"/>
      <c r="EZR562" s="17"/>
      <c r="EZS562" s="419"/>
      <c r="EZT562" s="419"/>
      <c r="EZU562" s="17"/>
      <c r="EZV562" s="17"/>
      <c r="EZW562" s="913"/>
      <c r="EZX562" s="17"/>
      <c r="EZY562" s="17"/>
      <c r="EZZ562" s="219"/>
      <c r="FAA562" s="310"/>
      <c r="FAB562" s="304"/>
      <c r="FAC562" s="408"/>
      <c r="FAD562" s="472"/>
      <c r="FAE562" s="906"/>
      <c r="FAF562" s="31"/>
      <c r="FAG562" s="419"/>
      <c r="FAH562" s="419"/>
      <c r="FAI562" s="471"/>
      <c r="FAJ562" s="17"/>
      <c r="FAK562" s="419"/>
      <c r="FAL562" s="419"/>
      <c r="FAM562" s="17"/>
      <c r="FAN562" s="17"/>
      <c r="FAO562" s="913"/>
      <c r="FAP562" s="17"/>
      <c r="FAQ562" s="17"/>
      <c r="FAR562" s="219"/>
      <c r="FAS562" s="310"/>
      <c r="FAT562" s="304"/>
      <c r="FAU562" s="408"/>
      <c r="FAV562" s="472"/>
      <c r="FAW562" s="906"/>
      <c r="FAX562" s="31"/>
      <c r="FAY562" s="419"/>
      <c r="FAZ562" s="419"/>
      <c r="FBA562" s="471"/>
      <c r="FBB562" s="17"/>
      <c r="FBC562" s="419"/>
      <c r="FBD562" s="419"/>
      <c r="FBE562" s="17"/>
      <c r="FBF562" s="17"/>
      <c r="FBG562" s="913"/>
      <c r="FBH562" s="17"/>
      <c r="FBI562" s="17"/>
      <c r="FBJ562" s="219"/>
      <c r="FBK562" s="310"/>
      <c r="FBL562" s="304"/>
      <c r="FBM562" s="408"/>
      <c r="FBN562" s="472"/>
      <c r="FBO562" s="906"/>
      <c r="FBP562" s="31"/>
      <c r="FBQ562" s="419"/>
      <c r="FBR562" s="419"/>
      <c r="FBS562" s="471"/>
      <c r="FBT562" s="17"/>
      <c r="FBU562" s="419"/>
      <c r="FBV562" s="419"/>
      <c r="FBW562" s="17"/>
      <c r="FBX562" s="17"/>
      <c r="FBY562" s="913"/>
      <c r="FBZ562" s="17"/>
      <c r="FCA562" s="17"/>
      <c r="FCB562" s="219"/>
      <c r="FCC562" s="310"/>
      <c r="FCD562" s="304"/>
      <c r="FCE562" s="408"/>
      <c r="FCF562" s="472"/>
      <c r="FCG562" s="906"/>
      <c r="FCH562" s="31"/>
      <c r="FCI562" s="419"/>
      <c r="FCJ562" s="419"/>
      <c r="FCK562" s="471"/>
      <c r="FCL562" s="17"/>
      <c r="FCM562" s="419"/>
      <c r="FCN562" s="419"/>
      <c r="FCO562" s="17"/>
      <c r="FCP562" s="17"/>
      <c r="FCQ562" s="913"/>
      <c r="FCR562" s="17"/>
      <c r="FCS562" s="17"/>
      <c r="FCT562" s="219"/>
      <c r="FCU562" s="310"/>
      <c r="FCV562" s="304"/>
      <c r="FCW562" s="408"/>
      <c r="FCX562" s="472"/>
      <c r="FCY562" s="906"/>
      <c r="FCZ562" s="31"/>
      <c r="FDA562" s="419"/>
      <c r="FDB562" s="419"/>
      <c r="FDC562" s="471"/>
      <c r="FDD562" s="17"/>
      <c r="FDE562" s="419"/>
      <c r="FDF562" s="419"/>
      <c r="FDG562" s="17"/>
      <c r="FDH562" s="17"/>
      <c r="FDI562" s="913"/>
      <c r="FDJ562" s="17"/>
      <c r="FDK562" s="17"/>
      <c r="FDL562" s="219"/>
      <c r="FDM562" s="310"/>
      <c r="FDN562" s="304"/>
      <c r="FDO562" s="408"/>
      <c r="FDP562" s="472"/>
      <c r="FDQ562" s="906"/>
      <c r="FDR562" s="31"/>
      <c r="FDS562" s="419"/>
      <c r="FDT562" s="419"/>
      <c r="FDU562" s="471"/>
      <c r="FDV562" s="17"/>
      <c r="FDW562" s="419"/>
      <c r="FDX562" s="419"/>
      <c r="FDY562" s="17"/>
      <c r="FDZ562" s="17"/>
      <c r="FEA562" s="913"/>
      <c r="FEB562" s="17"/>
      <c r="FEC562" s="17"/>
      <c r="FED562" s="219"/>
      <c r="FEE562" s="310"/>
      <c r="FEF562" s="304"/>
      <c r="FEG562" s="408"/>
      <c r="FEH562" s="472"/>
      <c r="FEI562" s="906"/>
      <c r="FEJ562" s="31"/>
      <c r="FEK562" s="419"/>
      <c r="FEL562" s="419"/>
      <c r="FEM562" s="471"/>
      <c r="FEN562" s="17"/>
      <c r="FEO562" s="419"/>
      <c r="FEP562" s="419"/>
      <c r="FEQ562" s="17"/>
      <c r="FER562" s="17"/>
      <c r="FES562" s="913"/>
      <c r="FET562" s="17"/>
      <c r="FEU562" s="17"/>
      <c r="FEV562" s="219"/>
      <c r="FEW562" s="310"/>
      <c r="FEX562" s="304"/>
      <c r="FEY562" s="408"/>
      <c r="FEZ562" s="472"/>
      <c r="FFA562" s="906"/>
      <c r="FFB562" s="31"/>
      <c r="FFC562" s="419"/>
      <c r="FFD562" s="419"/>
      <c r="FFE562" s="471"/>
      <c r="FFF562" s="17"/>
      <c r="FFG562" s="419"/>
      <c r="FFH562" s="419"/>
      <c r="FFI562" s="17"/>
      <c r="FFJ562" s="17"/>
      <c r="FFK562" s="913"/>
      <c r="FFL562" s="17"/>
      <c r="FFM562" s="17"/>
      <c r="FFN562" s="219"/>
      <c r="FFO562" s="310"/>
      <c r="FFP562" s="304"/>
      <c r="FFQ562" s="408"/>
      <c r="FFR562" s="472"/>
      <c r="FFS562" s="906"/>
      <c r="FFT562" s="31"/>
      <c r="FFU562" s="419"/>
      <c r="FFV562" s="419"/>
      <c r="FFW562" s="471"/>
      <c r="FFX562" s="17"/>
      <c r="FFY562" s="419"/>
      <c r="FFZ562" s="419"/>
      <c r="FGA562" s="17"/>
      <c r="FGB562" s="17"/>
      <c r="FGC562" s="913"/>
      <c r="FGD562" s="17"/>
      <c r="FGE562" s="17"/>
      <c r="FGF562" s="219"/>
      <c r="FGG562" s="310"/>
      <c r="FGH562" s="304"/>
      <c r="FGI562" s="408"/>
      <c r="FGJ562" s="472"/>
      <c r="FGK562" s="906"/>
      <c r="FGL562" s="31"/>
      <c r="FGM562" s="419"/>
      <c r="FGN562" s="419"/>
      <c r="FGO562" s="471"/>
      <c r="FGP562" s="17"/>
      <c r="FGQ562" s="419"/>
      <c r="FGR562" s="419"/>
      <c r="FGS562" s="17"/>
      <c r="FGT562" s="17"/>
      <c r="FGU562" s="913"/>
      <c r="FGV562" s="17"/>
      <c r="FGW562" s="17"/>
      <c r="FGX562" s="219"/>
      <c r="FGY562" s="310"/>
      <c r="FGZ562" s="304"/>
      <c r="FHA562" s="408"/>
      <c r="FHB562" s="472"/>
      <c r="FHC562" s="906"/>
      <c r="FHD562" s="31"/>
      <c r="FHE562" s="419"/>
      <c r="FHF562" s="419"/>
      <c r="FHG562" s="471"/>
      <c r="FHH562" s="17"/>
      <c r="FHI562" s="419"/>
      <c r="FHJ562" s="419"/>
      <c r="FHK562" s="17"/>
      <c r="FHL562" s="17"/>
      <c r="FHM562" s="913"/>
      <c r="FHN562" s="17"/>
      <c r="FHO562" s="17"/>
      <c r="FHP562" s="219"/>
      <c r="FHQ562" s="310"/>
      <c r="FHR562" s="304"/>
      <c r="FHS562" s="408"/>
      <c r="FHT562" s="472"/>
      <c r="FHU562" s="906"/>
      <c r="FHV562" s="31"/>
      <c r="FHW562" s="419"/>
      <c r="FHX562" s="419"/>
      <c r="FHY562" s="471"/>
      <c r="FHZ562" s="17"/>
      <c r="FIA562" s="419"/>
      <c r="FIB562" s="419"/>
      <c r="FIC562" s="17"/>
      <c r="FID562" s="17"/>
      <c r="FIE562" s="913"/>
      <c r="FIF562" s="17"/>
      <c r="FIG562" s="17"/>
      <c r="FIH562" s="219"/>
      <c r="FII562" s="310"/>
      <c r="FIJ562" s="304"/>
      <c r="FIK562" s="408"/>
      <c r="FIL562" s="472"/>
      <c r="FIM562" s="906"/>
      <c r="FIN562" s="31"/>
      <c r="FIO562" s="419"/>
      <c r="FIP562" s="419"/>
      <c r="FIQ562" s="471"/>
      <c r="FIR562" s="17"/>
      <c r="FIS562" s="419"/>
      <c r="FIT562" s="419"/>
      <c r="FIU562" s="17"/>
      <c r="FIV562" s="17"/>
      <c r="FIW562" s="913"/>
      <c r="FIX562" s="17"/>
      <c r="FIY562" s="17"/>
      <c r="FIZ562" s="219"/>
      <c r="FJA562" s="310"/>
      <c r="FJB562" s="304"/>
      <c r="FJC562" s="408"/>
      <c r="FJD562" s="472"/>
      <c r="FJE562" s="906"/>
      <c r="FJF562" s="31"/>
      <c r="FJG562" s="419"/>
      <c r="FJH562" s="419"/>
      <c r="FJI562" s="471"/>
      <c r="FJJ562" s="17"/>
      <c r="FJK562" s="419"/>
      <c r="FJL562" s="419"/>
      <c r="FJM562" s="17"/>
      <c r="FJN562" s="17"/>
      <c r="FJO562" s="913"/>
      <c r="FJP562" s="17"/>
      <c r="FJQ562" s="17"/>
      <c r="FJR562" s="219"/>
      <c r="FJS562" s="310"/>
      <c r="FJT562" s="304"/>
      <c r="FJU562" s="408"/>
      <c r="FJV562" s="472"/>
      <c r="FJW562" s="906"/>
      <c r="FJX562" s="31"/>
      <c r="FJY562" s="419"/>
      <c r="FJZ562" s="419"/>
      <c r="FKA562" s="471"/>
      <c r="FKB562" s="17"/>
      <c r="FKC562" s="419"/>
      <c r="FKD562" s="419"/>
      <c r="FKE562" s="17"/>
      <c r="FKF562" s="17"/>
      <c r="FKG562" s="913"/>
      <c r="FKH562" s="17"/>
      <c r="FKI562" s="17"/>
      <c r="FKJ562" s="219"/>
      <c r="FKK562" s="310"/>
      <c r="FKL562" s="304"/>
      <c r="FKM562" s="408"/>
      <c r="FKN562" s="472"/>
      <c r="FKO562" s="906"/>
      <c r="FKP562" s="31"/>
      <c r="FKQ562" s="419"/>
      <c r="FKR562" s="419"/>
      <c r="FKS562" s="471"/>
      <c r="FKT562" s="17"/>
      <c r="FKU562" s="419"/>
      <c r="FKV562" s="419"/>
      <c r="FKW562" s="17"/>
      <c r="FKX562" s="17"/>
      <c r="FKY562" s="913"/>
      <c r="FKZ562" s="17"/>
      <c r="FLA562" s="17"/>
      <c r="FLB562" s="219"/>
      <c r="FLC562" s="310"/>
      <c r="FLD562" s="304"/>
      <c r="FLE562" s="408"/>
      <c r="FLF562" s="472"/>
      <c r="FLG562" s="906"/>
      <c r="FLH562" s="31"/>
      <c r="FLI562" s="419"/>
      <c r="FLJ562" s="419"/>
      <c r="FLK562" s="471"/>
      <c r="FLL562" s="17"/>
      <c r="FLM562" s="419"/>
      <c r="FLN562" s="419"/>
      <c r="FLO562" s="17"/>
      <c r="FLP562" s="17"/>
      <c r="FLQ562" s="913"/>
      <c r="FLR562" s="17"/>
      <c r="FLS562" s="17"/>
      <c r="FLT562" s="219"/>
      <c r="FLU562" s="310"/>
      <c r="FLV562" s="304"/>
      <c r="FLW562" s="408"/>
      <c r="FLX562" s="472"/>
      <c r="FLY562" s="906"/>
      <c r="FLZ562" s="31"/>
      <c r="FMA562" s="419"/>
      <c r="FMB562" s="419"/>
      <c r="FMC562" s="471"/>
      <c r="FMD562" s="17"/>
      <c r="FME562" s="419"/>
      <c r="FMF562" s="419"/>
      <c r="FMG562" s="17"/>
      <c r="FMH562" s="17"/>
      <c r="FMI562" s="913"/>
      <c r="FMJ562" s="17"/>
      <c r="FMK562" s="17"/>
      <c r="FML562" s="219"/>
      <c r="FMM562" s="310"/>
      <c r="FMN562" s="304"/>
      <c r="FMO562" s="408"/>
      <c r="FMP562" s="472"/>
      <c r="FMQ562" s="906"/>
      <c r="FMR562" s="31"/>
      <c r="FMS562" s="419"/>
      <c r="FMT562" s="419"/>
      <c r="FMU562" s="471"/>
      <c r="FMV562" s="17"/>
      <c r="FMW562" s="419"/>
      <c r="FMX562" s="419"/>
      <c r="FMY562" s="17"/>
      <c r="FMZ562" s="17"/>
      <c r="FNA562" s="913"/>
      <c r="FNB562" s="17"/>
      <c r="FNC562" s="17"/>
      <c r="FND562" s="219"/>
      <c r="FNE562" s="310"/>
      <c r="FNF562" s="304"/>
      <c r="FNG562" s="408"/>
      <c r="FNH562" s="472"/>
      <c r="FNI562" s="906"/>
      <c r="FNJ562" s="31"/>
      <c r="FNK562" s="419"/>
      <c r="FNL562" s="419"/>
      <c r="FNM562" s="471"/>
      <c r="FNN562" s="17"/>
      <c r="FNO562" s="419"/>
      <c r="FNP562" s="419"/>
      <c r="FNQ562" s="17"/>
      <c r="FNR562" s="17"/>
      <c r="FNS562" s="913"/>
      <c r="FNT562" s="17"/>
      <c r="FNU562" s="17"/>
      <c r="FNV562" s="219"/>
      <c r="FNW562" s="310"/>
      <c r="FNX562" s="304"/>
      <c r="FNY562" s="408"/>
      <c r="FNZ562" s="472"/>
      <c r="FOA562" s="906"/>
      <c r="FOB562" s="31"/>
      <c r="FOC562" s="419"/>
      <c r="FOD562" s="419"/>
      <c r="FOE562" s="471"/>
      <c r="FOF562" s="17"/>
      <c r="FOG562" s="419"/>
      <c r="FOH562" s="419"/>
      <c r="FOI562" s="17"/>
      <c r="FOJ562" s="17"/>
      <c r="FOK562" s="913"/>
      <c r="FOL562" s="17"/>
      <c r="FOM562" s="17"/>
      <c r="FON562" s="219"/>
      <c r="FOO562" s="310"/>
      <c r="FOP562" s="304"/>
      <c r="FOQ562" s="408"/>
      <c r="FOR562" s="472"/>
      <c r="FOS562" s="906"/>
      <c r="FOT562" s="31"/>
      <c r="FOU562" s="419"/>
      <c r="FOV562" s="419"/>
      <c r="FOW562" s="471"/>
      <c r="FOX562" s="17"/>
      <c r="FOY562" s="419"/>
      <c r="FOZ562" s="419"/>
      <c r="FPA562" s="17"/>
      <c r="FPB562" s="17"/>
      <c r="FPC562" s="913"/>
      <c r="FPD562" s="17"/>
      <c r="FPE562" s="17"/>
      <c r="FPF562" s="219"/>
      <c r="FPG562" s="310"/>
      <c r="FPH562" s="304"/>
      <c r="FPI562" s="408"/>
      <c r="FPJ562" s="472"/>
      <c r="FPK562" s="906"/>
      <c r="FPL562" s="31"/>
      <c r="FPM562" s="419"/>
      <c r="FPN562" s="419"/>
      <c r="FPO562" s="471"/>
      <c r="FPP562" s="17"/>
      <c r="FPQ562" s="419"/>
      <c r="FPR562" s="419"/>
      <c r="FPS562" s="17"/>
      <c r="FPT562" s="17"/>
      <c r="FPU562" s="913"/>
      <c r="FPV562" s="17"/>
      <c r="FPW562" s="17"/>
      <c r="FPX562" s="219"/>
      <c r="FPY562" s="310"/>
      <c r="FPZ562" s="304"/>
      <c r="FQA562" s="408"/>
      <c r="FQB562" s="472"/>
      <c r="FQC562" s="906"/>
      <c r="FQD562" s="31"/>
      <c r="FQE562" s="419"/>
      <c r="FQF562" s="419"/>
      <c r="FQG562" s="471"/>
      <c r="FQH562" s="17"/>
      <c r="FQI562" s="419"/>
      <c r="FQJ562" s="419"/>
      <c r="FQK562" s="17"/>
      <c r="FQL562" s="17"/>
      <c r="FQM562" s="913"/>
      <c r="FQN562" s="17"/>
      <c r="FQO562" s="17"/>
      <c r="FQP562" s="219"/>
      <c r="FQQ562" s="310"/>
      <c r="FQR562" s="304"/>
      <c r="FQS562" s="408"/>
      <c r="FQT562" s="472"/>
      <c r="FQU562" s="906"/>
      <c r="FQV562" s="31"/>
      <c r="FQW562" s="419"/>
      <c r="FQX562" s="419"/>
      <c r="FQY562" s="471"/>
      <c r="FQZ562" s="17"/>
      <c r="FRA562" s="419"/>
      <c r="FRB562" s="419"/>
      <c r="FRC562" s="17"/>
      <c r="FRD562" s="17"/>
      <c r="FRE562" s="913"/>
      <c r="FRF562" s="17"/>
      <c r="FRG562" s="17"/>
      <c r="FRH562" s="219"/>
      <c r="FRI562" s="310"/>
      <c r="FRJ562" s="304"/>
      <c r="FRK562" s="408"/>
      <c r="FRL562" s="472"/>
      <c r="FRM562" s="906"/>
      <c r="FRN562" s="31"/>
      <c r="FRO562" s="419"/>
      <c r="FRP562" s="419"/>
      <c r="FRQ562" s="471"/>
      <c r="FRR562" s="17"/>
      <c r="FRS562" s="419"/>
      <c r="FRT562" s="419"/>
      <c r="FRU562" s="17"/>
      <c r="FRV562" s="17"/>
      <c r="FRW562" s="913"/>
      <c r="FRX562" s="17"/>
      <c r="FRY562" s="17"/>
      <c r="FRZ562" s="219"/>
      <c r="FSA562" s="310"/>
      <c r="FSB562" s="304"/>
      <c r="FSC562" s="408"/>
      <c r="FSD562" s="472"/>
      <c r="FSE562" s="906"/>
      <c r="FSF562" s="31"/>
      <c r="FSG562" s="419"/>
      <c r="FSH562" s="419"/>
      <c r="FSI562" s="471"/>
      <c r="FSJ562" s="17"/>
      <c r="FSK562" s="419"/>
      <c r="FSL562" s="419"/>
      <c r="FSM562" s="17"/>
      <c r="FSN562" s="17"/>
      <c r="FSO562" s="913"/>
      <c r="FSP562" s="17"/>
      <c r="FSQ562" s="17"/>
      <c r="FSR562" s="219"/>
      <c r="FSS562" s="310"/>
      <c r="FST562" s="304"/>
      <c r="FSU562" s="408"/>
      <c r="FSV562" s="472"/>
      <c r="FSW562" s="906"/>
      <c r="FSX562" s="31"/>
      <c r="FSY562" s="419"/>
      <c r="FSZ562" s="419"/>
      <c r="FTA562" s="471"/>
      <c r="FTB562" s="17"/>
      <c r="FTC562" s="419"/>
      <c r="FTD562" s="419"/>
      <c r="FTE562" s="17"/>
      <c r="FTF562" s="17"/>
      <c r="FTG562" s="913"/>
      <c r="FTH562" s="17"/>
      <c r="FTI562" s="17"/>
      <c r="FTJ562" s="219"/>
      <c r="FTK562" s="310"/>
      <c r="FTL562" s="304"/>
      <c r="FTM562" s="408"/>
      <c r="FTN562" s="472"/>
      <c r="FTO562" s="906"/>
      <c r="FTP562" s="31"/>
      <c r="FTQ562" s="419"/>
      <c r="FTR562" s="419"/>
      <c r="FTS562" s="471"/>
      <c r="FTT562" s="17"/>
      <c r="FTU562" s="419"/>
      <c r="FTV562" s="419"/>
      <c r="FTW562" s="17"/>
      <c r="FTX562" s="17"/>
      <c r="FTY562" s="913"/>
      <c r="FTZ562" s="17"/>
      <c r="FUA562" s="17"/>
      <c r="FUB562" s="219"/>
      <c r="FUC562" s="310"/>
      <c r="FUD562" s="304"/>
      <c r="FUE562" s="408"/>
      <c r="FUF562" s="472"/>
      <c r="FUG562" s="906"/>
      <c r="FUH562" s="31"/>
      <c r="FUI562" s="419"/>
      <c r="FUJ562" s="419"/>
      <c r="FUK562" s="471"/>
      <c r="FUL562" s="17"/>
      <c r="FUM562" s="419"/>
      <c r="FUN562" s="419"/>
      <c r="FUO562" s="17"/>
      <c r="FUP562" s="17"/>
      <c r="FUQ562" s="913"/>
      <c r="FUR562" s="17"/>
      <c r="FUS562" s="17"/>
      <c r="FUT562" s="219"/>
      <c r="FUU562" s="310"/>
      <c r="FUV562" s="304"/>
      <c r="FUW562" s="408"/>
      <c r="FUX562" s="472"/>
      <c r="FUY562" s="906"/>
      <c r="FUZ562" s="31"/>
      <c r="FVA562" s="419"/>
      <c r="FVB562" s="419"/>
      <c r="FVC562" s="471"/>
      <c r="FVD562" s="17"/>
      <c r="FVE562" s="419"/>
      <c r="FVF562" s="419"/>
      <c r="FVG562" s="17"/>
      <c r="FVH562" s="17"/>
      <c r="FVI562" s="913"/>
      <c r="FVJ562" s="17"/>
      <c r="FVK562" s="17"/>
      <c r="FVL562" s="219"/>
      <c r="FVM562" s="310"/>
      <c r="FVN562" s="304"/>
      <c r="FVO562" s="408"/>
      <c r="FVP562" s="472"/>
      <c r="FVQ562" s="906"/>
      <c r="FVR562" s="31"/>
      <c r="FVS562" s="419"/>
      <c r="FVT562" s="419"/>
      <c r="FVU562" s="471"/>
      <c r="FVV562" s="17"/>
      <c r="FVW562" s="419"/>
      <c r="FVX562" s="419"/>
      <c r="FVY562" s="17"/>
      <c r="FVZ562" s="17"/>
      <c r="FWA562" s="913"/>
      <c r="FWB562" s="17"/>
      <c r="FWC562" s="17"/>
      <c r="FWD562" s="219"/>
      <c r="FWE562" s="310"/>
      <c r="FWF562" s="304"/>
      <c r="FWG562" s="408"/>
      <c r="FWH562" s="472"/>
      <c r="FWI562" s="906"/>
      <c r="FWJ562" s="31"/>
      <c r="FWK562" s="419"/>
      <c r="FWL562" s="419"/>
      <c r="FWM562" s="471"/>
      <c r="FWN562" s="17"/>
      <c r="FWO562" s="419"/>
      <c r="FWP562" s="419"/>
      <c r="FWQ562" s="17"/>
      <c r="FWR562" s="17"/>
      <c r="FWS562" s="913"/>
      <c r="FWT562" s="17"/>
      <c r="FWU562" s="17"/>
      <c r="FWV562" s="219"/>
      <c r="FWW562" s="310"/>
      <c r="FWX562" s="304"/>
      <c r="FWY562" s="408"/>
      <c r="FWZ562" s="472"/>
      <c r="FXA562" s="906"/>
      <c r="FXB562" s="31"/>
      <c r="FXC562" s="419"/>
      <c r="FXD562" s="419"/>
      <c r="FXE562" s="471"/>
      <c r="FXF562" s="17"/>
      <c r="FXG562" s="419"/>
      <c r="FXH562" s="419"/>
      <c r="FXI562" s="17"/>
      <c r="FXJ562" s="17"/>
      <c r="FXK562" s="913"/>
      <c r="FXL562" s="17"/>
      <c r="FXM562" s="17"/>
      <c r="FXN562" s="219"/>
      <c r="FXO562" s="310"/>
      <c r="FXP562" s="304"/>
      <c r="FXQ562" s="408"/>
      <c r="FXR562" s="472"/>
      <c r="FXS562" s="906"/>
      <c r="FXT562" s="31"/>
      <c r="FXU562" s="419"/>
      <c r="FXV562" s="419"/>
      <c r="FXW562" s="471"/>
      <c r="FXX562" s="17"/>
      <c r="FXY562" s="419"/>
      <c r="FXZ562" s="419"/>
      <c r="FYA562" s="17"/>
      <c r="FYB562" s="17"/>
      <c r="FYC562" s="913"/>
      <c r="FYD562" s="17"/>
      <c r="FYE562" s="17"/>
      <c r="FYF562" s="219"/>
      <c r="FYG562" s="310"/>
      <c r="FYH562" s="304"/>
      <c r="FYI562" s="408"/>
      <c r="FYJ562" s="472"/>
      <c r="FYK562" s="906"/>
      <c r="FYL562" s="31"/>
      <c r="FYM562" s="419"/>
      <c r="FYN562" s="419"/>
      <c r="FYO562" s="471"/>
      <c r="FYP562" s="17"/>
      <c r="FYQ562" s="419"/>
      <c r="FYR562" s="419"/>
      <c r="FYS562" s="17"/>
      <c r="FYT562" s="17"/>
      <c r="FYU562" s="913"/>
      <c r="FYV562" s="17"/>
      <c r="FYW562" s="17"/>
      <c r="FYX562" s="219"/>
      <c r="FYY562" s="310"/>
      <c r="FYZ562" s="304"/>
      <c r="FZA562" s="408"/>
      <c r="FZB562" s="472"/>
      <c r="FZC562" s="906"/>
      <c r="FZD562" s="31"/>
      <c r="FZE562" s="419"/>
      <c r="FZF562" s="419"/>
      <c r="FZG562" s="471"/>
      <c r="FZH562" s="17"/>
      <c r="FZI562" s="419"/>
      <c r="FZJ562" s="419"/>
      <c r="FZK562" s="17"/>
      <c r="FZL562" s="17"/>
      <c r="FZM562" s="913"/>
      <c r="FZN562" s="17"/>
      <c r="FZO562" s="17"/>
      <c r="FZP562" s="219"/>
      <c r="FZQ562" s="310"/>
      <c r="FZR562" s="304"/>
      <c r="FZS562" s="408"/>
      <c r="FZT562" s="472"/>
      <c r="FZU562" s="906"/>
      <c r="FZV562" s="31"/>
      <c r="FZW562" s="419"/>
      <c r="FZX562" s="419"/>
      <c r="FZY562" s="471"/>
      <c r="FZZ562" s="17"/>
      <c r="GAA562" s="419"/>
      <c r="GAB562" s="419"/>
      <c r="GAC562" s="17"/>
      <c r="GAD562" s="17"/>
      <c r="GAE562" s="913"/>
      <c r="GAF562" s="17"/>
      <c r="GAG562" s="17"/>
      <c r="GAH562" s="219"/>
      <c r="GAI562" s="310"/>
      <c r="GAJ562" s="304"/>
      <c r="GAK562" s="408"/>
      <c r="GAL562" s="472"/>
      <c r="GAM562" s="906"/>
      <c r="GAN562" s="31"/>
      <c r="GAO562" s="419"/>
      <c r="GAP562" s="419"/>
      <c r="GAQ562" s="471"/>
      <c r="GAR562" s="17"/>
      <c r="GAS562" s="419"/>
      <c r="GAT562" s="419"/>
      <c r="GAU562" s="17"/>
      <c r="GAV562" s="17"/>
      <c r="GAW562" s="913"/>
      <c r="GAX562" s="17"/>
      <c r="GAY562" s="17"/>
      <c r="GAZ562" s="219"/>
      <c r="GBA562" s="310"/>
      <c r="GBB562" s="304"/>
      <c r="GBC562" s="408"/>
      <c r="GBD562" s="472"/>
      <c r="GBE562" s="906"/>
      <c r="GBF562" s="31"/>
      <c r="GBG562" s="419"/>
      <c r="GBH562" s="419"/>
      <c r="GBI562" s="471"/>
      <c r="GBJ562" s="17"/>
      <c r="GBK562" s="419"/>
      <c r="GBL562" s="419"/>
      <c r="GBM562" s="17"/>
      <c r="GBN562" s="17"/>
      <c r="GBO562" s="913"/>
      <c r="GBP562" s="17"/>
      <c r="GBQ562" s="17"/>
      <c r="GBR562" s="219"/>
      <c r="GBS562" s="310"/>
      <c r="GBT562" s="304"/>
      <c r="GBU562" s="408"/>
      <c r="GBV562" s="472"/>
      <c r="GBW562" s="906"/>
      <c r="GBX562" s="31"/>
      <c r="GBY562" s="419"/>
      <c r="GBZ562" s="419"/>
      <c r="GCA562" s="471"/>
      <c r="GCB562" s="17"/>
      <c r="GCC562" s="419"/>
      <c r="GCD562" s="419"/>
      <c r="GCE562" s="17"/>
      <c r="GCF562" s="17"/>
      <c r="GCG562" s="913"/>
      <c r="GCH562" s="17"/>
      <c r="GCI562" s="17"/>
      <c r="GCJ562" s="219"/>
      <c r="GCK562" s="310"/>
      <c r="GCL562" s="304"/>
      <c r="GCM562" s="408"/>
      <c r="GCN562" s="472"/>
      <c r="GCO562" s="906"/>
      <c r="GCP562" s="31"/>
      <c r="GCQ562" s="419"/>
      <c r="GCR562" s="419"/>
      <c r="GCS562" s="471"/>
      <c r="GCT562" s="17"/>
      <c r="GCU562" s="419"/>
      <c r="GCV562" s="419"/>
      <c r="GCW562" s="17"/>
      <c r="GCX562" s="17"/>
      <c r="GCY562" s="913"/>
      <c r="GCZ562" s="17"/>
      <c r="GDA562" s="17"/>
      <c r="GDB562" s="219"/>
      <c r="GDC562" s="310"/>
      <c r="GDD562" s="304"/>
      <c r="GDE562" s="408"/>
      <c r="GDF562" s="472"/>
      <c r="GDG562" s="906"/>
      <c r="GDH562" s="31"/>
      <c r="GDI562" s="419"/>
      <c r="GDJ562" s="419"/>
      <c r="GDK562" s="471"/>
      <c r="GDL562" s="17"/>
      <c r="GDM562" s="419"/>
      <c r="GDN562" s="419"/>
      <c r="GDO562" s="17"/>
      <c r="GDP562" s="17"/>
      <c r="GDQ562" s="913"/>
      <c r="GDR562" s="17"/>
      <c r="GDS562" s="17"/>
      <c r="GDT562" s="219"/>
      <c r="GDU562" s="310"/>
      <c r="GDV562" s="304"/>
      <c r="GDW562" s="408"/>
      <c r="GDX562" s="472"/>
      <c r="GDY562" s="906"/>
      <c r="GDZ562" s="31"/>
      <c r="GEA562" s="419"/>
      <c r="GEB562" s="419"/>
      <c r="GEC562" s="471"/>
      <c r="GED562" s="17"/>
      <c r="GEE562" s="419"/>
      <c r="GEF562" s="419"/>
      <c r="GEG562" s="17"/>
      <c r="GEH562" s="17"/>
      <c r="GEI562" s="913"/>
      <c r="GEJ562" s="17"/>
      <c r="GEK562" s="17"/>
      <c r="GEL562" s="219"/>
      <c r="GEM562" s="310"/>
      <c r="GEN562" s="304"/>
      <c r="GEO562" s="408"/>
      <c r="GEP562" s="472"/>
      <c r="GEQ562" s="906"/>
      <c r="GER562" s="31"/>
      <c r="GES562" s="419"/>
      <c r="GET562" s="419"/>
      <c r="GEU562" s="471"/>
      <c r="GEV562" s="17"/>
      <c r="GEW562" s="419"/>
      <c r="GEX562" s="419"/>
      <c r="GEY562" s="17"/>
      <c r="GEZ562" s="17"/>
      <c r="GFA562" s="913"/>
      <c r="GFB562" s="17"/>
      <c r="GFC562" s="17"/>
      <c r="GFD562" s="219"/>
      <c r="GFE562" s="310"/>
      <c r="GFF562" s="304"/>
      <c r="GFG562" s="408"/>
      <c r="GFH562" s="472"/>
      <c r="GFI562" s="906"/>
      <c r="GFJ562" s="31"/>
      <c r="GFK562" s="419"/>
      <c r="GFL562" s="419"/>
      <c r="GFM562" s="471"/>
      <c r="GFN562" s="17"/>
      <c r="GFO562" s="419"/>
      <c r="GFP562" s="419"/>
      <c r="GFQ562" s="17"/>
      <c r="GFR562" s="17"/>
      <c r="GFS562" s="913"/>
      <c r="GFT562" s="17"/>
      <c r="GFU562" s="17"/>
      <c r="GFV562" s="219"/>
      <c r="GFW562" s="310"/>
      <c r="GFX562" s="304"/>
      <c r="GFY562" s="408"/>
      <c r="GFZ562" s="472"/>
      <c r="GGA562" s="906"/>
      <c r="GGB562" s="31"/>
      <c r="GGC562" s="419"/>
      <c r="GGD562" s="419"/>
      <c r="GGE562" s="471"/>
      <c r="GGF562" s="17"/>
      <c r="GGG562" s="419"/>
      <c r="GGH562" s="419"/>
      <c r="GGI562" s="17"/>
      <c r="GGJ562" s="17"/>
      <c r="GGK562" s="913"/>
      <c r="GGL562" s="17"/>
      <c r="GGM562" s="17"/>
      <c r="GGN562" s="219"/>
      <c r="GGO562" s="310"/>
      <c r="GGP562" s="304"/>
      <c r="GGQ562" s="408"/>
      <c r="GGR562" s="472"/>
      <c r="GGS562" s="906"/>
      <c r="GGT562" s="31"/>
      <c r="GGU562" s="419"/>
      <c r="GGV562" s="419"/>
      <c r="GGW562" s="471"/>
      <c r="GGX562" s="17"/>
      <c r="GGY562" s="419"/>
      <c r="GGZ562" s="419"/>
      <c r="GHA562" s="17"/>
      <c r="GHB562" s="17"/>
      <c r="GHC562" s="913"/>
      <c r="GHD562" s="17"/>
      <c r="GHE562" s="17"/>
      <c r="GHF562" s="219"/>
      <c r="GHG562" s="310"/>
      <c r="GHH562" s="304"/>
      <c r="GHI562" s="408"/>
      <c r="GHJ562" s="472"/>
      <c r="GHK562" s="906"/>
      <c r="GHL562" s="31"/>
      <c r="GHM562" s="419"/>
      <c r="GHN562" s="419"/>
      <c r="GHO562" s="471"/>
      <c r="GHP562" s="17"/>
      <c r="GHQ562" s="419"/>
      <c r="GHR562" s="419"/>
      <c r="GHS562" s="17"/>
      <c r="GHT562" s="17"/>
      <c r="GHU562" s="913"/>
      <c r="GHV562" s="17"/>
      <c r="GHW562" s="17"/>
      <c r="GHX562" s="219"/>
      <c r="GHY562" s="310"/>
      <c r="GHZ562" s="304"/>
      <c r="GIA562" s="408"/>
      <c r="GIB562" s="472"/>
      <c r="GIC562" s="906"/>
      <c r="GID562" s="31"/>
      <c r="GIE562" s="419"/>
      <c r="GIF562" s="419"/>
      <c r="GIG562" s="471"/>
      <c r="GIH562" s="17"/>
      <c r="GII562" s="419"/>
      <c r="GIJ562" s="419"/>
      <c r="GIK562" s="17"/>
      <c r="GIL562" s="17"/>
      <c r="GIM562" s="913"/>
      <c r="GIN562" s="17"/>
      <c r="GIO562" s="17"/>
      <c r="GIP562" s="219"/>
      <c r="GIQ562" s="310"/>
      <c r="GIR562" s="304"/>
      <c r="GIS562" s="408"/>
      <c r="GIT562" s="472"/>
      <c r="GIU562" s="906"/>
      <c r="GIV562" s="31"/>
      <c r="GIW562" s="419"/>
      <c r="GIX562" s="419"/>
      <c r="GIY562" s="471"/>
      <c r="GIZ562" s="17"/>
      <c r="GJA562" s="419"/>
      <c r="GJB562" s="419"/>
      <c r="GJC562" s="17"/>
      <c r="GJD562" s="17"/>
      <c r="GJE562" s="913"/>
      <c r="GJF562" s="17"/>
      <c r="GJG562" s="17"/>
      <c r="GJH562" s="219"/>
      <c r="GJI562" s="310"/>
      <c r="GJJ562" s="304"/>
      <c r="GJK562" s="408"/>
      <c r="GJL562" s="472"/>
      <c r="GJM562" s="906"/>
      <c r="GJN562" s="31"/>
      <c r="GJO562" s="419"/>
      <c r="GJP562" s="419"/>
      <c r="GJQ562" s="471"/>
      <c r="GJR562" s="17"/>
      <c r="GJS562" s="419"/>
      <c r="GJT562" s="419"/>
      <c r="GJU562" s="17"/>
      <c r="GJV562" s="17"/>
      <c r="GJW562" s="913"/>
      <c r="GJX562" s="17"/>
      <c r="GJY562" s="17"/>
      <c r="GJZ562" s="219"/>
      <c r="GKA562" s="310"/>
      <c r="GKB562" s="304"/>
      <c r="GKC562" s="408"/>
      <c r="GKD562" s="472"/>
      <c r="GKE562" s="906"/>
      <c r="GKF562" s="31"/>
      <c r="GKG562" s="419"/>
      <c r="GKH562" s="419"/>
      <c r="GKI562" s="471"/>
      <c r="GKJ562" s="17"/>
      <c r="GKK562" s="419"/>
      <c r="GKL562" s="419"/>
      <c r="GKM562" s="17"/>
      <c r="GKN562" s="17"/>
      <c r="GKO562" s="913"/>
      <c r="GKP562" s="17"/>
      <c r="GKQ562" s="17"/>
      <c r="GKR562" s="219"/>
      <c r="GKS562" s="310"/>
      <c r="GKT562" s="304"/>
      <c r="GKU562" s="408"/>
      <c r="GKV562" s="472"/>
      <c r="GKW562" s="906"/>
      <c r="GKX562" s="31"/>
      <c r="GKY562" s="419"/>
      <c r="GKZ562" s="419"/>
      <c r="GLA562" s="471"/>
      <c r="GLB562" s="17"/>
      <c r="GLC562" s="419"/>
      <c r="GLD562" s="419"/>
      <c r="GLE562" s="17"/>
      <c r="GLF562" s="17"/>
      <c r="GLG562" s="913"/>
      <c r="GLH562" s="17"/>
      <c r="GLI562" s="17"/>
      <c r="GLJ562" s="219"/>
      <c r="GLK562" s="310"/>
      <c r="GLL562" s="304"/>
      <c r="GLM562" s="408"/>
      <c r="GLN562" s="472"/>
      <c r="GLO562" s="906"/>
      <c r="GLP562" s="31"/>
      <c r="GLQ562" s="419"/>
      <c r="GLR562" s="419"/>
      <c r="GLS562" s="471"/>
      <c r="GLT562" s="17"/>
      <c r="GLU562" s="419"/>
      <c r="GLV562" s="419"/>
      <c r="GLW562" s="17"/>
      <c r="GLX562" s="17"/>
      <c r="GLY562" s="913"/>
      <c r="GLZ562" s="17"/>
      <c r="GMA562" s="17"/>
      <c r="GMB562" s="219"/>
      <c r="GMC562" s="310"/>
      <c r="GMD562" s="304"/>
      <c r="GME562" s="408"/>
      <c r="GMF562" s="472"/>
      <c r="GMG562" s="906"/>
      <c r="GMH562" s="31"/>
      <c r="GMI562" s="419"/>
      <c r="GMJ562" s="419"/>
      <c r="GMK562" s="471"/>
      <c r="GML562" s="17"/>
      <c r="GMM562" s="419"/>
      <c r="GMN562" s="419"/>
      <c r="GMO562" s="17"/>
      <c r="GMP562" s="17"/>
      <c r="GMQ562" s="913"/>
      <c r="GMR562" s="17"/>
      <c r="GMS562" s="17"/>
      <c r="GMT562" s="219"/>
      <c r="GMU562" s="310"/>
      <c r="GMV562" s="304"/>
      <c r="GMW562" s="408"/>
      <c r="GMX562" s="472"/>
      <c r="GMY562" s="906"/>
      <c r="GMZ562" s="31"/>
      <c r="GNA562" s="419"/>
      <c r="GNB562" s="419"/>
      <c r="GNC562" s="471"/>
      <c r="GND562" s="17"/>
      <c r="GNE562" s="419"/>
      <c r="GNF562" s="419"/>
      <c r="GNG562" s="17"/>
      <c r="GNH562" s="17"/>
      <c r="GNI562" s="913"/>
      <c r="GNJ562" s="17"/>
      <c r="GNK562" s="17"/>
      <c r="GNL562" s="219"/>
      <c r="GNM562" s="310"/>
      <c r="GNN562" s="304"/>
      <c r="GNO562" s="408"/>
      <c r="GNP562" s="472"/>
      <c r="GNQ562" s="906"/>
      <c r="GNR562" s="31"/>
      <c r="GNS562" s="419"/>
      <c r="GNT562" s="419"/>
      <c r="GNU562" s="471"/>
      <c r="GNV562" s="17"/>
      <c r="GNW562" s="419"/>
      <c r="GNX562" s="419"/>
      <c r="GNY562" s="17"/>
      <c r="GNZ562" s="17"/>
      <c r="GOA562" s="913"/>
      <c r="GOB562" s="17"/>
      <c r="GOC562" s="17"/>
      <c r="GOD562" s="219"/>
      <c r="GOE562" s="310"/>
      <c r="GOF562" s="304"/>
      <c r="GOG562" s="408"/>
      <c r="GOH562" s="472"/>
      <c r="GOI562" s="906"/>
      <c r="GOJ562" s="31"/>
      <c r="GOK562" s="419"/>
      <c r="GOL562" s="419"/>
      <c r="GOM562" s="471"/>
      <c r="GON562" s="17"/>
      <c r="GOO562" s="419"/>
      <c r="GOP562" s="419"/>
      <c r="GOQ562" s="17"/>
      <c r="GOR562" s="17"/>
      <c r="GOS562" s="913"/>
      <c r="GOT562" s="17"/>
      <c r="GOU562" s="17"/>
      <c r="GOV562" s="219"/>
      <c r="GOW562" s="310"/>
      <c r="GOX562" s="304"/>
      <c r="GOY562" s="408"/>
      <c r="GOZ562" s="472"/>
      <c r="GPA562" s="906"/>
      <c r="GPB562" s="31"/>
      <c r="GPC562" s="419"/>
      <c r="GPD562" s="419"/>
      <c r="GPE562" s="471"/>
      <c r="GPF562" s="17"/>
      <c r="GPG562" s="419"/>
      <c r="GPH562" s="419"/>
      <c r="GPI562" s="17"/>
      <c r="GPJ562" s="17"/>
      <c r="GPK562" s="913"/>
      <c r="GPL562" s="17"/>
      <c r="GPM562" s="17"/>
      <c r="GPN562" s="219"/>
      <c r="GPO562" s="310"/>
      <c r="GPP562" s="304"/>
      <c r="GPQ562" s="408"/>
      <c r="GPR562" s="472"/>
      <c r="GPS562" s="906"/>
      <c r="GPT562" s="31"/>
      <c r="GPU562" s="419"/>
      <c r="GPV562" s="419"/>
      <c r="GPW562" s="471"/>
      <c r="GPX562" s="17"/>
      <c r="GPY562" s="419"/>
      <c r="GPZ562" s="419"/>
      <c r="GQA562" s="17"/>
      <c r="GQB562" s="17"/>
      <c r="GQC562" s="913"/>
      <c r="GQD562" s="17"/>
      <c r="GQE562" s="17"/>
      <c r="GQF562" s="219"/>
      <c r="GQG562" s="310"/>
      <c r="GQH562" s="304"/>
      <c r="GQI562" s="408"/>
      <c r="GQJ562" s="472"/>
      <c r="GQK562" s="906"/>
      <c r="GQL562" s="31"/>
      <c r="GQM562" s="419"/>
      <c r="GQN562" s="419"/>
      <c r="GQO562" s="471"/>
      <c r="GQP562" s="17"/>
      <c r="GQQ562" s="419"/>
      <c r="GQR562" s="419"/>
      <c r="GQS562" s="17"/>
      <c r="GQT562" s="17"/>
      <c r="GQU562" s="913"/>
      <c r="GQV562" s="17"/>
      <c r="GQW562" s="17"/>
      <c r="GQX562" s="219"/>
      <c r="GQY562" s="310"/>
      <c r="GQZ562" s="304"/>
      <c r="GRA562" s="408"/>
      <c r="GRB562" s="472"/>
      <c r="GRC562" s="906"/>
      <c r="GRD562" s="31"/>
      <c r="GRE562" s="419"/>
      <c r="GRF562" s="419"/>
      <c r="GRG562" s="471"/>
      <c r="GRH562" s="17"/>
      <c r="GRI562" s="419"/>
      <c r="GRJ562" s="419"/>
      <c r="GRK562" s="17"/>
      <c r="GRL562" s="17"/>
      <c r="GRM562" s="913"/>
      <c r="GRN562" s="17"/>
      <c r="GRO562" s="17"/>
      <c r="GRP562" s="219"/>
      <c r="GRQ562" s="310"/>
      <c r="GRR562" s="304"/>
      <c r="GRS562" s="408"/>
      <c r="GRT562" s="472"/>
      <c r="GRU562" s="906"/>
      <c r="GRV562" s="31"/>
      <c r="GRW562" s="419"/>
      <c r="GRX562" s="419"/>
      <c r="GRY562" s="471"/>
      <c r="GRZ562" s="17"/>
      <c r="GSA562" s="419"/>
      <c r="GSB562" s="419"/>
      <c r="GSC562" s="17"/>
      <c r="GSD562" s="17"/>
      <c r="GSE562" s="913"/>
      <c r="GSF562" s="17"/>
      <c r="GSG562" s="17"/>
      <c r="GSH562" s="219"/>
      <c r="GSI562" s="310"/>
      <c r="GSJ562" s="304"/>
      <c r="GSK562" s="408"/>
      <c r="GSL562" s="472"/>
      <c r="GSM562" s="906"/>
      <c r="GSN562" s="31"/>
      <c r="GSO562" s="419"/>
      <c r="GSP562" s="419"/>
      <c r="GSQ562" s="471"/>
      <c r="GSR562" s="17"/>
      <c r="GSS562" s="419"/>
      <c r="GST562" s="419"/>
      <c r="GSU562" s="17"/>
      <c r="GSV562" s="17"/>
      <c r="GSW562" s="913"/>
      <c r="GSX562" s="17"/>
      <c r="GSY562" s="17"/>
      <c r="GSZ562" s="219"/>
      <c r="GTA562" s="310"/>
      <c r="GTB562" s="304"/>
      <c r="GTC562" s="408"/>
      <c r="GTD562" s="472"/>
      <c r="GTE562" s="906"/>
      <c r="GTF562" s="31"/>
      <c r="GTG562" s="419"/>
      <c r="GTH562" s="419"/>
      <c r="GTI562" s="471"/>
      <c r="GTJ562" s="17"/>
      <c r="GTK562" s="419"/>
      <c r="GTL562" s="419"/>
      <c r="GTM562" s="17"/>
      <c r="GTN562" s="17"/>
      <c r="GTO562" s="913"/>
      <c r="GTP562" s="17"/>
      <c r="GTQ562" s="17"/>
      <c r="GTR562" s="219"/>
      <c r="GTS562" s="310"/>
      <c r="GTT562" s="304"/>
      <c r="GTU562" s="408"/>
      <c r="GTV562" s="472"/>
      <c r="GTW562" s="906"/>
      <c r="GTX562" s="31"/>
      <c r="GTY562" s="419"/>
      <c r="GTZ562" s="419"/>
      <c r="GUA562" s="471"/>
      <c r="GUB562" s="17"/>
      <c r="GUC562" s="419"/>
      <c r="GUD562" s="419"/>
      <c r="GUE562" s="17"/>
      <c r="GUF562" s="17"/>
      <c r="GUG562" s="913"/>
      <c r="GUH562" s="17"/>
      <c r="GUI562" s="17"/>
      <c r="GUJ562" s="219"/>
      <c r="GUK562" s="310"/>
      <c r="GUL562" s="304"/>
      <c r="GUM562" s="408"/>
      <c r="GUN562" s="472"/>
      <c r="GUO562" s="906"/>
      <c r="GUP562" s="31"/>
      <c r="GUQ562" s="419"/>
      <c r="GUR562" s="419"/>
      <c r="GUS562" s="471"/>
      <c r="GUT562" s="17"/>
      <c r="GUU562" s="419"/>
      <c r="GUV562" s="419"/>
      <c r="GUW562" s="17"/>
      <c r="GUX562" s="17"/>
      <c r="GUY562" s="913"/>
      <c r="GUZ562" s="17"/>
      <c r="GVA562" s="17"/>
      <c r="GVB562" s="219"/>
      <c r="GVC562" s="310"/>
      <c r="GVD562" s="304"/>
      <c r="GVE562" s="408"/>
      <c r="GVF562" s="472"/>
      <c r="GVG562" s="906"/>
      <c r="GVH562" s="31"/>
      <c r="GVI562" s="419"/>
      <c r="GVJ562" s="419"/>
      <c r="GVK562" s="471"/>
      <c r="GVL562" s="17"/>
      <c r="GVM562" s="419"/>
      <c r="GVN562" s="419"/>
      <c r="GVO562" s="17"/>
      <c r="GVP562" s="17"/>
      <c r="GVQ562" s="913"/>
      <c r="GVR562" s="17"/>
      <c r="GVS562" s="17"/>
      <c r="GVT562" s="219"/>
      <c r="GVU562" s="310"/>
      <c r="GVV562" s="304"/>
      <c r="GVW562" s="408"/>
      <c r="GVX562" s="472"/>
      <c r="GVY562" s="906"/>
      <c r="GVZ562" s="31"/>
      <c r="GWA562" s="419"/>
      <c r="GWB562" s="419"/>
      <c r="GWC562" s="471"/>
      <c r="GWD562" s="17"/>
      <c r="GWE562" s="419"/>
      <c r="GWF562" s="419"/>
      <c r="GWG562" s="17"/>
      <c r="GWH562" s="17"/>
      <c r="GWI562" s="913"/>
      <c r="GWJ562" s="17"/>
      <c r="GWK562" s="17"/>
      <c r="GWL562" s="219"/>
      <c r="GWM562" s="310"/>
      <c r="GWN562" s="304"/>
      <c r="GWO562" s="408"/>
      <c r="GWP562" s="472"/>
      <c r="GWQ562" s="906"/>
      <c r="GWR562" s="31"/>
      <c r="GWS562" s="419"/>
      <c r="GWT562" s="419"/>
      <c r="GWU562" s="471"/>
      <c r="GWV562" s="17"/>
      <c r="GWW562" s="419"/>
      <c r="GWX562" s="419"/>
      <c r="GWY562" s="17"/>
      <c r="GWZ562" s="17"/>
      <c r="GXA562" s="913"/>
      <c r="GXB562" s="17"/>
      <c r="GXC562" s="17"/>
      <c r="GXD562" s="219"/>
      <c r="GXE562" s="310"/>
      <c r="GXF562" s="304"/>
      <c r="GXG562" s="408"/>
      <c r="GXH562" s="472"/>
      <c r="GXI562" s="906"/>
      <c r="GXJ562" s="31"/>
      <c r="GXK562" s="419"/>
      <c r="GXL562" s="419"/>
      <c r="GXM562" s="471"/>
      <c r="GXN562" s="17"/>
      <c r="GXO562" s="419"/>
      <c r="GXP562" s="419"/>
      <c r="GXQ562" s="17"/>
      <c r="GXR562" s="17"/>
      <c r="GXS562" s="913"/>
      <c r="GXT562" s="17"/>
      <c r="GXU562" s="17"/>
      <c r="GXV562" s="219"/>
      <c r="GXW562" s="310"/>
      <c r="GXX562" s="304"/>
      <c r="GXY562" s="408"/>
      <c r="GXZ562" s="472"/>
      <c r="GYA562" s="906"/>
      <c r="GYB562" s="31"/>
      <c r="GYC562" s="419"/>
      <c r="GYD562" s="419"/>
      <c r="GYE562" s="471"/>
      <c r="GYF562" s="17"/>
      <c r="GYG562" s="419"/>
      <c r="GYH562" s="419"/>
      <c r="GYI562" s="17"/>
      <c r="GYJ562" s="17"/>
      <c r="GYK562" s="913"/>
      <c r="GYL562" s="17"/>
      <c r="GYM562" s="17"/>
      <c r="GYN562" s="219"/>
      <c r="GYO562" s="310"/>
      <c r="GYP562" s="304"/>
      <c r="GYQ562" s="408"/>
      <c r="GYR562" s="472"/>
      <c r="GYS562" s="906"/>
      <c r="GYT562" s="31"/>
      <c r="GYU562" s="419"/>
      <c r="GYV562" s="419"/>
      <c r="GYW562" s="471"/>
      <c r="GYX562" s="17"/>
      <c r="GYY562" s="419"/>
      <c r="GYZ562" s="419"/>
      <c r="GZA562" s="17"/>
      <c r="GZB562" s="17"/>
      <c r="GZC562" s="913"/>
      <c r="GZD562" s="17"/>
      <c r="GZE562" s="17"/>
      <c r="GZF562" s="219"/>
      <c r="GZG562" s="310"/>
      <c r="GZH562" s="304"/>
      <c r="GZI562" s="408"/>
      <c r="GZJ562" s="472"/>
      <c r="GZK562" s="906"/>
      <c r="GZL562" s="31"/>
      <c r="GZM562" s="419"/>
      <c r="GZN562" s="419"/>
      <c r="GZO562" s="471"/>
      <c r="GZP562" s="17"/>
      <c r="GZQ562" s="419"/>
      <c r="GZR562" s="419"/>
      <c r="GZS562" s="17"/>
      <c r="GZT562" s="17"/>
      <c r="GZU562" s="913"/>
      <c r="GZV562" s="17"/>
      <c r="GZW562" s="17"/>
      <c r="GZX562" s="219"/>
      <c r="GZY562" s="310"/>
      <c r="GZZ562" s="304"/>
      <c r="HAA562" s="408"/>
      <c r="HAB562" s="472"/>
      <c r="HAC562" s="906"/>
      <c r="HAD562" s="31"/>
      <c r="HAE562" s="419"/>
      <c r="HAF562" s="419"/>
      <c r="HAG562" s="471"/>
      <c r="HAH562" s="17"/>
      <c r="HAI562" s="419"/>
      <c r="HAJ562" s="419"/>
      <c r="HAK562" s="17"/>
      <c r="HAL562" s="17"/>
      <c r="HAM562" s="913"/>
      <c r="HAN562" s="17"/>
      <c r="HAO562" s="17"/>
      <c r="HAP562" s="219"/>
      <c r="HAQ562" s="310"/>
      <c r="HAR562" s="304"/>
      <c r="HAS562" s="408"/>
      <c r="HAT562" s="472"/>
      <c r="HAU562" s="906"/>
      <c r="HAV562" s="31"/>
      <c r="HAW562" s="419"/>
      <c r="HAX562" s="419"/>
      <c r="HAY562" s="471"/>
      <c r="HAZ562" s="17"/>
      <c r="HBA562" s="419"/>
      <c r="HBB562" s="419"/>
      <c r="HBC562" s="17"/>
      <c r="HBD562" s="17"/>
      <c r="HBE562" s="913"/>
      <c r="HBF562" s="17"/>
      <c r="HBG562" s="17"/>
      <c r="HBH562" s="219"/>
      <c r="HBI562" s="310"/>
      <c r="HBJ562" s="304"/>
      <c r="HBK562" s="408"/>
      <c r="HBL562" s="472"/>
      <c r="HBM562" s="906"/>
      <c r="HBN562" s="31"/>
      <c r="HBO562" s="419"/>
      <c r="HBP562" s="419"/>
      <c r="HBQ562" s="471"/>
      <c r="HBR562" s="17"/>
      <c r="HBS562" s="419"/>
      <c r="HBT562" s="419"/>
      <c r="HBU562" s="17"/>
      <c r="HBV562" s="17"/>
      <c r="HBW562" s="913"/>
      <c r="HBX562" s="17"/>
      <c r="HBY562" s="17"/>
      <c r="HBZ562" s="219"/>
      <c r="HCA562" s="310"/>
      <c r="HCB562" s="304"/>
      <c r="HCC562" s="408"/>
      <c r="HCD562" s="472"/>
      <c r="HCE562" s="906"/>
      <c r="HCF562" s="31"/>
      <c r="HCG562" s="419"/>
      <c r="HCH562" s="419"/>
      <c r="HCI562" s="471"/>
      <c r="HCJ562" s="17"/>
      <c r="HCK562" s="419"/>
      <c r="HCL562" s="419"/>
      <c r="HCM562" s="17"/>
      <c r="HCN562" s="17"/>
      <c r="HCO562" s="913"/>
      <c r="HCP562" s="17"/>
      <c r="HCQ562" s="17"/>
      <c r="HCR562" s="219"/>
      <c r="HCS562" s="310"/>
      <c r="HCT562" s="304"/>
      <c r="HCU562" s="408"/>
      <c r="HCV562" s="472"/>
      <c r="HCW562" s="906"/>
      <c r="HCX562" s="31"/>
      <c r="HCY562" s="419"/>
      <c r="HCZ562" s="419"/>
      <c r="HDA562" s="471"/>
      <c r="HDB562" s="17"/>
      <c r="HDC562" s="419"/>
      <c r="HDD562" s="419"/>
      <c r="HDE562" s="17"/>
      <c r="HDF562" s="17"/>
      <c r="HDG562" s="913"/>
      <c r="HDH562" s="17"/>
      <c r="HDI562" s="17"/>
      <c r="HDJ562" s="219"/>
      <c r="HDK562" s="310"/>
      <c r="HDL562" s="304"/>
      <c r="HDM562" s="408"/>
      <c r="HDN562" s="472"/>
      <c r="HDO562" s="906"/>
      <c r="HDP562" s="31"/>
      <c r="HDQ562" s="419"/>
      <c r="HDR562" s="419"/>
      <c r="HDS562" s="471"/>
      <c r="HDT562" s="17"/>
      <c r="HDU562" s="419"/>
      <c r="HDV562" s="419"/>
      <c r="HDW562" s="17"/>
      <c r="HDX562" s="17"/>
      <c r="HDY562" s="913"/>
      <c r="HDZ562" s="17"/>
      <c r="HEA562" s="17"/>
      <c r="HEB562" s="219"/>
      <c r="HEC562" s="310"/>
      <c r="HED562" s="304"/>
      <c r="HEE562" s="408"/>
      <c r="HEF562" s="472"/>
      <c r="HEG562" s="906"/>
      <c r="HEH562" s="31"/>
      <c r="HEI562" s="419"/>
      <c r="HEJ562" s="419"/>
      <c r="HEK562" s="471"/>
      <c r="HEL562" s="17"/>
      <c r="HEM562" s="419"/>
      <c r="HEN562" s="419"/>
      <c r="HEO562" s="17"/>
      <c r="HEP562" s="17"/>
      <c r="HEQ562" s="913"/>
      <c r="HER562" s="17"/>
      <c r="HES562" s="17"/>
      <c r="HET562" s="219"/>
      <c r="HEU562" s="310"/>
      <c r="HEV562" s="304"/>
      <c r="HEW562" s="408"/>
      <c r="HEX562" s="472"/>
      <c r="HEY562" s="906"/>
      <c r="HEZ562" s="31"/>
      <c r="HFA562" s="419"/>
      <c r="HFB562" s="419"/>
      <c r="HFC562" s="471"/>
      <c r="HFD562" s="17"/>
      <c r="HFE562" s="419"/>
      <c r="HFF562" s="419"/>
      <c r="HFG562" s="17"/>
      <c r="HFH562" s="17"/>
      <c r="HFI562" s="913"/>
      <c r="HFJ562" s="17"/>
      <c r="HFK562" s="17"/>
      <c r="HFL562" s="219"/>
      <c r="HFM562" s="310"/>
      <c r="HFN562" s="304"/>
      <c r="HFO562" s="408"/>
      <c r="HFP562" s="472"/>
      <c r="HFQ562" s="906"/>
      <c r="HFR562" s="31"/>
      <c r="HFS562" s="419"/>
      <c r="HFT562" s="419"/>
      <c r="HFU562" s="471"/>
      <c r="HFV562" s="17"/>
      <c r="HFW562" s="419"/>
      <c r="HFX562" s="419"/>
      <c r="HFY562" s="17"/>
      <c r="HFZ562" s="17"/>
      <c r="HGA562" s="913"/>
      <c r="HGB562" s="17"/>
      <c r="HGC562" s="17"/>
      <c r="HGD562" s="219"/>
      <c r="HGE562" s="310"/>
      <c r="HGF562" s="304"/>
      <c r="HGG562" s="408"/>
      <c r="HGH562" s="472"/>
      <c r="HGI562" s="906"/>
      <c r="HGJ562" s="31"/>
      <c r="HGK562" s="419"/>
      <c r="HGL562" s="419"/>
      <c r="HGM562" s="471"/>
      <c r="HGN562" s="17"/>
      <c r="HGO562" s="419"/>
      <c r="HGP562" s="419"/>
      <c r="HGQ562" s="17"/>
      <c r="HGR562" s="17"/>
      <c r="HGS562" s="913"/>
      <c r="HGT562" s="17"/>
      <c r="HGU562" s="17"/>
      <c r="HGV562" s="219"/>
      <c r="HGW562" s="310"/>
      <c r="HGX562" s="304"/>
      <c r="HGY562" s="408"/>
      <c r="HGZ562" s="472"/>
      <c r="HHA562" s="906"/>
      <c r="HHB562" s="31"/>
      <c r="HHC562" s="419"/>
      <c r="HHD562" s="419"/>
      <c r="HHE562" s="471"/>
      <c r="HHF562" s="17"/>
      <c r="HHG562" s="419"/>
      <c r="HHH562" s="419"/>
      <c r="HHI562" s="17"/>
      <c r="HHJ562" s="17"/>
      <c r="HHK562" s="913"/>
      <c r="HHL562" s="17"/>
      <c r="HHM562" s="17"/>
      <c r="HHN562" s="219"/>
      <c r="HHO562" s="310"/>
      <c r="HHP562" s="304"/>
      <c r="HHQ562" s="408"/>
      <c r="HHR562" s="472"/>
      <c r="HHS562" s="906"/>
      <c r="HHT562" s="31"/>
      <c r="HHU562" s="419"/>
      <c r="HHV562" s="419"/>
      <c r="HHW562" s="471"/>
      <c r="HHX562" s="17"/>
      <c r="HHY562" s="419"/>
      <c r="HHZ562" s="419"/>
      <c r="HIA562" s="17"/>
      <c r="HIB562" s="17"/>
      <c r="HIC562" s="913"/>
      <c r="HID562" s="17"/>
      <c r="HIE562" s="17"/>
      <c r="HIF562" s="219"/>
      <c r="HIG562" s="310"/>
      <c r="HIH562" s="304"/>
      <c r="HII562" s="408"/>
      <c r="HIJ562" s="472"/>
      <c r="HIK562" s="906"/>
      <c r="HIL562" s="31"/>
      <c r="HIM562" s="419"/>
      <c r="HIN562" s="419"/>
      <c r="HIO562" s="471"/>
      <c r="HIP562" s="17"/>
      <c r="HIQ562" s="419"/>
      <c r="HIR562" s="419"/>
      <c r="HIS562" s="17"/>
      <c r="HIT562" s="17"/>
      <c r="HIU562" s="913"/>
      <c r="HIV562" s="17"/>
      <c r="HIW562" s="17"/>
      <c r="HIX562" s="219"/>
      <c r="HIY562" s="310"/>
      <c r="HIZ562" s="304"/>
      <c r="HJA562" s="408"/>
      <c r="HJB562" s="472"/>
      <c r="HJC562" s="906"/>
      <c r="HJD562" s="31"/>
      <c r="HJE562" s="419"/>
      <c r="HJF562" s="419"/>
      <c r="HJG562" s="471"/>
      <c r="HJH562" s="17"/>
      <c r="HJI562" s="419"/>
      <c r="HJJ562" s="419"/>
      <c r="HJK562" s="17"/>
      <c r="HJL562" s="17"/>
      <c r="HJM562" s="913"/>
      <c r="HJN562" s="17"/>
      <c r="HJO562" s="17"/>
      <c r="HJP562" s="219"/>
      <c r="HJQ562" s="310"/>
      <c r="HJR562" s="304"/>
      <c r="HJS562" s="408"/>
      <c r="HJT562" s="472"/>
      <c r="HJU562" s="906"/>
      <c r="HJV562" s="31"/>
      <c r="HJW562" s="419"/>
      <c r="HJX562" s="419"/>
      <c r="HJY562" s="471"/>
      <c r="HJZ562" s="17"/>
      <c r="HKA562" s="419"/>
      <c r="HKB562" s="419"/>
      <c r="HKC562" s="17"/>
      <c r="HKD562" s="17"/>
      <c r="HKE562" s="913"/>
      <c r="HKF562" s="17"/>
      <c r="HKG562" s="17"/>
      <c r="HKH562" s="219"/>
      <c r="HKI562" s="310"/>
      <c r="HKJ562" s="304"/>
      <c r="HKK562" s="408"/>
      <c r="HKL562" s="472"/>
      <c r="HKM562" s="906"/>
      <c r="HKN562" s="31"/>
      <c r="HKO562" s="419"/>
      <c r="HKP562" s="419"/>
      <c r="HKQ562" s="471"/>
      <c r="HKR562" s="17"/>
      <c r="HKS562" s="419"/>
      <c r="HKT562" s="419"/>
      <c r="HKU562" s="17"/>
      <c r="HKV562" s="17"/>
      <c r="HKW562" s="913"/>
      <c r="HKX562" s="17"/>
      <c r="HKY562" s="17"/>
      <c r="HKZ562" s="219"/>
      <c r="HLA562" s="310"/>
      <c r="HLB562" s="304"/>
      <c r="HLC562" s="408"/>
      <c r="HLD562" s="472"/>
      <c r="HLE562" s="906"/>
      <c r="HLF562" s="31"/>
      <c r="HLG562" s="419"/>
      <c r="HLH562" s="419"/>
      <c r="HLI562" s="471"/>
      <c r="HLJ562" s="17"/>
      <c r="HLK562" s="419"/>
      <c r="HLL562" s="419"/>
      <c r="HLM562" s="17"/>
      <c r="HLN562" s="17"/>
      <c r="HLO562" s="913"/>
      <c r="HLP562" s="17"/>
      <c r="HLQ562" s="17"/>
      <c r="HLR562" s="219"/>
      <c r="HLS562" s="310"/>
      <c r="HLT562" s="304"/>
      <c r="HLU562" s="408"/>
      <c r="HLV562" s="472"/>
      <c r="HLW562" s="906"/>
      <c r="HLX562" s="31"/>
      <c r="HLY562" s="419"/>
      <c r="HLZ562" s="419"/>
      <c r="HMA562" s="471"/>
      <c r="HMB562" s="17"/>
      <c r="HMC562" s="419"/>
      <c r="HMD562" s="419"/>
      <c r="HME562" s="17"/>
      <c r="HMF562" s="17"/>
      <c r="HMG562" s="913"/>
      <c r="HMH562" s="17"/>
      <c r="HMI562" s="17"/>
      <c r="HMJ562" s="219"/>
      <c r="HMK562" s="310"/>
      <c r="HML562" s="304"/>
      <c r="HMM562" s="408"/>
      <c r="HMN562" s="472"/>
      <c r="HMO562" s="906"/>
      <c r="HMP562" s="31"/>
      <c r="HMQ562" s="419"/>
      <c r="HMR562" s="419"/>
      <c r="HMS562" s="471"/>
      <c r="HMT562" s="17"/>
      <c r="HMU562" s="419"/>
      <c r="HMV562" s="419"/>
      <c r="HMW562" s="17"/>
      <c r="HMX562" s="17"/>
      <c r="HMY562" s="913"/>
      <c r="HMZ562" s="17"/>
      <c r="HNA562" s="17"/>
      <c r="HNB562" s="219"/>
      <c r="HNC562" s="310"/>
      <c r="HND562" s="304"/>
      <c r="HNE562" s="408"/>
      <c r="HNF562" s="472"/>
      <c r="HNG562" s="906"/>
      <c r="HNH562" s="31"/>
      <c r="HNI562" s="419"/>
      <c r="HNJ562" s="419"/>
      <c r="HNK562" s="471"/>
      <c r="HNL562" s="17"/>
      <c r="HNM562" s="419"/>
      <c r="HNN562" s="419"/>
      <c r="HNO562" s="17"/>
      <c r="HNP562" s="17"/>
      <c r="HNQ562" s="913"/>
      <c r="HNR562" s="17"/>
      <c r="HNS562" s="17"/>
      <c r="HNT562" s="219"/>
      <c r="HNU562" s="310"/>
      <c r="HNV562" s="304"/>
      <c r="HNW562" s="408"/>
      <c r="HNX562" s="472"/>
      <c r="HNY562" s="906"/>
      <c r="HNZ562" s="31"/>
      <c r="HOA562" s="419"/>
      <c r="HOB562" s="419"/>
      <c r="HOC562" s="471"/>
      <c r="HOD562" s="17"/>
      <c r="HOE562" s="419"/>
      <c r="HOF562" s="419"/>
      <c r="HOG562" s="17"/>
      <c r="HOH562" s="17"/>
      <c r="HOI562" s="913"/>
      <c r="HOJ562" s="17"/>
      <c r="HOK562" s="17"/>
      <c r="HOL562" s="219"/>
      <c r="HOM562" s="310"/>
      <c r="HON562" s="304"/>
      <c r="HOO562" s="408"/>
      <c r="HOP562" s="472"/>
      <c r="HOQ562" s="906"/>
      <c r="HOR562" s="31"/>
      <c r="HOS562" s="419"/>
      <c r="HOT562" s="419"/>
      <c r="HOU562" s="471"/>
      <c r="HOV562" s="17"/>
      <c r="HOW562" s="419"/>
      <c r="HOX562" s="419"/>
      <c r="HOY562" s="17"/>
      <c r="HOZ562" s="17"/>
      <c r="HPA562" s="913"/>
      <c r="HPB562" s="17"/>
      <c r="HPC562" s="17"/>
      <c r="HPD562" s="219"/>
      <c r="HPE562" s="310"/>
      <c r="HPF562" s="304"/>
      <c r="HPG562" s="408"/>
      <c r="HPH562" s="472"/>
      <c r="HPI562" s="906"/>
      <c r="HPJ562" s="31"/>
      <c r="HPK562" s="419"/>
      <c r="HPL562" s="419"/>
      <c r="HPM562" s="471"/>
      <c r="HPN562" s="17"/>
      <c r="HPO562" s="419"/>
      <c r="HPP562" s="419"/>
      <c r="HPQ562" s="17"/>
      <c r="HPR562" s="17"/>
      <c r="HPS562" s="913"/>
      <c r="HPT562" s="17"/>
      <c r="HPU562" s="17"/>
      <c r="HPV562" s="219"/>
      <c r="HPW562" s="310"/>
      <c r="HPX562" s="304"/>
      <c r="HPY562" s="408"/>
      <c r="HPZ562" s="472"/>
      <c r="HQA562" s="906"/>
      <c r="HQB562" s="31"/>
      <c r="HQC562" s="419"/>
      <c r="HQD562" s="419"/>
      <c r="HQE562" s="471"/>
      <c r="HQF562" s="17"/>
      <c r="HQG562" s="419"/>
      <c r="HQH562" s="419"/>
      <c r="HQI562" s="17"/>
      <c r="HQJ562" s="17"/>
      <c r="HQK562" s="913"/>
      <c r="HQL562" s="17"/>
      <c r="HQM562" s="17"/>
      <c r="HQN562" s="219"/>
      <c r="HQO562" s="310"/>
      <c r="HQP562" s="304"/>
      <c r="HQQ562" s="408"/>
      <c r="HQR562" s="472"/>
      <c r="HQS562" s="906"/>
      <c r="HQT562" s="31"/>
      <c r="HQU562" s="419"/>
      <c r="HQV562" s="419"/>
      <c r="HQW562" s="471"/>
      <c r="HQX562" s="17"/>
      <c r="HQY562" s="419"/>
      <c r="HQZ562" s="419"/>
      <c r="HRA562" s="17"/>
      <c r="HRB562" s="17"/>
      <c r="HRC562" s="913"/>
      <c r="HRD562" s="17"/>
      <c r="HRE562" s="17"/>
      <c r="HRF562" s="219"/>
      <c r="HRG562" s="310"/>
      <c r="HRH562" s="304"/>
      <c r="HRI562" s="408"/>
      <c r="HRJ562" s="472"/>
      <c r="HRK562" s="906"/>
      <c r="HRL562" s="31"/>
      <c r="HRM562" s="419"/>
      <c r="HRN562" s="419"/>
      <c r="HRO562" s="471"/>
      <c r="HRP562" s="17"/>
      <c r="HRQ562" s="419"/>
      <c r="HRR562" s="419"/>
      <c r="HRS562" s="17"/>
      <c r="HRT562" s="17"/>
      <c r="HRU562" s="913"/>
      <c r="HRV562" s="17"/>
      <c r="HRW562" s="17"/>
      <c r="HRX562" s="219"/>
      <c r="HRY562" s="310"/>
      <c r="HRZ562" s="304"/>
      <c r="HSA562" s="408"/>
      <c r="HSB562" s="472"/>
      <c r="HSC562" s="906"/>
      <c r="HSD562" s="31"/>
      <c r="HSE562" s="419"/>
      <c r="HSF562" s="419"/>
      <c r="HSG562" s="471"/>
      <c r="HSH562" s="17"/>
      <c r="HSI562" s="419"/>
      <c r="HSJ562" s="419"/>
      <c r="HSK562" s="17"/>
      <c r="HSL562" s="17"/>
      <c r="HSM562" s="913"/>
      <c r="HSN562" s="17"/>
      <c r="HSO562" s="17"/>
      <c r="HSP562" s="219"/>
      <c r="HSQ562" s="310"/>
      <c r="HSR562" s="304"/>
      <c r="HSS562" s="408"/>
      <c r="HST562" s="472"/>
      <c r="HSU562" s="906"/>
      <c r="HSV562" s="31"/>
      <c r="HSW562" s="419"/>
      <c r="HSX562" s="419"/>
      <c r="HSY562" s="471"/>
      <c r="HSZ562" s="17"/>
      <c r="HTA562" s="419"/>
      <c r="HTB562" s="419"/>
      <c r="HTC562" s="17"/>
      <c r="HTD562" s="17"/>
      <c r="HTE562" s="913"/>
      <c r="HTF562" s="17"/>
      <c r="HTG562" s="17"/>
      <c r="HTH562" s="219"/>
      <c r="HTI562" s="310"/>
      <c r="HTJ562" s="304"/>
      <c r="HTK562" s="408"/>
      <c r="HTL562" s="472"/>
      <c r="HTM562" s="906"/>
      <c r="HTN562" s="31"/>
      <c r="HTO562" s="419"/>
      <c r="HTP562" s="419"/>
      <c r="HTQ562" s="471"/>
      <c r="HTR562" s="17"/>
      <c r="HTS562" s="419"/>
      <c r="HTT562" s="419"/>
      <c r="HTU562" s="17"/>
      <c r="HTV562" s="17"/>
      <c r="HTW562" s="913"/>
      <c r="HTX562" s="17"/>
      <c r="HTY562" s="17"/>
      <c r="HTZ562" s="219"/>
      <c r="HUA562" s="310"/>
      <c r="HUB562" s="304"/>
      <c r="HUC562" s="408"/>
      <c r="HUD562" s="472"/>
      <c r="HUE562" s="906"/>
      <c r="HUF562" s="31"/>
      <c r="HUG562" s="419"/>
      <c r="HUH562" s="419"/>
      <c r="HUI562" s="471"/>
      <c r="HUJ562" s="17"/>
      <c r="HUK562" s="419"/>
      <c r="HUL562" s="419"/>
      <c r="HUM562" s="17"/>
      <c r="HUN562" s="17"/>
      <c r="HUO562" s="913"/>
      <c r="HUP562" s="17"/>
      <c r="HUQ562" s="17"/>
      <c r="HUR562" s="219"/>
      <c r="HUS562" s="310"/>
      <c r="HUT562" s="304"/>
      <c r="HUU562" s="408"/>
      <c r="HUV562" s="472"/>
      <c r="HUW562" s="906"/>
      <c r="HUX562" s="31"/>
      <c r="HUY562" s="419"/>
      <c r="HUZ562" s="419"/>
      <c r="HVA562" s="471"/>
      <c r="HVB562" s="17"/>
      <c r="HVC562" s="419"/>
      <c r="HVD562" s="419"/>
      <c r="HVE562" s="17"/>
      <c r="HVF562" s="17"/>
      <c r="HVG562" s="913"/>
      <c r="HVH562" s="17"/>
      <c r="HVI562" s="17"/>
      <c r="HVJ562" s="219"/>
      <c r="HVK562" s="310"/>
      <c r="HVL562" s="304"/>
      <c r="HVM562" s="408"/>
      <c r="HVN562" s="472"/>
      <c r="HVO562" s="906"/>
      <c r="HVP562" s="31"/>
      <c r="HVQ562" s="419"/>
      <c r="HVR562" s="419"/>
      <c r="HVS562" s="471"/>
      <c r="HVT562" s="17"/>
      <c r="HVU562" s="419"/>
      <c r="HVV562" s="419"/>
      <c r="HVW562" s="17"/>
      <c r="HVX562" s="17"/>
      <c r="HVY562" s="913"/>
      <c r="HVZ562" s="17"/>
      <c r="HWA562" s="17"/>
      <c r="HWB562" s="219"/>
      <c r="HWC562" s="310"/>
      <c r="HWD562" s="304"/>
      <c r="HWE562" s="408"/>
      <c r="HWF562" s="472"/>
      <c r="HWG562" s="906"/>
      <c r="HWH562" s="31"/>
      <c r="HWI562" s="419"/>
      <c r="HWJ562" s="419"/>
      <c r="HWK562" s="471"/>
      <c r="HWL562" s="17"/>
      <c r="HWM562" s="419"/>
      <c r="HWN562" s="419"/>
      <c r="HWO562" s="17"/>
      <c r="HWP562" s="17"/>
      <c r="HWQ562" s="913"/>
      <c r="HWR562" s="17"/>
      <c r="HWS562" s="17"/>
      <c r="HWT562" s="219"/>
      <c r="HWU562" s="310"/>
      <c r="HWV562" s="304"/>
      <c r="HWW562" s="408"/>
      <c r="HWX562" s="472"/>
      <c r="HWY562" s="906"/>
      <c r="HWZ562" s="31"/>
      <c r="HXA562" s="419"/>
      <c r="HXB562" s="419"/>
      <c r="HXC562" s="471"/>
      <c r="HXD562" s="17"/>
      <c r="HXE562" s="419"/>
      <c r="HXF562" s="419"/>
      <c r="HXG562" s="17"/>
      <c r="HXH562" s="17"/>
      <c r="HXI562" s="913"/>
      <c r="HXJ562" s="17"/>
      <c r="HXK562" s="17"/>
      <c r="HXL562" s="219"/>
      <c r="HXM562" s="310"/>
      <c r="HXN562" s="304"/>
      <c r="HXO562" s="408"/>
      <c r="HXP562" s="472"/>
      <c r="HXQ562" s="906"/>
      <c r="HXR562" s="31"/>
      <c r="HXS562" s="419"/>
      <c r="HXT562" s="419"/>
      <c r="HXU562" s="471"/>
      <c r="HXV562" s="17"/>
      <c r="HXW562" s="419"/>
      <c r="HXX562" s="419"/>
      <c r="HXY562" s="17"/>
      <c r="HXZ562" s="17"/>
      <c r="HYA562" s="913"/>
      <c r="HYB562" s="17"/>
      <c r="HYC562" s="17"/>
      <c r="HYD562" s="219"/>
      <c r="HYE562" s="310"/>
      <c r="HYF562" s="304"/>
      <c r="HYG562" s="408"/>
      <c r="HYH562" s="472"/>
      <c r="HYI562" s="906"/>
      <c r="HYJ562" s="31"/>
      <c r="HYK562" s="419"/>
      <c r="HYL562" s="419"/>
      <c r="HYM562" s="471"/>
      <c r="HYN562" s="17"/>
      <c r="HYO562" s="419"/>
      <c r="HYP562" s="419"/>
      <c r="HYQ562" s="17"/>
      <c r="HYR562" s="17"/>
      <c r="HYS562" s="913"/>
      <c r="HYT562" s="17"/>
      <c r="HYU562" s="17"/>
      <c r="HYV562" s="219"/>
      <c r="HYW562" s="310"/>
      <c r="HYX562" s="304"/>
      <c r="HYY562" s="408"/>
      <c r="HYZ562" s="472"/>
      <c r="HZA562" s="906"/>
      <c r="HZB562" s="31"/>
      <c r="HZC562" s="419"/>
      <c r="HZD562" s="419"/>
      <c r="HZE562" s="471"/>
      <c r="HZF562" s="17"/>
      <c r="HZG562" s="419"/>
      <c r="HZH562" s="419"/>
      <c r="HZI562" s="17"/>
      <c r="HZJ562" s="17"/>
      <c r="HZK562" s="913"/>
      <c r="HZL562" s="17"/>
      <c r="HZM562" s="17"/>
      <c r="HZN562" s="219"/>
      <c r="HZO562" s="310"/>
      <c r="HZP562" s="304"/>
      <c r="HZQ562" s="408"/>
      <c r="HZR562" s="472"/>
      <c r="HZS562" s="906"/>
      <c r="HZT562" s="31"/>
      <c r="HZU562" s="419"/>
      <c r="HZV562" s="419"/>
      <c r="HZW562" s="471"/>
      <c r="HZX562" s="17"/>
      <c r="HZY562" s="419"/>
      <c r="HZZ562" s="419"/>
      <c r="IAA562" s="17"/>
      <c r="IAB562" s="17"/>
      <c r="IAC562" s="913"/>
      <c r="IAD562" s="17"/>
      <c r="IAE562" s="17"/>
      <c r="IAF562" s="219"/>
      <c r="IAG562" s="310"/>
      <c r="IAH562" s="304"/>
      <c r="IAI562" s="408"/>
      <c r="IAJ562" s="472"/>
      <c r="IAK562" s="906"/>
      <c r="IAL562" s="31"/>
      <c r="IAM562" s="419"/>
      <c r="IAN562" s="419"/>
      <c r="IAO562" s="471"/>
      <c r="IAP562" s="17"/>
      <c r="IAQ562" s="419"/>
      <c r="IAR562" s="419"/>
      <c r="IAS562" s="17"/>
      <c r="IAT562" s="17"/>
      <c r="IAU562" s="913"/>
      <c r="IAV562" s="17"/>
      <c r="IAW562" s="17"/>
      <c r="IAX562" s="219"/>
      <c r="IAY562" s="310"/>
      <c r="IAZ562" s="304"/>
      <c r="IBA562" s="408"/>
      <c r="IBB562" s="472"/>
      <c r="IBC562" s="906"/>
      <c r="IBD562" s="31"/>
      <c r="IBE562" s="419"/>
      <c r="IBF562" s="419"/>
      <c r="IBG562" s="471"/>
      <c r="IBH562" s="17"/>
      <c r="IBI562" s="419"/>
      <c r="IBJ562" s="419"/>
      <c r="IBK562" s="17"/>
      <c r="IBL562" s="17"/>
      <c r="IBM562" s="913"/>
      <c r="IBN562" s="17"/>
      <c r="IBO562" s="17"/>
      <c r="IBP562" s="219"/>
      <c r="IBQ562" s="310"/>
      <c r="IBR562" s="304"/>
      <c r="IBS562" s="408"/>
      <c r="IBT562" s="472"/>
      <c r="IBU562" s="906"/>
      <c r="IBV562" s="31"/>
      <c r="IBW562" s="419"/>
      <c r="IBX562" s="419"/>
      <c r="IBY562" s="471"/>
      <c r="IBZ562" s="17"/>
      <c r="ICA562" s="419"/>
      <c r="ICB562" s="419"/>
      <c r="ICC562" s="17"/>
      <c r="ICD562" s="17"/>
      <c r="ICE562" s="913"/>
      <c r="ICF562" s="17"/>
      <c r="ICG562" s="17"/>
      <c r="ICH562" s="219"/>
      <c r="ICI562" s="310"/>
      <c r="ICJ562" s="304"/>
      <c r="ICK562" s="408"/>
      <c r="ICL562" s="472"/>
      <c r="ICM562" s="906"/>
      <c r="ICN562" s="31"/>
      <c r="ICO562" s="419"/>
      <c r="ICP562" s="419"/>
      <c r="ICQ562" s="471"/>
      <c r="ICR562" s="17"/>
      <c r="ICS562" s="419"/>
      <c r="ICT562" s="419"/>
      <c r="ICU562" s="17"/>
      <c r="ICV562" s="17"/>
      <c r="ICW562" s="913"/>
      <c r="ICX562" s="17"/>
      <c r="ICY562" s="17"/>
      <c r="ICZ562" s="219"/>
      <c r="IDA562" s="310"/>
      <c r="IDB562" s="304"/>
      <c r="IDC562" s="408"/>
      <c r="IDD562" s="472"/>
      <c r="IDE562" s="906"/>
      <c r="IDF562" s="31"/>
      <c r="IDG562" s="419"/>
      <c r="IDH562" s="419"/>
      <c r="IDI562" s="471"/>
      <c r="IDJ562" s="17"/>
      <c r="IDK562" s="419"/>
      <c r="IDL562" s="419"/>
      <c r="IDM562" s="17"/>
      <c r="IDN562" s="17"/>
      <c r="IDO562" s="913"/>
      <c r="IDP562" s="17"/>
      <c r="IDQ562" s="17"/>
      <c r="IDR562" s="219"/>
      <c r="IDS562" s="310"/>
      <c r="IDT562" s="304"/>
      <c r="IDU562" s="408"/>
      <c r="IDV562" s="472"/>
      <c r="IDW562" s="906"/>
      <c r="IDX562" s="31"/>
      <c r="IDY562" s="419"/>
      <c r="IDZ562" s="419"/>
      <c r="IEA562" s="471"/>
      <c r="IEB562" s="17"/>
      <c r="IEC562" s="419"/>
      <c r="IED562" s="419"/>
      <c r="IEE562" s="17"/>
      <c r="IEF562" s="17"/>
      <c r="IEG562" s="913"/>
      <c r="IEH562" s="17"/>
      <c r="IEI562" s="17"/>
      <c r="IEJ562" s="219"/>
      <c r="IEK562" s="310"/>
      <c r="IEL562" s="304"/>
      <c r="IEM562" s="408"/>
      <c r="IEN562" s="472"/>
      <c r="IEO562" s="906"/>
      <c r="IEP562" s="31"/>
      <c r="IEQ562" s="419"/>
      <c r="IER562" s="419"/>
      <c r="IES562" s="471"/>
      <c r="IET562" s="17"/>
      <c r="IEU562" s="419"/>
      <c r="IEV562" s="419"/>
      <c r="IEW562" s="17"/>
      <c r="IEX562" s="17"/>
      <c r="IEY562" s="913"/>
      <c r="IEZ562" s="17"/>
      <c r="IFA562" s="17"/>
      <c r="IFB562" s="219"/>
      <c r="IFC562" s="310"/>
      <c r="IFD562" s="304"/>
      <c r="IFE562" s="408"/>
      <c r="IFF562" s="472"/>
      <c r="IFG562" s="906"/>
      <c r="IFH562" s="31"/>
      <c r="IFI562" s="419"/>
      <c r="IFJ562" s="419"/>
      <c r="IFK562" s="471"/>
      <c r="IFL562" s="17"/>
      <c r="IFM562" s="419"/>
      <c r="IFN562" s="419"/>
      <c r="IFO562" s="17"/>
      <c r="IFP562" s="17"/>
      <c r="IFQ562" s="913"/>
      <c r="IFR562" s="17"/>
      <c r="IFS562" s="17"/>
      <c r="IFT562" s="219"/>
      <c r="IFU562" s="310"/>
      <c r="IFV562" s="304"/>
      <c r="IFW562" s="408"/>
      <c r="IFX562" s="472"/>
      <c r="IFY562" s="906"/>
      <c r="IFZ562" s="31"/>
      <c r="IGA562" s="419"/>
      <c r="IGB562" s="419"/>
      <c r="IGC562" s="471"/>
      <c r="IGD562" s="17"/>
      <c r="IGE562" s="419"/>
      <c r="IGF562" s="419"/>
      <c r="IGG562" s="17"/>
      <c r="IGH562" s="17"/>
      <c r="IGI562" s="913"/>
      <c r="IGJ562" s="17"/>
      <c r="IGK562" s="17"/>
      <c r="IGL562" s="219"/>
      <c r="IGM562" s="310"/>
      <c r="IGN562" s="304"/>
      <c r="IGO562" s="408"/>
      <c r="IGP562" s="472"/>
      <c r="IGQ562" s="906"/>
      <c r="IGR562" s="31"/>
      <c r="IGS562" s="419"/>
      <c r="IGT562" s="419"/>
      <c r="IGU562" s="471"/>
      <c r="IGV562" s="17"/>
      <c r="IGW562" s="419"/>
      <c r="IGX562" s="419"/>
      <c r="IGY562" s="17"/>
      <c r="IGZ562" s="17"/>
      <c r="IHA562" s="913"/>
      <c r="IHB562" s="17"/>
      <c r="IHC562" s="17"/>
      <c r="IHD562" s="219"/>
      <c r="IHE562" s="310"/>
      <c r="IHF562" s="304"/>
      <c r="IHG562" s="408"/>
      <c r="IHH562" s="472"/>
      <c r="IHI562" s="906"/>
      <c r="IHJ562" s="31"/>
      <c r="IHK562" s="419"/>
      <c r="IHL562" s="419"/>
      <c r="IHM562" s="471"/>
      <c r="IHN562" s="17"/>
      <c r="IHO562" s="419"/>
      <c r="IHP562" s="419"/>
      <c r="IHQ562" s="17"/>
      <c r="IHR562" s="17"/>
      <c r="IHS562" s="913"/>
      <c r="IHT562" s="17"/>
      <c r="IHU562" s="17"/>
      <c r="IHV562" s="219"/>
      <c r="IHW562" s="310"/>
      <c r="IHX562" s="304"/>
      <c r="IHY562" s="408"/>
      <c r="IHZ562" s="472"/>
      <c r="IIA562" s="906"/>
      <c r="IIB562" s="31"/>
      <c r="IIC562" s="419"/>
      <c r="IID562" s="419"/>
      <c r="IIE562" s="471"/>
      <c r="IIF562" s="17"/>
      <c r="IIG562" s="419"/>
      <c r="IIH562" s="419"/>
      <c r="III562" s="17"/>
      <c r="IIJ562" s="17"/>
      <c r="IIK562" s="913"/>
      <c r="IIL562" s="17"/>
      <c r="IIM562" s="17"/>
      <c r="IIN562" s="219"/>
      <c r="IIO562" s="310"/>
      <c r="IIP562" s="304"/>
      <c r="IIQ562" s="408"/>
      <c r="IIR562" s="472"/>
      <c r="IIS562" s="906"/>
      <c r="IIT562" s="31"/>
      <c r="IIU562" s="419"/>
      <c r="IIV562" s="419"/>
      <c r="IIW562" s="471"/>
      <c r="IIX562" s="17"/>
      <c r="IIY562" s="419"/>
      <c r="IIZ562" s="419"/>
      <c r="IJA562" s="17"/>
      <c r="IJB562" s="17"/>
      <c r="IJC562" s="913"/>
      <c r="IJD562" s="17"/>
      <c r="IJE562" s="17"/>
      <c r="IJF562" s="219"/>
      <c r="IJG562" s="310"/>
      <c r="IJH562" s="304"/>
      <c r="IJI562" s="408"/>
      <c r="IJJ562" s="472"/>
      <c r="IJK562" s="906"/>
      <c r="IJL562" s="31"/>
      <c r="IJM562" s="419"/>
      <c r="IJN562" s="419"/>
      <c r="IJO562" s="471"/>
      <c r="IJP562" s="17"/>
      <c r="IJQ562" s="419"/>
      <c r="IJR562" s="419"/>
      <c r="IJS562" s="17"/>
      <c r="IJT562" s="17"/>
      <c r="IJU562" s="913"/>
      <c r="IJV562" s="17"/>
      <c r="IJW562" s="17"/>
      <c r="IJX562" s="219"/>
      <c r="IJY562" s="310"/>
      <c r="IJZ562" s="304"/>
      <c r="IKA562" s="408"/>
      <c r="IKB562" s="472"/>
      <c r="IKC562" s="906"/>
      <c r="IKD562" s="31"/>
      <c r="IKE562" s="419"/>
      <c r="IKF562" s="419"/>
      <c r="IKG562" s="471"/>
      <c r="IKH562" s="17"/>
      <c r="IKI562" s="419"/>
      <c r="IKJ562" s="419"/>
      <c r="IKK562" s="17"/>
      <c r="IKL562" s="17"/>
      <c r="IKM562" s="913"/>
      <c r="IKN562" s="17"/>
      <c r="IKO562" s="17"/>
      <c r="IKP562" s="219"/>
      <c r="IKQ562" s="310"/>
      <c r="IKR562" s="304"/>
      <c r="IKS562" s="408"/>
      <c r="IKT562" s="472"/>
      <c r="IKU562" s="906"/>
      <c r="IKV562" s="31"/>
      <c r="IKW562" s="419"/>
      <c r="IKX562" s="419"/>
      <c r="IKY562" s="471"/>
      <c r="IKZ562" s="17"/>
      <c r="ILA562" s="419"/>
      <c r="ILB562" s="419"/>
      <c r="ILC562" s="17"/>
      <c r="ILD562" s="17"/>
      <c r="ILE562" s="913"/>
      <c r="ILF562" s="17"/>
      <c r="ILG562" s="17"/>
      <c r="ILH562" s="219"/>
      <c r="ILI562" s="310"/>
      <c r="ILJ562" s="304"/>
      <c r="ILK562" s="408"/>
      <c r="ILL562" s="472"/>
      <c r="ILM562" s="906"/>
      <c r="ILN562" s="31"/>
      <c r="ILO562" s="419"/>
      <c r="ILP562" s="419"/>
      <c r="ILQ562" s="471"/>
      <c r="ILR562" s="17"/>
      <c r="ILS562" s="419"/>
      <c r="ILT562" s="419"/>
      <c r="ILU562" s="17"/>
      <c r="ILV562" s="17"/>
      <c r="ILW562" s="913"/>
      <c r="ILX562" s="17"/>
      <c r="ILY562" s="17"/>
      <c r="ILZ562" s="219"/>
      <c r="IMA562" s="310"/>
      <c r="IMB562" s="304"/>
      <c r="IMC562" s="408"/>
      <c r="IMD562" s="472"/>
      <c r="IME562" s="906"/>
      <c r="IMF562" s="31"/>
      <c r="IMG562" s="419"/>
      <c r="IMH562" s="419"/>
      <c r="IMI562" s="471"/>
      <c r="IMJ562" s="17"/>
      <c r="IMK562" s="419"/>
      <c r="IML562" s="419"/>
      <c r="IMM562" s="17"/>
      <c r="IMN562" s="17"/>
      <c r="IMO562" s="913"/>
      <c r="IMP562" s="17"/>
      <c r="IMQ562" s="17"/>
      <c r="IMR562" s="219"/>
      <c r="IMS562" s="310"/>
      <c r="IMT562" s="304"/>
      <c r="IMU562" s="408"/>
      <c r="IMV562" s="472"/>
      <c r="IMW562" s="906"/>
      <c r="IMX562" s="31"/>
      <c r="IMY562" s="419"/>
      <c r="IMZ562" s="419"/>
      <c r="INA562" s="471"/>
      <c r="INB562" s="17"/>
      <c r="INC562" s="419"/>
      <c r="IND562" s="419"/>
      <c r="INE562" s="17"/>
      <c r="INF562" s="17"/>
      <c r="ING562" s="913"/>
      <c r="INH562" s="17"/>
      <c r="INI562" s="17"/>
      <c r="INJ562" s="219"/>
      <c r="INK562" s="310"/>
      <c r="INL562" s="304"/>
      <c r="INM562" s="408"/>
      <c r="INN562" s="472"/>
      <c r="INO562" s="906"/>
      <c r="INP562" s="31"/>
      <c r="INQ562" s="419"/>
      <c r="INR562" s="419"/>
      <c r="INS562" s="471"/>
      <c r="INT562" s="17"/>
      <c r="INU562" s="419"/>
      <c r="INV562" s="419"/>
      <c r="INW562" s="17"/>
      <c r="INX562" s="17"/>
      <c r="INY562" s="913"/>
      <c r="INZ562" s="17"/>
      <c r="IOA562" s="17"/>
      <c r="IOB562" s="219"/>
      <c r="IOC562" s="310"/>
      <c r="IOD562" s="304"/>
      <c r="IOE562" s="408"/>
      <c r="IOF562" s="472"/>
      <c r="IOG562" s="906"/>
      <c r="IOH562" s="31"/>
      <c r="IOI562" s="419"/>
      <c r="IOJ562" s="419"/>
      <c r="IOK562" s="471"/>
      <c r="IOL562" s="17"/>
      <c r="IOM562" s="419"/>
      <c r="ION562" s="419"/>
      <c r="IOO562" s="17"/>
      <c r="IOP562" s="17"/>
      <c r="IOQ562" s="913"/>
      <c r="IOR562" s="17"/>
      <c r="IOS562" s="17"/>
      <c r="IOT562" s="219"/>
      <c r="IOU562" s="310"/>
      <c r="IOV562" s="304"/>
      <c r="IOW562" s="408"/>
      <c r="IOX562" s="472"/>
      <c r="IOY562" s="906"/>
      <c r="IOZ562" s="31"/>
      <c r="IPA562" s="419"/>
      <c r="IPB562" s="419"/>
      <c r="IPC562" s="471"/>
      <c r="IPD562" s="17"/>
      <c r="IPE562" s="419"/>
      <c r="IPF562" s="419"/>
      <c r="IPG562" s="17"/>
      <c r="IPH562" s="17"/>
      <c r="IPI562" s="913"/>
      <c r="IPJ562" s="17"/>
      <c r="IPK562" s="17"/>
      <c r="IPL562" s="219"/>
      <c r="IPM562" s="310"/>
      <c r="IPN562" s="304"/>
      <c r="IPO562" s="408"/>
      <c r="IPP562" s="472"/>
      <c r="IPQ562" s="906"/>
      <c r="IPR562" s="31"/>
      <c r="IPS562" s="419"/>
      <c r="IPT562" s="419"/>
      <c r="IPU562" s="471"/>
      <c r="IPV562" s="17"/>
      <c r="IPW562" s="419"/>
      <c r="IPX562" s="419"/>
      <c r="IPY562" s="17"/>
      <c r="IPZ562" s="17"/>
      <c r="IQA562" s="913"/>
      <c r="IQB562" s="17"/>
      <c r="IQC562" s="17"/>
      <c r="IQD562" s="219"/>
      <c r="IQE562" s="310"/>
      <c r="IQF562" s="304"/>
      <c r="IQG562" s="408"/>
      <c r="IQH562" s="472"/>
      <c r="IQI562" s="906"/>
      <c r="IQJ562" s="31"/>
      <c r="IQK562" s="419"/>
      <c r="IQL562" s="419"/>
      <c r="IQM562" s="471"/>
      <c r="IQN562" s="17"/>
      <c r="IQO562" s="419"/>
      <c r="IQP562" s="419"/>
      <c r="IQQ562" s="17"/>
      <c r="IQR562" s="17"/>
      <c r="IQS562" s="913"/>
      <c r="IQT562" s="17"/>
      <c r="IQU562" s="17"/>
      <c r="IQV562" s="219"/>
      <c r="IQW562" s="310"/>
      <c r="IQX562" s="304"/>
      <c r="IQY562" s="408"/>
      <c r="IQZ562" s="472"/>
      <c r="IRA562" s="906"/>
      <c r="IRB562" s="31"/>
      <c r="IRC562" s="419"/>
      <c r="IRD562" s="419"/>
      <c r="IRE562" s="471"/>
      <c r="IRF562" s="17"/>
      <c r="IRG562" s="419"/>
      <c r="IRH562" s="419"/>
      <c r="IRI562" s="17"/>
      <c r="IRJ562" s="17"/>
      <c r="IRK562" s="913"/>
      <c r="IRL562" s="17"/>
      <c r="IRM562" s="17"/>
      <c r="IRN562" s="219"/>
      <c r="IRO562" s="310"/>
      <c r="IRP562" s="304"/>
      <c r="IRQ562" s="408"/>
      <c r="IRR562" s="472"/>
      <c r="IRS562" s="906"/>
      <c r="IRT562" s="31"/>
      <c r="IRU562" s="419"/>
      <c r="IRV562" s="419"/>
      <c r="IRW562" s="471"/>
      <c r="IRX562" s="17"/>
      <c r="IRY562" s="419"/>
      <c r="IRZ562" s="419"/>
      <c r="ISA562" s="17"/>
      <c r="ISB562" s="17"/>
      <c r="ISC562" s="913"/>
      <c r="ISD562" s="17"/>
      <c r="ISE562" s="17"/>
      <c r="ISF562" s="219"/>
      <c r="ISG562" s="310"/>
      <c r="ISH562" s="304"/>
      <c r="ISI562" s="408"/>
      <c r="ISJ562" s="472"/>
      <c r="ISK562" s="906"/>
      <c r="ISL562" s="31"/>
      <c r="ISM562" s="419"/>
      <c r="ISN562" s="419"/>
      <c r="ISO562" s="471"/>
      <c r="ISP562" s="17"/>
      <c r="ISQ562" s="419"/>
      <c r="ISR562" s="419"/>
      <c r="ISS562" s="17"/>
      <c r="IST562" s="17"/>
      <c r="ISU562" s="913"/>
      <c r="ISV562" s="17"/>
      <c r="ISW562" s="17"/>
      <c r="ISX562" s="219"/>
      <c r="ISY562" s="310"/>
      <c r="ISZ562" s="304"/>
      <c r="ITA562" s="408"/>
      <c r="ITB562" s="472"/>
      <c r="ITC562" s="906"/>
      <c r="ITD562" s="31"/>
      <c r="ITE562" s="419"/>
      <c r="ITF562" s="419"/>
      <c r="ITG562" s="471"/>
      <c r="ITH562" s="17"/>
      <c r="ITI562" s="419"/>
      <c r="ITJ562" s="419"/>
      <c r="ITK562" s="17"/>
      <c r="ITL562" s="17"/>
      <c r="ITM562" s="913"/>
      <c r="ITN562" s="17"/>
      <c r="ITO562" s="17"/>
      <c r="ITP562" s="219"/>
      <c r="ITQ562" s="310"/>
      <c r="ITR562" s="304"/>
      <c r="ITS562" s="408"/>
      <c r="ITT562" s="472"/>
      <c r="ITU562" s="906"/>
      <c r="ITV562" s="31"/>
      <c r="ITW562" s="419"/>
      <c r="ITX562" s="419"/>
      <c r="ITY562" s="471"/>
      <c r="ITZ562" s="17"/>
      <c r="IUA562" s="419"/>
      <c r="IUB562" s="419"/>
      <c r="IUC562" s="17"/>
      <c r="IUD562" s="17"/>
      <c r="IUE562" s="913"/>
      <c r="IUF562" s="17"/>
      <c r="IUG562" s="17"/>
      <c r="IUH562" s="219"/>
      <c r="IUI562" s="310"/>
      <c r="IUJ562" s="304"/>
      <c r="IUK562" s="408"/>
      <c r="IUL562" s="472"/>
      <c r="IUM562" s="906"/>
      <c r="IUN562" s="31"/>
      <c r="IUO562" s="419"/>
      <c r="IUP562" s="419"/>
      <c r="IUQ562" s="471"/>
      <c r="IUR562" s="17"/>
      <c r="IUS562" s="419"/>
      <c r="IUT562" s="419"/>
      <c r="IUU562" s="17"/>
      <c r="IUV562" s="17"/>
      <c r="IUW562" s="913"/>
      <c r="IUX562" s="17"/>
      <c r="IUY562" s="17"/>
      <c r="IUZ562" s="219"/>
      <c r="IVA562" s="310"/>
      <c r="IVB562" s="304"/>
      <c r="IVC562" s="408"/>
      <c r="IVD562" s="472"/>
      <c r="IVE562" s="906"/>
      <c r="IVF562" s="31"/>
      <c r="IVG562" s="419"/>
      <c r="IVH562" s="419"/>
      <c r="IVI562" s="471"/>
      <c r="IVJ562" s="17"/>
      <c r="IVK562" s="419"/>
      <c r="IVL562" s="419"/>
      <c r="IVM562" s="17"/>
      <c r="IVN562" s="17"/>
      <c r="IVO562" s="913"/>
      <c r="IVP562" s="17"/>
      <c r="IVQ562" s="17"/>
      <c r="IVR562" s="219"/>
      <c r="IVS562" s="310"/>
      <c r="IVT562" s="304"/>
      <c r="IVU562" s="408"/>
      <c r="IVV562" s="472"/>
      <c r="IVW562" s="906"/>
      <c r="IVX562" s="31"/>
      <c r="IVY562" s="419"/>
      <c r="IVZ562" s="419"/>
      <c r="IWA562" s="471"/>
      <c r="IWB562" s="17"/>
      <c r="IWC562" s="419"/>
      <c r="IWD562" s="419"/>
      <c r="IWE562" s="17"/>
      <c r="IWF562" s="17"/>
      <c r="IWG562" s="913"/>
      <c r="IWH562" s="17"/>
      <c r="IWI562" s="17"/>
      <c r="IWJ562" s="219"/>
      <c r="IWK562" s="310"/>
      <c r="IWL562" s="304"/>
      <c r="IWM562" s="408"/>
      <c r="IWN562" s="472"/>
      <c r="IWO562" s="906"/>
      <c r="IWP562" s="31"/>
      <c r="IWQ562" s="419"/>
      <c r="IWR562" s="419"/>
      <c r="IWS562" s="471"/>
      <c r="IWT562" s="17"/>
      <c r="IWU562" s="419"/>
      <c r="IWV562" s="419"/>
      <c r="IWW562" s="17"/>
      <c r="IWX562" s="17"/>
      <c r="IWY562" s="913"/>
      <c r="IWZ562" s="17"/>
      <c r="IXA562" s="17"/>
      <c r="IXB562" s="219"/>
      <c r="IXC562" s="310"/>
      <c r="IXD562" s="304"/>
      <c r="IXE562" s="408"/>
      <c r="IXF562" s="472"/>
      <c r="IXG562" s="906"/>
      <c r="IXH562" s="31"/>
      <c r="IXI562" s="419"/>
      <c r="IXJ562" s="419"/>
      <c r="IXK562" s="471"/>
      <c r="IXL562" s="17"/>
      <c r="IXM562" s="419"/>
      <c r="IXN562" s="419"/>
      <c r="IXO562" s="17"/>
      <c r="IXP562" s="17"/>
      <c r="IXQ562" s="913"/>
      <c r="IXR562" s="17"/>
      <c r="IXS562" s="17"/>
      <c r="IXT562" s="219"/>
      <c r="IXU562" s="310"/>
      <c r="IXV562" s="304"/>
      <c r="IXW562" s="408"/>
      <c r="IXX562" s="472"/>
      <c r="IXY562" s="906"/>
      <c r="IXZ562" s="31"/>
      <c r="IYA562" s="419"/>
      <c r="IYB562" s="419"/>
      <c r="IYC562" s="471"/>
      <c r="IYD562" s="17"/>
      <c r="IYE562" s="419"/>
      <c r="IYF562" s="419"/>
      <c r="IYG562" s="17"/>
      <c r="IYH562" s="17"/>
      <c r="IYI562" s="913"/>
      <c r="IYJ562" s="17"/>
      <c r="IYK562" s="17"/>
      <c r="IYL562" s="219"/>
      <c r="IYM562" s="310"/>
      <c r="IYN562" s="304"/>
      <c r="IYO562" s="408"/>
      <c r="IYP562" s="472"/>
      <c r="IYQ562" s="906"/>
      <c r="IYR562" s="31"/>
      <c r="IYS562" s="419"/>
      <c r="IYT562" s="419"/>
      <c r="IYU562" s="471"/>
      <c r="IYV562" s="17"/>
      <c r="IYW562" s="419"/>
      <c r="IYX562" s="419"/>
      <c r="IYY562" s="17"/>
      <c r="IYZ562" s="17"/>
      <c r="IZA562" s="913"/>
      <c r="IZB562" s="17"/>
      <c r="IZC562" s="17"/>
      <c r="IZD562" s="219"/>
      <c r="IZE562" s="310"/>
      <c r="IZF562" s="304"/>
      <c r="IZG562" s="408"/>
      <c r="IZH562" s="472"/>
      <c r="IZI562" s="906"/>
      <c r="IZJ562" s="31"/>
      <c r="IZK562" s="419"/>
      <c r="IZL562" s="419"/>
      <c r="IZM562" s="471"/>
      <c r="IZN562" s="17"/>
      <c r="IZO562" s="419"/>
      <c r="IZP562" s="419"/>
      <c r="IZQ562" s="17"/>
      <c r="IZR562" s="17"/>
      <c r="IZS562" s="913"/>
      <c r="IZT562" s="17"/>
      <c r="IZU562" s="17"/>
      <c r="IZV562" s="219"/>
      <c r="IZW562" s="310"/>
      <c r="IZX562" s="304"/>
      <c r="IZY562" s="408"/>
      <c r="IZZ562" s="472"/>
      <c r="JAA562" s="906"/>
      <c r="JAB562" s="31"/>
      <c r="JAC562" s="419"/>
      <c r="JAD562" s="419"/>
      <c r="JAE562" s="471"/>
      <c r="JAF562" s="17"/>
      <c r="JAG562" s="419"/>
      <c r="JAH562" s="419"/>
      <c r="JAI562" s="17"/>
      <c r="JAJ562" s="17"/>
      <c r="JAK562" s="913"/>
      <c r="JAL562" s="17"/>
      <c r="JAM562" s="17"/>
      <c r="JAN562" s="219"/>
      <c r="JAO562" s="310"/>
      <c r="JAP562" s="304"/>
      <c r="JAQ562" s="408"/>
      <c r="JAR562" s="472"/>
      <c r="JAS562" s="906"/>
      <c r="JAT562" s="31"/>
      <c r="JAU562" s="419"/>
      <c r="JAV562" s="419"/>
      <c r="JAW562" s="471"/>
      <c r="JAX562" s="17"/>
      <c r="JAY562" s="419"/>
      <c r="JAZ562" s="419"/>
      <c r="JBA562" s="17"/>
      <c r="JBB562" s="17"/>
      <c r="JBC562" s="913"/>
      <c r="JBD562" s="17"/>
      <c r="JBE562" s="17"/>
      <c r="JBF562" s="219"/>
      <c r="JBG562" s="310"/>
      <c r="JBH562" s="304"/>
      <c r="JBI562" s="408"/>
      <c r="JBJ562" s="472"/>
      <c r="JBK562" s="906"/>
      <c r="JBL562" s="31"/>
      <c r="JBM562" s="419"/>
      <c r="JBN562" s="419"/>
      <c r="JBO562" s="471"/>
      <c r="JBP562" s="17"/>
      <c r="JBQ562" s="419"/>
      <c r="JBR562" s="419"/>
      <c r="JBS562" s="17"/>
      <c r="JBT562" s="17"/>
      <c r="JBU562" s="913"/>
      <c r="JBV562" s="17"/>
      <c r="JBW562" s="17"/>
      <c r="JBX562" s="219"/>
      <c r="JBY562" s="310"/>
      <c r="JBZ562" s="304"/>
      <c r="JCA562" s="408"/>
      <c r="JCB562" s="472"/>
      <c r="JCC562" s="906"/>
      <c r="JCD562" s="31"/>
      <c r="JCE562" s="419"/>
      <c r="JCF562" s="419"/>
      <c r="JCG562" s="471"/>
      <c r="JCH562" s="17"/>
      <c r="JCI562" s="419"/>
      <c r="JCJ562" s="419"/>
      <c r="JCK562" s="17"/>
      <c r="JCL562" s="17"/>
      <c r="JCM562" s="913"/>
      <c r="JCN562" s="17"/>
      <c r="JCO562" s="17"/>
      <c r="JCP562" s="219"/>
      <c r="JCQ562" s="310"/>
      <c r="JCR562" s="304"/>
      <c r="JCS562" s="408"/>
      <c r="JCT562" s="472"/>
      <c r="JCU562" s="906"/>
      <c r="JCV562" s="31"/>
      <c r="JCW562" s="419"/>
      <c r="JCX562" s="419"/>
      <c r="JCY562" s="471"/>
      <c r="JCZ562" s="17"/>
      <c r="JDA562" s="419"/>
      <c r="JDB562" s="419"/>
      <c r="JDC562" s="17"/>
      <c r="JDD562" s="17"/>
      <c r="JDE562" s="913"/>
      <c r="JDF562" s="17"/>
      <c r="JDG562" s="17"/>
      <c r="JDH562" s="219"/>
      <c r="JDI562" s="310"/>
      <c r="JDJ562" s="304"/>
      <c r="JDK562" s="408"/>
      <c r="JDL562" s="472"/>
      <c r="JDM562" s="906"/>
      <c r="JDN562" s="31"/>
      <c r="JDO562" s="419"/>
      <c r="JDP562" s="419"/>
      <c r="JDQ562" s="471"/>
      <c r="JDR562" s="17"/>
      <c r="JDS562" s="419"/>
      <c r="JDT562" s="419"/>
      <c r="JDU562" s="17"/>
      <c r="JDV562" s="17"/>
      <c r="JDW562" s="913"/>
      <c r="JDX562" s="17"/>
      <c r="JDY562" s="17"/>
      <c r="JDZ562" s="219"/>
      <c r="JEA562" s="310"/>
      <c r="JEB562" s="304"/>
      <c r="JEC562" s="408"/>
      <c r="JED562" s="472"/>
      <c r="JEE562" s="906"/>
      <c r="JEF562" s="31"/>
      <c r="JEG562" s="419"/>
      <c r="JEH562" s="419"/>
      <c r="JEI562" s="471"/>
      <c r="JEJ562" s="17"/>
      <c r="JEK562" s="419"/>
      <c r="JEL562" s="419"/>
      <c r="JEM562" s="17"/>
      <c r="JEN562" s="17"/>
      <c r="JEO562" s="913"/>
      <c r="JEP562" s="17"/>
      <c r="JEQ562" s="17"/>
      <c r="JER562" s="219"/>
      <c r="JES562" s="310"/>
      <c r="JET562" s="304"/>
      <c r="JEU562" s="408"/>
      <c r="JEV562" s="472"/>
      <c r="JEW562" s="906"/>
      <c r="JEX562" s="31"/>
      <c r="JEY562" s="419"/>
      <c r="JEZ562" s="419"/>
      <c r="JFA562" s="471"/>
      <c r="JFB562" s="17"/>
      <c r="JFC562" s="419"/>
      <c r="JFD562" s="419"/>
      <c r="JFE562" s="17"/>
      <c r="JFF562" s="17"/>
      <c r="JFG562" s="913"/>
      <c r="JFH562" s="17"/>
      <c r="JFI562" s="17"/>
      <c r="JFJ562" s="219"/>
      <c r="JFK562" s="310"/>
      <c r="JFL562" s="304"/>
      <c r="JFM562" s="408"/>
      <c r="JFN562" s="472"/>
      <c r="JFO562" s="906"/>
      <c r="JFP562" s="31"/>
      <c r="JFQ562" s="419"/>
      <c r="JFR562" s="419"/>
      <c r="JFS562" s="471"/>
      <c r="JFT562" s="17"/>
      <c r="JFU562" s="419"/>
      <c r="JFV562" s="419"/>
      <c r="JFW562" s="17"/>
      <c r="JFX562" s="17"/>
      <c r="JFY562" s="913"/>
      <c r="JFZ562" s="17"/>
      <c r="JGA562" s="17"/>
      <c r="JGB562" s="219"/>
      <c r="JGC562" s="310"/>
      <c r="JGD562" s="304"/>
      <c r="JGE562" s="408"/>
      <c r="JGF562" s="472"/>
      <c r="JGG562" s="906"/>
      <c r="JGH562" s="31"/>
      <c r="JGI562" s="419"/>
      <c r="JGJ562" s="419"/>
      <c r="JGK562" s="471"/>
      <c r="JGL562" s="17"/>
      <c r="JGM562" s="419"/>
      <c r="JGN562" s="419"/>
      <c r="JGO562" s="17"/>
      <c r="JGP562" s="17"/>
      <c r="JGQ562" s="913"/>
      <c r="JGR562" s="17"/>
      <c r="JGS562" s="17"/>
      <c r="JGT562" s="219"/>
      <c r="JGU562" s="310"/>
      <c r="JGV562" s="304"/>
      <c r="JGW562" s="408"/>
      <c r="JGX562" s="472"/>
      <c r="JGY562" s="906"/>
      <c r="JGZ562" s="31"/>
      <c r="JHA562" s="419"/>
      <c r="JHB562" s="419"/>
      <c r="JHC562" s="471"/>
      <c r="JHD562" s="17"/>
      <c r="JHE562" s="419"/>
      <c r="JHF562" s="419"/>
      <c r="JHG562" s="17"/>
      <c r="JHH562" s="17"/>
      <c r="JHI562" s="913"/>
      <c r="JHJ562" s="17"/>
      <c r="JHK562" s="17"/>
      <c r="JHL562" s="219"/>
      <c r="JHM562" s="310"/>
      <c r="JHN562" s="304"/>
      <c r="JHO562" s="408"/>
      <c r="JHP562" s="472"/>
      <c r="JHQ562" s="906"/>
      <c r="JHR562" s="31"/>
      <c r="JHS562" s="419"/>
      <c r="JHT562" s="419"/>
      <c r="JHU562" s="471"/>
      <c r="JHV562" s="17"/>
      <c r="JHW562" s="419"/>
      <c r="JHX562" s="419"/>
      <c r="JHY562" s="17"/>
      <c r="JHZ562" s="17"/>
      <c r="JIA562" s="913"/>
      <c r="JIB562" s="17"/>
      <c r="JIC562" s="17"/>
      <c r="JID562" s="219"/>
      <c r="JIE562" s="310"/>
      <c r="JIF562" s="304"/>
      <c r="JIG562" s="408"/>
      <c r="JIH562" s="472"/>
      <c r="JII562" s="906"/>
      <c r="JIJ562" s="31"/>
      <c r="JIK562" s="419"/>
      <c r="JIL562" s="419"/>
      <c r="JIM562" s="471"/>
      <c r="JIN562" s="17"/>
      <c r="JIO562" s="419"/>
      <c r="JIP562" s="419"/>
      <c r="JIQ562" s="17"/>
      <c r="JIR562" s="17"/>
      <c r="JIS562" s="913"/>
      <c r="JIT562" s="17"/>
      <c r="JIU562" s="17"/>
      <c r="JIV562" s="219"/>
      <c r="JIW562" s="310"/>
      <c r="JIX562" s="304"/>
      <c r="JIY562" s="408"/>
      <c r="JIZ562" s="472"/>
      <c r="JJA562" s="906"/>
      <c r="JJB562" s="31"/>
      <c r="JJC562" s="419"/>
      <c r="JJD562" s="419"/>
      <c r="JJE562" s="471"/>
      <c r="JJF562" s="17"/>
      <c r="JJG562" s="419"/>
      <c r="JJH562" s="419"/>
      <c r="JJI562" s="17"/>
      <c r="JJJ562" s="17"/>
      <c r="JJK562" s="913"/>
      <c r="JJL562" s="17"/>
      <c r="JJM562" s="17"/>
      <c r="JJN562" s="219"/>
      <c r="JJO562" s="310"/>
      <c r="JJP562" s="304"/>
      <c r="JJQ562" s="408"/>
      <c r="JJR562" s="472"/>
      <c r="JJS562" s="906"/>
      <c r="JJT562" s="31"/>
      <c r="JJU562" s="419"/>
      <c r="JJV562" s="419"/>
      <c r="JJW562" s="471"/>
      <c r="JJX562" s="17"/>
      <c r="JJY562" s="419"/>
      <c r="JJZ562" s="419"/>
      <c r="JKA562" s="17"/>
      <c r="JKB562" s="17"/>
      <c r="JKC562" s="913"/>
      <c r="JKD562" s="17"/>
      <c r="JKE562" s="17"/>
      <c r="JKF562" s="219"/>
      <c r="JKG562" s="310"/>
      <c r="JKH562" s="304"/>
      <c r="JKI562" s="408"/>
      <c r="JKJ562" s="472"/>
      <c r="JKK562" s="906"/>
      <c r="JKL562" s="31"/>
      <c r="JKM562" s="419"/>
      <c r="JKN562" s="419"/>
      <c r="JKO562" s="471"/>
      <c r="JKP562" s="17"/>
      <c r="JKQ562" s="419"/>
      <c r="JKR562" s="419"/>
      <c r="JKS562" s="17"/>
      <c r="JKT562" s="17"/>
      <c r="JKU562" s="913"/>
      <c r="JKV562" s="17"/>
      <c r="JKW562" s="17"/>
      <c r="JKX562" s="219"/>
      <c r="JKY562" s="310"/>
      <c r="JKZ562" s="304"/>
      <c r="JLA562" s="408"/>
      <c r="JLB562" s="472"/>
      <c r="JLC562" s="906"/>
      <c r="JLD562" s="31"/>
      <c r="JLE562" s="419"/>
      <c r="JLF562" s="419"/>
      <c r="JLG562" s="471"/>
      <c r="JLH562" s="17"/>
      <c r="JLI562" s="419"/>
      <c r="JLJ562" s="419"/>
      <c r="JLK562" s="17"/>
      <c r="JLL562" s="17"/>
      <c r="JLM562" s="913"/>
      <c r="JLN562" s="17"/>
      <c r="JLO562" s="17"/>
      <c r="JLP562" s="219"/>
      <c r="JLQ562" s="310"/>
      <c r="JLR562" s="304"/>
      <c r="JLS562" s="408"/>
      <c r="JLT562" s="472"/>
      <c r="JLU562" s="906"/>
      <c r="JLV562" s="31"/>
      <c r="JLW562" s="419"/>
      <c r="JLX562" s="419"/>
      <c r="JLY562" s="471"/>
      <c r="JLZ562" s="17"/>
      <c r="JMA562" s="419"/>
      <c r="JMB562" s="419"/>
      <c r="JMC562" s="17"/>
      <c r="JMD562" s="17"/>
      <c r="JME562" s="913"/>
      <c r="JMF562" s="17"/>
      <c r="JMG562" s="17"/>
      <c r="JMH562" s="219"/>
      <c r="JMI562" s="310"/>
      <c r="JMJ562" s="304"/>
      <c r="JMK562" s="408"/>
      <c r="JML562" s="472"/>
      <c r="JMM562" s="906"/>
      <c r="JMN562" s="31"/>
      <c r="JMO562" s="419"/>
      <c r="JMP562" s="419"/>
      <c r="JMQ562" s="471"/>
      <c r="JMR562" s="17"/>
      <c r="JMS562" s="419"/>
      <c r="JMT562" s="419"/>
      <c r="JMU562" s="17"/>
      <c r="JMV562" s="17"/>
      <c r="JMW562" s="913"/>
      <c r="JMX562" s="17"/>
      <c r="JMY562" s="17"/>
      <c r="JMZ562" s="219"/>
      <c r="JNA562" s="310"/>
      <c r="JNB562" s="304"/>
      <c r="JNC562" s="408"/>
      <c r="JND562" s="472"/>
      <c r="JNE562" s="906"/>
      <c r="JNF562" s="31"/>
      <c r="JNG562" s="419"/>
      <c r="JNH562" s="419"/>
      <c r="JNI562" s="471"/>
      <c r="JNJ562" s="17"/>
      <c r="JNK562" s="419"/>
      <c r="JNL562" s="419"/>
      <c r="JNM562" s="17"/>
      <c r="JNN562" s="17"/>
      <c r="JNO562" s="913"/>
      <c r="JNP562" s="17"/>
      <c r="JNQ562" s="17"/>
      <c r="JNR562" s="219"/>
      <c r="JNS562" s="310"/>
      <c r="JNT562" s="304"/>
      <c r="JNU562" s="408"/>
      <c r="JNV562" s="472"/>
      <c r="JNW562" s="906"/>
      <c r="JNX562" s="31"/>
      <c r="JNY562" s="419"/>
      <c r="JNZ562" s="419"/>
      <c r="JOA562" s="471"/>
      <c r="JOB562" s="17"/>
      <c r="JOC562" s="419"/>
      <c r="JOD562" s="419"/>
      <c r="JOE562" s="17"/>
      <c r="JOF562" s="17"/>
      <c r="JOG562" s="913"/>
      <c r="JOH562" s="17"/>
      <c r="JOI562" s="17"/>
      <c r="JOJ562" s="219"/>
      <c r="JOK562" s="310"/>
      <c r="JOL562" s="304"/>
      <c r="JOM562" s="408"/>
      <c r="JON562" s="472"/>
      <c r="JOO562" s="906"/>
      <c r="JOP562" s="31"/>
      <c r="JOQ562" s="419"/>
      <c r="JOR562" s="419"/>
      <c r="JOS562" s="471"/>
      <c r="JOT562" s="17"/>
      <c r="JOU562" s="419"/>
      <c r="JOV562" s="419"/>
      <c r="JOW562" s="17"/>
      <c r="JOX562" s="17"/>
      <c r="JOY562" s="913"/>
      <c r="JOZ562" s="17"/>
      <c r="JPA562" s="17"/>
      <c r="JPB562" s="219"/>
      <c r="JPC562" s="310"/>
      <c r="JPD562" s="304"/>
      <c r="JPE562" s="408"/>
      <c r="JPF562" s="472"/>
      <c r="JPG562" s="906"/>
      <c r="JPH562" s="31"/>
      <c r="JPI562" s="419"/>
      <c r="JPJ562" s="419"/>
      <c r="JPK562" s="471"/>
      <c r="JPL562" s="17"/>
      <c r="JPM562" s="419"/>
      <c r="JPN562" s="419"/>
      <c r="JPO562" s="17"/>
      <c r="JPP562" s="17"/>
      <c r="JPQ562" s="913"/>
      <c r="JPR562" s="17"/>
      <c r="JPS562" s="17"/>
      <c r="JPT562" s="219"/>
      <c r="JPU562" s="310"/>
      <c r="JPV562" s="304"/>
      <c r="JPW562" s="408"/>
      <c r="JPX562" s="472"/>
      <c r="JPY562" s="906"/>
      <c r="JPZ562" s="31"/>
      <c r="JQA562" s="419"/>
      <c r="JQB562" s="419"/>
      <c r="JQC562" s="471"/>
      <c r="JQD562" s="17"/>
      <c r="JQE562" s="419"/>
      <c r="JQF562" s="419"/>
      <c r="JQG562" s="17"/>
      <c r="JQH562" s="17"/>
      <c r="JQI562" s="913"/>
      <c r="JQJ562" s="17"/>
      <c r="JQK562" s="17"/>
      <c r="JQL562" s="219"/>
      <c r="JQM562" s="310"/>
      <c r="JQN562" s="304"/>
      <c r="JQO562" s="408"/>
      <c r="JQP562" s="472"/>
      <c r="JQQ562" s="906"/>
      <c r="JQR562" s="31"/>
      <c r="JQS562" s="419"/>
      <c r="JQT562" s="419"/>
      <c r="JQU562" s="471"/>
      <c r="JQV562" s="17"/>
      <c r="JQW562" s="419"/>
      <c r="JQX562" s="419"/>
      <c r="JQY562" s="17"/>
      <c r="JQZ562" s="17"/>
      <c r="JRA562" s="913"/>
      <c r="JRB562" s="17"/>
      <c r="JRC562" s="17"/>
      <c r="JRD562" s="219"/>
      <c r="JRE562" s="310"/>
      <c r="JRF562" s="304"/>
      <c r="JRG562" s="408"/>
      <c r="JRH562" s="472"/>
      <c r="JRI562" s="906"/>
      <c r="JRJ562" s="31"/>
      <c r="JRK562" s="419"/>
      <c r="JRL562" s="419"/>
      <c r="JRM562" s="471"/>
      <c r="JRN562" s="17"/>
      <c r="JRO562" s="419"/>
      <c r="JRP562" s="419"/>
      <c r="JRQ562" s="17"/>
      <c r="JRR562" s="17"/>
      <c r="JRS562" s="913"/>
      <c r="JRT562" s="17"/>
      <c r="JRU562" s="17"/>
      <c r="JRV562" s="219"/>
      <c r="JRW562" s="310"/>
      <c r="JRX562" s="304"/>
      <c r="JRY562" s="408"/>
      <c r="JRZ562" s="472"/>
      <c r="JSA562" s="906"/>
      <c r="JSB562" s="31"/>
      <c r="JSC562" s="419"/>
      <c r="JSD562" s="419"/>
      <c r="JSE562" s="471"/>
      <c r="JSF562" s="17"/>
      <c r="JSG562" s="419"/>
      <c r="JSH562" s="419"/>
      <c r="JSI562" s="17"/>
      <c r="JSJ562" s="17"/>
      <c r="JSK562" s="913"/>
      <c r="JSL562" s="17"/>
      <c r="JSM562" s="17"/>
      <c r="JSN562" s="219"/>
      <c r="JSO562" s="310"/>
      <c r="JSP562" s="304"/>
      <c r="JSQ562" s="408"/>
      <c r="JSR562" s="472"/>
      <c r="JSS562" s="906"/>
      <c r="JST562" s="31"/>
      <c r="JSU562" s="419"/>
      <c r="JSV562" s="419"/>
      <c r="JSW562" s="471"/>
      <c r="JSX562" s="17"/>
      <c r="JSY562" s="419"/>
      <c r="JSZ562" s="419"/>
      <c r="JTA562" s="17"/>
      <c r="JTB562" s="17"/>
      <c r="JTC562" s="913"/>
      <c r="JTD562" s="17"/>
      <c r="JTE562" s="17"/>
      <c r="JTF562" s="219"/>
      <c r="JTG562" s="310"/>
      <c r="JTH562" s="304"/>
      <c r="JTI562" s="408"/>
      <c r="JTJ562" s="472"/>
      <c r="JTK562" s="906"/>
      <c r="JTL562" s="31"/>
      <c r="JTM562" s="419"/>
      <c r="JTN562" s="419"/>
      <c r="JTO562" s="471"/>
      <c r="JTP562" s="17"/>
      <c r="JTQ562" s="419"/>
      <c r="JTR562" s="419"/>
      <c r="JTS562" s="17"/>
      <c r="JTT562" s="17"/>
      <c r="JTU562" s="913"/>
      <c r="JTV562" s="17"/>
      <c r="JTW562" s="17"/>
      <c r="JTX562" s="219"/>
      <c r="JTY562" s="310"/>
      <c r="JTZ562" s="304"/>
      <c r="JUA562" s="408"/>
      <c r="JUB562" s="472"/>
      <c r="JUC562" s="906"/>
      <c r="JUD562" s="31"/>
      <c r="JUE562" s="419"/>
      <c r="JUF562" s="419"/>
      <c r="JUG562" s="471"/>
      <c r="JUH562" s="17"/>
      <c r="JUI562" s="419"/>
      <c r="JUJ562" s="419"/>
      <c r="JUK562" s="17"/>
      <c r="JUL562" s="17"/>
      <c r="JUM562" s="913"/>
      <c r="JUN562" s="17"/>
      <c r="JUO562" s="17"/>
      <c r="JUP562" s="219"/>
      <c r="JUQ562" s="310"/>
      <c r="JUR562" s="304"/>
      <c r="JUS562" s="408"/>
      <c r="JUT562" s="472"/>
      <c r="JUU562" s="906"/>
      <c r="JUV562" s="31"/>
      <c r="JUW562" s="419"/>
      <c r="JUX562" s="419"/>
      <c r="JUY562" s="471"/>
      <c r="JUZ562" s="17"/>
      <c r="JVA562" s="419"/>
      <c r="JVB562" s="419"/>
      <c r="JVC562" s="17"/>
      <c r="JVD562" s="17"/>
      <c r="JVE562" s="913"/>
      <c r="JVF562" s="17"/>
      <c r="JVG562" s="17"/>
      <c r="JVH562" s="219"/>
      <c r="JVI562" s="310"/>
      <c r="JVJ562" s="304"/>
      <c r="JVK562" s="408"/>
      <c r="JVL562" s="472"/>
      <c r="JVM562" s="906"/>
      <c r="JVN562" s="31"/>
      <c r="JVO562" s="419"/>
      <c r="JVP562" s="419"/>
      <c r="JVQ562" s="471"/>
      <c r="JVR562" s="17"/>
      <c r="JVS562" s="419"/>
      <c r="JVT562" s="419"/>
      <c r="JVU562" s="17"/>
      <c r="JVV562" s="17"/>
      <c r="JVW562" s="913"/>
      <c r="JVX562" s="17"/>
      <c r="JVY562" s="17"/>
      <c r="JVZ562" s="219"/>
      <c r="JWA562" s="310"/>
      <c r="JWB562" s="304"/>
      <c r="JWC562" s="408"/>
      <c r="JWD562" s="472"/>
      <c r="JWE562" s="906"/>
      <c r="JWF562" s="31"/>
      <c r="JWG562" s="419"/>
      <c r="JWH562" s="419"/>
      <c r="JWI562" s="471"/>
      <c r="JWJ562" s="17"/>
      <c r="JWK562" s="419"/>
      <c r="JWL562" s="419"/>
      <c r="JWM562" s="17"/>
      <c r="JWN562" s="17"/>
      <c r="JWO562" s="913"/>
      <c r="JWP562" s="17"/>
      <c r="JWQ562" s="17"/>
      <c r="JWR562" s="219"/>
      <c r="JWS562" s="310"/>
      <c r="JWT562" s="304"/>
      <c r="JWU562" s="408"/>
      <c r="JWV562" s="472"/>
      <c r="JWW562" s="906"/>
      <c r="JWX562" s="31"/>
      <c r="JWY562" s="419"/>
      <c r="JWZ562" s="419"/>
      <c r="JXA562" s="471"/>
      <c r="JXB562" s="17"/>
      <c r="JXC562" s="419"/>
      <c r="JXD562" s="419"/>
      <c r="JXE562" s="17"/>
      <c r="JXF562" s="17"/>
      <c r="JXG562" s="913"/>
      <c r="JXH562" s="17"/>
      <c r="JXI562" s="17"/>
      <c r="JXJ562" s="219"/>
      <c r="JXK562" s="310"/>
      <c r="JXL562" s="304"/>
      <c r="JXM562" s="408"/>
      <c r="JXN562" s="472"/>
      <c r="JXO562" s="906"/>
      <c r="JXP562" s="31"/>
      <c r="JXQ562" s="419"/>
      <c r="JXR562" s="419"/>
      <c r="JXS562" s="471"/>
      <c r="JXT562" s="17"/>
      <c r="JXU562" s="419"/>
      <c r="JXV562" s="419"/>
      <c r="JXW562" s="17"/>
      <c r="JXX562" s="17"/>
      <c r="JXY562" s="913"/>
      <c r="JXZ562" s="17"/>
      <c r="JYA562" s="17"/>
      <c r="JYB562" s="219"/>
      <c r="JYC562" s="310"/>
      <c r="JYD562" s="304"/>
      <c r="JYE562" s="408"/>
      <c r="JYF562" s="472"/>
      <c r="JYG562" s="906"/>
      <c r="JYH562" s="31"/>
      <c r="JYI562" s="419"/>
      <c r="JYJ562" s="419"/>
      <c r="JYK562" s="471"/>
      <c r="JYL562" s="17"/>
      <c r="JYM562" s="419"/>
      <c r="JYN562" s="419"/>
      <c r="JYO562" s="17"/>
      <c r="JYP562" s="17"/>
      <c r="JYQ562" s="913"/>
      <c r="JYR562" s="17"/>
      <c r="JYS562" s="17"/>
      <c r="JYT562" s="219"/>
      <c r="JYU562" s="310"/>
      <c r="JYV562" s="304"/>
      <c r="JYW562" s="408"/>
      <c r="JYX562" s="472"/>
      <c r="JYY562" s="906"/>
      <c r="JYZ562" s="31"/>
      <c r="JZA562" s="419"/>
      <c r="JZB562" s="419"/>
      <c r="JZC562" s="471"/>
      <c r="JZD562" s="17"/>
      <c r="JZE562" s="419"/>
      <c r="JZF562" s="419"/>
      <c r="JZG562" s="17"/>
      <c r="JZH562" s="17"/>
      <c r="JZI562" s="913"/>
      <c r="JZJ562" s="17"/>
      <c r="JZK562" s="17"/>
      <c r="JZL562" s="219"/>
      <c r="JZM562" s="310"/>
      <c r="JZN562" s="304"/>
      <c r="JZO562" s="408"/>
      <c r="JZP562" s="472"/>
      <c r="JZQ562" s="906"/>
      <c r="JZR562" s="31"/>
      <c r="JZS562" s="419"/>
      <c r="JZT562" s="419"/>
      <c r="JZU562" s="471"/>
      <c r="JZV562" s="17"/>
      <c r="JZW562" s="419"/>
      <c r="JZX562" s="419"/>
      <c r="JZY562" s="17"/>
      <c r="JZZ562" s="17"/>
      <c r="KAA562" s="913"/>
      <c r="KAB562" s="17"/>
      <c r="KAC562" s="17"/>
      <c r="KAD562" s="219"/>
      <c r="KAE562" s="310"/>
      <c r="KAF562" s="304"/>
      <c r="KAG562" s="408"/>
      <c r="KAH562" s="472"/>
      <c r="KAI562" s="906"/>
      <c r="KAJ562" s="31"/>
      <c r="KAK562" s="419"/>
      <c r="KAL562" s="419"/>
      <c r="KAM562" s="471"/>
      <c r="KAN562" s="17"/>
      <c r="KAO562" s="419"/>
      <c r="KAP562" s="419"/>
      <c r="KAQ562" s="17"/>
      <c r="KAR562" s="17"/>
      <c r="KAS562" s="913"/>
      <c r="KAT562" s="17"/>
      <c r="KAU562" s="17"/>
      <c r="KAV562" s="219"/>
      <c r="KAW562" s="310"/>
      <c r="KAX562" s="304"/>
      <c r="KAY562" s="408"/>
      <c r="KAZ562" s="472"/>
      <c r="KBA562" s="906"/>
      <c r="KBB562" s="31"/>
      <c r="KBC562" s="419"/>
      <c r="KBD562" s="419"/>
      <c r="KBE562" s="471"/>
      <c r="KBF562" s="17"/>
      <c r="KBG562" s="419"/>
      <c r="KBH562" s="419"/>
      <c r="KBI562" s="17"/>
      <c r="KBJ562" s="17"/>
      <c r="KBK562" s="913"/>
      <c r="KBL562" s="17"/>
      <c r="KBM562" s="17"/>
      <c r="KBN562" s="219"/>
      <c r="KBO562" s="310"/>
      <c r="KBP562" s="304"/>
      <c r="KBQ562" s="408"/>
      <c r="KBR562" s="472"/>
      <c r="KBS562" s="906"/>
      <c r="KBT562" s="31"/>
      <c r="KBU562" s="419"/>
      <c r="KBV562" s="419"/>
      <c r="KBW562" s="471"/>
      <c r="KBX562" s="17"/>
      <c r="KBY562" s="419"/>
      <c r="KBZ562" s="419"/>
      <c r="KCA562" s="17"/>
      <c r="KCB562" s="17"/>
      <c r="KCC562" s="913"/>
      <c r="KCD562" s="17"/>
      <c r="KCE562" s="17"/>
      <c r="KCF562" s="219"/>
      <c r="KCG562" s="310"/>
      <c r="KCH562" s="304"/>
      <c r="KCI562" s="408"/>
      <c r="KCJ562" s="472"/>
      <c r="KCK562" s="906"/>
      <c r="KCL562" s="31"/>
      <c r="KCM562" s="419"/>
      <c r="KCN562" s="419"/>
      <c r="KCO562" s="471"/>
      <c r="KCP562" s="17"/>
      <c r="KCQ562" s="419"/>
      <c r="KCR562" s="419"/>
      <c r="KCS562" s="17"/>
      <c r="KCT562" s="17"/>
      <c r="KCU562" s="913"/>
      <c r="KCV562" s="17"/>
      <c r="KCW562" s="17"/>
      <c r="KCX562" s="219"/>
      <c r="KCY562" s="310"/>
      <c r="KCZ562" s="304"/>
      <c r="KDA562" s="408"/>
      <c r="KDB562" s="472"/>
      <c r="KDC562" s="906"/>
      <c r="KDD562" s="31"/>
      <c r="KDE562" s="419"/>
      <c r="KDF562" s="419"/>
      <c r="KDG562" s="471"/>
      <c r="KDH562" s="17"/>
      <c r="KDI562" s="419"/>
      <c r="KDJ562" s="419"/>
      <c r="KDK562" s="17"/>
      <c r="KDL562" s="17"/>
      <c r="KDM562" s="913"/>
      <c r="KDN562" s="17"/>
      <c r="KDO562" s="17"/>
      <c r="KDP562" s="219"/>
      <c r="KDQ562" s="310"/>
      <c r="KDR562" s="304"/>
      <c r="KDS562" s="408"/>
      <c r="KDT562" s="472"/>
      <c r="KDU562" s="906"/>
      <c r="KDV562" s="31"/>
      <c r="KDW562" s="419"/>
      <c r="KDX562" s="419"/>
      <c r="KDY562" s="471"/>
      <c r="KDZ562" s="17"/>
      <c r="KEA562" s="419"/>
      <c r="KEB562" s="419"/>
      <c r="KEC562" s="17"/>
      <c r="KED562" s="17"/>
      <c r="KEE562" s="913"/>
      <c r="KEF562" s="17"/>
      <c r="KEG562" s="17"/>
      <c r="KEH562" s="219"/>
      <c r="KEI562" s="310"/>
      <c r="KEJ562" s="304"/>
      <c r="KEK562" s="408"/>
      <c r="KEL562" s="472"/>
      <c r="KEM562" s="906"/>
      <c r="KEN562" s="31"/>
      <c r="KEO562" s="419"/>
      <c r="KEP562" s="419"/>
      <c r="KEQ562" s="471"/>
      <c r="KER562" s="17"/>
      <c r="KES562" s="419"/>
      <c r="KET562" s="419"/>
      <c r="KEU562" s="17"/>
      <c r="KEV562" s="17"/>
      <c r="KEW562" s="913"/>
      <c r="KEX562" s="17"/>
      <c r="KEY562" s="17"/>
      <c r="KEZ562" s="219"/>
      <c r="KFA562" s="310"/>
      <c r="KFB562" s="304"/>
      <c r="KFC562" s="408"/>
      <c r="KFD562" s="472"/>
      <c r="KFE562" s="906"/>
      <c r="KFF562" s="31"/>
      <c r="KFG562" s="419"/>
      <c r="KFH562" s="419"/>
      <c r="KFI562" s="471"/>
      <c r="KFJ562" s="17"/>
      <c r="KFK562" s="419"/>
      <c r="KFL562" s="419"/>
      <c r="KFM562" s="17"/>
      <c r="KFN562" s="17"/>
      <c r="KFO562" s="913"/>
      <c r="KFP562" s="17"/>
      <c r="KFQ562" s="17"/>
      <c r="KFR562" s="219"/>
      <c r="KFS562" s="310"/>
      <c r="KFT562" s="304"/>
      <c r="KFU562" s="408"/>
      <c r="KFV562" s="472"/>
      <c r="KFW562" s="906"/>
      <c r="KFX562" s="31"/>
      <c r="KFY562" s="419"/>
      <c r="KFZ562" s="419"/>
      <c r="KGA562" s="471"/>
      <c r="KGB562" s="17"/>
      <c r="KGC562" s="419"/>
      <c r="KGD562" s="419"/>
      <c r="KGE562" s="17"/>
      <c r="KGF562" s="17"/>
      <c r="KGG562" s="913"/>
      <c r="KGH562" s="17"/>
      <c r="KGI562" s="17"/>
      <c r="KGJ562" s="219"/>
      <c r="KGK562" s="310"/>
      <c r="KGL562" s="304"/>
      <c r="KGM562" s="408"/>
      <c r="KGN562" s="472"/>
      <c r="KGO562" s="906"/>
      <c r="KGP562" s="31"/>
      <c r="KGQ562" s="419"/>
      <c r="KGR562" s="419"/>
      <c r="KGS562" s="471"/>
      <c r="KGT562" s="17"/>
      <c r="KGU562" s="419"/>
      <c r="KGV562" s="419"/>
      <c r="KGW562" s="17"/>
      <c r="KGX562" s="17"/>
      <c r="KGY562" s="913"/>
      <c r="KGZ562" s="17"/>
      <c r="KHA562" s="17"/>
      <c r="KHB562" s="219"/>
      <c r="KHC562" s="310"/>
      <c r="KHD562" s="304"/>
      <c r="KHE562" s="408"/>
      <c r="KHF562" s="472"/>
      <c r="KHG562" s="906"/>
      <c r="KHH562" s="31"/>
      <c r="KHI562" s="419"/>
      <c r="KHJ562" s="419"/>
      <c r="KHK562" s="471"/>
      <c r="KHL562" s="17"/>
      <c r="KHM562" s="419"/>
      <c r="KHN562" s="419"/>
      <c r="KHO562" s="17"/>
      <c r="KHP562" s="17"/>
      <c r="KHQ562" s="913"/>
      <c r="KHR562" s="17"/>
      <c r="KHS562" s="17"/>
      <c r="KHT562" s="219"/>
      <c r="KHU562" s="310"/>
      <c r="KHV562" s="304"/>
      <c r="KHW562" s="408"/>
      <c r="KHX562" s="472"/>
      <c r="KHY562" s="906"/>
      <c r="KHZ562" s="31"/>
      <c r="KIA562" s="419"/>
      <c r="KIB562" s="419"/>
      <c r="KIC562" s="471"/>
      <c r="KID562" s="17"/>
      <c r="KIE562" s="419"/>
      <c r="KIF562" s="419"/>
      <c r="KIG562" s="17"/>
      <c r="KIH562" s="17"/>
      <c r="KII562" s="913"/>
      <c r="KIJ562" s="17"/>
      <c r="KIK562" s="17"/>
      <c r="KIL562" s="219"/>
      <c r="KIM562" s="310"/>
      <c r="KIN562" s="304"/>
      <c r="KIO562" s="408"/>
      <c r="KIP562" s="472"/>
      <c r="KIQ562" s="906"/>
      <c r="KIR562" s="31"/>
      <c r="KIS562" s="419"/>
      <c r="KIT562" s="419"/>
      <c r="KIU562" s="471"/>
      <c r="KIV562" s="17"/>
      <c r="KIW562" s="419"/>
      <c r="KIX562" s="419"/>
      <c r="KIY562" s="17"/>
      <c r="KIZ562" s="17"/>
      <c r="KJA562" s="913"/>
      <c r="KJB562" s="17"/>
      <c r="KJC562" s="17"/>
      <c r="KJD562" s="219"/>
      <c r="KJE562" s="310"/>
      <c r="KJF562" s="304"/>
      <c r="KJG562" s="408"/>
      <c r="KJH562" s="472"/>
      <c r="KJI562" s="906"/>
      <c r="KJJ562" s="31"/>
      <c r="KJK562" s="419"/>
      <c r="KJL562" s="419"/>
      <c r="KJM562" s="471"/>
      <c r="KJN562" s="17"/>
      <c r="KJO562" s="419"/>
      <c r="KJP562" s="419"/>
      <c r="KJQ562" s="17"/>
      <c r="KJR562" s="17"/>
      <c r="KJS562" s="913"/>
      <c r="KJT562" s="17"/>
      <c r="KJU562" s="17"/>
      <c r="KJV562" s="219"/>
      <c r="KJW562" s="310"/>
      <c r="KJX562" s="304"/>
      <c r="KJY562" s="408"/>
      <c r="KJZ562" s="472"/>
      <c r="KKA562" s="906"/>
      <c r="KKB562" s="31"/>
      <c r="KKC562" s="419"/>
      <c r="KKD562" s="419"/>
      <c r="KKE562" s="471"/>
      <c r="KKF562" s="17"/>
      <c r="KKG562" s="419"/>
      <c r="KKH562" s="419"/>
      <c r="KKI562" s="17"/>
      <c r="KKJ562" s="17"/>
      <c r="KKK562" s="913"/>
      <c r="KKL562" s="17"/>
      <c r="KKM562" s="17"/>
      <c r="KKN562" s="219"/>
      <c r="KKO562" s="310"/>
      <c r="KKP562" s="304"/>
      <c r="KKQ562" s="408"/>
      <c r="KKR562" s="472"/>
      <c r="KKS562" s="906"/>
      <c r="KKT562" s="31"/>
      <c r="KKU562" s="419"/>
      <c r="KKV562" s="419"/>
      <c r="KKW562" s="471"/>
      <c r="KKX562" s="17"/>
      <c r="KKY562" s="419"/>
      <c r="KKZ562" s="419"/>
      <c r="KLA562" s="17"/>
      <c r="KLB562" s="17"/>
      <c r="KLC562" s="913"/>
      <c r="KLD562" s="17"/>
      <c r="KLE562" s="17"/>
      <c r="KLF562" s="219"/>
      <c r="KLG562" s="310"/>
      <c r="KLH562" s="304"/>
      <c r="KLI562" s="408"/>
      <c r="KLJ562" s="472"/>
      <c r="KLK562" s="906"/>
      <c r="KLL562" s="31"/>
      <c r="KLM562" s="419"/>
      <c r="KLN562" s="419"/>
      <c r="KLO562" s="471"/>
      <c r="KLP562" s="17"/>
      <c r="KLQ562" s="419"/>
      <c r="KLR562" s="419"/>
      <c r="KLS562" s="17"/>
      <c r="KLT562" s="17"/>
      <c r="KLU562" s="913"/>
      <c r="KLV562" s="17"/>
      <c r="KLW562" s="17"/>
      <c r="KLX562" s="219"/>
      <c r="KLY562" s="310"/>
      <c r="KLZ562" s="304"/>
      <c r="KMA562" s="408"/>
      <c r="KMB562" s="472"/>
      <c r="KMC562" s="906"/>
      <c r="KMD562" s="31"/>
      <c r="KME562" s="419"/>
      <c r="KMF562" s="419"/>
      <c r="KMG562" s="471"/>
      <c r="KMH562" s="17"/>
      <c r="KMI562" s="419"/>
      <c r="KMJ562" s="419"/>
      <c r="KMK562" s="17"/>
      <c r="KML562" s="17"/>
      <c r="KMM562" s="913"/>
      <c r="KMN562" s="17"/>
      <c r="KMO562" s="17"/>
      <c r="KMP562" s="219"/>
      <c r="KMQ562" s="310"/>
      <c r="KMR562" s="304"/>
      <c r="KMS562" s="408"/>
      <c r="KMT562" s="472"/>
      <c r="KMU562" s="906"/>
      <c r="KMV562" s="31"/>
      <c r="KMW562" s="419"/>
      <c r="KMX562" s="419"/>
      <c r="KMY562" s="471"/>
      <c r="KMZ562" s="17"/>
      <c r="KNA562" s="419"/>
      <c r="KNB562" s="419"/>
      <c r="KNC562" s="17"/>
      <c r="KND562" s="17"/>
      <c r="KNE562" s="913"/>
      <c r="KNF562" s="17"/>
      <c r="KNG562" s="17"/>
      <c r="KNH562" s="219"/>
      <c r="KNI562" s="310"/>
      <c r="KNJ562" s="304"/>
      <c r="KNK562" s="408"/>
      <c r="KNL562" s="472"/>
      <c r="KNM562" s="906"/>
      <c r="KNN562" s="31"/>
      <c r="KNO562" s="419"/>
      <c r="KNP562" s="419"/>
      <c r="KNQ562" s="471"/>
      <c r="KNR562" s="17"/>
      <c r="KNS562" s="419"/>
      <c r="KNT562" s="419"/>
      <c r="KNU562" s="17"/>
      <c r="KNV562" s="17"/>
      <c r="KNW562" s="913"/>
      <c r="KNX562" s="17"/>
      <c r="KNY562" s="17"/>
      <c r="KNZ562" s="219"/>
      <c r="KOA562" s="310"/>
      <c r="KOB562" s="304"/>
      <c r="KOC562" s="408"/>
      <c r="KOD562" s="472"/>
      <c r="KOE562" s="906"/>
      <c r="KOF562" s="31"/>
      <c r="KOG562" s="419"/>
      <c r="KOH562" s="419"/>
      <c r="KOI562" s="471"/>
      <c r="KOJ562" s="17"/>
      <c r="KOK562" s="419"/>
      <c r="KOL562" s="419"/>
      <c r="KOM562" s="17"/>
      <c r="KON562" s="17"/>
      <c r="KOO562" s="913"/>
      <c r="KOP562" s="17"/>
      <c r="KOQ562" s="17"/>
      <c r="KOR562" s="219"/>
      <c r="KOS562" s="310"/>
      <c r="KOT562" s="304"/>
      <c r="KOU562" s="408"/>
      <c r="KOV562" s="472"/>
      <c r="KOW562" s="906"/>
      <c r="KOX562" s="31"/>
      <c r="KOY562" s="419"/>
      <c r="KOZ562" s="419"/>
      <c r="KPA562" s="471"/>
      <c r="KPB562" s="17"/>
      <c r="KPC562" s="419"/>
      <c r="KPD562" s="419"/>
      <c r="KPE562" s="17"/>
      <c r="KPF562" s="17"/>
      <c r="KPG562" s="913"/>
      <c r="KPH562" s="17"/>
      <c r="KPI562" s="17"/>
      <c r="KPJ562" s="219"/>
      <c r="KPK562" s="310"/>
      <c r="KPL562" s="304"/>
      <c r="KPM562" s="408"/>
      <c r="KPN562" s="472"/>
      <c r="KPO562" s="906"/>
      <c r="KPP562" s="31"/>
      <c r="KPQ562" s="419"/>
      <c r="KPR562" s="419"/>
      <c r="KPS562" s="471"/>
      <c r="KPT562" s="17"/>
      <c r="KPU562" s="419"/>
      <c r="KPV562" s="419"/>
      <c r="KPW562" s="17"/>
      <c r="KPX562" s="17"/>
      <c r="KPY562" s="913"/>
      <c r="KPZ562" s="17"/>
      <c r="KQA562" s="17"/>
      <c r="KQB562" s="219"/>
      <c r="KQC562" s="310"/>
      <c r="KQD562" s="304"/>
      <c r="KQE562" s="408"/>
      <c r="KQF562" s="472"/>
      <c r="KQG562" s="906"/>
      <c r="KQH562" s="31"/>
      <c r="KQI562" s="419"/>
      <c r="KQJ562" s="419"/>
      <c r="KQK562" s="471"/>
      <c r="KQL562" s="17"/>
      <c r="KQM562" s="419"/>
      <c r="KQN562" s="419"/>
      <c r="KQO562" s="17"/>
      <c r="KQP562" s="17"/>
      <c r="KQQ562" s="913"/>
      <c r="KQR562" s="17"/>
      <c r="KQS562" s="17"/>
      <c r="KQT562" s="219"/>
      <c r="KQU562" s="310"/>
      <c r="KQV562" s="304"/>
      <c r="KQW562" s="408"/>
      <c r="KQX562" s="472"/>
      <c r="KQY562" s="906"/>
      <c r="KQZ562" s="31"/>
      <c r="KRA562" s="419"/>
      <c r="KRB562" s="419"/>
      <c r="KRC562" s="471"/>
      <c r="KRD562" s="17"/>
      <c r="KRE562" s="419"/>
      <c r="KRF562" s="419"/>
      <c r="KRG562" s="17"/>
      <c r="KRH562" s="17"/>
      <c r="KRI562" s="913"/>
      <c r="KRJ562" s="17"/>
      <c r="KRK562" s="17"/>
      <c r="KRL562" s="219"/>
      <c r="KRM562" s="310"/>
      <c r="KRN562" s="304"/>
      <c r="KRO562" s="408"/>
      <c r="KRP562" s="472"/>
      <c r="KRQ562" s="906"/>
      <c r="KRR562" s="31"/>
      <c r="KRS562" s="419"/>
      <c r="KRT562" s="419"/>
      <c r="KRU562" s="471"/>
      <c r="KRV562" s="17"/>
      <c r="KRW562" s="419"/>
      <c r="KRX562" s="419"/>
      <c r="KRY562" s="17"/>
      <c r="KRZ562" s="17"/>
      <c r="KSA562" s="913"/>
      <c r="KSB562" s="17"/>
      <c r="KSC562" s="17"/>
      <c r="KSD562" s="219"/>
      <c r="KSE562" s="310"/>
      <c r="KSF562" s="304"/>
      <c r="KSG562" s="408"/>
      <c r="KSH562" s="472"/>
      <c r="KSI562" s="906"/>
      <c r="KSJ562" s="31"/>
      <c r="KSK562" s="419"/>
      <c r="KSL562" s="419"/>
      <c r="KSM562" s="471"/>
      <c r="KSN562" s="17"/>
      <c r="KSO562" s="419"/>
      <c r="KSP562" s="419"/>
      <c r="KSQ562" s="17"/>
      <c r="KSR562" s="17"/>
      <c r="KSS562" s="913"/>
      <c r="KST562" s="17"/>
      <c r="KSU562" s="17"/>
      <c r="KSV562" s="219"/>
      <c r="KSW562" s="310"/>
      <c r="KSX562" s="304"/>
      <c r="KSY562" s="408"/>
      <c r="KSZ562" s="472"/>
      <c r="KTA562" s="906"/>
      <c r="KTB562" s="31"/>
      <c r="KTC562" s="419"/>
      <c r="KTD562" s="419"/>
      <c r="KTE562" s="471"/>
      <c r="KTF562" s="17"/>
      <c r="KTG562" s="419"/>
      <c r="KTH562" s="419"/>
      <c r="KTI562" s="17"/>
      <c r="KTJ562" s="17"/>
      <c r="KTK562" s="913"/>
      <c r="KTL562" s="17"/>
      <c r="KTM562" s="17"/>
      <c r="KTN562" s="219"/>
      <c r="KTO562" s="310"/>
      <c r="KTP562" s="304"/>
      <c r="KTQ562" s="408"/>
      <c r="KTR562" s="472"/>
      <c r="KTS562" s="906"/>
      <c r="KTT562" s="31"/>
      <c r="KTU562" s="419"/>
      <c r="KTV562" s="419"/>
      <c r="KTW562" s="471"/>
      <c r="KTX562" s="17"/>
      <c r="KTY562" s="419"/>
      <c r="KTZ562" s="419"/>
      <c r="KUA562" s="17"/>
      <c r="KUB562" s="17"/>
      <c r="KUC562" s="913"/>
      <c r="KUD562" s="17"/>
      <c r="KUE562" s="17"/>
      <c r="KUF562" s="219"/>
      <c r="KUG562" s="310"/>
      <c r="KUH562" s="304"/>
      <c r="KUI562" s="408"/>
      <c r="KUJ562" s="472"/>
      <c r="KUK562" s="906"/>
      <c r="KUL562" s="31"/>
      <c r="KUM562" s="419"/>
      <c r="KUN562" s="419"/>
      <c r="KUO562" s="471"/>
      <c r="KUP562" s="17"/>
      <c r="KUQ562" s="419"/>
      <c r="KUR562" s="419"/>
      <c r="KUS562" s="17"/>
      <c r="KUT562" s="17"/>
      <c r="KUU562" s="913"/>
      <c r="KUV562" s="17"/>
      <c r="KUW562" s="17"/>
      <c r="KUX562" s="219"/>
      <c r="KUY562" s="310"/>
      <c r="KUZ562" s="304"/>
      <c r="KVA562" s="408"/>
      <c r="KVB562" s="472"/>
      <c r="KVC562" s="906"/>
      <c r="KVD562" s="31"/>
      <c r="KVE562" s="419"/>
      <c r="KVF562" s="419"/>
      <c r="KVG562" s="471"/>
      <c r="KVH562" s="17"/>
      <c r="KVI562" s="419"/>
      <c r="KVJ562" s="419"/>
      <c r="KVK562" s="17"/>
      <c r="KVL562" s="17"/>
      <c r="KVM562" s="913"/>
      <c r="KVN562" s="17"/>
      <c r="KVO562" s="17"/>
      <c r="KVP562" s="219"/>
      <c r="KVQ562" s="310"/>
      <c r="KVR562" s="304"/>
      <c r="KVS562" s="408"/>
      <c r="KVT562" s="472"/>
      <c r="KVU562" s="906"/>
      <c r="KVV562" s="31"/>
      <c r="KVW562" s="419"/>
      <c r="KVX562" s="419"/>
      <c r="KVY562" s="471"/>
      <c r="KVZ562" s="17"/>
      <c r="KWA562" s="419"/>
      <c r="KWB562" s="419"/>
      <c r="KWC562" s="17"/>
      <c r="KWD562" s="17"/>
      <c r="KWE562" s="913"/>
      <c r="KWF562" s="17"/>
      <c r="KWG562" s="17"/>
      <c r="KWH562" s="219"/>
      <c r="KWI562" s="310"/>
      <c r="KWJ562" s="304"/>
      <c r="KWK562" s="408"/>
      <c r="KWL562" s="472"/>
      <c r="KWM562" s="906"/>
      <c r="KWN562" s="31"/>
      <c r="KWO562" s="419"/>
      <c r="KWP562" s="419"/>
      <c r="KWQ562" s="471"/>
      <c r="KWR562" s="17"/>
      <c r="KWS562" s="419"/>
      <c r="KWT562" s="419"/>
      <c r="KWU562" s="17"/>
      <c r="KWV562" s="17"/>
      <c r="KWW562" s="913"/>
      <c r="KWX562" s="17"/>
      <c r="KWY562" s="17"/>
      <c r="KWZ562" s="219"/>
      <c r="KXA562" s="310"/>
      <c r="KXB562" s="304"/>
      <c r="KXC562" s="408"/>
      <c r="KXD562" s="472"/>
      <c r="KXE562" s="906"/>
      <c r="KXF562" s="31"/>
      <c r="KXG562" s="419"/>
      <c r="KXH562" s="419"/>
      <c r="KXI562" s="471"/>
      <c r="KXJ562" s="17"/>
      <c r="KXK562" s="419"/>
      <c r="KXL562" s="419"/>
      <c r="KXM562" s="17"/>
      <c r="KXN562" s="17"/>
      <c r="KXO562" s="913"/>
      <c r="KXP562" s="17"/>
      <c r="KXQ562" s="17"/>
      <c r="KXR562" s="219"/>
      <c r="KXS562" s="310"/>
      <c r="KXT562" s="304"/>
      <c r="KXU562" s="408"/>
      <c r="KXV562" s="472"/>
      <c r="KXW562" s="906"/>
      <c r="KXX562" s="31"/>
      <c r="KXY562" s="419"/>
      <c r="KXZ562" s="419"/>
      <c r="KYA562" s="471"/>
      <c r="KYB562" s="17"/>
      <c r="KYC562" s="419"/>
      <c r="KYD562" s="419"/>
      <c r="KYE562" s="17"/>
      <c r="KYF562" s="17"/>
      <c r="KYG562" s="913"/>
      <c r="KYH562" s="17"/>
      <c r="KYI562" s="17"/>
      <c r="KYJ562" s="219"/>
      <c r="KYK562" s="310"/>
      <c r="KYL562" s="304"/>
      <c r="KYM562" s="408"/>
      <c r="KYN562" s="472"/>
      <c r="KYO562" s="906"/>
      <c r="KYP562" s="31"/>
      <c r="KYQ562" s="419"/>
      <c r="KYR562" s="419"/>
      <c r="KYS562" s="471"/>
      <c r="KYT562" s="17"/>
      <c r="KYU562" s="419"/>
      <c r="KYV562" s="419"/>
      <c r="KYW562" s="17"/>
      <c r="KYX562" s="17"/>
      <c r="KYY562" s="913"/>
      <c r="KYZ562" s="17"/>
      <c r="KZA562" s="17"/>
      <c r="KZB562" s="219"/>
      <c r="KZC562" s="310"/>
      <c r="KZD562" s="304"/>
      <c r="KZE562" s="408"/>
      <c r="KZF562" s="472"/>
      <c r="KZG562" s="906"/>
      <c r="KZH562" s="31"/>
      <c r="KZI562" s="419"/>
      <c r="KZJ562" s="419"/>
      <c r="KZK562" s="471"/>
      <c r="KZL562" s="17"/>
      <c r="KZM562" s="419"/>
      <c r="KZN562" s="419"/>
      <c r="KZO562" s="17"/>
      <c r="KZP562" s="17"/>
      <c r="KZQ562" s="913"/>
      <c r="KZR562" s="17"/>
      <c r="KZS562" s="17"/>
      <c r="KZT562" s="219"/>
      <c r="KZU562" s="310"/>
      <c r="KZV562" s="304"/>
      <c r="KZW562" s="408"/>
      <c r="KZX562" s="472"/>
      <c r="KZY562" s="906"/>
      <c r="KZZ562" s="31"/>
      <c r="LAA562" s="419"/>
      <c r="LAB562" s="419"/>
      <c r="LAC562" s="471"/>
      <c r="LAD562" s="17"/>
      <c r="LAE562" s="419"/>
      <c r="LAF562" s="419"/>
      <c r="LAG562" s="17"/>
      <c r="LAH562" s="17"/>
      <c r="LAI562" s="913"/>
      <c r="LAJ562" s="17"/>
      <c r="LAK562" s="17"/>
      <c r="LAL562" s="219"/>
      <c r="LAM562" s="310"/>
      <c r="LAN562" s="304"/>
      <c r="LAO562" s="408"/>
      <c r="LAP562" s="472"/>
      <c r="LAQ562" s="906"/>
      <c r="LAR562" s="31"/>
      <c r="LAS562" s="419"/>
      <c r="LAT562" s="419"/>
      <c r="LAU562" s="471"/>
      <c r="LAV562" s="17"/>
      <c r="LAW562" s="419"/>
      <c r="LAX562" s="419"/>
      <c r="LAY562" s="17"/>
      <c r="LAZ562" s="17"/>
      <c r="LBA562" s="913"/>
      <c r="LBB562" s="17"/>
      <c r="LBC562" s="17"/>
      <c r="LBD562" s="219"/>
      <c r="LBE562" s="310"/>
      <c r="LBF562" s="304"/>
      <c r="LBG562" s="408"/>
      <c r="LBH562" s="472"/>
      <c r="LBI562" s="906"/>
      <c r="LBJ562" s="31"/>
      <c r="LBK562" s="419"/>
      <c r="LBL562" s="419"/>
      <c r="LBM562" s="471"/>
      <c r="LBN562" s="17"/>
      <c r="LBO562" s="419"/>
      <c r="LBP562" s="419"/>
      <c r="LBQ562" s="17"/>
      <c r="LBR562" s="17"/>
      <c r="LBS562" s="913"/>
      <c r="LBT562" s="17"/>
      <c r="LBU562" s="17"/>
      <c r="LBV562" s="219"/>
      <c r="LBW562" s="310"/>
      <c r="LBX562" s="304"/>
      <c r="LBY562" s="408"/>
      <c r="LBZ562" s="472"/>
      <c r="LCA562" s="906"/>
      <c r="LCB562" s="31"/>
      <c r="LCC562" s="419"/>
      <c r="LCD562" s="419"/>
      <c r="LCE562" s="471"/>
      <c r="LCF562" s="17"/>
      <c r="LCG562" s="419"/>
      <c r="LCH562" s="419"/>
      <c r="LCI562" s="17"/>
      <c r="LCJ562" s="17"/>
      <c r="LCK562" s="913"/>
      <c r="LCL562" s="17"/>
      <c r="LCM562" s="17"/>
      <c r="LCN562" s="219"/>
      <c r="LCO562" s="310"/>
      <c r="LCP562" s="304"/>
      <c r="LCQ562" s="408"/>
      <c r="LCR562" s="472"/>
      <c r="LCS562" s="906"/>
      <c r="LCT562" s="31"/>
      <c r="LCU562" s="419"/>
      <c r="LCV562" s="419"/>
      <c r="LCW562" s="471"/>
      <c r="LCX562" s="17"/>
      <c r="LCY562" s="419"/>
      <c r="LCZ562" s="419"/>
      <c r="LDA562" s="17"/>
      <c r="LDB562" s="17"/>
      <c r="LDC562" s="913"/>
      <c r="LDD562" s="17"/>
      <c r="LDE562" s="17"/>
      <c r="LDF562" s="219"/>
      <c r="LDG562" s="310"/>
      <c r="LDH562" s="304"/>
      <c r="LDI562" s="408"/>
      <c r="LDJ562" s="472"/>
      <c r="LDK562" s="906"/>
      <c r="LDL562" s="31"/>
      <c r="LDM562" s="419"/>
      <c r="LDN562" s="419"/>
      <c r="LDO562" s="471"/>
      <c r="LDP562" s="17"/>
      <c r="LDQ562" s="419"/>
      <c r="LDR562" s="419"/>
      <c r="LDS562" s="17"/>
      <c r="LDT562" s="17"/>
      <c r="LDU562" s="913"/>
      <c r="LDV562" s="17"/>
      <c r="LDW562" s="17"/>
      <c r="LDX562" s="219"/>
      <c r="LDY562" s="310"/>
      <c r="LDZ562" s="304"/>
      <c r="LEA562" s="408"/>
      <c r="LEB562" s="472"/>
      <c r="LEC562" s="906"/>
      <c r="LED562" s="31"/>
      <c r="LEE562" s="419"/>
      <c r="LEF562" s="419"/>
      <c r="LEG562" s="471"/>
      <c r="LEH562" s="17"/>
      <c r="LEI562" s="419"/>
      <c r="LEJ562" s="419"/>
      <c r="LEK562" s="17"/>
      <c r="LEL562" s="17"/>
      <c r="LEM562" s="913"/>
      <c r="LEN562" s="17"/>
      <c r="LEO562" s="17"/>
      <c r="LEP562" s="219"/>
      <c r="LEQ562" s="310"/>
      <c r="LER562" s="304"/>
      <c r="LES562" s="408"/>
      <c r="LET562" s="472"/>
      <c r="LEU562" s="906"/>
      <c r="LEV562" s="31"/>
      <c r="LEW562" s="419"/>
      <c r="LEX562" s="419"/>
      <c r="LEY562" s="471"/>
      <c r="LEZ562" s="17"/>
      <c r="LFA562" s="419"/>
      <c r="LFB562" s="419"/>
      <c r="LFC562" s="17"/>
      <c r="LFD562" s="17"/>
      <c r="LFE562" s="913"/>
      <c r="LFF562" s="17"/>
      <c r="LFG562" s="17"/>
      <c r="LFH562" s="219"/>
      <c r="LFI562" s="310"/>
      <c r="LFJ562" s="304"/>
      <c r="LFK562" s="408"/>
      <c r="LFL562" s="472"/>
      <c r="LFM562" s="906"/>
      <c r="LFN562" s="31"/>
      <c r="LFO562" s="419"/>
      <c r="LFP562" s="419"/>
      <c r="LFQ562" s="471"/>
      <c r="LFR562" s="17"/>
      <c r="LFS562" s="419"/>
      <c r="LFT562" s="419"/>
      <c r="LFU562" s="17"/>
      <c r="LFV562" s="17"/>
      <c r="LFW562" s="913"/>
      <c r="LFX562" s="17"/>
      <c r="LFY562" s="17"/>
      <c r="LFZ562" s="219"/>
      <c r="LGA562" s="310"/>
      <c r="LGB562" s="304"/>
      <c r="LGC562" s="408"/>
      <c r="LGD562" s="472"/>
      <c r="LGE562" s="906"/>
      <c r="LGF562" s="31"/>
      <c r="LGG562" s="419"/>
      <c r="LGH562" s="419"/>
      <c r="LGI562" s="471"/>
      <c r="LGJ562" s="17"/>
      <c r="LGK562" s="419"/>
      <c r="LGL562" s="419"/>
      <c r="LGM562" s="17"/>
      <c r="LGN562" s="17"/>
      <c r="LGO562" s="913"/>
      <c r="LGP562" s="17"/>
      <c r="LGQ562" s="17"/>
      <c r="LGR562" s="219"/>
      <c r="LGS562" s="310"/>
      <c r="LGT562" s="304"/>
      <c r="LGU562" s="408"/>
      <c r="LGV562" s="472"/>
      <c r="LGW562" s="906"/>
      <c r="LGX562" s="31"/>
      <c r="LGY562" s="419"/>
      <c r="LGZ562" s="419"/>
      <c r="LHA562" s="471"/>
      <c r="LHB562" s="17"/>
      <c r="LHC562" s="419"/>
      <c r="LHD562" s="419"/>
      <c r="LHE562" s="17"/>
      <c r="LHF562" s="17"/>
      <c r="LHG562" s="913"/>
      <c r="LHH562" s="17"/>
      <c r="LHI562" s="17"/>
      <c r="LHJ562" s="219"/>
      <c r="LHK562" s="310"/>
      <c r="LHL562" s="304"/>
      <c r="LHM562" s="408"/>
      <c r="LHN562" s="472"/>
      <c r="LHO562" s="906"/>
      <c r="LHP562" s="31"/>
      <c r="LHQ562" s="419"/>
      <c r="LHR562" s="419"/>
      <c r="LHS562" s="471"/>
      <c r="LHT562" s="17"/>
      <c r="LHU562" s="419"/>
      <c r="LHV562" s="419"/>
      <c r="LHW562" s="17"/>
      <c r="LHX562" s="17"/>
      <c r="LHY562" s="913"/>
      <c r="LHZ562" s="17"/>
      <c r="LIA562" s="17"/>
      <c r="LIB562" s="219"/>
      <c r="LIC562" s="310"/>
      <c r="LID562" s="304"/>
      <c r="LIE562" s="408"/>
      <c r="LIF562" s="472"/>
      <c r="LIG562" s="906"/>
      <c r="LIH562" s="31"/>
      <c r="LII562" s="419"/>
      <c r="LIJ562" s="419"/>
      <c r="LIK562" s="471"/>
      <c r="LIL562" s="17"/>
      <c r="LIM562" s="419"/>
      <c r="LIN562" s="419"/>
      <c r="LIO562" s="17"/>
      <c r="LIP562" s="17"/>
      <c r="LIQ562" s="913"/>
      <c r="LIR562" s="17"/>
      <c r="LIS562" s="17"/>
      <c r="LIT562" s="219"/>
      <c r="LIU562" s="310"/>
      <c r="LIV562" s="304"/>
      <c r="LIW562" s="408"/>
      <c r="LIX562" s="472"/>
      <c r="LIY562" s="906"/>
      <c r="LIZ562" s="31"/>
      <c r="LJA562" s="419"/>
      <c r="LJB562" s="419"/>
      <c r="LJC562" s="471"/>
      <c r="LJD562" s="17"/>
      <c r="LJE562" s="419"/>
      <c r="LJF562" s="419"/>
      <c r="LJG562" s="17"/>
      <c r="LJH562" s="17"/>
      <c r="LJI562" s="913"/>
      <c r="LJJ562" s="17"/>
      <c r="LJK562" s="17"/>
      <c r="LJL562" s="219"/>
      <c r="LJM562" s="310"/>
      <c r="LJN562" s="304"/>
      <c r="LJO562" s="408"/>
      <c r="LJP562" s="472"/>
      <c r="LJQ562" s="906"/>
      <c r="LJR562" s="31"/>
      <c r="LJS562" s="419"/>
      <c r="LJT562" s="419"/>
      <c r="LJU562" s="471"/>
      <c r="LJV562" s="17"/>
      <c r="LJW562" s="419"/>
      <c r="LJX562" s="419"/>
      <c r="LJY562" s="17"/>
      <c r="LJZ562" s="17"/>
      <c r="LKA562" s="913"/>
      <c r="LKB562" s="17"/>
      <c r="LKC562" s="17"/>
      <c r="LKD562" s="219"/>
      <c r="LKE562" s="310"/>
      <c r="LKF562" s="304"/>
      <c r="LKG562" s="408"/>
      <c r="LKH562" s="472"/>
      <c r="LKI562" s="906"/>
      <c r="LKJ562" s="31"/>
      <c r="LKK562" s="419"/>
      <c r="LKL562" s="419"/>
      <c r="LKM562" s="471"/>
      <c r="LKN562" s="17"/>
      <c r="LKO562" s="419"/>
      <c r="LKP562" s="419"/>
      <c r="LKQ562" s="17"/>
      <c r="LKR562" s="17"/>
      <c r="LKS562" s="913"/>
      <c r="LKT562" s="17"/>
      <c r="LKU562" s="17"/>
      <c r="LKV562" s="219"/>
      <c r="LKW562" s="310"/>
      <c r="LKX562" s="304"/>
      <c r="LKY562" s="408"/>
      <c r="LKZ562" s="472"/>
      <c r="LLA562" s="906"/>
      <c r="LLB562" s="31"/>
      <c r="LLC562" s="419"/>
      <c r="LLD562" s="419"/>
      <c r="LLE562" s="471"/>
      <c r="LLF562" s="17"/>
      <c r="LLG562" s="419"/>
      <c r="LLH562" s="419"/>
      <c r="LLI562" s="17"/>
      <c r="LLJ562" s="17"/>
      <c r="LLK562" s="913"/>
      <c r="LLL562" s="17"/>
      <c r="LLM562" s="17"/>
      <c r="LLN562" s="219"/>
      <c r="LLO562" s="310"/>
      <c r="LLP562" s="304"/>
      <c r="LLQ562" s="408"/>
      <c r="LLR562" s="472"/>
      <c r="LLS562" s="906"/>
      <c r="LLT562" s="31"/>
      <c r="LLU562" s="419"/>
      <c r="LLV562" s="419"/>
      <c r="LLW562" s="471"/>
      <c r="LLX562" s="17"/>
      <c r="LLY562" s="419"/>
      <c r="LLZ562" s="419"/>
      <c r="LMA562" s="17"/>
      <c r="LMB562" s="17"/>
      <c r="LMC562" s="913"/>
      <c r="LMD562" s="17"/>
      <c r="LME562" s="17"/>
      <c r="LMF562" s="219"/>
      <c r="LMG562" s="310"/>
      <c r="LMH562" s="304"/>
      <c r="LMI562" s="408"/>
      <c r="LMJ562" s="472"/>
      <c r="LMK562" s="906"/>
      <c r="LML562" s="31"/>
      <c r="LMM562" s="419"/>
      <c r="LMN562" s="419"/>
      <c r="LMO562" s="471"/>
      <c r="LMP562" s="17"/>
      <c r="LMQ562" s="419"/>
      <c r="LMR562" s="419"/>
      <c r="LMS562" s="17"/>
      <c r="LMT562" s="17"/>
      <c r="LMU562" s="913"/>
      <c r="LMV562" s="17"/>
      <c r="LMW562" s="17"/>
      <c r="LMX562" s="219"/>
      <c r="LMY562" s="310"/>
      <c r="LMZ562" s="304"/>
      <c r="LNA562" s="408"/>
      <c r="LNB562" s="472"/>
      <c r="LNC562" s="906"/>
      <c r="LND562" s="31"/>
      <c r="LNE562" s="419"/>
      <c r="LNF562" s="419"/>
      <c r="LNG562" s="471"/>
      <c r="LNH562" s="17"/>
      <c r="LNI562" s="419"/>
      <c r="LNJ562" s="419"/>
      <c r="LNK562" s="17"/>
      <c r="LNL562" s="17"/>
      <c r="LNM562" s="913"/>
      <c r="LNN562" s="17"/>
      <c r="LNO562" s="17"/>
      <c r="LNP562" s="219"/>
      <c r="LNQ562" s="310"/>
      <c r="LNR562" s="304"/>
      <c r="LNS562" s="408"/>
      <c r="LNT562" s="472"/>
      <c r="LNU562" s="906"/>
      <c r="LNV562" s="31"/>
      <c r="LNW562" s="419"/>
      <c r="LNX562" s="419"/>
      <c r="LNY562" s="471"/>
      <c r="LNZ562" s="17"/>
      <c r="LOA562" s="419"/>
      <c r="LOB562" s="419"/>
      <c r="LOC562" s="17"/>
      <c r="LOD562" s="17"/>
      <c r="LOE562" s="913"/>
      <c r="LOF562" s="17"/>
      <c r="LOG562" s="17"/>
      <c r="LOH562" s="219"/>
      <c r="LOI562" s="310"/>
      <c r="LOJ562" s="304"/>
      <c r="LOK562" s="408"/>
      <c r="LOL562" s="472"/>
      <c r="LOM562" s="906"/>
      <c r="LON562" s="31"/>
      <c r="LOO562" s="419"/>
      <c r="LOP562" s="419"/>
      <c r="LOQ562" s="471"/>
      <c r="LOR562" s="17"/>
      <c r="LOS562" s="419"/>
      <c r="LOT562" s="419"/>
      <c r="LOU562" s="17"/>
      <c r="LOV562" s="17"/>
      <c r="LOW562" s="913"/>
      <c r="LOX562" s="17"/>
      <c r="LOY562" s="17"/>
      <c r="LOZ562" s="219"/>
      <c r="LPA562" s="310"/>
      <c r="LPB562" s="304"/>
      <c r="LPC562" s="408"/>
      <c r="LPD562" s="472"/>
      <c r="LPE562" s="906"/>
      <c r="LPF562" s="31"/>
      <c r="LPG562" s="419"/>
      <c r="LPH562" s="419"/>
      <c r="LPI562" s="471"/>
      <c r="LPJ562" s="17"/>
      <c r="LPK562" s="419"/>
      <c r="LPL562" s="419"/>
      <c r="LPM562" s="17"/>
      <c r="LPN562" s="17"/>
      <c r="LPO562" s="913"/>
      <c r="LPP562" s="17"/>
      <c r="LPQ562" s="17"/>
      <c r="LPR562" s="219"/>
      <c r="LPS562" s="310"/>
      <c r="LPT562" s="304"/>
      <c r="LPU562" s="408"/>
      <c r="LPV562" s="472"/>
      <c r="LPW562" s="906"/>
      <c r="LPX562" s="31"/>
      <c r="LPY562" s="419"/>
      <c r="LPZ562" s="419"/>
      <c r="LQA562" s="471"/>
      <c r="LQB562" s="17"/>
      <c r="LQC562" s="419"/>
      <c r="LQD562" s="419"/>
      <c r="LQE562" s="17"/>
      <c r="LQF562" s="17"/>
      <c r="LQG562" s="913"/>
      <c r="LQH562" s="17"/>
      <c r="LQI562" s="17"/>
      <c r="LQJ562" s="219"/>
      <c r="LQK562" s="310"/>
      <c r="LQL562" s="304"/>
      <c r="LQM562" s="408"/>
      <c r="LQN562" s="472"/>
      <c r="LQO562" s="906"/>
      <c r="LQP562" s="31"/>
      <c r="LQQ562" s="419"/>
      <c r="LQR562" s="419"/>
      <c r="LQS562" s="471"/>
      <c r="LQT562" s="17"/>
      <c r="LQU562" s="419"/>
      <c r="LQV562" s="419"/>
      <c r="LQW562" s="17"/>
      <c r="LQX562" s="17"/>
      <c r="LQY562" s="913"/>
      <c r="LQZ562" s="17"/>
      <c r="LRA562" s="17"/>
      <c r="LRB562" s="219"/>
      <c r="LRC562" s="310"/>
      <c r="LRD562" s="304"/>
      <c r="LRE562" s="408"/>
      <c r="LRF562" s="472"/>
      <c r="LRG562" s="906"/>
      <c r="LRH562" s="31"/>
      <c r="LRI562" s="419"/>
      <c r="LRJ562" s="419"/>
      <c r="LRK562" s="471"/>
      <c r="LRL562" s="17"/>
      <c r="LRM562" s="419"/>
      <c r="LRN562" s="419"/>
      <c r="LRO562" s="17"/>
      <c r="LRP562" s="17"/>
      <c r="LRQ562" s="913"/>
      <c r="LRR562" s="17"/>
      <c r="LRS562" s="17"/>
      <c r="LRT562" s="219"/>
      <c r="LRU562" s="310"/>
      <c r="LRV562" s="304"/>
      <c r="LRW562" s="408"/>
      <c r="LRX562" s="472"/>
      <c r="LRY562" s="906"/>
      <c r="LRZ562" s="31"/>
      <c r="LSA562" s="419"/>
      <c r="LSB562" s="419"/>
      <c r="LSC562" s="471"/>
      <c r="LSD562" s="17"/>
      <c r="LSE562" s="419"/>
      <c r="LSF562" s="419"/>
      <c r="LSG562" s="17"/>
      <c r="LSH562" s="17"/>
      <c r="LSI562" s="913"/>
      <c r="LSJ562" s="17"/>
      <c r="LSK562" s="17"/>
      <c r="LSL562" s="219"/>
      <c r="LSM562" s="310"/>
      <c r="LSN562" s="304"/>
      <c r="LSO562" s="408"/>
      <c r="LSP562" s="472"/>
      <c r="LSQ562" s="906"/>
      <c r="LSR562" s="31"/>
      <c r="LSS562" s="419"/>
      <c r="LST562" s="419"/>
      <c r="LSU562" s="471"/>
      <c r="LSV562" s="17"/>
      <c r="LSW562" s="419"/>
      <c r="LSX562" s="419"/>
      <c r="LSY562" s="17"/>
      <c r="LSZ562" s="17"/>
      <c r="LTA562" s="913"/>
      <c r="LTB562" s="17"/>
      <c r="LTC562" s="17"/>
      <c r="LTD562" s="219"/>
      <c r="LTE562" s="310"/>
      <c r="LTF562" s="304"/>
      <c r="LTG562" s="408"/>
      <c r="LTH562" s="472"/>
      <c r="LTI562" s="906"/>
      <c r="LTJ562" s="31"/>
      <c r="LTK562" s="419"/>
      <c r="LTL562" s="419"/>
      <c r="LTM562" s="471"/>
      <c r="LTN562" s="17"/>
      <c r="LTO562" s="419"/>
      <c r="LTP562" s="419"/>
      <c r="LTQ562" s="17"/>
      <c r="LTR562" s="17"/>
      <c r="LTS562" s="913"/>
      <c r="LTT562" s="17"/>
      <c r="LTU562" s="17"/>
      <c r="LTV562" s="219"/>
      <c r="LTW562" s="310"/>
      <c r="LTX562" s="304"/>
      <c r="LTY562" s="408"/>
      <c r="LTZ562" s="472"/>
      <c r="LUA562" s="906"/>
      <c r="LUB562" s="31"/>
      <c r="LUC562" s="419"/>
      <c r="LUD562" s="419"/>
      <c r="LUE562" s="471"/>
      <c r="LUF562" s="17"/>
      <c r="LUG562" s="419"/>
      <c r="LUH562" s="419"/>
      <c r="LUI562" s="17"/>
      <c r="LUJ562" s="17"/>
      <c r="LUK562" s="913"/>
      <c r="LUL562" s="17"/>
      <c r="LUM562" s="17"/>
      <c r="LUN562" s="219"/>
      <c r="LUO562" s="310"/>
      <c r="LUP562" s="304"/>
      <c r="LUQ562" s="408"/>
      <c r="LUR562" s="472"/>
      <c r="LUS562" s="906"/>
      <c r="LUT562" s="31"/>
      <c r="LUU562" s="419"/>
      <c r="LUV562" s="419"/>
      <c r="LUW562" s="471"/>
      <c r="LUX562" s="17"/>
      <c r="LUY562" s="419"/>
      <c r="LUZ562" s="419"/>
      <c r="LVA562" s="17"/>
      <c r="LVB562" s="17"/>
      <c r="LVC562" s="913"/>
      <c r="LVD562" s="17"/>
      <c r="LVE562" s="17"/>
      <c r="LVF562" s="219"/>
      <c r="LVG562" s="310"/>
      <c r="LVH562" s="304"/>
      <c r="LVI562" s="408"/>
      <c r="LVJ562" s="472"/>
      <c r="LVK562" s="906"/>
      <c r="LVL562" s="31"/>
      <c r="LVM562" s="419"/>
      <c r="LVN562" s="419"/>
      <c r="LVO562" s="471"/>
      <c r="LVP562" s="17"/>
      <c r="LVQ562" s="419"/>
      <c r="LVR562" s="419"/>
      <c r="LVS562" s="17"/>
      <c r="LVT562" s="17"/>
      <c r="LVU562" s="913"/>
      <c r="LVV562" s="17"/>
      <c r="LVW562" s="17"/>
      <c r="LVX562" s="219"/>
      <c r="LVY562" s="310"/>
      <c r="LVZ562" s="304"/>
      <c r="LWA562" s="408"/>
      <c r="LWB562" s="472"/>
      <c r="LWC562" s="906"/>
      <c r="LWD562" s="31"/>
      <c r="LWE562" s="419"/>
      <c r="LWF562" s="419"/>
      <c r="LWG562" s="471"/>
      <c r="LWH562" s="17"/>
      <c r="LWI562" s="419"/>
      <c r="LWJ562" s="419"/>
      <c r="LWK562" s="17"/>
      <c r="LWL562" s="17"/>
      <c r="LWM562" s="913"/>
      <c r="LWN562" s="17"/>
      <c r="LWO562" s="17"/>
      <c r="LWP562" s="219"/>
      <c r="LWQ562" s="310"/>
      <c r="LWR562" s="304"/>
      <c r="LWS562" s="408"/>
      <c r="LWT562" s="472"/>
      <c r="LWU562" s="906"/>
      <c r="LWV562" s="31"/>
      <c r="LWW562" s="419"/>
      <c r="LWX562" s="419"/>
      <c r="LWY562" s="471"/>
      <c r="LWZ562" s="17"/>
      <c r="LXA562" s="419"/>
      <c r="LXB562" s="419"/>
      <c r="LXC562" s="17"/>
      <c r="LXD562" s="17"/>
      <c r="LXE562" s="913"/>
      <c r="LXF562" s="17"/>
      <c r="LXG562" s="17"/>
      <c r="LXH562" s="219"/>
      <c r="LXI562" s="310"/>
      <c r="LXJ562" s="304"/>
      <c r="LXK562" s="408"/>
      <c r="LXL562" s="472"/>
      <c r="LXM562" s="906"/>
      <c r="LXN562" s="31"/>
      <c r="LXO562" s="419"/>
      <c r="LXP562" s="419"/>
      <c r="LXQ562" s="471"/>
      <c r="LXR562" s="17"/>
      <c r="LXS562" s="419"/>
      <c r="LXT562" s="419"/>
      <c r="LXU562" s="17"/>
      <c r="LXV562" s="17"/>
      <c r="LXW562" s="913"/>
      <c r="LXX562" s="17"/>
      <c r="LXY562" s="17"/>
      <c r="LXZ562" s="219"/>
      <c r="LYA562" s="310"/>
      <c r="LYB562" s="304"/>
      <c r="LYC562" s="408"/>
      <c r="LYD562" s="472"/>
      <c r="LYE562" s="906"/>
      <c r="LYF562" s="31"/>
      <c r="LYG562" s="419"/>
      <c r="LYH562" s="419"/>
      <c r="LYI562" s="471"/>
      <c r="LYJ562" s="17"/>
      <c r="LYK562" s="419"/>
      <c r="LYL562" s="419"/>
      <c r="LYM562" s="17"/>
      <c r="LYN562" s="17"/>
      <c r="LYO562" s="913"/>
      <c r="LYP562" s="17"/>
      <c r="LYQ562" s="17"/>
      <c r="LYR562" s="219"/>
      <c r="LYS562" s="310"/>
      <c r="LYT562" s="304"/>
      <c r="LYU562" s="408"/>
      <c r="LYV562" s="472"/>
      <c r="LYW562" s="906"/>
      <c r="LYX562" s="31"/>
      <c r="LYY562" s="419"/>
      <c r="LYZ562" s="419"/>
      <c r="LZA562" s="471"/>
      <c r="LZB562" s="17"/>
      <c r="LZC562" s="419"/>
      <c r="LZD562" s="419"/>
      <c r="LZE562" s="17"/>
      <c r="LZF562" s="17"/>
      <c r="LZG562" s="913"/>
      <c r="LZH562" s="17"/>
      <c r="LZI562" s="17"/>
      <c r="LZJ562" s="219"/>
      <c r="LZK562" s="310"/>
      <c r="LZL562" s="304"/>
      <c r="LZM562" s="408"/>
      <c r="LZN562" s="472"/>
      <c r="LZO562" s="906"/>
      <c r="LZP562" s="31"/>
      <c r="LZQ562" s="419"/>
      <c r="LZR562" s="419"/>
      <c r="LZS562" s="471"/>
      <c r="LZT562" s="17"/>
      <c r="LZU562" s="419"/>
      <c r="LZV562" s="419"/>
      <c r="LZW562" s="17"/>
      <c r="LZX562" s="17"/>
      <c r="LZY562" s="913"/>
      <c r="LZZ562" s="17"/>
      <c r="MAA562" s="17"/>
      <c r="MAB562" s="219"/>
      <c r="MAC562" s="310"/>
      <c r="MAD562" s="304"/>
      <c r="MAE562" s="408"/>
      <c r="MAF562" s="472"/>
      <c r="MAG562" s="906"/>
      <c r="MAH562" s="31"/>
      <c r="MAI562" s="419"/>
      <c r="MAJ562" s="419"/>
      <c r="MAK562" s="471"/>
      <c r="MAL562" s="17"/>
      <c r="MAM562" s="419"/>
      <c r="MAN562" s="419"/>
      <c r="MAO562" s="17"/>
      <c r="MAP562" s="17"/>
      <c r="MAQ562" s="913"/>
      <c r="MAR562" s="17"/>
      <c r="MAS562" s="17"/>
      <c r="MAT562" s="219"/>
      <c r="MAU562" s="310"/>
      <c r="MAV562" s="304"/>
      <c r="MAW562" s="408"/>
      <c r="MAX562" s="472"/>
      <c r="MAY562" s="906"/>
      <c r="MAZ562" s="31"/>
      <c r="MBA562" s="419"/>
      <c r="MBB562" s="419"/>
      <c r="MBC562" s="471"/>
      <c r="MBD562" s="17"/>
      <c r="MBE562" s="419"/>
      <c r="MBF562" s="419"/>
      <c r="MBG562" s="17"/>
      <c r="MBH562" s="17"/>
      <c r="MBI562" s="913"/>
      <c r="MBJ562" s="17"/>
      <c r="MBK562" s="17"/>
      <c r="MBL562" s="219"/>
      <c r="MBM562" s="310"/>
      <c r="MBN562" s="304"/>
      <c r="MBO562" s="408"/>
      <c r="MBP562" s="472"/>
      <c r="MBQ562" s="906"/>
      <c r="MBR562" s="31"/>
      <c r="MBS562" s="419"/>
      <c r="MBT562" s="419"/>
      <c r="MBU562" s="471"/>
      <c r="MBV562" s="17"/>
      <c r="MBW562" s="419"/>
      <c r="MBX562" s="419"/>
      <c r="MBY562" s="17"/>
      <c r="MBZ562" s="17"/>
      <c r="MCA562" s="913"/>
      <c r="MCB562" s="17"/>
      <c r="MCC562" s="17"/>
      <c r="MCD562" s="219"/>
      <c r="MCE562" s="310"/>
      <c r="MCF562" s="304"/>
      <c r="MCG562" s="408"/>
      <c r="MCH562" s="472"/>
      <c r="MCI562" s="906"/>
      <c r="MCJ562" s="31"/>
      <c r="MCK562" s="419"/>
      <c r="MCL562" s="419"/>
      <c r="MCM562" s="471"/>
      <c r="MCN562" s="17"/>
      <c r="MCO562" s="419"/>
      <c r="MCP562" s="419"/>
      <c r="MCQ562" s="17"/>
      <c r="MCR562" s="17"/>
      <c r="MCS562" s="913"/>
      <c r="MCT562" s="17"/>
      <c r="MCU562" s="17"/>
      <c r="MCV562" s="219"/>
      <c r="MCW562" s="310"/>
      <c r="MCX562" s="304"/>
      <c r="MCY562" s="408"/>
      <c r="MCZ562" s="472"/>
      <c r="MDA562" s="906"/>
      <c r="MDB562" s="31"/>
      <c r="MDC562" s="419"/>
      <c r="MDD562" s="419"/>
      <c r="MDE562" s="471"/>
      <c r="MDF562" s="17"/>
      <c r="MDG562" s="419"/>
      <c r="MDH562" s="419"/>
      <c r="MDI562" s="17"/>
      <c r="MDJ562" s="17"/>
      <c r="MDK562" s="913"/>
      <c r="MDL562" s="17"/>
      <c r="MDM562" s="17"/>
      <c r="MDN562" s="219"/>
      <c r="MDO562" s="310"/>
      <c r="MDP562" s="304"/>
      <c r="MDQ562" s="408"/>
      <c r="MDR562" s="472"/>
      <c r="MDS562" s="906"/>
      <c r="MDT562" s="31"/>
      <c r="MDU562" s="419"/>
      <c r="MDV562" s="419"/>
      <c r="MDW562" s="471"/>
      <c r="MDX562" s="17"/>
      <c r="MDY562" s="419"/>
      <c r="MDZ562" s="419"/>
      <c r="MEA562" s="17"/>
      <c r="MEB562" s="17"/>
      <c r="MEC562" s="913"/>
      <c r="MED562" s="17"/>
      <c r="MEE562" s="17"/>
      <c r="MEF562" s="219"/>
      <c r="MEG562" s="310"/>
      <c r="MEH562" s="304"/>
      <c r="MEI562" s="408"/>
      <c r="MEJ562" s="472"/>
      <c r="MEK562" s="906"/>
      <c r="MEL562" s="31"/>
      <c r="MEM562" s="419"/>
      <c r="MEN562" s="419"/>
      <c r="MEO562" s="471"/>
      <c r="MEP562" s="17"/>
      <c r="MEQ562" s="419"/>
      <c r="MER562" s="419"/>
      <c r="MES562" s="17"/>
      <c r="MET562" s="17"/>
      <c r="MEU562" s="913"/>
      <c r="MEV562" s="17"/>
      <c r="MEW562" s="17"/>
      <c r="MEX562" s="219"/>
      <c r="MEY562" s="310"/>
      <c r="MEZ562" s="304"/>
      <c r="MFA562" s="408"/>
      <c r="MFB562" s="472"/>
      <c r="MFC562" s="906"/>
      <c r="MFD562" s="31"/>
      <c r="MFE562" s="419"/>
      <c r="MFF562" s="419"/>
      <c r="MFG562" s="471"/>
      <c r="MFH562" s="17"/>
      <c r="MFI562" s="419"/>
      <c r="MFJ562" s="419"/>
      <c r="MFK562" s="17"/>
      <c r="MFL562" s="17"/>
      <c r="MFM562" s="913"/>
      <c r="MFN562" s="17"/>
      <c r="MFO562" s="17"/>
      <c r="MFP562" s="219"/>
      <c r="MFQ562" s="310"/>
      <c r="MFR562" s="304"/>
      <c r="MFS562" s="408"/>
      <c r="MFT562" s="472"/>
      <c r="MFU562" s="906"/>
      <c r="MFV562" s="31"/>
      <c r="MFW562" s="419"/>
      <c r="MFX562" s="419"/>
      <c r="MFY562" s="471"/>
      <c r="MFZ562" s="17"/>
      <c r="MGA562" s="419"/>
      <c r="MGB562" s="419"/>
      <c r="MGC562" s="17"/>
      <c r="MGD562" s="17"/>
      <c r="MGE562" s="913"/>
      <c r="MGF562" s="17"/>
      <c r="MGG562" s="17"/>
      <c r="MGH562" s="219"/>
      <c r="MGI562" s="310"/>
      <c r="MGJ562" s="304"/>
      <c r="MGK562" s="408"/>
      <c r="MGL562" s="472"/>
      <c r="MGM562" s="906"/>
      <c r="MGN562" s="31"/>
      <c r="MGO562" s="419"/>
      <c r="MGP562" s="419"/>
      <c r="MGQ562" s="471"/>
      <c r="MGR562" s="17"/>
      <c r="MGS562" s="419"/>
      <c r="MGT562" s="419"/>
      <c r="MGU562" s="17"/>
      <c r="MGV562" s="17"/>
      <c r="MGW562" s="913"/>
      <c r="MGX562" s="17"/>
      <c r="MGY562" s="17"/>
      <c r="MGZ562" s="219"/>
      <c r="MHA562" s="310"/>
      <c r="MHB562" s="304"/>
      <c r="MHC562" s="408"/>
      <c r="MHD562" s="472"/>
      <c r="MHE562" s="906"/>
      <c r="MHF562" s="31"/>
      <c r="MHG562" s="419"/>
      <c r="MHH562" s="419"/>
      <c r="MHI562" s="471"/>
      <c r="MHJ562" s="17"/>
      <c r="MHK562" s="419"/>
      <c r="MHL562" s="419"/>
      <c r="MHM562" s="17"/>
      <c r="MHN562" s="17"/>
      <c r="MHO562" s="913"/>
      <c r="MHP562" s="17"/>
      <c r="MHQ562" s="17"/>
      <c r="MHR562" s="219"/>
      <c r="MHS562" s="310"/>
      <c r="MHT562" s="304"/>
      <c r="MHU562" s="408"/>
      <c r="MHV562" s="472"/>
      <c r="MHW562" s="906"/>
      <c r="MHX562" s="31"/>
      <c r="MHY562" s="419"/>
      <c r="MHZ562" s="419"/>
      <c r="MIA562" s="471"/>
      <c r="MIB562" s="17"/>
      <c r="MIC562" s="419"/>
      <c r="MID562" s="419"/>
      <c r="MIE562" s="17"/>
      <c r="MIF562" s="17"/>
      <c r="MIG562" s="913"/>
      <c r="MIH562" s="17"/>
      <c r="MII562" s="17"/>
      <c r="MIJ562" s="219"/>
      <c r="MIK562" s="310"/>
      <c r="MIL562" s="304"/>
      <c r="MIM562" s="408"/>
      <c r="MIN562" s="472"/>
      <c r="MIO562" s="906"/>
      <c r="MIP562" s="31"/>
      <c r="MIQ562" s="419"/>
      <c r="MIR562" s="419"/>
      <c r="MIS562" s="471"/>
      <c r="MIT562" s="17"/>
      <c r="MIU562" s="419"/>
      <c r="MIV562" s="419"/>
      <c r="MIW562" s="17"/>
      <c r="MIX562" s="17"/>
      <c r="MIY562" s="913"/>
      <c r="MIZ562" s="17"/>
      <c r="MJA562" s="17"/>
      <c r="MJB562" s="219"/>
      <c r="MJC562" s="310"/>
      <c r="MJD562" s="304"/>
      <c r="MJE562" s="408"/>
      <c r="MJF562" s="472"/>
      <c r="MJG562" s="906"/>
      <c r="MJH562" s="31"/>
      <c r="MJI562" s="419"/>
      <c r="MJJ562" s="419"/>
      <c r="MJK562" s="471"/>
      <c r="MJL562" s="17"/>
      <c r="MJM562" s="419"/>
      <c r="MJN562" s="419"/>
      <c r="MJO562" s="17"/>
      <c r="MJP562" s="17"/>
      <c r="MJQ562" s="913"/>
      <c r="MJR562" s="17"/>
      <c r="MJS562" s="17"/>
      <c r="MJT562" s="219"/>
      <c r="MJU562" s="310"/>
      <c r="MJV562" s="304"/>
      <c r="MJW562" s="408"/>
      <c r="MJX562" s="472"/>
      <c r="MJY562" s="906"/>
      <c r="MJZ562" s="31"/>
      <c r="MKA562" s="419"/>
      <c r="MKB562" s="419"/>
      <c r="MKC562" s="471"/>
      <c r="MKD562" s="17"/>
      <c r="MKE562" s="419"/>
      <c r="MKF562" s="419"/>
      <c r="MKG562" s="17"/>
      <c r="MKH562" s="17"/>
      <c r="MKI562" s="913"/>
      <c r="MKJ562" s="17"/>
      <c r="MKK562" s="17"/>
      <c r="MKL562" s="219"/>
      <c r="MKM562" s="310"/>
      <c r="MKN562" s="304"/>
      <c r="MKO562" s="408"/>
      <c r="MKP562" s="472"/>
      <c r="MKQ562" s="906"/>
      <c r="MKR562" s="31"/>
      <c r="MKS562" s="419"/>
      <c r="MKT562" s="419"/>
      <c r="MKU562" s="471"/>
      <c r="MKV562" s="17"/>
      <c r="MKW562" s="419"/>
      <c r="MKX562" s="419"/>
      <c r="MKY562" s="17"/>
      <c r="MKZ562" s="17"/>
      <c r="MLA562" s="913"/>
      <c r="MLB562" s="17"/>
      <c r="MLC562" s="17"/>
      <c r="MLD562" s="219"/>
      <c r="MLE562" s="310"/>
      <c r="MLF562" s="304"/>
      <c r="MLG562" s="408"/>
      <c r="MLH562" s="472"/>
      <c r="MLI562" s="906"/>
      <c r="MLJ562" s="31"/>
      <c r="MLK562" s="419"/>
      <c r="MLL562" s="419"/>
      <c r="MLM562" s="471"/>
      <c r="MLN562" s="17"/>
      <c r="MLO562" s="419"/>
      <c r="MLP562" s="419"/>
      <c r="MLQ562" s="17"/>
      <c r="MLR562" s="17"/>
      <c r="MLS562" s="913"/>
      <c r="MLT562" s="17"/>
      <c r="MLU562" s="17"/>
      <c r="MLV562" s="219"/>
      <c r="MLW562" s="310"/>
      <c r="MLX562" s="304"/>
      <c r="MLY562" s="408"/>
      <c r="MLZ562" s="472"/>
      <c r="MMA562" s="906"/>
      <c r="MMB562" s="31"/>
      <c r="MMC562" s="419"/>
      <c r="MMD562" s="419"/>
      <c r="MME562" s="471"/>
      <c r="MMF562" s="17"/>
      <c r="MMG562" s="419"/>
      <c r="MMH562" s="419"/>
      <c r="MMI562" s="17"/>
      <c r="MMJ562" s="17"/>
      <c r="MMK562" s="913"/>
      <c r="MML562" s="17"/>
      <c r="MMM562" s="17"/>
      <c r="MMN562" s="219"/>
      <c r="MMO562" s="310"/>
      <c r="MMP562" s="304"/>
      <c r="MMQ562" s="408"/>
      <c r="MMR562" s="472"/>
      <c r="MMS562" s="906"/>
      <c r="MMT562" s="31"/>
      <c r="MMU562" s="419"/>
      <c r="MMV562" s="419"/>
      <c r="MMW562" s="471"/>
      <c r="MMX562" s="17"/>
      <c r="MMY562" s="419"/>
      <c r="MMZ562" s="419"/>
      <c r="MNA562" s="17"/>
      <c r="MNB562" s="17"/>
      <c r="MNC562" s="913"/>
      <c r="MND562" s="17"/>
      <c r="MNE562" s="17"/>
      <c r="MNF562" s="219"/>
      <c r="MNG562" s="310"/>
      <c r="MNH562" s="304"/>
      <c r="MNI562" s="408"/>
      <c r="MNJ562" s="472"/>
      <c r="MNK562" s="906"/>
      <c r="MNL562" s="31"/>
      <c r="MNM562" s="419"/>
      <c r="MNN562" s="419"/>
      <c r="MNO562" s="471"/>
      <c r="MNP562" s="17"/>
      <c r="MNQ562" s="419"/>
      <c r="MNR562" s="419"/>
      <c r="MNS562" s="17"/>
      <c r="MNT562" s="17"/>
      <c r="MNU562" s="913"/>
      <c r="MNV562" s="17"/>
      <c r="MNW562" s="17"/>
      <c r="MNX562" s="219"/>
      <c r="MNY562" s="310"/>
      <c r="MNZ562" s="304"/>
      <c r="MOA562" s="408"/>
      <c r="MOB562" s="472"/>
      <c r="MOC562" s="906"/>
      <c r="MOD562" s="31"/>
      <c r="MOE562" s="419"/>
      <c r="MOF562" s="419"/>
      <c r="MOG562" s="471"/>
      <c r="MOH562" s="17"/>
      <c r="MOI562" s="419"/>
      <c r="MOJ562" s="419"/>
      <c r="MOK562" s="17"/>
      <c r="MOL562" s="17"/>
      <c r="MOM562" s="913"/>
      <c r="MON562" s="17"/>
      <c r="MOO562" s="17"/>
      <c r="MOP562" s="219"/>
      <c r="MOQ562" s="310"/>
      <c r="MOR562" s="304"/>
      <c r="MOS562" s="408"/>
      <c r="MOT562" s="472"/>
      <c r="MOU562" s="906"/>
      <c r="MOV562" s="31"/>
      <c r="MOW562" s="419"/>
      <c r="MOX562" s="419"/>
      <c r="MOY562" s="471"/>
      <c r="MOZ562" s="17"/>
      <c r="MPA562" s="419"/>
      <c r="MPB562" s="419"/>
      <c r="MPC562" s="17"/>
      <c r="MPD562" s="17"/>
      <c r="MPE562" s="913"/>
      <c r="MPF562" s="17"/>
      <c r="MPG562" s="17"/>
      <c r="MPH562" s="219"/>
      <c r="MPI562" s="310"/>
      <c r="MPJ562" s="304"/>
      <c r="MPK562" s="408"/>
      <c r="MPL562" s="472"/>
      <c r="MPM562" s="906"/>
      <c r="MPN562" s="31"/>
      <c r="MPO562" s="419"/>
      <c r="MPP562" s="419"/>
      <c r="MPQ562" s="471"/>
      <c r="MPR562" s="17"/>
      <c r="MPS562" s="419"/>
      <c r="MPT562" s="419"/>
      <c r="MPU562" s="17"/>
      <c r="MPV562" s="17"/>
      <c r="MPW562" s="913"/>
      <c r="MPX562" s="17"/>
      <c r="MPY562" s="17"/>
      <c r="MPZ562" s="219"/>
      <c r="MQA562" s="310"/>
      <c r="MQB562" s="304"/>
      <c r="MQC562" s="408"/>
      <c r="MQD562" s="472"/>
      <c r="MQE562" s="906"/>
      <c r="MQF562" s="31"/>
      <c r="MQG562" s="419"/>
      <c r="MQH562" s="419"/>
      <c r="MQI562" s="471"/>
      <c r="MQJ562" s="17"/>
      <c r="MQK562" s="419"/>
      <c r="MQL562" s="419"/>
      <c r="MQM562" s="17"/>
      <c r="MQN562" s="17"/>
      <c r="MQO562" s="913"/>
      <c r="MQP562" s="17"/>
      <c r="MQQ562" s="17"/>
      <c r="MQR562" s="219"/>
      <c r="MQS562" s="310"/>
      <c r="MQT562" s="304"/>
      <c r="MQU562" s="408"/>
      <c r="MQV562" s="472"/>
      <c r="MQW562" s="906"/>
      <c r="MQX562" s="31"/>
      <c r="MQY562" s="419"/>
      <c r="MQZ562" s="419"/>
      <c r="MRA562" s="471"/>
      <c r="MRB562" s="17"/>
      <c r="MRC562" s="419"/>
      <c r="MRD562" s="419"/>
      <c r="MRE562" s="17"/>
      <c r="MRF562" s="17"/>
      <c r="MRG562" s="913"/>
      <c r="MRH562" s="17"/>
      <c r="MRI562" s="17"/>
      <c r="MRJ562" s="219"/>
      <c r="MRK562" s="310"/>
      <c r="MRL562" s="304"/>
      <c r="MRM562" s="408"/>
      <c r="MRN562" s="472"/>
      <c r="MRO562" s="906"/>
      <c r="MRP562" s="31"/>
      <c r="MRQ562" s="419"/>
      <c r="MRR562" s="419"/>
      <c r="MRS562" s="471"/>
      <c r="MRT562" s="17"/>
      <c r="MRU562" s="419"/>
      <c r="MRV562" s="419"/>
      <c r="MRW562" s="17"/>
      <c r="MRX562" s="17"/>
      <c r="MRY562" s="913"/>
      <c r="MRZ562" s="17"/>
      <c r="MSA562" s="17"/>
      <c r="MSB562" s="219"/>
      <c r="MSC562" s="310"/>
      <c r="MSD562" s="304"/>
      <c r="MSE562" s="408"/>
      <c r="MSF562" s="472"/>
      <c r="MSG562" s="906"/>
      <c r="MSH562" s="31"/>
      <c r="MSI562" s="419"/>
      <c r="MSJ562" s="419"/>
      <c r="MSK562" s="471"/>
      <c r="MSL562" s="17"/>
      <c r="MSM562" s="419"/>
      <c r="MSN562" s="419"/>
      <c r="MSO562" s="17"/>
      <c r="MSP562" s="17"/>
      <c r="MSQ562" s="913"/>
      <c r="MSR562" s="17"/>
      <c r="MSS562" s="17"/>
      <c r="MST562" s="219"/>
      <c r="MSU562" s="310"/>
      <c r="MSV562" s="304"/>
      <c r="MSW562" s="408"/>
      <c r="MSX562" s="472"/>
      <c r="MSY562" s="906"/>
      <c r="MSZ562" s="31"/>
      <c r="MTA562" s="419"/>
      <c r="MTB562" s="419"/>
      <c r="MTC562" s="471"/>
      <c r="MTD562" s="17"/>
      <c r="MTE562" s="419"/>
      <c r="MTF562" s="419"/>
      <c r="MTG562" s="17"/>
      <c r="MTH562" s="17"/>
      <c r="MTI562" s="913"/>
      <c r="MTJ562" s="17"/>
      <c r="MTK562" s="17"/>
      <c r="MTL562" s="219"/>
      <c r="MTM562" s="310"/>
      <c r="MTN562" s="304"/>
      <c r="MTO562" s="408"/>
      <c r="MTP562" s="472"/>
      <c r="MTQ562" s="906"/>
      <c r="MTR562" s="31"/>
      <c r="MTS562" s="419"/>
      <c r="MTT562" s="419"/>
      <c r="MTU562" s="471"/>
      <c r="MTV562" s="17"/>
      <c r="MTW562" s="419"/>
      <c r="MTX562" s="419"/>
      <c r="MTY562" s="17"/>
      <c r="MTZ562" s="17"/>
      <c r="MUA562" s="913"/>
      <c r="MUB562" s="17"/>
      <c r="MUC562" s="17"/>
      <c r="MUD562" s="219"/>
      <c r="MUE562" s="310"/>
      <c r="MUF562" s="304"/>
      <c r="MUG562" s="408"/>
      <c r="MUH562" s="472"/>
      <c r="MUI562" s="906"/>
      <c r="MUJ562" s="31"/>
      <c r="MUK562" s="419"/>
      <c r="MUL562" s="419"/>
      <c r="MUM562" s="471"/>
      <c r="MUN562" s="17"/>
      <c r="MUO562" s="419"/>
      <c r="MUP562" s="419"/>
      <c r="MUQ562" s="17"/>
      <c r="MUR562" s="17"/>
      <c r="MUS562" s="913"/>
      <c r="MUT562" s="17"/>
      <c r="MUU562" s="17"/>
      <c r="MUV562" s="219"/>
      <c r="MUW562" s="310"/>
      <c r="MUX562" s="304"/>
      <c r="MUY562" s="408"/>
      <c r="MUZ562" s="472"/>
      <c r="MVA562" s="906"/>
      <c r="MVB562" s="31"/>
      <c r="MVC562" s="419"/>
      <c r="MVD562" s="419"/>
      <c r="MVE562" s="471"/>
      <c r="MVF562" s="17"/>
      <c r="MVG562" s="419"/>
      <c r="MVH562" s="419"/>
      <c r="MVI562" s="17"/>
      <c r="MVJ562" s="17"/>
      <c r="MVK562" s="913"/>
      <c r="MVL562" s="17"/>
      <c r="MVM562" s="17"/>
      <c r="MVN562" s="219"/>
      <c r="MVO562" s="310"/>
      <c r="MVP562" s="304"/>
      <c r="MVQ562" s="408"/>
      <c r="MVR562" s="472"/>
      <c r="MVS562" s="906"/>
      <c r="MVT562" s="31"/>
      <c r="MVU562" s="419"/>
      <c r="MVV562" s="419"/>
      <c r="MVW562" s="471"/>
      <c r="MVX562" s="17"/>
      <c r="MVY562" s="419"/>
      <c r="MVZ562" s="419"/>
      <c r="MWA562" s="17"/>
      <c r="MWB562" s="17"/>
      <c r="MWC562" s="913"/>
      <c r="MWD562" s="17"/>
      <c r="MWE562" s="17"/>
      <c r="MWF562" s="219"/>
      <c r="MWG562" s="310"/>
      <c r="MWH562" s="304"/>
      <c r="MWI562" s="408"/>
      <c r="MWJ562" s="472"/>
      <c r="MWK562" s="906"/>
      <c r="MWL562" s="31"/>
      <c r="MWM562" s="419"/>
      <c r="MWN562" s="419"/>
      <c r="MWO562" s="471"/>
      <c r="MWP562" s="17"/>
      <c r="MWQ562" s="419"/>
      <c r="MWR562" s="419"/>
      <c r="MWS562" s="17"/>
      <c r="MWT562" s="17"/>
      <c r="MWU562" s="913"/>
      <c r="MWV562" s="17"/>
      <c r="MWW562" s="17"/>
      <c r="MWX562" s="219"/>
      <c r="MWY562" s="310"/>
      <c r="MWZ562" s="304"/>
      <c r="MXA562" s="408"/>
      <c r="MXB562" s="472"/>
      <c r="MXC562" s="906"/>
      <c r="MXD562" s="31"/>
      <c r="MXE562" s="419"/>
      <c r="MXF562" s="419"/>
      <c r="MXG562" s="471"/>
      <c r="MXH562" s="17"/>
      <c r="MXI562" s="419"/>
      <c r="MXJ562" s="419"/>
      <c r="MXK562" s="17"/>
      <c r="MXL562" s="17"/>
      <c r="MXM562" s="913"/>
      <c r="MXN562" s="17"/>
      <c r="MXO562" s="17"/>
      <c r="MXP562" s="219"/>
      <c r="MXQ562" s="310"/>
      <c r="MXR562" s="304"/>
      <c r="MXS562" s="408"/>
      <c r="MXT562" s="472"/>
      <c r="MXU562" s="906"/>
      <c r="MXV562" s="31"/>
      <c r="MXW562" s="419"/>
      <c r="MXX562" s="419"/>
      <c r="MXY562" s="471"/>
      <c r="MXZ562" s="17"/>
      <c r="MYA562" s="419"/>
      <c r="MYB562" s="419"/>
      <c r="MYC562" s="17"/>
      <c r="MYD562" s="17"/>
      <c r="MYE562" s="913"/>
      <c r="MYF562" s="17"/>
      <c r="MYG562" s="17"/>
      <c r="MYH562" s="219"/>
      <c r="MYI562" s="310"/>
      <c r="MYJ562" s="304"/>
      <c r="MYK562" s="408"/>
      <c r="MYL562" s="472"/>
      <c r="MYM562" s="906"/>
      <c r="MYN562" s="31"/>
      <c r="MYO562" s="419"/>
      <c r="MYP562" s="419"/>
      <c r="MYQ562" s="471"/>
      <c r="MYR562" s="17"/>
      <c r="MYS562" s="419"/>
      <c r="MYT562" s="419"/>
      <c r="MYU562" s="17"/>
      <c r="MYV562" s="17"/>
      <c r="MYW562" s="913"/>
      <c r="MYX562" s="17"/>
      <c r="MYY562" s="17"/>
      <c r="MYZ562" s="219"/>
      <c r="MZA562" s="310"/>
      <c r="MZB562" s="304"/>
      <c r="MZC562" s="408"/>
      <c r="MZD562" s="472"/>
      <c r="MZE562" s="906"/>
      <c r="MZF562" s="31"/>
      <c r="MZG562" s="419"/>
      <c r="MZH562" s="419"/>
      <c r="MZI562" s="471"/>
      <c r="MZJ562" s="17"/>
      <c r="MZK562" s="419"/>
      <c r="MZL562" s="419"/>
      <c r="MZM562" s="17"/>
      <c r="MZN562" s="17"/>
      <c r="MZO562" s="913"/>
      <c r="MZP562" s="17"/>
      <c r="MZQ562" s="17"/>
      <c r="MZR562" s="219"/>
      <c r="MZS562" s="310"/>
      <c r="MZT562" s="304"/>
      <c r="MZU562" s="408"/>
      <c r="MZV562" s="472"/>
      <c r="MZW562" s="906"/>
      <c r="MZX562" s="31"/>
      <c r="MZY562" s="419"/>
      <c r="MZZ562" s="419"/>
      <c r="NAA562" s="471"/>
      <c r="NAB562" s="17"/>
      <c r="NAC562" s="419"/>
      <c r="NAD562" s="419"/>
      <c r="NAE562" s="17"/>
      <c r="NAF562" s="17"/>
      <c r="NAG562" s="913"/>
      <c r="NAH562" s="17"/>
      <c r="NAI562" s="17"/>
      <c r="NAJ562" s="219"/>
      <c r="NAK562" s="310"/>
      <c r="NAL562" s="304"/>
      <c r="NAM562" s="408"/>
      <c r="NAN562" s="472"/>
      <c r="NAO562" s="906"/>
      <c r="NAP562" s="31"/>
      <c r="NAQ562" s="419"/>
      <c r="NAR562" s="419"/>
      <c r="NAS562" s="471"/>
      <c r="NAT562" s="17"/>
      <c r="NAU562" s="419"/>
      <c r="NAV562" s="419"/>
      <c r="NAW562" s="17"/>
      <c r="NAX562" s="17"/>
      <c r="NAY562" s="913"/>
      <c r="NAZ562" s="17"/>
      <c r="NBA562" s="17"/>
      <c r="NBB562" s="219"/>
      <c r="NBC562" s="310"/>
      <c r="NBD562" s="304"/>
      <c r="NBE562" s="408"/>
      <c r="NBF562" s="472"/>
      <c r="NBG562" s="906"/>
      <c r="NBH562" s="31"/>
      <c r="NBI562" s="419"/>
      <c r="NBJ562" s="419"/>
      <c r="NBK562" s="471"/>
      <c r="NBL562" s="17"/>
      <c r="NBM562" s="419"/>
      <c r="NBN562" s="419"/>
      <c r="NBO562" s="17"/>
      <c r="NBP562" s="17"/>
      <c r="NBQ562" s="913"/>
      <c r="NBR562" s="17"/>
      <c r="NBS562" s="17"/>
      <c r="NBT562" s="219"/>
      <c r="NBU562" s="310"/>
      <c r="NBV562" s="304"/>
      <c r="NBW562" s="408"/>
      <c r="NBX562" s="472"/>
      <c r="NBY562" s="906"/>
      <c r="NBZ562" s="31"/>
      <c r="NCA562" s="419"/>
      <c r="NCB562" s="419"/>
      <c r="NCC562" s="471"/>
      <c r="NCD562" s="17"/>
      <c r="NCE562" s="419"/>
      <c r="NCF562" s="419"/>
      <c r="NCG562" s="17"/>
      <c r="NCH562" s="17"/>
      <c r="NCI562" s="913"/>
      <c r="NCJ562" s="17"/>
      <c r="NCK562" s="17"/>
      <c r="NCL562" s="219"/>
      <c r="NCM562" s="310"/>
      <c r="NCN562" s="304"/>
      <c r="NCO562" s="408"/>
      <c r="NCP562" s="472"/>
      <c r="NCQ562" s="906"/>
      <c r="NCR562" s="31"/>
      <c r="NCS562" s="419"/>
      <c r="NCT562" s="419"/>
      <c r="NCU562" s="471"/>
      <c r="NCV562" s="17"/>
      <c r="NCW562" s="419"/>
      <c r="NCX562" s="419"/>
      <c r="NCY562" s="17"/>
      <c r="NCZ562" s="17"/>
      <c r="NDA562" s="913"/>
      <c r="NDB562" s="17"/>
      <c r="NDC562" s="17"/>
      <c r="NDD562" s="219"/>
      <c r="NDE562" s="310"/>
      <c r="NDF562" s="304"/>
      <c r="NDG562" s="408"/>
      <c r="NDH562" s="472"/>
      <c r="NDI562" s="906"/>
      <c r="NDJ562" s="31"/>
      <c r="NDK562" s="419"/>
      <c r="NDL562" s="419"/>
      <c r="NDM562" s="471"/>
      <c r="NDN562" s="17"/>
      <c r="NDO562" s="419"/>
      <c r="NDP562" s="419"/>
      <c r="NDQ562" s="17"/>
      <c r="NDR562" s="17"/>
      <c r="NDS562" s="913"/>
      <c r="NDT562" s="17"/>
      <c r="NDU562" s="17"/>
      <c r="NDV562" s="219"/>
      <c r="NDW562" s="310"/>
      <c r="NDX562" s="304"/>
      <c r="NDY562" s="408"/>
      <c r="NDZ562" s="472"/>
      <c r="NEA562" s="906"/>
      <c r="NEB562" s="31"/>
      <c r="NEC562" s="419"/>
      <c r="NED562" s="419"/>
      <c r="NEE562" s="471"/>
      <c r="NEF562" s="17"/>
      <c r="NEG562" s="419"/>
      <c r="NEH562" s="419"/>
      <c r="NEI562" s="17"/>
      <c r="NEJ562" s="17"/>
      <c r="NEK562" s="913"/>
      <c r="NEL562" s="17"/>
      <c r="NEM562" s="17"/>
      <c r="NEN562" s="219"/>
      <c r="NEO562" s="310"/>
      <c r="NEP562" s="304"/>
      <c r="NEQ562" s="408"/>
      <c r="NER562" s="472"/>
      <c r="NES562" s="906"/>
      <c r="NET562" s="31"/>
      <c r="NEU562" s="419"/>
      <c r="NEV562" s="419"/>
      <c r="NEW562" s="471"/>
      <c r="NEX562" s="17"/>
      <c r="NEY562" s="419"/>
      <c r="NEZ562" s="419"/>
      <c r="NFA562" s="17"/>
      <c r="NFB562" s="17"/>
      <c r="NFC562" s="913"/>
      <c r="NFD562" s="17"/>
      <c r="NFE562" s="17"/>
      <c r="NFF562" s="219"/>
      <c r="NFG562" s="310"/>
      <c r="NFH562" s="304"/>
      <c r="NFI562" s="408"/>
      <c r="NFJ562" s="472"/>
      <c r="NFK562" s="906"/>
      <c r="NFL562" s="31"/>
      <c r="NFM562" s="419"/>
      <c r="NFN562" s="419"/>
      <c r="NFO562" s="471"/>
      <c r="NFP562" s="17"/>
      <c r="NFQ562" s="419"/>
      <c r="NFR562" s="419"/>
      <c r="NFS562" s="17"/>
      <c r="NFT562" s="17"/>
      <c r="NFU562" s="913"/>
      <c r="NFV562" s="17"/>
      <c r="NFW562" s="17"/>
      <c r="NFX562" s="219"/>
      <c r="NFY562" s="310"/>
      <c r="NFZ562" s="304"/>
      <c r="NGA562" s="408"/>
      <c r="NGB562" s="472"/>
      <c r="NGC562" s="906"/>
      <c r="NGD562" s="31"/>
      <c r="NGE562" s="419"/>
      <c r="NGF562" s="419"/>
      <c r="NGG562" s="471"/>
      <c r="NGH562" s="17"/>
      <c r="NGI562" s="419"/>
      <c r="NGJ562" s="419"/>
      <c r="NGK562" s="17"/>
      <c r="NGL562" s="17"/>
      <c r="NGM562" s="913"/>
      <c r="NGN562" s="17"/>
      <c r="NGO562" s="17"/>
      <c r="NGP562" s="219"/>
      <c r="NGQ562" s="310"/>
      <c r="NGR562" s="304"/>
      <c r="NGS562" s="408"/>
      <c r="NGT562" s="472"/>
      <c r="NGU562" s="906"/>
      <c r="NGV562" s="31"/>
      <c r="NGW562" s="419"/>
      <c r="NGX562" s="419"/>
      <c r="NGY562" s="471"/>
      <c r="NGZ562" s="17"/>
      <c r="NHA562" s="419"/>
      <c r="NHB562" s="419"/>
      <c r="NHC562" s="17"/>
      <c r="NHD562" s="17"/>
      <c r="NHE562" s="913"/>
      <c r="NHF562" s="17"/>
      <c r="NHG562" s="17"/>
      <c r="NHH562" s="219"/>
      <c r="NHI562" s="310"/>
      <c r="NHJ562" s="304"/>
      <c r="NHK562" s="408"/>
      <c r="NHL562" s="472"/>
      <c r="NHM562" s="906"/>
      <c r="NHN562" s="31"/>
      <c r="NHO562" s="419"/>
      <c r="NHP562" s="419"/>
      <c r="NHQ562" s="471"/>
      <c r="NHR562" s="17"/>
      <c r="NHS562" s="419"/>
      <c r="NHT562" s="419"/>
      <c r="NHU562" s="17"/>
      <c r="NHV562" s="17"/>
      <c r="NHW562" s="913"/>
      <c r="NHX562" s="17"/>
      <c r="NHY562" s="17"/>
      <c r="NHZ562" s="219"/>
      <c r="NIA562" s="310"/>
      <c r="NIB562" s="304"/>
      <c r="NIC562" s="408"/>
      <c r="NID562" s="472"/>
      <c r="NIE562" s="906"/>
      <c r="NIF562" s="31"/>
      <c r="NIG562" s="419"/>
      <c r="NIH562" s="419"/>
      <c r="NII562" s="471"/>
      <c r="NIJ562" s="17"/>
      <c r="NIK562" s="419"/>
      <c r="NIL562" s="419"/>
      <c r="NIM562" s="17"/>
      <c r="NIN562" s="17"/>
      <c r="NIO562" s="913"/>
      <c r="NIP562" s="17"/>
      <c r="NIQ562" s="17"/>
      <c r="NIR562" s="219"/>
      <c r="NIS562" s="310"/>
      <c r="NIT562" s="304"/>
      <c r="NIU562" s="408"/>
      <c r="NIV562" s="472"/>
      <c r="NIW562" s="906"/>
      <c r="NIX562" s="31"/>
      <c r="NIY562" s="419"/>
      <c r="NIZ562" s="419"/>
      <c r="NJA562" s="471"/>
      <c r="NJB562" s="17"/>
      <c r="NJC562" s="419"/>
      <c r="NJD562" s="419"/>
      <c r="NJE562" s="17"/>
      <c r="NJF562" s="17"/>
      <c r="NJG562" s="913"/>
      <c r="NJH562" s="17"/>
      <c r="NJI562" s="17"/>
      <c r="NJJ562" s="219"/>
      <c r="NJK562" s="310"/>
      <c r="NJL562" s="304"/>
      <c r="NJM562" s="408"/>
      <c r="NJN562" s="472"/>
      <c r="NJO562" s="906"/>
      <c r="NJP562" s="31"/>
      <c r="NJQ562" s="419"/>
      <c r="NJR562" s="419"/>
      <c r="NJS562" s="471"/>
      <c r="NJT562" s="17"/>
      <c r="NJU562" s="419"/>
      <c r="NJV562" s="419"/>
      <c r="NJW562" s="17"/>
      <c r="NJX562" s="17"/>
      <c r="NJY562" s="913"/>
      <c r="NJZ562" s="17"/>
      <c r="NKA562" s="17"/>
      <c r="NKB562" s="219"/>
      <c r="NKC562" s="310"/>
      <c r="NKD562" s="304"/>
      <c r="NKE562" s="408"/>
      <c r="NKF562" s="472"/>
      <c r="NKG562" s="906"/>
      <c r="NKH562" s="31"/>
      <c r="NKI562" s="419"/>
      <c r="NKJ562" s="419"/>
      <c r="NKK562" s="471"/>
      <c r="NKL562" s="17"/>
      <c r="NKM562" s="419"/>
      <c r="NKN562" s="419"/>
      <c r="NKO562" s="17"/>
      <c r="NKP562" s="17"/>
      <c r="NKQ562" s="913"/>
      <c r="NKR562" s="17"/>
      <c r="NKS562" s="17"/>
      <c r="NKT562" s="219"/>
      <c r="NKU562" s="310"/>
      <c r="NKV562" s="304"/>
      <c r="NKW562" s="408"/>
      <c r="NKX562" s="472"/>
      <c r="NKY562" s="906"/>
      <c r="NKZ562" s="31"/>
      <c r="NLA562" s="419"/>
      <c r="NLB562" s="419"/>
      <c r="NLC562" s="471"/>
      <c r="NLD562" s="17"/>
      <c r="NLE562" s="419"/>
      <c r="NLF562" s="419"/>
      <c r="NLG562" s="17"/>
      <c r="NLH562" s="17"/>
      <c r="NLI562" s="913"/>
      <c r="NLJ562" s="17"/>
      <c r="NLK562" s="17"/>
      <c r="NLL562" s="219"/>
      <c r="NLM562" s="310"/>
      <c r="NLN562" s="304"/>
      <c r="NLO562" s="408"/>
      <c r="NLP562" s="472"/>
      <c r="NLQ562" s="906"/>
      <c r="NLR562" s="31"/>
      <c r="NLS562" s="419"/>
      <c r="NLT562" s="419"/>
      <c r="NLU562" s="471"/>
      <c r="NLV562" s="17"/>
      <c r="NLW562" s="419"/>
      <c r="NLX562" s="419"/>
      <c r="NLY562" s="17"/>
      <c r="NLZ562" s="17"/>
      <c r="NMA562" s="913"/>
      <c r="NMB562" s="17"/>
      <c r="NMC562" s="17"/>
      <c r="NMD562" s="219"/>
      <c r="NME562" s="310"/>
      <c r="NMF562" s="304"/>
      <c r="NMG562" s="408"/>
      <c r="NMH562" s="472"/>
      <c r="NMI562" s="906"/>
      <c r="NMJ562" s="31"/>
      <c r="NMK562" s="419"/>
      <c r="NML562" s="419"/>
      <c r="NMM562" s="471"/>
      <c r="NMN562" s="17"/>
      <c r="NMO562" s="419"/>
      <c r="NMP562" s="419"/>
      <c r="NMQ562" s="17"/>
      <c r="NMR562" s="17"/>
      <c r="NMS562" s="913"/>
      <c r="NMT562" s="17"/>
      <c r="NMU562" s="17"/>
      <c r="NMV562" s="219"/>
      <c r="NMW562" s="310"/>
      <c r="NMX562" s="304"/>
      <c r="NMY562" s="408"/>
      <c r="NMZ562" s="472"/>
      <c r="NNA562" s="906"/>
      <c r="NNB562" s="31"/>
      <c r="NNC562" s="419"/>
      <c r="NND562" s="419"/>
      <c r="NNE562" s="471"/>
      <c r="NNF562" s="17"/>
      <c r="NNG562" s="419"/>
      <c r="NNH562" s="419"/>
      <c r="NNI562" s="17"/>
      <c r="NNJ562" s="17"/>
      <c r="NNK562" s="913"/>
      <c r="NNL562" s="17"/>
      <c r="NNM562" s="17"/>
      <c r="NNN562" s="219"/>
      <c r="NNO562" s="310"/>
      <c r="NNP562" s="304"/>
      <c r="NNQ562" s="408"/>
      <c r="NNR562" s="472"/>
      <c r="NNS562" s="906"/>
      <c r="NNT562" s="31"/>
      <c r="NNU562" s="419"/>
      <c r="NNV562" s="419"/>
      <c r="NNW562" s="471"/>
      <c r="NNX562" s="17"/>
      <c r="NNY562" s="419"/>
      <c r="NNZ562" s="419"/>
      <c r="NOA562" s="17"/>
      <c r="NOB562" s="17"/>
      <c r="NOC562" s="913"/>
      <c r="NOD562" s="17"/>
      <c r="NOE562" s="17"/>
      <c r="NOF562" s="219"/>
      <c r="NOG562" s="310"/>
      <c r="NOH562" s="304"/>
      <c r="NOI562" s="408"/>
      <c r="NOJ562" s="472"/>
      <c r="NOK562" s="906"/>
      <c r="NOL562" s="31"/>
      <c r="NOM562" s="419"/>
      <c r="NON562" s="419"/>
      <c r="NOO562" s="471"/>
      <c r="NOP562" s="17"/>
      <c r="NOQ562" s="419"/>
      <c r="NOR562" s="419"/>
      <c r="NOS562" s="17"/>
      <c r="NOT562" s="17"/>
      <c r="NOU562" s="913"/>
      <c r="NOV562" s="17"/>
      <c r="NOW562" s="17"/>
      <c r="NOX562" s="219"/>
      <c r="NOY562" s="310"/>
      <c r="NOZ562" s="304"/>
      <c r="NPA562" s="408"/>
      <c r="NPB562" s="472"/>
      <c r="NPC562" s="906"/>
      <c r="NPD562" s="31"/>
      <c r="NPE562" s="419"/>
      <c r="NPF562" s="419"/>
      <c r="NPG562" s="471"/>
      <c r="NPH562" s="17"/>
      <c r="NPI562" s="419"/>
      <c r="NPJ562" s="419"/>
      <c r="NPK562" s="17"/>
      <c r="NPL562" s="17"/>
      <c r="NPM562" s="913"/>
      <c r="NPN562" s="17"/>
      <c r="NPO562" s="17"/>
      <c r="NPP562" s="219"/>
      <c r="NPQ562" s="310"/>
      <c r="NPR562" s="304"/>
      <c r="NPS562" s="408"/>
      <c r="NPT562" s="472"/>
      <c r="NPU562" s="906"/>
      <c r="NPV562" s="31"/>
      <c r="NPW562" s="419"/>
      <c r="NPX562" s="419"/>
      <c r="NPY562" s="471"/>
      <c r="NPZ562" s="17"/>
      <c r="NQA562" s="419"/>
      <c r="NQB562" s="419"/>
      <c r="NQC562" s="17"/>
      <c r="NQD562" s="17"/>
      <c r="NQE562" s="913"/>
      <c r="NQF562" s="17"/>
      <c r="NQG562" s="17"/>
      <c r="NQH562" s="219"/>
      <c r="NQI562" s="310"/>
      <c r="NQJ562" s="304"/>
      <c r="NQK562" s="408"/>
      <c r="NQL562" s="472"/>
      <c r="NQM562" s="906"/>
      <c r="NQN562" s="31"/>
      <c r="NQO562" s="419"/>
      <c r="NQP562" s="419"/>
      <c r="NQQ562" s="471"/>
      <c r="NQR562" s="17"/>
      <c r="NQS562" s="419"/>
      <c r="NQT562" s="419"/>
      <c r="NQU562" s="17"/>
      <c r="NQV562" s="17"/>
      <c r="NQW562" s="913"/>
      <c r="NQX562" s="17"/>
      <c r="NQY562" s="17"/>
      <c r="NQZ562" s="219"/>
      <c r="NRA562" s="310"/>
      <c r="NRB562" s="304"/>
      <c r="NRC562" s="408"/>
      <c r="NRD562" s="472"/>
      <c r="NRE562" s="906"/>
      <c r="NRF562" s="31"/>
      <c r="NRG562" s="419"/>
      <c r="NRH562" s="419"/>
      <c r="NRI562" s="471"/>
      <c r="NRJ562" s="17"/>
      <c r="NRK562" s="419"/>
      <c r="NRL562" s="419"/>
      <c r="NRM562" s="17"/>
      <c r="NRN562" s="17"/>
      <c r="NRO562" s="913"/>
      <c r="NRP562" s="17"/>
      <c r="NRQ562" s="17"/>
      <c r="NRR562" s="219"/>
      <c r="NRS562" s="310"/>
      <c r="NRT562" s="304"/>
      <c r="NRU562" s="408"/>
      <c r="NRV562" s="472"/>
      <c r="NRW562" s="906"/>
      <c r="NRX562" s="31"/>
      <c r="NRY562" s="419"/>
      <c r="NRZ562" s="419"/>
      <c r="NSA562" s="471"/>
      <c r="NSB562" s="17"/>
      <c r="NSC562" s="419"/>
      <c r="NSD562" s="419"/>
      <c r="NSE562" s="17"/>
      <c r="NSF562" s="17"/>
      <c r="NSG562" s="913"/>
      <c r="NSH562" s="17"/>
      <c r="NSI562" s="17"/>
      <c r="NSJ562" s="219"/>
      <c r="NSK562" s="310"/>
      <c r="NSL562" s="304"/>
      <c r="NSM562" s="408"/>
      <c r="NSN562" s="472"/>
      <c r="NSO562" s="906"/>
      <c r="NSP562" s="31"/>
      <c r="NSQ562" s="419"/>
      <c r="NSR562" s="419"/>
      <c r="NSS562" s="471"/>
      <c r="NST562" s="17"/>
      <c r="NSU562" s="419"/>
      <c r="NSV562" s="419"/>
      <c r="NSW562" s="17"/>
      <c r="NSX562" s="17"/>
      <c r="NSY562" s="913"/>
      <c r="NSZ562" s="17"/>
      <c r="NTA562" s="17"/>
      <c r="NTB562" s="219"/>
      <c r="NTC562" s="310"/>
      <c r="NTD562" s="304"/>
      <c r="NTE562" s="408"/>
      <c r="NTF562" s="472"/>
      <c r="NTG562" s="906"/>
      <c r="NTH562" s="31"/>
      <c r="NTI562" s="419"/>
      <c r="NTJ562" s="419"/>
      <c r="NTK562" s="471"/>
      <c r="NTL562" s="17"/>
      <c r="NTM562" s="419"/>
      <c r="NTN562" s="419"/>
      <c r="NTO562" s="17"/>
      <c r="NTP562" s="17"/>
      <c r="NTQ562" s="913"/>
      <c r="NTR562" s="17"/>
      <c r="NTS562" s="17"/>
      <c r="NTT562" s="219"/>
      <c r="NTU562" s="310"/>
      <c r="NTV562" s="304"/>
      <c r="NTW562" s="408"/>
      <c r="NTX562" s="472"/>
      <c r="NTY562" s="906"/>
      <c r="NTZ562" s="31"/>
      <c r="NUA562" s="419"/>
      <c r="NUB562" s="419"/>
      <c r="NUC562" s="471"/>
      <c r="NUD562" s="17"/>
      <c r="NUE562" s="419"/>
      <c r="NUF562" s="419"/>
      <c r="NUG562" s="17"/>
      <c r="NUH562" s="17"/>
      <c r="NUI562" s="913"/>
      <c r="NUJ562" s="17"/>
      <c r="NUK562" s="17"/>
      <c r="NUL562" s="219"/>
      <c r="NUM562" s="310"/>
      <c r="NUN562" s="304"/>
      <c r="NUO562" s="408"/>
      <c r="NUP562" s="472"/>
      <c r="NUQ562" s="906"/>
      <c r="NUR562" s="31"/>
      <c r="NUS562" s="419"/>
      <c r="NUT562" s="419"/>
      <c r="NUU562" s="471"/>
      <c r="NUV562" s="17"/>
      <c r="NUW562" s="419"/>
      <c r="NUX562" s="419"/>
      <c r="NUY562" s="17"/>
      <c r="NUZ562" s="17"/>
      <c r="NVA562" s="913"/>
      <c r="NVB562" s="17"/>
      <c r="NVC562" s="17"/>
      <c r="NVD562" s="219"/>
      <c r="NVE562" s="310"/>
      <c r="NVF562" s="304"/>
      <c r="NVG562" s="408"/>
      <c r="NVH562" s="472"/>
      <c r="NVI562" s="906"/>
      <c r="NVJ562" s="31"/>
      <c r="NVK562" s="419"/>
      <c r="NVL562" s="419"/>
      <c r="NVM562" s="471"/>
      <c r="NVN562" s="17"/>
      <c r="NVO562" s="419"/>
      <c r="NVP562" s="419"/>
      <c r="NVQ562" s="17"/>
      <c r="NVR562" s="17"/>
      <c r="NVS562" s="913"/>
      <c r="NVT562" s="17"/>
      <c r="NVU562" s="17"/>
      <c r="NVV562" s="219"/>
      <c r="NVW562" s="310"/>
      <c r="NVX562" s="304"/>
      <c r="NVY562" s="408"/>
      <c r="NVZ562" s="472"/>
      <c r="NWA562" s="906"/>
      <c r="NWB562" s="31"/>
      <c r="NWC562" s="419"/>
      <c r="NWD562" s="419"/>
      <c r="NWE562" s="471"/>
      <c r="NWF562" s="17"/>
      <c r="NWG562" s="419"/>
      <c r="NWH562" s="419"/>
      <c r="NWI562" s="17"/>
      <c r="NWJ562" s="17"/>
      <c r="NWK562" s="913"/>
      <c r="NWL562" s="17"/>
      <c r="NWM562" s="17"/>
      <c r="NWN562" s="219"/>
      <c r="NWO562" s="310"/>
      <c r="NWP562" s="304"/>
      <c r="NWQ562" s="408"/>
      <c r="NWR562" s="472"/>
      <c r="NWS562" s="906"/>
      <c r="NWT562" s="31"/>
      <c r="NWU562" s="419"/>
      <c r="NWV562" s="419"/>
      <c r="NWW562" s="471"/>
      <c r="NWX562" s="17"/>
      <c r="NWY562" s="419"/>
      <c r="NWZ562" s="419"/>
      <c r="NXA562" s="17"/>
      <c r="NXB562" s="17"/>
      <c r="NXC562" s="913"/>
      <c r="NXD562" s="17"/>
      <c r="NXE562" s="17"/>
      <c r="NXF562" s="219"/>
      <c r="NXG562" s="310"/>
      <c r="NXH562" s="304"/>
      <c r="NXI562" s="408"/>
      <c r="NXJ562" s="472"/>
      <c r="NXK562" s="906"/>
      <c r="NXL562" s="31"/>
      <c r="NXM562" s="419"/>
      <c r="NXN562" s="419"/>
      <c r="NXO562" s="471"/>
      <c r="NXP562" s="17"/>
      <c r="NXQ562" s="419"/>
      <c r="NXR562" s="419"/>
      <c r="NXS562" s="17"/>
      <c r="NXT562" s="17"/>
      <c r="NXU562" s="913"/>
      <c r="NXV562" s="17"/>
      <c r="NXW562" s="17"/>
      <c r="NXX562" s="219"/>
      <c r="NXY562" s="310"/>
      <c r="NXZ562" s="304"/>
      <c r="NYA562" s="408"/>
      <c r="NYB562" s="472"/>
      <c r="NYC562" s="906"/>
      <c r="NYD562" s="31"/>
      <c r="NYE562" s="419"/>
      <c r="NYF562" s="419"/>
      <c r="NYG562" s="471"/>
      <c r="NYH562" s="17"/>
      <c r="NYI562" s="419"/>
      <c r="NYJ562" s="419"/>
      <c r="NYK562" s="17"/>
      <c r="NYL562" s="17"/>
      <c r="NYM562" s="913"/>
      <c r="NYN562" s="17"/>
      <c r="NYO562" s="17"/>
      <c r="NYP562" s="219"/>
      <c r="NYQ562" s="310"/>
      <c r="NYR562" s="304"/>
      <c r="NYS562" s="408"/>
      <c r="NYT562" s="472"/>
      <c r="NYU562" s="906"/>
      <c r="NYV562" s="31"/>
      <c r="NYW562" s="419"/>
      <c r="NYX562" s="419"/>
      <c r="NYY562" s="471"/>
      <c r="NYZ562" s="17"/>
      <c r="NZA562" s="419"/>
      <c r="NZB562" s="419"/>
      <c r="NZC562" s="17"/>
      <c r="NZD562" s="17"/>
      <c r="NZE562" s="913"/>
      <c r="NZF562" s="17"/>
      <c r="NZG562" s="17"/>
      <c r="NZH562" s="219"/>
      <c r="NZI562" s="310"/>
      <c r="NZJ562" s="304"/>
      <c r="NZK562" s="408"/>
      <c r="NZL562" s="472"/>
      <c r="NZM562" s="906"/>
      <c r="NZN562" s="31"/>
      <c r="NZO562" s="419"/>
      <c r="NZP562" s="419"/>
      <c r="NZQ562" s="471"/>
      <c r="NZR562" s="17"/>
      <c r="NZS562" s="419"/>
      <c r="NZT562" s="419"/>
      <c r="NZU562" s="17"/>
      <c r="NZV562" s="17"/>
      <c r="NZW562" s="913"/>
      <c r="NZX562" s="17"/>
      <c r="NZY562" s="17"/>
      <c r="NZZ562" s="219"/>
      <c r="OAA562" s="310"/>
      <c r="OAB562" s="304"/>
      <c r="OAC562" s="408"/>
      <c r="OAD562" s="472"/>
      <c r="OAE562" s="906"/>
      <c r="OAF562" s="31"/>
      <c r="OAG562" s="419"/>
      <c r="OAH562" s="419"/>
      <c r="OAI562" s="471"/>
      <c r="OAJ562" s="17"/>
      <c r="OAK562" s="419"/>
      <c r="OAL562" s="419"/>
      <c r="OAM562" s="17"/>
      <c r="OAN562" s="17"/>
      <c r="OAO562" s="913"/>
      <c r="OAP562" s="17"/>
      <c r="OAQ562" s="17"/>
      <c r="OAR562" s="219"/>
      <c r="OAS562" s="310"/>
      <c r="OAT562" s="304"/>
      <c r="OAU562" s="408"/>
      <c r="OAV562" s="472"/>
      <c r="OAW562" s="906"/>
      <c r="OAX562" s="31"/>
      <c r="OAY562" s="419"/>
      <c r="OAZ562" s="419"/>
      <c r="OBA562" s="471"/>
      <c r="OBB562" s="17"/>
      <c r="OBC562" s="419"/>
      <c r="OBD562" s="419"/>
      <c r="OBE562" s="17"/>
      <c r="OBF562" s="17"/>
      <c r="OBG562" s="913"/>
      <c r="OBH562" s="17"/>
      <c r="OBI562" s="17"/>
      <c r="OBJ562" s="219"/>
      <c r="OBK562" s="310"/>
      <c r="OBL562" s="304"/>
      <c r="OBM562" s="408"/>
      <c r="OBN562" s="472"/>
      <c r="OBO562" s="906"/>
      <c r="OBP562" s="31"/>
      <c r="OBQ562" s="419"/>
      <c r="OBR562" s="419"/>
      <c r="OBS562" s="471"/>
      <c r="OBT562" s="17"/>
      <c r="OBU562" s="419"/>
      <c r="OBV562" s="419"/>
      <c r="OBW562" s="17"/>
      <c r="OBX562" s="17"/>
      <c r="OBY562" s="913"/>
      <c r="OBZ562" s="17"/>
      <c r="OCA562" s="17"/>
      <c r="OCB562" s="219"/>
      <c r="OCC562" s="310"/>
      <c r="OCD562" s="304"/>
      <c r="OCE562" s="408"/>
      <c r="OCF562" s="472"/>
      <c r="OCG562" s="906"/>
      <c r="OCH562" s="31"/>
      <c r="OCI562" s="419"/>
      <c r="OCJ562" s="419"/>
      <c r="OCK562" s="471"/>
      <c r="OCL562" s="17"/>
      <c r="OCM562" s="419"/>
      <c r="OCN562" s="419"/>
      <c r="OCO562" s="17"/>
      <c r="OCP562" s="17"/>
      <c r="OCQ562" s="913"/>
      <c r="OCR562" s="17"/>
      <c r="OCS562" s="17"/>
      <c r="OCT562" s="219"/>
      <c r="OCU562" s="310"/>
      <c r="OCV562" s="304"/>
      <c r="OCW562" s="408"/>
      <c r="OCX562" s="472"/>
      <c r="OCY562" s="906"/>
      <c r="OCZ562" s="31"/>
      <c r="ODA562" s="419"/>
      <c r="ODB562" s="419"/>
      <c r="ODC562" s="471"/>
      <c r="ODD562" s="17"/>
      <c r="ODE562" s="419"/>
      <c r="ODF562" s="419"/>
      <c r="ODG562" s="17"/>
      <c r="ODH562" s="17"/>
      <c r="ODI562" s="913"/>
      <c r="ODJ562" s="17"/>
      <c r="ODK562" s="17"/>
      <c r="ODL562" s="219"/>
      <c r="ODM562" s="310"/>
      <c r="ODN562" s="304"/>
      <c r="ODO562" s="408"/>
      <c r="ODP562" s="472"/>
      <c r="ODQ562" s="906"/>
      <c r="ODR562" s="31"/>
      <c r="ODS562" s="419"/>
      <c r="ODT562" s="419"/>
      <c r="ODU562" s="471"/>
      <c r="ODV562" s="17"/>
      <c r="ODW562" s="419"/>
      <c r="ODX562" s="419"/>
      <c r="ODY562" s="17"/>
      <c r="ODZ562" s="17"/>
      <c r="OEA562" s="913"/>
      <c r="OEB562" s="17"/>
      <c r="OEC562" s="17"/>
      <c r="OED562" s="219"/>
      <c r="OEE562" s="310"/>
      <c r="OEF562" s="304"/>
      <c r="OEG562" s="408"/>
      <c r="OEH562" s="472"/>
      <c r="OEI562" s="906"/>
      <c r="OEJ562" s="31"/>
      <c r="OEK562" s="419"/>
      <c r="OEL562" s="419"/>
      <c r="OEM562" s="471"/>
      <c r="OEN562" s="17"/>
      <c r="OEO562" s="419"/>
      <c r="OEP562" s="419"/>
      <c r="OEQ562" s="17"/>
      <c r="OER562" s="17"/>
      <c r="OES562" s="913"/>
      <c r="OET562" s="17"/>
      <c r="OEU562" s="17"/>
      <c r="OEV562" s="219"/>
      <c r="OEW562" s="310"/>
      <c r="OEX562" s="304"/>
      <c r="OEY562" s="408"/>
      <c r="OEZ562" s="472"/>
      <c r="OFA562" s="906"/>
      <c r="OFB562" s="31"/>
      <c r="OFC562" s="419"/>
      <c r="OFD562" s="419"/>
      <c r="OFE562" s="471"/>
      <c r="OFF562" s="17"/>
      <c r="OFG562" s="419"/>
      <c r="OFH562" s="419"/>
      <c r="OFI562" s="17"/>
      <c r="OFJ562" s="17"/>
      <c r="OFK562" s="913"/>
      <c r="OFL562" s="17"/>
      <c r="OFM562" s="17"/>
      <c r="OFN562" s="219"/>
      <c r="OFO562" s="310"/>
      <c r="OFP562" s="304"/>
      <c r="OFQ562" s="408"/>
      <c r="OFR562" s="472"/>
      <c r="OFS562" s="906"/>
      <c r="OFT562" s="31"/>
      <c r="OFU562" s="419"/>
      <c r="OFV562" s="419"/>
      <c r="OFW562" s="471"/>
      <c r="OFX562" s="17"/>
      <c r="OFY562" s="419"/>
      <c r="OFZ562" s="419"/>
      <c r="OGA562" s="17"/>
      <c r="OGB562" s="17"/>
      <c r="OGC562" s="913"/>
      <c r="OGD562" s="17"/>
      <c r="OGE562" s="17"/>
      <c r="OGF562" s="219"/>
      <c r="OGG562" s="310"/>
      <c r="OGH562" s="304"/>
      <c r="OGI562" s="408"/>
      <c r="OGJ562" s="472"/>
      <c r="OGK562" s="906"/>
      <c r="OGL562" s="31"/>
      <c r="OGM562" s="419"/>
      <c r="OGN562" s="419"/>
      <c r="OGO562" s="471"/>
      <c r="OGP562" s="17"/>
      <c r="OGQ562" s="419"/>
      <c r="OGR562" s="419"/>
      <c r="OGS562" s="17"/>
      <c r="OGT562" s="17"/>
      <c r="OGU562" s="913"/>
      <c r="OGV562" s="17"/>
      <c r="OGW562" s="17"/>
      <c r="OGX562" s="219"/>
      <c r="OGY562" s="310"/>
      <c r="OGZ562" s="304"/>
      <c r="OHA562" s="408"/>
      <c r="OHB562" s="472"/>
      <c r="OHC562" s="906"/>
      <c r="OHD562" s="31"/>
      <c r="OHE562" s="419"/>
      <c r="OHF562" s="419"/>
      <c r="OHG562" s="471"/>
      <c r="OHH562" s="17"/>
      <c r="OHI562" s="419"/>
      <c r="OHJ562" s="419"/>
      <c r="OHK562" s="17"/>
      <c r="OHL562" s="17"/>
      <c r="OHM562" s="913"/>
      <c r="OHN562" s="17"/>
      <c r="OHO562" s="17"/>
      <c r="OHP562" s="219"/>
      <c r="OHQ562" s="310"/>
      <c r="OHR562" s="304"/>
      <c r="OHS562" s="408"/>
      <c r="OHT562" s="472"/>
      <c r="OHU562" s="906"/>
      <c r="OHV562" s="31"/>
      <c r="OHW562" s="419"/>
      <c r="OHX562" s="419"/>
      <c r="OHY562" s="471"/>
      <c r="OHZ562" s="17"/>
      <c r="OIA562" s="419"/>
      <c r="OIB562" s="419"/>
      <c r="OIC562" s="17"/>
      <c r="OID562" s="17"/>
      <c r="OIE562" s="913"/>
      <c r="OIF562" s="17"/>
      <c r="OIG562" s="17"/>
      <c r="OIH562" s="219"/>
      <c r="OII562" s="310"/>
      <c r="OIJ562" s="304"/>
      <c r="OIK562" s="408"/>
      <c r="OIL562" s="472"/>
      <c r="OIM562" s="906"/>
      <c r="OIN562" s="31"/>
      <c r="OIO562" s="419"/>
      <c r="OIP562" s="419"/>
      <c r="OIQ562" s="471"/>
      <c r="OIR562" s="17"/>
      <c r="OIS562" s="419"/>
      <c r="OIT562" s="419"/>
      <c r="OIU562" s="17"/>
      <c r="OIV562" s="17"/>
      <c r="OIW562" s="913"/>
      <c r="OIX562" s="17"/>
      <c r="OIY562" s="17"/>
      <c r="OIZ562" s="219"/>
      <c r="OJA562" s="310"/>
      <c r="OJB562" s="304"/>
      <c r="OJC562" s="408"/>
      <c r="OJD562" s="472"/>
      <c r="OJE562" s="906"/>
      <c r="OJF562" s="31"/>
      <c r="OJG562" s="419"/>
      <c r="OJH562" s="419"/>
      <c r="OJI562" s="471"/>
      <c r="OJJ562" s="17"/>
      <c r="OJK562" s="419"/>
      <c r="OJL562" s="419"/>
      <c r="OJM562" s="17"/>
      <c r="OJN562" s="17"/>
      <c r="OJO562" s="913"/>
      <c r="OJP562" s="17"/>
      <c r="OJQ562" s="17"/>
      <c r="OJR562" s="219"/>
      <c r="OJS562" s="310"/>
      <c r="OJT562" s="304"/>
      <c r="OJU562" s="408"/>
      <c r="OJV562" s="472"/>
      <c r="OJW562" s="906"/>
      <c r="OJX562" s="31"/>
      <c r="OJY562" s="419"/>
      <c r="OJZ562" s="419"/>
      <c r="OKA562" s="471"/>
      <c r="OKB562" s="17"/>
      <c r="OKC562" s="419"/>
      <c r="OKD562" s="419"/>
      <c r="OKE562" s="17"/>
      <c r="OKF562" s="17"/>
      <c r="OKG562" s="913"/>
      <c r="OKH562" s="17"/>
      <c r="OKI562" s="17"/>
      <c r="OKJ562" s="219"/>
      <c r="OKK562" s="310"/>
      <c r="OKL562" s="304"/>
      <c r="OKM562" s="408"/>
      <c r="OKN562" s="472"/>
      <c r="OKO562" s="906"/>
      <c r="OKP562" s="31"/>
      <c r="OKQ562" s="419"/>
      <c r="OKR562" s="419"/>
      <c r="OKS562" s="471"/>
      <c r="OKT562" s="17"/>
      <c r="OKU562" s="419"/>
      <c r="OKV562" s="419"/>
      <c r="OKW562" s="17"/>
      <c r="OKX562" s="17"/>
      <c r="OKY562" s="913"/>
      <c r="OKZ562" s="17"/>
      <c r="OLA562" s="17"/>
      <c r="OLB562" s="219"/>
      <c r="OLC562" s="310"/>
      <c r="OLD562" s="304"/>
      <c r="OLE562" s="408"/>
      <c r="OLF562" s="472"/>
      <c r="OLG562" s="906"/>
      <c r="OLH562" s="31"/>
      <c r="OLI562" s="419"/>
      <c r="OLJ562" s="419"/>
      <c r="OLK562" s="471"/>
      <c r="OLL562" s="17"/>
      <c r="OLM562" s="419"/>
      <c r="OLN562" s="419"/>
      <c r="OLO562" s="17"/>
      <c r="OLP562" s="17"/>
      <c r="OLQ562" s="913"/>
      <c r="OLR562" s="17"/>
      <c r="OLS562" s="17"/>
      <c r="OLT562" s="219"/>
      <c r="OLU562" s="310"/>
      <c r="OLV562" s="304"/>
      <c r="OLW562" s="408"/>
      <c r="OLX562" s="472"/>
      <c r="OLY562" s="906"/>
      <c r="OLZ562" s="31"/>
      <c r="OMA562" s="419"/>
      <c r="OMB562" s="419"/>
      <c r="OMC562" s="471"/>
      <c r="OMD562" s="17"/>
      <c r="OME562" s="419"/>
      <c r="OMF562" s="419"/>
      <c r="OMG562" s="17"/>
      <c r="OMH562" s="17"/>
      <c r="OMI562" s="913"/>
      <c r="OMJ562" s="17"/>
      <c r="OMK562" s="17"/>
      <c r="OML562" s="219"/>
      <c r="OMM562" s="310"/>
      <c r="OMN562" s="304"/>
      <c r="OMO562" s="408"/>
      <c r="OMP562" s="472"/>
      <c r="OMQ562" s="906"/>
      <c r="OMR562" s="31"/>
      <c r="OMS562" s="419"/>
      <c r="OMT562" s="419"/>
      <c r="OMU562" s="471"/>
      <c r="OMV562" s="17"/>
      <c r="OMW562" s="419"/>
      <c r="OMX562" s="419"/>
      <c r="OMY562" s="17"/>
      <c r="OMZ562" s="17"/>
      <c r="ONA562" s="913"/>
      <c r="ONB562" s="17"/>
      <c r="ONC562" s="17"/>
      <c r="OND562" s="219"/>
      <c r="ONE562" s="310"/>
      <c r="ONF562" s="304"/>
      <c r="ONG562" s="408"/>
      <c r="ONH562" s="472"/>
      <c r="ONI562" s="906"/>
      <c r="ONJ562" s="31"/>
      <c r="ONK562" s="419"/>
      <c r="ONL562" s="419"/>
      <c r="ONM562" s="471"/>
      <c r="ONN562" s="17"/>
      <c r="ONO562" s="419"/>
      <c r="ONP562" s="419"/>
      <c r="ONQ562" s="17"/>
      <c r="ONR562" s="17"/>
      <c r="ONS562" s="913"/>
      <c r="ONT562" s="17"/>
      <c r="ONU562" s="17"/>
      <c r="ONV562" s="219"/>
      <c r="ONW562" s="310"/>
      <c r="ONX562" s="304"/>
      <c r="ONY562" s="408"/>
      <c r="ONZ562" s="472"/>
      <c r="OOA562" s="906"/>
      <c r="OOB562" s="31"/>
      <c r="OOC562" s="419"/>
      <c r="OOD562" s="419"/>
      <c r="OOE562" s="471"/>
      <c r="OOF562" s="17"/>
      <c r="OOG562" s="419"/>
      <c r="OOH562" s="419"/>
      <c r="OOI562" s="17"/>
      <c r="OOJ562" s="17"/>
      <c r="OOK562" s="913"/>
      <c r="OOL562" s="17"/>
      <c r="OOM562" s="17"/>
      <c r="OON562" s="219"/>
      <c r="OOO562" s="310"/>
      <c r="OOP562" s="304"/>
      <c r="OOQ562" s="408"/>
      <c r="OOR562" s="472"/>
      <c r="OOS562" s="906"/>
      <c r="OOT562" s="31"/>
      <c r="OOU562" s="419"/>
      <c r="OOV562" s="419"/>
      <c r="OOW562" s="471"/>
      <c r="OOX562" s="17"/>
      <c r="OOY562" s="419"/>
      <c r="OOZ562" s="419"/>
      <c r="OPA562" s="17"/>
      <c r="OPB562" s="17"/>
      <c r="OPC562" s="913"/>
      <c r="OPD562" s="17"/>
      <c r="OPE562" s="17"/>
      <c r="OPF562" s="219"/>
      <c r="OPG562" s="310"/>
      <c r="OPH562" s="304"/>
      <c r="OPI562" s="408"/>
      <c r="OPJ562" s="472"/>
      <c r="OPK562" s="906"/>
      <c r="OPL562" s="31"/>
      <c r="OPM562" s="419"/>
      <c r="OPN562" s="419"/>
      <c r="OPO562" s="471"/>
      <c r="OPP562" s="17"/>
      <c r="OPQ562" s="419"/>
      <c r="OPR562" s="419"/>
      <c r="OPS562" s="17"/>
      <c r="OPT562" s="17"/>
      <c r="OPU562" s="913"/>
      <c r="OPV562" s="17"/>
      <c r="OPW562" s="17"/>
      <c r="OPX562" s="219"/>
      <c r="OPY562" s="310"/>
      <c r="OPZ562" s="304"/>
      <c r="OQA562" s="408"/>
      <c r="OQB562" s="472"/>
      <c r="OQC562" s="906"/>
      <c r="OQD562" s="31"/>
      <c r="OQE562" s="419"/>
      <c r="OQF562" s="419"/>
      <c r="OQG562" s="471"/>
      <c r="OQH562" s="17"/>
      <c r="OQI562" s="419"/>
      <c r="OQJ562" s="419"/>
      <c r="OQK562" s="17"/>
      <c r="OQL562" s="17"/>
      <c r="OQM562" s="913"/>
      <c r="OQN562" s="17"/>
      <c r="OQO562" s="17"/>
      <c r="OQP562" s="219"/>
      <c r="OQQ562" s="310"/>
      <c r="OQR562" s="304"/>
      <c r="OQS562" s="408"/>
      <c r="OQT562" s="472"/>
      <c r="OQU562" s="906"/>
      <c r="OQV562" s="31"/>
      <c r="OQW562" s="419"/>
      <c r="OQX562" s="419"/>
      <c r="OQY562" s="471"/>
      <c r="OQZ562" s="17"/>
      <c r="ORA562" s="419"/>
      <c r="ORB562" s="419"/>
      <c r="ORC562" s="17"/>
      <c r="ORD562" s="17"/>
      <c r="ORE562" s="913"/>
      <c r="ORF562" s="17"/>
      <c r="ORG562" s="17"/>
      <c r="ORH562" s="219"/>
      <c r="ORI562" s="310"/>
      <c r="ORJ562" s="304"/>
      <c r="ORK562" s="408"/>
      <c r="ORL562" s="472"/>
      <c r="ORM562" s="906"/>
      <c r="ORN562" s="31"/>
      <c r="ORO562" s="419"/>
      <c r="ORP562" s="419"/>
      <c r="ORQ562" s="471"/>
      <c r="ORR562" s="17"/>
      <c r="ORS562" s="419"/>
      <c r="ORT562" s="419"/>
      <c r="ORU562" s="17"/>
      <c r="ORV562" s="17"/>
      <c r="ORW562" s="913"/>
      <c r="ORX562" s="17"/>
      <c r="ORY562" s="17"/>
      <c r="ORZ562" s="219"/>
      <c r="OSA562" s="310"/>
      <c r="OSB562" s="304"/>
      <c r="OSC562" s="408"/>
      <c r="OSD562" s="472"/>
      <c r="OSE562" s="906"/>
      <c r="OSF562" s="31"/>
      <c r="OSG562" s="419"/>
      <c r="OSH562" s="419"/>
      <c r="OSI562" s="471"/>
      <c r="OSJ562" s="17"/>
      <c r="OSK562" s="419"/>
      <c r="OSL562" s="419"/>
      <c r="OSM562" s="17"/>
      <c r="OSN562" s="17"/>
      <c r="OSO562" s="913"/>
      <c r="OSP562" s="17"/>
      <c r="OSQ562" s="17"/>
      <c r="OSR562" s="219"/>
      <c r="OSS562" s="310"/>
      <c r="OST562" s="304"/>
      <c r="OSU562" s="408"/>
      <c r="OSV562" s="472"/>
      <c r="OSW562" s="906"/>
      <c r="OSX562" s="31"/>
      <c r="OSY562" s="419"/>
      <c r="OSZ562" s="419"/>
      <c r="OTA562" s="471"/>
      <c r="OTB562" s="17"/>
      <c r="OTC562" s="419"/>
      <c r="OTD562" s="419"/>
      <c r="OTE562" s="17"/>
      <c r="OTF562" s="17"/>
      <c r="OTG562" s="913"/>
      <c r="OTH562" s="17"/>
      <c r="OTI562" s="17"/>
      <c r="OTJ562" s="219"/>
      <c r="OTK562" s="310"/>
      <c r="OTL562" s="304"/>
      <c r="OTM562" s="408"/>
      <c r="OTN562" s="472"/>
      <c r="OTO562" s="906"/>
      <c r="OTP562" s="31"/>
      <c r="OTQ562" s="419"/>
      <c r="OTR562" s="419"/>
      <c r="OTS562" s="471"/>
      <c r="OTT562" s="17"/>
      <c r="OTU562" s="419"/>
      <c r="OTV562" s="419"/>
      <c r="OTW562" s="17"/>
      <c r="OTX562" s="17"/>
      <c r="OTY562" s="913"/>
      <c r="OTZ562" s="17"/>
      <c r="OUA562" s="17"/>
      <c r="OUB562" s="219"/>
      <c r="OUC562" s="310"/>
      <c r="OUD562" s="304"/>
      <c r="OUE562" s="408"/>
      <c r="OUF562" s="472"/>
      <c r="OUG562" s="906"/>
      <c r="OUH562" s="31"/>
      <c r="OUI562" s="419"/>
      <c r="OUJ562" s="419"/>
      <c r="OUK562" s="471"/>
      <c r="OUL562" s="17"/>
      <c r="OUM562" s="419"/>
      <c r="OUN562" s="419"/>
      <c r="OUO562" s="17"/>
      <c r="OUP562" s="17"/>
      <c r="OUQ562" s="913"/>
      <c r="OUR562" s="17"/>
      <c r="OUS562" s="17"/>
      <c r="OUT562" s="219"/>
      <c r="OUU562" s="310"/>
      <c r="OUV562" s="304"/>
      <c r="OUW562" s="408"/>
      <c r="OUX562" s="472"/>
      <c r="OUY562" s="906"/>
      <c r="OUZ562" s="31"/>
      <c r="OVA562" s="419"/>
      <c r="OVB562" s="419"/>
      <c r="OVC562" s="471"/>
      <c r="OVD562" s="17"/>
      <c r="OVE562" s="419"/>
      <c r="OVF562" s="419"/>
      <c r="OVG562" s="17"/>
      <c r="OVH562" s="17"/>
      <c r="OVI562" s="913"/>
      <c r="OVJ562" s="17"/>
      <c r="OVK562" s="17"/>
      <c r="OVL562" s="219"/>
      <c r="OVM562" s="310"/>
      <c r="OVN562" s="304"/>
      <c r="OVO562" s="408"/>
      <c r="OVP562" s="472"/>
      <c r="OVQ562" s="906"/>
      <c r="OVR562" s="31"/>
      <c r="OVS562" s="419"/>
      <c r="OVT562" s="419"/>
      <c r="OVU562" s="471"/>
      <c r="OVV562" s="17"/>
      <c r="OVW562" s="419"/>
      <c r="OVX562" s="419"/>
      <c r="OVY562" s="17"/>
      <c r="OVZ562" s="17"/>
      <c r="OWA562" s="913"/>
      <c r="OWB562" s="17"/>
      <c r="OWC562" s="17"/>
      <c r="OWD562" s="219"/>
      <c r="OWE562" s="310"/>
      <c r="OWF562" s="304"/>
      <c r="OWG562" s="408"/>
      <c r="OWH562" s="472"/>
      <c r="OWI562" s="906"/>
      <c r="OWJ562" s="31"/>
      <c r="OWK562" s="419"/>
      <c r="OWL562" s="419"/>
      <c r="OWM562" s="471"/>
      <c r="OWN562" s="17"/>
      <c r="OWO562" s="419"/>
      <c r="OWP562" s="419"/>
      <c r="OWQ562" s="17"/>
      <c r="OWR562" s="17"/>
      <c r="OWS562" s="913"/>
      <c r="OWT562" s="17"/>
      <c r="OWU562" s="17"/>
      <c r="OWV562" s="219"/>
      <c r="OWW562" s="310"/>
      <c r="OWX562" s="304"/>
      <c r="OWY562" s="408"/>
      <c r="OWZ562" s="472"/>
      <c r="OXA562" s="906"/>
      <c r="OXB562" s="31"/>
      <c r="OXC562" s="419"/>
      <c r="OXD562" s="419"/>
      <c r="OXE562" s="471"/>
      <c r="OXF562" s="17"/>
      <c r="OXG562" s="419"/>
      <c r="OXH562" s="419"/>
      <c r="OXI562" s="17"/>
      <c r="OXJ562" s="17"/>
      <c r="OXK562" s="913"/>
      <c r="OXL562" s="17"/>
      <c r="OXM562" s="17"/>
      <c r="OXN562" s="219"/>
      <c r="OXO562" s="310"/>
      <c r="OXP562" s="304"/>
      <c r="OXQ562" s="408"/>
      <c r="OXR562" s="472"/>
      <c r="OXS562" s="906"/>
      <c r="OXT562" s="31"/>
      <c r="OXU562" s="419"/>
      <c r="OXV562" s="419"/>
      <c r="OXW562" s="471"/>
      <c r="OXX562" s="17"/>
      <c r="OXY562" s="419"/>
      <c r="OXZ562" s="419"/>
      <c r="OYA562" s="17"/>
      <c r="OYB562" s="17"/>
      <c r="OYC562" s="913"/>
      <c r="OYD562" s="17"/>
      <c r="OYE562" s="17"/>
      <c r="OYF562" s="219"/>
      <c r="OYG562" s="310"/>
      <c r="OYH562" s="304"/>
      <c r="OYI562" s="408"/>
      <c r="OYJ562" s="472"/>
      <c r="OYK562" s="906"/>
      <c r="OYL562" s="31"/>
      <c r="OYM562" s="419"/>
      <c r="OYN562" s="419"/>
      <c r="OYO562" s="471"/>
      <c r="OYP562" s="17"/>
      <c r="OYQ562" s="419"/>
      <c r="OYR562" s="419"/>
      <c r="OYS562" s="17"/>
      <c r="OYT562" s="17"/>
      <c r="OYU562" s="913"/>
      <c r="OYV562" s="17"/>
      <c r="OYW562" s="17"/>
      <c r="OYX562" s="219"/>
      <c r="OYY562" s="310"/>
      <c r="OYZ562" s="304"/>
      <c r="OZA562" s="408"/>
      <c r="OZB562" s="472"/>
      <c r="OZC562" s="906"/>
      <c r="OZD562" s="31"/>
      <c r="OZE562" s="419"/>
      <c r="OZF562" s="419"/>
      <c r="OZG562" s="471"/>
      <c r="OZH562" s="17"/>
      <c r="OZI562" s="419"/>
      <c r="OZJ562" s="419"/>
      <c r="OZK562" s="17"/>
      <c r="OZL562" s="17"/>
      <c r="OZM562" s="913"/>
      <c r="OZN562" s="17"/>
      <c r="OZO562" s="17"/>
      <c r="OZP562" s="219"/>
      <c r="OZQ562" s="310"/>
      <c r="OZR562" s="304"/>
      <c r="OZS562" s="408"/>
      <c r="OZT562" s="472"/>
      <c r="OZU562" s="906"/>
      <c r="OZV562" s="31"/>
      <c r="OZW562" s="419"/>
      <c r="OZX562" s="419"/>
      <c r="OZY562" s="471"/>
      <c r="OZZ562" s="17"/>
      <c r="PAA562" s="419"/>
      <c r="PAB562" s="419"/>
      <c r="PAC562" s="17"/>
      <c r="PAD562" s="17"/>
      <c r="PAE562" s="913"/>
      <c r="PAF562" s="17"/>
      <c r="PAG562" s="17"/>
      <c r="PAH562" s="219"/>
      <c r="PAI562" s="310"/>
      <c r="PAJ562" s="304"/>
      <c r="PAK562" s="408"/>
      <c r="PAL562" s="472"/>
      <c r="PAM562" s="906"/>
      <c r="PAN562" s="31"/>
      <c r="PAO562" s="419"/>
      <c r="PAP562" s="419"/>
      <c r="PAQ562" s="471"/>
      <c r="PAR562" s="17"/>
      <c r="PAS562" s="419"/>
      <c r="PAT562" s="419"/>
      <c r="PAU562" s="17"/>
      <c r="PAV562" s="17"/>
      <c r="PAW562" s="913"/>
      <c r="PAX562" s="17"/>
      <c r="PAY562" s="17"/>
      <c r="PAZ562" s="219"/>
      <c r="PBA562" s="310"/>
      <c r="PBB562" s="304"/>
      <c r="PBC562" s="408"/>
      <c r="PBD562" s="472"/>
      <c r="PBE562" s="906"/>
      <c r="PBF562" s="31"/>
      <c r="PBG562" s="419"/>
      <c r="PBH562" s="419"/>
      <c r="PBI562" s="471"/>
      <c r="PBJ562" s="17"/>
      <c r="PBK562" s="419"/>
      <c r="PBL562" s="419"/>
      <c r="PBM562" s="17"/>
      <c r="PBN562" s="17"/>
      <c r="PBO562" s="913"/>
      <c r="PBP562" s="17"/>
      <c r="PBQ562" s="17"/>
      <c r="PBR562" s="219"/>
      <c r="PBS562" s="310"/>
      <c r="PBT562" s="304"/>
      <c r="PBU562" s="408"/>
      <c r="PBV562" s="472"/>
      <c r="PBW562" s="906"/>
      <c r="PBX562" s="31"/>
      <c r="PBY562" s="419"/>
      <c r="PBZ562" s="419"/>
      <c r="PCA562" s="471"/>
      <c r="PCB562" s="17"/>
      <c r="PCC562" s="419"/>
      <c r="PCD562" s="419"/>
      <c r="PCE562" s="17"/>
      <c r="PCF562" s="17"/>
      <c r="PCG562" s="913"/>
      <c r="PCH562" s="17"/>
      <c r="PCI562" s="17"/>
      <c r="PCJ562" s="219"/>
      <c r="PCK562" s="310"/>
      <c r="PCL562" s="304"/>
      <c r="PCM562" s="408"/>
      <c r="PCN562" s="472"/>
      <c r="PCO562" s="906"/>
      <c r="PCP562" s="31"/>
      <c r="PCQ562" s="419"/>
      <c r="PCR562" s="419"/>
      <c r="PCS562" s="471"/>
      <c r="PCT562" s="17"/>
      <c r="PCU562" s="419"/>
      <c r="PCV562" s="419"/>
      <c r="PCW562" s="17"/>
      <c r="PCX562" s="17"/>
      <c r="PCY562" s="913"/>
      <c r="PCZ562" s="17"/>
      <c r="PDA562" s="17"/>
      <c r="PDB562" s="219"/>
      <c r="PDC562" s="310"/>
      <c r="PDD562" s="304"/>
      <c r="PDE562" s="408"/>
      <c r="PDF562" s="472"/>
      <c r="PDG562" s="906"/>
      <c r="PDH562" s="31"/>
      <c r="PDI562" s="419"/>
      <c r="PDJ562" s="419"/>
      <c r="PDK562" s="471"/>
      <c r="PDL562" s="17"/>
      <c r="PDM562" s="419"/>
      <c r="PDN562" s="419"/>
      <c r="PDO562" s="17"/>
      <c r="PDP562" s="17"/>
      <c r="PDQ562" s="913"/>
      <c r="PDR562" s="17"/>
      <c r="PDS562" s="17"/>
      <c r="PDT562" s="219"/>
      <c r="PDU562" s="310"/>
      <c r="PDV562" s="304"/>
      <c r="PDW562" s="408"/>
      <c r="PDX562" s="472"/>
      <c r="PDY562" s="906"/>
      <c r="PDZ562" s="31"/>
      <c r="PEA562" s="419"/>
      <c r="PEB562" s="419"/>
      <c r="PEC562" s="471"/>
      <c r="PED562" s="17"/>
      <c r="PEE562" s="419"/>
      <c r="PEF562" s="419"/>
      <c r="PEG562" s="17"/>
      <c r="PEH562" s="17"/>
      <c r="PEI562" s="913"/>
      <c r="PEJ562" s="17"/>
      <c r="PEK562" s="17"/>
      <c r="PEL562" s="219"/>
      <c r="PEM562" s="310"/>
      <c r="PEN562" s="304"/>
      <c r="PEO562" s="408"/>
      <c r="PEP562" s="472"/>
      <c r="PEQ562" s="906"/>
      <c r="PER562" s="31"/>
      <c r="PES562" s="419"/>
      <c r="PET562" s="419"/>
      <c r="PEU562" s="471"/>
      <c r="PEV562" s="17"/>
      <c r="PEW562" s="419"/>
      <c r="PEX562" s="419"/>
      <c r="PEY562" s="17"/>
      <c r="PEZ562" s="17"/>
      <c r="PFA562" s="913"/>
      <c r="PFB562" s="17"/>
      <c r="PFC562" s="17"/>
      <c r="PFD562" s="219"/>
      <c r="PFE562" s="310"/>
      <c r="PFF562" s="304"/>
      <c r="PFG562" s="408"/>
      <c r="PFH562" s="472"/>
      <c r="PFI562" s="906"/>
      <c r="PFJ562" s="31"/>
      <c r="PFK562" s="419"/>
      <c r="PFL562" s="419"/>
      <c r="PFM562" s="471"/>
      <c r="PFN562" s="17"/>
      <c r="PFO562" s="419"/>
      <c r="PFP562" s="419"/>
      <c r="PFQ562" s="17"/>
      <c r="PFR562" s="17"/>
      <c r="PFS562" s="913"/>
      <c r="PFT562" s="17"/>
      <c r="PFU562" s="17"/>
      <c r="PFV562" s="219"/>
      <c r="PFW562" s="310"/>
      <c r="PFX562" s="304"/>
      <c r="PFY562" s="408"/>
      <c r="PFZ562" s="472"/>
      <c r="PGA562" s="906"/>
      <c r="PGB562" s="31"/>
      <c r="PGC562" s="419"/>
      <c r="PGD562" s="419"/>
      <c r="PGE562" s="471"/>
      <c r="PGF562" s="17"/>
      <c r="PGG562" s="419"/>
      <c r="PGH562" s="419"/>
      <c r="PGI562" s="17"/>
      <c r="PGJ562" s="17"/>
      <c r="PGK562" s="913"/>
      <c r="PGL562" s="17"/>
      <c r="PGM562" s="17"/>
      <c r="PGN562" s="219"/>
      <c r="PGO562" s="310"/>
      <c r="PGP562" s="304"/>
      <c r="PGQ562" s="408"/>
      <c r="PGR562" s="472"/>
      <c r="PGS562" s="906"/>
      <c r="PGT562" s="31"/>
      <c r="PGU562" s="419"/>
      <c r="PGV562" s="419"/>
      <c r="PGW562" s="471"/>
      <c r="PGX562" s="17"/>
      <c r="PGY562" s="419"/>
      <c r="PGZ562" s="419"/>
      <c r="PHA562" s="17"/>
      <c r="PHB562" s="17"/>
      <c r="PHC562" s="913"/>
      <c r="PHD562" s="17"/>
      <c r="PHE562" s="17"/>
      <c r="PHF562" s="219"/>
      <c r="PHG562" s="310"/>
      <c r="PHH562" s="304"/>
      <c r="PHI562" s="408"/>
      <c r="PHJ562" s="472"/>
      <c r="PHK562" s="906"/>
      <c r="PHL562" s="31"/>
      <c r="PHM562" s="419"/>
      <c r="PHN562" s="419"/>
      <c r="PHO562" s="471"/>
      <c r="PHP562" s="17"/>
      <c r="PHQ562" s="419"/>
      <c r="PHR562" s="419"/>
      <c r="PHS562" s="17"/>
      <c r="PHT562" s="17"/>
      <c r="PHU562" s="913"/>
      <c r="PHV562" s="17"/>
      <c r="PHW562" s="17"/>
      <c r="PHX562" s="219"/>
      <c r="PHY562" s="310"/>
      <c r="PHZ562" s="304"/>
      <c r="PIA562" s="408"/>
      <c r="PIB562" s="472"/>
      <c r="PIC562" s="906"/>
      <c r="PID562" s="31"/>
      <c r="PIE562" s="419"/>
      <c r="PIF562" s="419"/>
      <c r="PIG562" s="471"/>
      <c r="PIH562" s="17"/>
      <c r="PII562" s="419"/>
      <c r="PIJ562" s="419"/>
      <c r="PIK562" s="17"/>
      <c r="PIL562" s="17"/>
      <c r="PIM562" s="913"/>
      <c r="PIN562" s="17"/>
      <c r="PIO562" s="17"/>
      <c r="PIP562" s="219"/>
      <c r="PIQ562" s="310"/>
      <c r="PIR562" s="304"/>
      <c r="PIS562" s="408"/>
      <c r="PIT562" s="472"/>
      <c r="PIU562" s="906"/>
      <c r="PIV562" s="31"/>
      <c r="PIW562" s="419"/>
      <c r="PIX562" s="419"/>
      <c r="PIY562" s="471"/>
      <c r="PIZ562" s="17"/>
      <c r="PJA562" s="419"/>
      <c r="PJB562" s="419"/>
      <c r="PJC562" s="17"/>
      <c r="PJD562" s="17"/>
      <c r="PJE562" s="913"/>
      <c r="PJF562" s="17"/>
      <c r="PJG562" s="17"/>
      <c r="PJH562" s="219"/>
      <c r="PJI562" s="310"/>
      <c r="PJJ562" s="304"/>
      <c r="PJK562" s="408"/>
      <c r="PJL562" s="472"/>
      <c r="PJM562" s="906"/>
      <c r="PJN562" s="31"/>
      <c r="PJO562" s="419"/>
      <c r="PJP562" s="419"/>
      <c r="PJQ562" s="471"/>
      <c r="PJR562" s="17"/>
      <c r="PJS562" s="419"/>
      <c r="PJT562" s="419"/>
      <c r="PJU562" s="17"/>
      <c r="PJV562" s="17"/>
      <c r="PJW562" s="913"/>
      <c r="PJX562" s="17"/>
      <c r="PJY562" s="17"/>
      <c r="PJZ562" s="219"/>
      <c r="PKA562" s="310"/>
      <c r="PKB562" s="304"/>
      <c r="PKC562" s="408"/>
      <c r="PKD562" s="472"/>
      <c r="PKE562" s="906"/>
      <c r="PKF562" s="31"/>
      <c r="PKG562" s="419"/>
      <c r="PKH562" s="419"/>
      <c r="PKI562" s="471"/>
      <c r="PKJ562" s="17"/>
      <c r="PKK562" s="419"/>
      <c r="PKL562" s="419"/>
      <c r="PKM562" s="17"/>
      <c r="PKN562" s="17"/>
      <c r="PKO562" s="913"/>
      <c r="PKP562" s="17"/>
      <c r="PKQ562" s="17"/>
      <c r="PKR562" s="219"/>
      <c r="PKS562" s="310"/>
      <c r="PKT562" s="304"/>
      <c r="PKU562" s="408"/>
      <c r="PKV562" s="472"/>
      <c r="PKW562" s="906"/>
      <c r="PKX562" s="31"/>
      <c r="PKY562" s="419"/>
      <c r="PKZ562" s="419"/>
      <c r="PLA562" s="471"/>
      <c r="PLB562" s="17"/>
      <c r="PLC562" s="419"/>
      <c r="PLD562" s="419"/>
      <c r="PLE562" s="17"/>
      <c r="PLF562" s="17"/>
      <c r="PLG562" s="913"/>
      <c r="PLH562" s="17"/>
      <c r="PLI562" s="17"/>
      <c r="PLJ562" s="219"/>
      <c r="PLK562" s="310"/>
      <c r="PLL562" s="304"/>
      <c r="PLM562" s="408"/>
      <c r="PLN562" s="472"/>
      <c r="PLO562" s="906"/>
      <c r="PLP562" s="31"/>
      <c r="PLQ562" s="419"/>
      <c r="PLR562" s="419"/>
      <c r="PLS562" s="471"/>
      <c r="PLT562" s="17"/>
      <c r="PLU562" s="419"/>
      <c r="PLV562" s="419"/>
      <c r="PLW562" s="17"/>
      <c r="PLX562" s="17"/>
      <c r="PLY562" s="913"/>
      <c r="PLZ562" s="17"/>
      <c r="PMA562" s="17"/>
      <c r="PMB562" s="219"/>
      <c r="PMC562" s="310"/>
      <c r="PMD562" s="304"/>
      <c r="PME562" s="408"/>
      <c r="PMF562" s="472"/>
      <c r="PMG562" s="906"/>
      <c r="PMH562" s="31"/>
      <c r="PMI562" s="419"/>
      <c r="PMJ562" s="419"/>
      <c r="PMK562" s="471"/>
      <c r="PML562" s="17"/>
      <c r="PMM562" s="419"/>
      <c r="PMN562" s="419"/>
      <c r="PMO562" s="17"/>
      <c r="PMP562" s="17"/>
      <c r="PMQ562" s="913"/>
      <c r="PMR562" s="17"/>
      <c r="PMS562" s="17"/>
      <c r="PMT562" s="219"/>
      <c r="PMU562" s="310"/>
      <c r="PMV562" s="304"/>
      <c r="PMW562" s="408"/>
      <c r="PMX562" s="472"/>
      <c r="PMY562" s="906"/>
      <c r="PMZ562" s="31"/>
      <c r="PNA562" s="419"/>
      <c r="PNB562" s="419"/>
      <c r="PNC562" s="471"/>
      <c r="PND562" s="17"/>
      <c r="PNE562" s="419"/>
      <c r="PNF562" s="419"/>
      <c r="PNG562" s="17"/>
      <c r="PNH562" s="17"/>
      <c r="PNI562" s="913"/>
      <c r="PNJ562" s="17"/>
      <c r="PNK562" s="17"/>
      <c r="PNL562" s="219"/>
      <c r="PNM562" s="310"/>
      <c r="PNN562" s="304"/>
      <c r="PNO562" s="408"/>
      <c r="PNP562" s="472"/>
      <c r="PNQ562" s="906"/>
      <c r="PNR562" s="31"/>
      <c r="PNS562" s="419"/>
      <c r="PNT562" s="419"/>
      <c r="PNU562" s="471"/>
      <c r="PNV562" s="17"/>
      <c r="PNW562" s="419"/>
      <c r="PNX562" s="419"/>
      <c r="PNY562" s="17"/>
      <c r="PNZ562" s="17"/>
      <c r="POA562" s="913"/>
      <c r="POB562" s="17"/>
      <c r="POC562" s="17"/>
      <c r="POD562" s="219"/>
      <c r="POE562" s="310"/>
      <c r="POF562" s="304"/>
      <c r="POG562" s="408"/>
      <c r="POH562" s="472"/>
      <c r="POI562" s="906"/>
      <c r="POJ562" s="31"/>
      <c r="POK562" s="419"/>
      <c r="POL562" s="419"/>
      <c r="POM562" s="471"/>
      <c r="PON562" s="17"/>
      <c r="POO562" s="419"/>
      <c r="POP562" s="419"/>
      <c r="POQ562" s="17"/>
      <c r="POR562" s="17"/>
      <c r="POS562" s="913"/>
      <c r="POT562" s="17"/>
      <c r="POU562" s="17"/>
      <c r="POV562" s="219"/>
      <c r="POW562" s="310"/>
      <c r="POX562" s="304"/>
      <c r="POY562" s="408"/>
      <c r="POZ562" s="472"/>
      <c r="PPA562" s="906"/>
      <c r="PPB562" s="31"/>
      <c r="PPC562" s="419"/>
      <c r="PPD562" s="419"/>
      <c r="PPE562" s="471"/>
      <c r="PPF562" s="17"/>
      <c r="PPG562" s="419"/>
      <c r="PPH562" s="419"/>
      <c r="PPI562" s="17"/>
      <c r="PPJ562" s="17"/>
      <c r="PPK562" s="913"/>
      <c r="PPL562" s="17"/>
      <c r="PPM562" s="17"/>
      <c r="PPN562" s="219"/>
      <c r="PPO562" s="310"/>
      <c r="PPP562" s="304"/>
      <c r="PPQ562" s="408"/>
      <c r="PPR562" s="472"/>
      <c r="PPS562" s="906"/>
      <c r="PPT562" s="31"/>
      <c r="PPU562" s="419"/>
      <c r="PPV562" s="419"/>
      <c r="PPW562" s="471"/>
      <c r="PPX562" s="17"/>
      <c r="PPY562" s="419"/>
      <c r="PPZ562" s="419"/>
      <c r="PQA562" s="17"/>
      <c r="PQB562" s="17"/>
      <c r="PQC562" s="913"/>
      <c r="PQD562" s="17"/>
      <c r="PQE562" s="17"/>
      <c r="PQF562" s="219"/>
      <c r="PQG562" s="310"/>
      <c r="PQH562" s="304"/>
      <c r="PQI562" s="408"/>
      <c r="PQJ562" s="472"/>
      <c r="PQK562" s="906"/>
      <c r="PQL562" s="31"/>
      <c r="PQM562" s="419"/>
      <c r="PQN562" s="419"/>
      <c r="PQO562" s="471"/>
      <c r="PQP562" s="17"/>
      <c r="PQQ562" s="419"/>
      <c r="PQR562" s="419"/>
      <c r="PQS562" s="17"/>
      <c r="PQT562" s="17"/>
      <c r="PQU562" s="913"/>
      <c r="PQV562" s="17"/>
      <c r="PQW562" s="17"/>
      <c r="PQX562" s="219"/>
      <c r="PQY562" s="310"/>
      <c r="PQZ562" s="304"/>
      <c r="PRA562" s="408"/>
      <c r="PRB562" s="472"/>
      <c r="PRC562" s="906"/>
      <c r="PRD562" s="31"/>
      <c r="PRE562" s="419"/>
      <c r="PRF562" s="419"/>
      <c r="PRG562" s="471"/>
      <c r="PRH562" s="17"/>
      <c r="PRI562" s="419"/>
      <c r="PRJ562" s="419"/>
      <c r="PRK562" s="17"/>
      <c r="PRL562" s="17"/>
      <c r="PRM562" s="913"/>
      <c r="PRN562" s="17"/>
      <c r="PRO562" s="17"/>
      <c r="PRP562" s="219"/>
      <c r="PRQ562" s="310"/>
      <c r="PRR562" s="304"/>
      <c r="PRS562" s="408"/>
      <c r="PRT562" s="472"/>
      <c r="PRU562" s="906"/>
      <c r="PRV562" s="31"/>
      <c r="PRW562" s="419"/>
      <c r="PRX562" s="419"/>
      <c r="PRY562" s="471"/>
      <c r="PRZ562" s="17"/>
      <c r="PSA562" s="419"/>
      <c r="PSB562" s="419"/>
      <c r="PSC562" s="17"/>
      <c r="PSD562" s="17"/>
      <c r="PSE562" s="913"/>
      <c r="PSF562" s="17"/>
      <c r="PSG562" s="17"/>
      <c r="PSH562" s="219"/>
      <c r="PSI562" s="310"/>
      <c r="PSJ562" s="304"/>
      <c r="PSK562" s="408"/>
      <c r="PSL562" s="472"/>
      <c r="PSM562" s="906"/>
      <c r="PSN562" s="31"/>
      <c r="PSO562" s="419"/>
      <c r="PSP562" s="419"/>
      <c r="PSQ562" s="471"/>
      <c r="PSR562" s="17"/>
      <c r="PSS562" s="419"/>
      <c r="PST562" s="419"/>
      <c r="PSU562" s="17"/>
      <c r="PSV562" s="17"/>
      <c r="PSW562" s="913"/>
      <c r="PSX562" s="17"/>
      <c r="PSY562" s="17"/>
      <c r="PSZ562" s="219"/>
      <c r="PTA562" s="310"/>
      <c r="PTB562" s="304"/>
      <c r="PTC562" s="408"/>
      <c r="PTD562" s="472"/>
      <c r="PTE562" s="906"/>
      <c r="PTF562" s="31"/>
      <c r="PTG562" s="419"/>
      <c r="PTH562" s="419"/>
      <c r="PTI562" s="471"/>
      <c r="PTJ562" s="17"/>
      <c r="PTK562" s="419"/>
      <c r="PTL562" s="419"/>
      <c r="PTM562" s="17"/>
      <c r="PTN562" s="17"/>
      <c r="PTO562" s="913"/>
      <c r="PTP562" s="17"/>
      <c r="PTQ562" s="17"/>
      <c r="PTR562" s="219"/>
      <c r="PTS562" s="310"/>
      <c r="PTT562" s="304"/>
      <c r="PTU562" s="408"/>
      <c r="PTV562" s="472"/>
      <c r="PTW562" s="906"/>
      <c r="PTX562" s="31"/>
      <c r="PTY562" s="419"/>
      <c r="PTZ562" s="419"/>
      <c r="PUA562" s="471"/>
      <c r="PUB562" s="17"/>
      <c r="PUC562" s="419"/>
      <c r="PUD562" s="419"/>
      <c r="PUE562" s="17"/>
      <c r="PUF562" s="17"/>
      <c r="PUG562" s="913"/>
      <c r="PUH562" s="17"/>
      <c r="PUI562" s="17"/>
      <c r="PUJ562" s="219"/>
      <c r="PUK562" s="310"/>
      <c r="PUL562" s="304"/>
      <c r="PUM562" s="408"/>
      <c r="PUN562" s="472"/>
      <c r="PUO562" s="906"/>
      <c r="PUP562" s="31"/>
      <c r="PUQ562" s="419"/>
      <c r="PUR562" s="419"/>
      <c r="PUS562" s="471"/>
      <c r="PUT562" s="17"/>
      <c r="PUU562" s="419"/>
      <c r="PUV562" s="419"/>
      <c r="PUW562" s="17"/>
      <c r="PUX562" s="17"/>
      <c r="PUY562" s="913"/>
      <c r="PUZ562" s="17"/>
      <c r="PVA562" s="17"/>
      <c r="PVB562" s="219"/>
      <c r="PVC562" s="310"/>
      <c r="PVD562" s="304"/>
      <c r="PVE562" s="408"/>
      <c r="PVF562" s="472"/>
      <c r="PVG562" s="906"/>
      <c r="PVH562" s="31"/>
      <c r="PVI562" s="419"/>
      <c r="PVJ562" s="419"/>
      <c r="PVK562" s="471"/>
      <c r="PVL562" s="17"/>
      <c r="PVM562" s="419"/>
      <c r="PVN562" s="419"/>
      <c r="PVO562" s="17"/>
      <c r="PVP562" s="17"/>
      <c r="PVQ562" s="913"/>
      <c r="PVR562" s="17"/>
      <c r="PVS562" s="17"/>
      <c r="PVT562" s="219"/>
      <c r="PVU562" s="310"/>
      <c r="PVV562" s="304"/>
      <c r="PVW562" s="408"/>
      <c r="PVX562" s="472"/>
      <c r="PVY562" s="906"/>
      <c r="PVZ562" s="31"/>
      <c r="PWA562" s="419"/>
      <c r="PWB562" s="419"/>
      <c r="PWC562" s="471"/>
      <c r="PWD562" s="17"/>
      <c r="PWE562" s="419"/>
      <c r="PWF562" s="419"/>
      <c r="PWG562" s="17"/>
      <c r="PWH562" s="17"/>
      <c r="PWI562" s="913"/>
      <c r="PWJ562" s="17"/>
      <c r="PWK562" s="17"/>
      <c r="PWL562" s="219"/>
      <c r="PWM562" s="310"/>
      <c r="PWN562" s="304"/>
      <c r="PWO562" s="408"/>
      <c r="PWP562" s="472"/>
      <c r="PWQ562" s="906"/>
      <c r="PWR562" s="31"/>
      <c r="PWS562" s="419"/>
      <c r="PWT562" s="419"/>
      <c r="PWU562" s="471"/>
      <c r="PWV562" s="17"/>
      <c r="PWW562" s="419"/>
      <c r="PWX562" s="419"/>
      <c r="PWY562" s="17"/>
      <c r="PWZ562" s="17"/>
      <c r="PXA562" s="913"/>
      <c r="PXB562" s="17"/>
      <c r="PXC562" s="17"/>
      <c r="PXD562" s="219"/>
      <c r="PXE562" s="310"/>
      <c r="PXF562" s="304"/>
      <c r="PXG562" s="408"/>
      <c r="PXH562" s="472"/>
      <c r="PXI562" s="906"/>
      <c r="PXJ562" s="31"/>
      <c r="PXK562" s="419"/>
      <c r="PXL562" s="419"/>
      <c r="PXM562" s="471"/>
      <c r="PXN562" s="17"/>
      <c r="PXO562" s="419"/>
      <c r="PXP562" s="419"/>
      <c r="PXQ562" s="17"/>
      <c r="PXR562" s="17"/>
      <c r="PXS562" s="913"/>
      <c r="PXT562" s="17"/>
      <c r="PXU562" s="17"/>
      <c r="PXV562" s="219"/>
      <c r="PXW562" s="310"/>
      <c r="PXX562" s="304"/>
      <c r="PXY562" s="408"/>
      <c r="PXZ562" s="472"/>
      <c r="PYA562" s="906"/>
      <c r="PYB562" s="31"/>
      <c r="PYC562" s="419"/>
      <c r="PYD562" s="419"/>
      <c r="PYE562" s="471"/>
      <c r="PYF562" s="17"/>
      <c r="PYG562" s="419"/>
      <c r="PYH562" s="419"/>
      <c r="PYI562" s="17"/>
      <c r="PYJ562" s="17"/>
      <c r="PYK562" s="913"/>
      <c r="PYL562" s="17"/>
      <c r="PYM562" s="17"/>
      <c r="PYN562" s="219"/>
      <c r="PYO562" s="310"/>
      <c r="PYP562" s="304"/>
      <c r="PYQ562" s="408"/>
      <c r="PYR562" s="472"/>
      <c r="PYS562" s="906"/>
      <c r="PYT562" s="31"/>
      <c r="PYU562" s="419"/>
      <c r="PYV562" s="419"/>
      <c r="PYW562" s="471"/>
      <c r="PYX562" s="17"/>
      <c r="PYY562" s="419"/>
      <c r="PYZ562" s="419"/>
      <c r="PZA562" s="17"/>
      <c r="PZB562" s="17"/>
      <c r="PZC562" s="913"/>
      <c r="PZD562" s="17"/>
      <c r="PZE562" s="17"/>
      <c r="PZF562" s="219"/>
      <c r="PZG562" s="310"/>
      <c r="PZH562" s="304"/>
      <c r="PZI562" s="408"/>
      <c r="PZJ562" s="472"/>
      <c r="PZK562" s="906"/>
      <c r="PZL562" s="31"/>
      <c r="PZM562" s="419"/>
      <c r="PZN562" s="419"/>
      <c r="PZO562" s="471"/>
      <c r="PZP562" s="17"/>
      <c r="PZQ562" s="419"/>
      <c r="PZR562" s="419"/>
      <c r="PZS562" s="17"/>
      <c r="PZT562" s="17"/>
      <c r="PZU562" s="913"/>
      <c r="PZV562" s="17"/>
      <c r="PZW562" s="17"/>
      <c r="PZX562" s="219"/>
      <c r="PZY562" s="310"/>
      <c r="PZZ562" s="304"/>
      <c r="QAA562" s="408"/>
      <c r="QAB562" s="472"/>
      <c r="QAC562" s="906"/>
      <c r="QAD562" s="31"/>
      <c r="QAE562" s="419"/>
      <c r="QAF562" s="419"/>
      <c r="QAG562" s="471"/>
      <c r="QAH562" s="17"/>
      <c r="QAI562" s="419"/>
      <c r="QAJ562" s="419"/>
      <c r="QAK562" s="17"/>
      <c r="QAL562" s="17"/>
      <c r="QAM562" s="913"/>
      <c r="QAN562" s="17"/>
      <c r="QAO562" s="17"/>
      <c r="QAP562" s="219"/>
      <c r="QAQ562" s="310"/>
      <c r="QAR562" s="304"/>
      <c r="QAS562" s="408"/>
      <c r="QAT562" s="472"/>
      <c r="QAU562" s="906"/>
      <c r="QAV562" s="31"/>
      <c r="QAW562" s="419"/>
      <c r="QAX562" s="419"/>
      <c r="QAY562" s="471"/>
      <c r="QAZ562" s="17"/>
      <c r="QBA562" s="419"/>
      <c r="QBB562" s="419"/>
      <c r="QBC562" s="17"/>
      <c r="QBD562" s="17"/>
      <c r="QBE562" s="913"/>
      <c r="QBF562" s="17"/>
      <c r="QBG562" s="17"/>
      <c r="QBH562" s="219"/>
      <c r="QBI562" s="310"/>
      <c r="QBJ562" s="304"/>
      <c r="QBK562" s="408"/>
      <c r="QBL562" s="472"/>
      <c r="QBM562" s="906"/>
      <c r="QBN562" s="31"/>
      <c r="QBO562" s="419"/>
      <c r="QBP562" s="419"/>
      <c r="QBQ562" s="471"/>
      <c r="QBR562" s="17"/>
      <c r="QBS562" s="419"/>
      <c r="QBT562" s="419"/>
      <c r="QBU562" s="17"/>
      <c r="QBV562" s="17"/>
      <c r="QBW562" s="913"/>
      <c r="QBX562" s="17"/>
      <c r="QBY562" s="17"/>
      <c r="QBZ562" s="219"/>
      <c r="QCA562" s="310"/>
      <c r="QCB562" s="304"/>
      <c r="QCC562" s="408"/>
      <c r="QCD562" s="472"/>
      <c r="QCE562" s="906"/>
      <c r="QCF562" s="31"/>
      <c r="QCG562" s="419"/>
      <c r="QCH562" s="419"/>
      <c r="QCI562" s="471"/>
      <c r="QCJ562" s="17"/>
      <c r="QCK562" s="419"/>
      <c r="QCL562" s="419"/>
      <c r="QCM562" s="17"/>
      <c r="QCN562" s="17"/>
      <c r="QCO562" s="913"/>
      <c r="QCP562" s="17"/>
      <c r="QCQ562" s="17"/>
      <c r="QCR562" s="219"/>
      <c r="QCS562" s="310"/>
      <c r="QCT562" s="304"/>
      <c r="QCU562" s="408"/>
      <c r="QCV562" s="472"/>
      <c r="QCW562" s="906"/>
      <c r="QCX562" s="31"/>
      <c r="QCY562" s="419"/>
      <c r="QCZ562" s="419"/>
      <c r="QDA562" s="471"/>
      <c r="QDB562" s="17"/>
      <c r="QDC562" s="419"/>
      <c r="QDD562" s="419"/>
      <c r="QDE562" s="17"/>
      <c r="QDF562" s="17"/>
      <c r="QDG562" s="913"/>
      <c r="QDH562" s="17"/>
      <c r="QDI562" s="17"/>
      <c r="QDJ562" s="219"/>
      <c r="QDK562" s="310"/>
      <c r="QDL562" s="304"/>
      <c r="QDM562" s="408"/>
      <c r="QDN562" s="472"/>
      <c r="QDO562" s="906"/>
      <c r="QDP562" s="31"/>
      <c r="QDQ562" s="419"/>
      <c r="QDR562" s="419"/>
      <c r="QDS562" s="471"/>
      <c r="QDT562" s="17"/>
      <c r="QDU562" s="419"/>
      <c r="QDV562" s="419"/>
      <c r="QDW562" s="17"/>
      <c r="QDX562" s="17"/>
      <c r="QDY562" s="913"/>
      <c r="QDZ562" s="17"/>
      <c r="QEA562" s="17"/>
      <c r="QEB562" s="219"/>
      <c r="QEC562" s="310"/>
      <c r="QED562" s="304"/>
      <c r="QEE562" s="408"/>
      <c r="QEF562" s="472"/>
      <c r="QEG562" s="906"/>
      <c r="QEH562" s="31"/>
      <c r="QEI562" s="419"/>
      <c r="QEJ562" s="419"/>
      <c r="QEK562" s="471"/>
      <c r="QEL562" s="17"/>
      <c r="QEM562" s="419"/>
      <c r="QEN562" s="419"/>
      <c r="QEO562" s="17"/>
      <c r="QEP562" s="17"/>
      <c r="QEQ562" s="913"/>
      <c r="QER562" s="17"/>
      <c r="QES562" s="17"/>
      <c r="QET562" s="219"/>
      <c r="QEU562" s="310"/>
      <c r="QEV562" s="304"/>
      <c r="QEW562" s="408"/>
      <c r="QEX562" s="472"/>
      <c r="QEY562" s="906"/>
      <c r="QEZ562" s="31"/>
      <c r="QFA562" s="419"/>
      <c r="QFB562" s="419"/>
      <c r="QFC562" s="471"/>
      <c r="QFD562" s="17"/>
      <c r="QFE562" s="419"/>
      <c r="QFF562" s="419"/>
      <c r="QFG562" s="17"/>
      <c r="QFH562" s="17"/>
      <c r="QFI562" s="913"/>
      <c r="QFJ562" s="17"/>
      <c r="QFK562" s="17"/>
      <c r="QFL562" s="219"/>
      <c r="QFM562" s="310"/>
      <c r="QFN562" s="304"/>
      <c r="QFO562" s="408"/>
      <c r="QFP562" s="472"/>
      <c r="QFQ562" s="906"/>
      <c r="QFR562" s="31"/>
      <c r="QFS562" s="419"/>
      <c r="QFT562" s="419"/>
      <c r="QFU562" s="471"/>
      <c r="QFV562" s="17"/>
      <c r="QFW562" s="419"/>
      <c r="QFX562" s="419"/>
      <c r="QFY562" s="17"/>
      <c r="QFZ562" s="17"/>
      <c r="QGA562" s="913"/>
      <c r="QGB562" s="17"/>
      <c r="QGC562" s="17"/>
      <c r="QGD562" s="219"/>
      <c r="QGE562" s="310"/>
      <c r="QGF562" s="304"/>
      <c r="QGG562" s="408"/>
      <c r="QGH562" s="472"/>
      <c r="QGI562" s="906"/>
      <c r="QGJ562" s="31"/>
      <c r="QGK562" s="419"/>
      <c r="QGL562" s="419"/>
      <c r="QGM562" s="471"/>
      <c r="QGN562" s="17"/>
      <c r="QGO562" s="419"/>
      <c r="QGP562" s="419"/>
      <c r="QGQ562" s="17"/>
      <c r="QGR562" s="17"/>
      <c r="QGS562" s="913"/>
      <c r="QGT562" s="17"/>
      <c r="QGU562" s="17"/>
      <c r="QGV562" s="219"/>
      <c r="QGW562" s="310"/>
      <c r="QGX562" s="304"/>
      <c r="QGY562" s="408"/>
      <c r="QGZ562" s="472"/>
      <c r="QHA562" s="906"/>
      <c r="QHB562" s="31"/>
      <c r="QHC562" s="419"/>
      <c r="QHD562" s="419"/>
      <c r="QHE562" s="471"/>
      <c r="QHF562" s="17"/>
      <c r="QHG562" s="419"/>
      <c r="QHH562" s="419"/>
      <c r="QHI562" s="17"/>
      <c r="QHJ562" s="17"/>
      <c r="QHK562" s="913"/>
      <c r="QHL562" s="17"/>
      <c r="QHM562" s="17"/>
      <c r="QHN562" s="219"/>
      <c r="QHO562" s="310"/>
      <c r="QHP562" s="304"/>
      <c r="QHQ562" s="408"/>
      <c r="QHR562" s="472"/>
      <c r="QHS562" s="906"/>
      <c r="QHT562" s="31"/>
      <c r="QHU562" s="419"/>
      <c r="QHV562" s="419"/>
      <c r="QHW562" s="471"/>
      <c r="QHX562" s="17"/>
      <c r="QHY562" s="419"/>
      <c r="QHZ562" s="419"/>
      <c r="QIA562" s="17"/>
      <c r="QIB562" s="17"/>
      <c r="QIC562" s="913"/>
      <c r="QID562" s="17"/>
      <c r="QIE562" s="17"/>
      <c r="QIF562" s="219"/>
      <c r="QIG562" s="310"/>
      <c r="QIH562" s="304"/>
      <c r="QII562" s="408"/>
      <c r="QIJ562" s="472"/>
      <c r="QIK562" s="906"/>
      <c r="QIL562" s="31"/>
      <c r="QIM562" s="419"/>
      <c r="QIN562" s="419"/>
      <c r="QIO562" s="471"/>
      <c r="QIP562" s="17"/>
      <c r="QIQ562" s="419"/>
      <c r="QIR562" s="419"/>
      <c r="QIS562" s="17"/>
      <c r="QIT562" s="17"/>
      <c r="QIU562" s="913"/>
      <c r="QIV562" s="17"/>
      <c r="QIW562" s="17"/>
      <c r="QIX562" s="219"/>
      <c r="QIY562" s="310"/>
      <c r="QIZ562" s="304"/>
      <c r="QJA562" s="408"/>
      <c r="QJB562" s="472"/>
      <c r="QJC562" s="906"/>
      <c r="QJD562" s="31"/>
      <c r="QJE562" s="419"/>
      <c r="QJF562" s="419"/>
      <c r="QJG562" s="471"/>
      <c r="QJH562" s="17"/>
      <c r="QJI562" s="419"/>
      <c r="QJJ562" s="419"/>
      <c r="QJK562" s="17"/>
      <c r="QJL562" s="17"/>
      <c r="QJM562" s="913"/>
      <c r="QJN562" s="17"/>
      <c r="QJO562" s="17"/>
      <c r="QJP562" s="219"/>
      <c r="QJQ562" s="310"/>
      <c r="QJR562" s="304"/>
      <c r="QJS562" s="408"/>
      <c r="QJT562" s="472"/>
      <c r="QJU562" s="906"/>
      <c r="QJV562" s="31"/>
      <c r="QJW562" s="419"/>
      <c r="QJX562" s="419"/>
      <c r="QJY562" s="471"/>
      <c r="QJZ562" s="17"/>
      <c r="QKA562" s="419"/>
      <c r="QKB562" s="419"/>
      <c r="QKC562" s="17"/>
      <c r="QKD562" s="17"/>
      <c r="QKE562" s="913"/>
      <c r="QKF562" s="17"/>
      <c r="QKG562" s="17"/>
      <c r="QKH562" s="219"/>
      <c r="QKI562" s="310"/>
      <c r="QKJ562" s="304"/>
      <c r="QKK562" s="408"/>
      <c r="QKL562" s="472"/>
      <c r="QKM562" s="906"/>
      <c r="QKN562" s="31"/>
      <c r="QKO562" s="419"/>
      <c r="QKP562" s="419"/>
      <c r="QKQ562" s="471"/>
      <c r="QKR562" s="17"/>
      <c r="QKS562" s="419"/>
      <c r="QKT562" s="419"/>
      <c r="QKU562" s="17"/>
      <c r="QKV562" s="17"/>
      <c r="QKW562" s="913"/>
      <c r="QKX562" s="17"/>
      <c r="QKY562" s="17"/>
      <c r="QKZ562" s="219"/>
      <c r="QLA562" s="310"/>
      <c r="QLB562" s="304"/>
      <c r="QLC562" s="408"/>
      <c r="QLD562" s="472"/>
      <c r="QLE562" s="906"/>
      <c r="QLF562" s="31"/>
      <c r="QLG562" s="419"/>
      <c r="QLH562" s="419"/>
      <c r="QLI562" s="471"/>
      <c r="QLJ562" s="17"/>
      <c r="QLK562" s="419"/>
      <c r="QLL562" s="419"/>
      <c r="QLM562" s="17"/>
      <c r="QLN562" s="17"/>
      <c r="QLO562" s="913"/>
      <c r="QLP562" s="17"/>
      <c r="QLQ562" s="17"/>
      <c r="QLR562" s="219"/>
      <c r="QLS562" s="310"/>
      <c r="QLT562" s="304"/>
      <c r="QLU562" s="408"/>
      <c r="QLV562" s="472"/>
      <c r="QLW562" s="906"/>
      <c r="QLX562" s="31"/>
      <c r="QLY562" s="419"/>
      <c r="QLZ562" s="419"/>
      <c r="QMA562" s="471"/>
      <c r="QMB562" s="17"/>
      <c r="QMC562" s="419"/>
      <c r="QMD562" s="419"/>
      <c r="QME562" s="17"/>
      <c r="QMF562" s="17"/>
      <c r="QMG562" s="913"/>
      <c r="QMH562" s="17"/>
      <c r="QMI562" s="17"/>
      <c r="QMJ562" s="219"/>
      <c r="QMK562" s="310"/>
      <c r="QML562" s="304"/>
      <c r="QMM562" s="408"/>
      <c r="QMN562" s="472"/>
      <c r="QMO562" s="906"/>
      <c r="QMP562" s="31"/>
      <c r="QMQ562" s="419"/>
      <c r="QMR562" s="419"/>
      <c r="QMS562" s="471"/>
      <c r="QMT562" s="17"/>
      <c r="QMU562" s="419"/>
      <c r="QMV562" s="419"/>
      <c r="QMW562" s="17"/>
      <c r="QMX562" s="17"/>
      <c r="QMY562" s="913"/>
      <c r="QMZ562" s="17"/>
      <c r="QNA562" s="17"/>
      <c r="QNB562" s="219"/>
      <c r="QNC562" s="310"/>
      <c r="QND562" s="304"/>
      <c r="QNE562" s="408"/>
      <c r="QNF562" s="472"/>
      <c r="QNG562" s="906"/>
      <c r="QNH562" s="31"/>
      <c r="QNI562" s="419"/>
      <c r="QNJ562" s="419"/>
      <c r="QNK562" s="471"/>
      <c r="QNL562" s="17"/>
      <c r="QNM562" s="419"/>
      <c r="QNN562" s="419"/>
      <c r="QNO562" s="17"/>
      <c r="QNP562" s="17"/>
      <c r="QNQ562" s="913"/>
      <c r="QNR562" s="17"/>
      <c r="QNS562" s="17"/>
      <c r="QNT562" s="219"/>
      <c r="QNU562" s="310"/>
      <c r="QNV562" s="304"/>
      <c r="QNW562" s="408"/>
      <c r="QNX562" s="472"/>
      <c r="QNY562" s="906"/>
      <c r="QNZ562" s="31"/>
      <c r="QOA562" s="419"/>
      <c r="QOB562" s="419"/>
      <c r="QOC562" s="471"/>
      <c r="QOD562" s="17"/>
      <c r="QOE562" s="419"/>
      <c r="QOF562" s="419"/>
      <c r="QOG562" s="17"/>
      <c r="QOH562" s="17"/>
      <c r="QOI562" s="913"/>
      <c r="QOJ562" s="17"/>
      <c r="QOK562" s="17"/>
      <c r="QOL562" s="219"/>
      <c r="QOM562" s="310"/>
      <c r="QON562" s="304"/>
      <c r="QOO562" s="408"/>
      <c r="QOP562" s="472"/>
      <c r="QOQ562" s="906"/>
      <c r="QOR562" s="31"/>
      <c r="QOS562" s="419"/>
      <c r="QOT562" s="419"/>
      <c r="QOU562" s="471"/>
      <c r="QOV562" s="17"/>
      <c r="QOW562" s="419"/>
      <c r="QOX562" s="419"/>
      <c r="QOY562" s="17"/>
      <c r="QOZ562" s="17"/>
      <c r="QPA562" s="913"/>
      <c r="QPB562" s="17"/>
      <c r="QPC562" s="17"/>
      <c r="QPD562" s="219"/>
      <c r="QPE562" s="310"/>
      <c r="QPF562" s="304"/>
      <c r="QPG562" s="408"/>
      <c r="QPH562" s="472"/>
      <c r="QPI562" s="906"/>
      <c r="QPJ562" s="31"/>
      <c r="QPK562" s="419"/>
      <c r="QPL562" s="419"/>
      <c r="QPM562" s="471"/>
      <c r="QPN562" s="17"/>
      <c r="QPO562" s="419"/>
      <c r="QPP562" s="419"/>
      <c r="QPQ562" s="17"/>
      <c r="QPR562" s="17"/>
      <c r="QPS562" s="913"/>
      <c r="QPT562" s="17"/>
      <c r="QPU562" s="17"/>
      <c r="QPV562" s="219"/>
      <c r="QPW562" s="310"/>
      <c r="QPX562" s="304"/>
      <c r="QPY562" s="408"/>
      <c r="QPZ562" s="472"/>
      <c r="QQA562" s="906"/>
      <c r="QQB562" s="31"/>
      <c r="QQC562" s="419"/>
      <c r="QQD562" s="419"/>
      <c r="QQE562" s="471"/>
      <c r="QQF562" s="17"/>
      <c r="QQG562" s="419"/>
      <c r="QQH562" s="419"/>
      <c r="QQI562" s="17"/>
      <c r="QQJ562" s="17"/>
      <c r="QQK562" s="913"/>
      <c r="QQL562" s="17"/>
      <c r="QQM562" s="17"/>
      <c r="QQN562" s="219"/>
      <c r="QQO562" s="310"/>
      <c r="QQP562" s="304"/>
      <c r="QQQ562" s="408"/>
      <c r="QQR562" s="472"/>
      <c r="QQS562" s="906"/>
      <c r="QQT562" s="31"/>
      <c r="QQU562" s="419"/>
      <c r="QQV562" s="419"/>
      <c r="QQW562" s="471"/>
      <c r="QQX562" s="17"/>
      <c r="QQY562" s="419"/>
      <c r="QQZ562" s="419"/>
      <c r="QRA562" s="17"/>
      <c r="QRB562" s="17"/>
      <c r="QRC562" s="913"/>
      <c r="QRD562" s="17"/>
      <c r="QRE562" s="17"/>
      <c r="QRF562" s="219"/>
      <c r="QRG562" s="310"/>
      <c r="QRH562" s="304"/>
      <c r="QRI562" s="408"/>
      <c r="QRJ562" s="472"/>
      <c r="QRK562" s="906"/>
      <c r="QRL562" s="31"/>
      <c r="QRM562" s="419"/>
      <c r="QRN562" s="419"/>
      <c r="QRO562" s="471"/>
      <c r="QRP562" s="17"/>
      <c r="QRQ562" s="419"/>
      <c r="QRR562" s="419"/>
      <c r="QRS562" s="17"/>
      <c r="QRT562" s="17"/>
      <c r="QRU562" s="913"/>
      <c r="QRV562" s="17"/>
      <c r="QRW562" s="17"/>
      <c r="QRX562" s="219"/>
      <c r="QRY562" s="310"/>
      <c r="QRZ562" s="304"/>
      <c r="QSA562" s="408"/>
      <c r="QSB562" s="472"/>
      <c r="QSC562" s="906"/>
      <c r="QSD562" s="31"/>
      <c r="QSE562" s="419"/>
      <c r="QSF562" s="419"/>
      <c r="QSG562" s="471"/>
      <c r="QSH562" s="17"/>
      <c r="QSI562" s="419"/>
      <c r="QSJ562" s="419"/>
      <c r="QSK562" s="17"/>
      <c r="QSL562" s="17"/>
      <c r="QSM562" s="913"/>
      <c r="QSN562" s="17"/>
      <c r="QSO562" s="17"/>
      <c r="QSP562" s="219"/>
      <c r="QSQ562" s="310"/>
      <c r="QSR562" s="304"/>
      <c r="QSS562" s="408"/>
      <c r="QST562" s="472"/>
      <c r="QSU562" s="906"/>
      <c r="QSV562" s="31"/>
      <c r="QSW562" s="419"/>
      <c r="QSX562" s="419"/>
      <c r="QSY562" s="471"/>
      <c r="QSZ562" s="17"/>
      <c r="QTA562" s="419"/>
      <c r="QTB562" s="419"/>
      <c r="QTC562" s="17"/>
      <c r="QTD562" s="17"/>
      <c r="QTE562" s="913"/>
      <c r="QTF562" s="17"/>
      <c r="QTG562" s="17"/>
      <c r="QTH562" s="219"/>
      <c r="QTI562" s="310"/>
      <c r="QTJ562" s="304"/>
      <c r="QTK562" s="408"/>
      <c r="QTL562" s="472"/>
      <c r="QTM562" s="906"/>
      <c r="QTN562" s="31"/>
      <c r="QTO562" s="419"/>
      <c r="QTP562" s="419"/>
      <c r="QTQ562" s="471"/>
      <c r="QTR562" s="17"/>
      <c r="QTS562" s="419"/>
      <c r="QTT562" s="419"/>
      <c r="QTU562" s="17"/>
      <c r="QTV562" s="17"/>
      <c r="QTW562" s="913"/>
      <c r="QTX562" s="17"/>
      <c r="QTY562" s="17"/>
      <c r="QTZ562" s="219"/>
      <c r="QUA562" s="310"/>
      <c r="QUB562" s="304"/>
      <c r="QUC562" s="408"/>
      <c r="QUD562" s="472"/>
      <c r="QUE562" s="906"/>
      <c r="QUF562" s="31"/>
      <c r="QUG562" s="419"/>
      <c r="QUH562" s="419"/>
      <c r="QUI562" s="471"/>
      <c r="QUJ562" s="17"/>
      <c r="QUK562" s="419"/>
      <c r="QUL562" s="419"/>
      <c r="QUM562" s="17"/>
      <c r="QUN562" s="17"/>
      <c r="QUO562" s="913"/>
      <c r="QUP562" s="17"/>
      <c r="QUQ562" s="17"/>
      <c r="QUR562" s="219"/>
      <c r="QUS562" s="310"/>
      <c r="QUT562" s="304"/>
      <c r="QUU562" s="408"/>
      <c r="QUV562" s="472"/>
      <c r="QUW562" s="906"/>
      <c r="QUX562" s="31"/>
      <c r="QUY562" s="419"/>
      <c r="QUZ562" s="419"/>
      <c r="QVA562" s="471"/>
      <c r="QVB562" s="17"/>
      <c r="QVC562" s="419"/>
      <c r="QVD562" s="419"/>
      <c r="QVE562" s="17"/>
      <c r="QVF562" s="17"/>
      <c r="QVG562" s="913"/>
      <c r="QVH562" s="17"/>
      <c r="QVI562" s="17"/>
      <c r="QVJ562" s="219"/>
      <c r="QVK562" s="310"/>
      <c r="QVL562" s="304"/>
      <c r="QVM562" s="408"/>
      <c r="QVN562" s="472"/>
      <c r="QVO562" s="906"/>
      <c r="QVP562" s="31"/>
      <c r="QVQ562" s="419"/>
      <c r="QVR562" s="419"/>
      <c r="QVS562" s="471"/>
      <c r="QVT562" s="17"/>
      <c r="QVU562" s="419"/>
      <c r="QVV562" s="419"/>
      <c r="QVW562" s="17"/>
      <c r="QVX562" s="17"/>
      <c r="QVY562" s="913"/>
      <c r="QVZ562" s="17"/>
      <c r="QWA562" s="17"/>
      <c r="QWB562" s="219"/>
      <c r="QWC562" s="310"/>
      <c r="QWD562" s="304"/>
      <c r="QWE562" s="408"/>
      <c r="QWF562" s="472"/>
      <c r="QWG562" s="906"/>
      <c r="QWH562" s="31"/>
      <c r="QWI562" s="419"/>
      <c r="QWJ562" s="419"/>
      <c r="QWK562" s="471"/>
      <c r="QWL562" s="17"/>
      <c r="QWM562" s="419"/>
      <c r="QWN562" s="419"/>
      <c r="QWO562" s="17"/>
      <c r="QWP562" s="17"/>
      <c r="QWQ562" s="913"/>
      <c r="QWR562" s="17"/>
      <c r="QWS562" s="17"/>
      <c r="QWT562" s="219"/>
      <c r="QWU562" s="310"/>
      <c r="QWV562" s="304"/>
      <c r="QWW562" s="408"/>
      <c r="QWX562" s="472"/>
      <c r="QWY562" s="906"/>
      <c r="QWZ562" s="31"/>
      <c r="QXA562" s="419"/>
      <c r="QXB562" s="419"/>
      <c r="QXC562" s="471"/>
      <c r="QXD562" s="17"/>
      <c r="QXE562" s="419"/>
      <c r="QXF562" s="419"/>
      <c r="QXG562" s="17"/>
      <c r="QXH562" s="17"/>
      <c r="QXI562" s="913"/>
      <c r="QXJ562" s="17"/>
      <c r="QXK562" s="17"/>
      <c r="QXL562" s="219"/>
      <c r="QXM562" s="310"/>
      <c r="QXN562" s="304"/>
      <c r="QXO562" s="408"/>
      <c r="QXP562" s="472"/>
      <c r="QXQ562" s="906"/>
      <c r="QXR562" s="31"/>
      <c r="QXS562" s="419"/>
      <c r="QXT562" s="419"/>
      <c r="QXU562" s="471"/>
      <c r="QXV562" s="17"/>
      <c r="QXW562" s="419"/>
      <c r="QXX562" s="419"/>
      <c r="QXY562" s="17"/>
      <c r="QXZ562" s="17"/>
      <c r="QYA562" s="913"/>
      <c r="QYB562" s="17"/>
      <c r="QYC562" s="17"/>
      <c r="QYD562" s="219"/>
      <c r="QYE562" s="310"/>
      <c r="QYF562" s="304"/>
      <c r="QYG562" s="408"/>
      <c r="QYH562" s="472"/>
      <c r="QYI562" s="906"/>
      <c r="QYJ562" s="31"/>
      <c r="QYK562" s="419"/>
      <c r="QYL562" s="419"/>
      <c r="QYM562" s="471"/>
      <c r="QYN562" s="17"/>
      <c r="QYO562" s="419"/>
      <c r="QYP562" s="419"/>
      <c r="QYQ562" s="17"/>
      <c r="QYR562" s="17"/>
      <c r="QYS562" s="913"/>
      <c r="QYT562" s="17"/>
      <c r="QYU562" s="17"/>
      <c r="QYV562" s="219"/>
      <c r="QYW562" s="310"/>
      <c r="QYX562" s="304"/>
      <c r="QYY562" s="408"/>
      <c r="QYZ562" s="472"/>
      <c r="QZA562" s="906"/>
      <c r="QZB562" s="31"/>
      <c r="QZC562" s="419"/>
      <c r="QZD562" s="419"/>
      <c r="QZE562" s="471"/>
      <c r="QZF562" s="17"/>
      <c r="QZG562" s="419"/>
      <c r="QZH562" s="419"/>
      <c r="QZI562" s="17"/>
      <c r="QZJ562" s="17"/>
      <c r="QZK562" s="913"/>
      <c r="QZL562" s="17"/>
      <c r="QZM562" s="17"/>
      <c r="QZN562" s="219"/>
      <c r="QZO562" s="310"/>
      <c r="QZP562" s="304"/>
      <c r="QZQ562" s="408"/>
      <c r="QZR562" s="472"/>
      <c r="QZS562" s="906"/>
      <c r="QZT562" s="31"/>
      <c r="QZU562" s="419"/>
      <c r="QZV562" s="419"/>
      <c r="QZW562" s="471"/>
      <c r="QZX562" s="17"/>
      <c r="QZY562" s="419"/>
      <c r="QZZ562" s="419"/>
      <c r="RAA562" s="17"/>
      <c r="RAB562" s="17"/>
      <c r="RAC562" s="913"/>
      <c r="RAD562" s="17"/>
      <c r="RAE562" s="17"/>
      <c r="RAF562" s="219"/>
      <c r="RAG562" s="310"/>
      <c r="RAH562" s="304"/>
      <c r="RAI562" s="408"/>
      <c r="RAJ562" s="472"/>
      <c r="RAK562" s="906"/>
      <c r="RAL562" s="31"/>
      <c r="RAM562" s="419"/>
      <c r="RAN562" s="419"/>
      <c r="RAO562" s="471"/>
      <c r="RAP562" s="17"/>
      <c r="RAQ562" s="419"/>
      <c r="RAR562" s="419"/>
      <c r="RAS562" s="17"/>
      <c r="RAT562" s="17"/>
      <c r="RAU562" s="913"/>
      <c r="RAV562" s="17"/>
      <c r="RAW562" s="17"/>
      <c r="RAX562" s="219"/>
      <c r="RAY562" s="310"/>
      <c r="RAZ562" s="304"/>
      <c r="RBA562" s="408"/>
      <c r="RBB562" s="472"/>
      <c r="RBC562" s="906"/>
      <c r="RBD562" s="31"/>
      <c r="RBE562" s="419"/>
      <c r="RBF562" s="419"/>
      <c r="RBG562" s="471"/>
      <c r="RBH562" s="17"/>
      <c r="RBI562" s="419"/>
      <c r="RBJ562" s="419"/>
      <c r="RBK562" s="17"/>
      <c r="RBL562" s="17"/>
      <c r="RBM562" s="913"/>
      <c r="RBN562" s="17"/>
      <c r="RBO562" s="17"/>
      <c r="RBP562" s="219"/>
      <c r="RBQ562" s="310"/>
      <c r="RBR562" s="304"/>
      <c r="RBS562" s="408"/>
      <c r="RBT562" s="472"/>
      <c r="RBU562" s="906"/>
      <c r="RBV562" s="31"/>
      <c r="RBW562" s="419"/>
      <c r="RBX562" s="419"/>
      <c r="RBY562" s="471"/>
      <c r="RBZ562" s="17"/>
      <c r="RCA562" s="419"/>
      <c r="RCB562" s="419"/>
      <c r="RCC562" s="17"/>
      <c r="RCD562" s="17"/>
      <c r="RCE562" s="913"/>
      <c r="RCF562" s="17"/>
      <c r="RCG562" s="17"/>
      <c r="RCH562" s="219"/>
      <c r="RCI562" s="310"/>
      <c r="RCJ562" s="304"/>
      <c r="RCK562" s="408"/>
      <c r="RCL562" s="472"/>
      <c r="RCM562" s="906"/>
      <c r="RCN562" s="31"/>
      <c r="RCO562" s="419"/>
      <c r="RCP562" s="419"/>
      <c r="RCQ562" s="471"/>
      <c r="RCR562" s="17"/>
      <c r="RCS562" s="419"/>
      <c r="RCT562" s="419"/>
      <c r="RCU562" s="17"/>
      <c r="RCV562" s="17"/>
      <c r="RCW562" s="913"/>
      <c r="RCX562" s="17"/>
      <c r="RCY562" s="17"/>
      <c r="RCZ562" s="219"/>
      <c r="RDA562" s="310"/>
      <c r="RDB562" s="304"/>
      <c r="RDC562" s="408"/>
      <c r="RDD562" s="472"/>
      <c r="RDE562" s="906"/>
      <c r="RDF562" s="31"/>
      <c r="RDG562" s="419"/>
      <c r="RDH562" s="419"/>
      <c r="RDI562" s="471"/>
      <c r="RDJ562" s="17"/>
      <c r="RDK562" s="419"/>
      <c r="RDL562" s="419"/>
      <c r="RDM562" s="17"/>
      <c r="RDN562" s="17"/>
      <c r="RDO562" s="913"/>
      <c r="RDP562" s="17"/>
      <c r="RDQ562" s="17"/>
      <c r="RDR562" s="219"/>
      <c r="RDS562" s="310"/>
      <c r="RDT562" s="304"/>
      <c r="RDU562" s="408"/>
      <c r="RDV562" s="472"/>
      <c r="RDW562" s="906"/>
      <c r="RDX562" s="31"/>
      <c r="RDY562" s="419"/>
      <c r="RDZ562" s="419"/>
      <c r="REA562" s="471"/>
      <c r="REB562" s="17"/>
      <c r="REC562" s="419"/>
      <c r="RED562" s="419"/>
      <c r="REE562" s="17"/>
      <c r="REF562" s="17"/>
      <c r="REG562" s="913"/>
      <c r="REH562" s="17"/>
      <c r="REI562" s="17"/>
      <c r="REJ562" s="219"/>
      <c r="REK562" s="310"/>
      <c r="REL562" s="304"/>
      <c r="REM562" s="408"/>
      <c r="REN562" s="472"/>
      <c r="REO562" s="906"/>
      <c r="REP562" s="31"/>
      <c r="REQ562" s="419"/>
      <c r="RER562" s="419"/>
      <c r="RES562" s="471"/>
      <c r="RET562" s="17"/>
      <c r="REU562" s="419"/>
      <c r="REV562" s="419"/>
      <c r="REW562" s="17"/>
      <c r="REX562" s="17"/>
      <c r="REY562" s="913"/>
      <c r="REZ562" s="17"/>
      <c r="RFA562" s="17"/>
      <c r="RFB562" s="219"/>
      <c r="RFC562" s="310"/>
      <c r="RFD562" s="304"/>
      <c r="RFE562" s="408"/>
      <c r="RFF562" s="472"/>
      <c r="RFG562" s="906"/>
      <c r="RFH562" s="31"/>
      <c r="RFI562" s="419"/>
      <c r="RFJ562" s="419"/>
      <c r="RFK562" s="471"/>
      <c r="RFL562" s="17"/>
      <c r="RFM562" s="419"/>
      <c r="RFN562" s="419"/>
      <c r="RFO562" s="17"/>
      <c r="RFP562" s="17"/>
      <c r="RFQ562" s="913"/>
      <c r="RFR562" s="17"/>
      <c r="RFS562" s="17"/>
      <c r="RFT562" s="219"/>
      <c r="RFU562" s="310"/>
      <c r="RFV562" s="304"/>
      <c r="RFW562" s="408"/>
      <c r="RFX562" s="472"/>
      <c r="RFY562" s="906"/>
      <c r="RFZ562" s="31"/>
      <c r="RGA562" s="419"/>
      <c r="RGB562" s="419"/>
      <c r="RGC562" s="471"/>
      <c r="RGD562" s="17"/>
      <c r="RGE562" s="419"/>
      <c r="RGF562" s="419"/>
      <c r="RGG562" s="17"/>
      <c r="RGH562" s="17"/>
      <c r="RGI562" s="913"/>
      <c r="RGJ562" s="17"/>
      <c r="RGK562" s="17"/>
      <c r="RGL562" s="219"/>
      <c r="RGM562" s="310"/>
      <c r="RGN562" s="304"/>
      <c r="RGO562" s="408"/>
      <c r="RGP562" s="472"/>
      <c r="RGQ562" s="906"/>
      <c r="RGR562" s="31"/>
      <c r="RGS562" s="419"/>
      <c r="RGT562" s="419"/>
      <c r="RGU562" s="471"/>
      <c r="RGV562" s="17"/>
      <c r="RGW562" s="419"/>
      <c r="RGX562" s="419"/>
      <c r="RGY562" s="17"/>
      <c r="RGZ562" s="17"/>
      <c r="RHA562" s="913"/>
      <c r="RHB562" s="17"/>
      <c r="RHC562" s="17"/>
      <c r="RHD562" s="219"/>
      <c r="RHE562" s="310"/>
      <c r="RHF562" s="304"/>
      <c r="RHG562" s="408"/>
      <c r="RHH562" s="472"/>
      <c r="RHI562" s="906"/>
      <c r="RHJ562" s="31"/>
      <c r="RHK562" s="419"/>
      <c r="RHL562" s="419"/>
      <c r="RHM562" s="471"/>
      <c r="RHN562" s="17"/>
      <c r="RHO562" s="419"/>
      <c r="RHP562" s="419"/>
      <c r="RHQ562" s="17"/>
      <c r="RHR562" s="17"/>
      <c r="RHS562" s="913"/>
      <c r="RHT562" s="17"/>
      <c r="RHU562" s="17"/>
      <c r="RHV562" s="219"/>
      <c r="RHW562" s="310"/>
      <c r="RHX562" s="304"/>
      <c r="RHY562" s="408"/>
      <c r="RHZ562" s="472"/>
      <c r="RIA562" s="906"/>
      <c r="RIB562" s="31"/>
      <c r="RIC562" s="419"/>
      <c r="RID562" s="419"/>
      <c r="RIE562" s="471"/>
      <c r="RIF562" s="17"/>
      <c r="RIG562" s="419"/>
      <c r="RIH562" s="419"/>
      <c r="RII562" s="17"/>
      <c r="RIJ562" s="17"/>
      <c r="RIK562" s="913"/>
      <c r="RIL562" s="17"/>
      <c r="RIM562" s="17"/>
      <c r="RIN562" s="219"/>
      <c r="RIO562" s="310"/>
      <c r="RIP562" s="304"/>
      <c r="RIQ562" s="408"/>
      <c r="RIR562" s="472"/>
      <c r="RIS562" s="906"/>
      <c r="RIT562" s="31"/>
      <c r="RIU562" s="419"/>
      <c r="RIV562" s="419"/>
      <c r="RIW562" s="471"/>
      <c r="RIX562" s="17"/>
      <c r="RIY562" s="419"/>
      <c r="RIZ562" s="419"/>
      <c r="RJA562" s="17"/>
      <c r="RJB562" s="17"/>
      <c r="RJC562" s="913"/>
      <c r="RJD562" s="17"/>
      <c r="RJE562" s="17"/>
      <c r="RJF562" s="219"/>
      <c r="RJG562" s="310"/>
      <c r="RJH562" s="304"/>
      <c r="RJI562" s="408"/>
      <c r="RJJ562" s="472"/>
      <c r="RJK562" s="906"/>
      <c r="RJL562" s="31"/>
      <c r="RJM562" s="419"/>
      <c r="RJN562" s="419"/>
      <c r="RJO562" s="471"/>
      <c r="RJP562" s="17"/>
      <c r="RJQ562" s="419"/>
      <c r="RJR562" s="419"/>
      <c r="RJS562" s="17"/>
      <c r="RJT562" s="17"/>
      <c r="RJU562" s="913"/>
      <c r="RJV562" s="17"/>
      <c r="RJW562" s="17"/>
      <c r="RJX562" s="219"/>
      <c r="RJY562" s="310"/>
      <c r="RJZ562" s="304"/>
      <c r="RKA562" s="408"/>
      <c r="RKB562" s="472"/>
      <c r="RKC562" s="906"/>
      <c r="RKD562" s="31"/>
      <c r="RKE562" s="419"/>
      <c r="RKF562" s="419"/>
      <c r="RKG562" s="471"/>
      <c r="RKH562" s="17"/>
      <c r="RKI562" s="419"/>
      <c r="RKJ562" s="419"/>
      <c r="RKK562" s="17"/>
      <c r="RKL562" s="17"/>
      <c r="RKM562" s="913"/>
      <c r="RKN562" s="17"/>
      <c r="RKO562" s="17"/>
      <c r="RKP562" s="219"/>
      <c r="RKQ562" s="310"/>
      <c r="RKR562" s="304"/>
      <c r="RKS562" s="408"/>
      <c r="RKT562" s="472"/>
      <c r="RKU562" s="906"/>
      <c r="RKV562" s="31"/>
      <c r="RKW562" s="419"/>
      <c r="RKX562" s="419"/>
      <c r="RKY562" s="471"/>
      <c r="RKZ562" s="17"/>
      <c r="RLA562" s="419"/>
      <c r="RLB562" s="419"/>
      <c r="RLC562" s="17"/>
      <c r="RLD562" s="17"/>
      <c r="RLE562" s="913"/>
      <c r="RLF562" s="17"/>
      <c r="RLG562" s="17"/>
      <c r="RLH562" s="219"/>
      <c r="RLI562" s="310"/>
      <c r="RLJ562" s="304"/>
      <c r="RLK562" s="408"/>
      <c r="RLL562" s="472"/>
      <c r="RLM562" s="906"/>
      <c r="RLN562" s="31"/>
      <c r="RLO562" s="419"/>
      <c r="RLP562" s="419"/>
      <c r="RLQ562" s="471"/>
      <c r="RLR562" s="17"/>
      <c r="RLS562" s="419"/>
      <c r="RLT562" s="419"/>
      <c r="RLU562" s="17"/>
      <c r="RLV562" s="17"/>
      <c r="RLW562" s="913"/>
      <c r="RLX562" s="17"/>
      <c r="RLY562" s="17"/>
      <c r="RLZ562" s="219"/>
      <c r="RMA562" s="310"/>
      <c r="RMB562" s="304"/>
      <c r="RMC562" s="408"/>
      <c r="RMD562" s="472"/>
      <c r="RME562" s="906"/>
      <c r="RMF562" s="31"/>
      <c r="RMG562" s="419"/>
      <c r="RMH562" s="419"/>
      <c r="RMI562" s="471"/>
      <c r="RMJ562" s="17"/>
      <c r="RMK562" s="419"/>
      <c r="RML562" s="419"/>
      <c r="RMM562" s="17"/>
      <c r="RMN562" s="17"/>
      <c r="RMO562" s="913"/>
      <c r="RMP562" s="17"/>
      <c r="RMQ562" s="17"/>
      <c r="RMR562" s="219"/>
      <c r="RMS562" s="310"/>
      <c r="RMT562" s="304"/>
      <c r="RMU562" s="408"/>
      <c r="RMV562" s="472"/>
      <c r="RMW562" s="906"/>
      <c r="RMX562" s="31"/>
      <c r="RMY562" s="419"/>
      <c r="RMZ562" s="419"/>
      <c r="RNA562" s="471"/>
      <c r="RNB562" s="17"/>
      <c r="RNC562" s="419"/>
      <c r="RND562" s="419"/>
      <c r="RNE562" s="17"/>
      <c r="RNF562" s="17"/>
      <c r="RNG562" s="913"/>
      <c r="RNH562" s="17"/>
      <c r="RNI562" s="17"/>
      <c r="RNJ562" s="219"/>
      <c r="RNK562" s="310"/>
      <c r="RNL562" s="304"/>
      <c r="RNM562" s="408"/>
      <c r="RNN562" s="472"/>
      <c r="RNO562" s="906"/>
      <c r="RNP562" s="31"/>
      <c r="RNQ562" s="419"/>
      <c r="RNR562" s="419"/>
      <c r="RNS562" s="471"/>
      <c r="RNT562" s="17"/>
      <c r="RNU562" s="419"/>
      <c r="RNV562" s="419"/>
      <c r="RNW562" s="17"/>
      <c r="RNX562" s="17"/>
      <c r="RNY562" s="913"/>
      <c r="RNZ562" s="17"/>
      <c r="ROA562" s="17"/>
      <c r="ROB562" s="219"/>
      <c r="ROC562" s="310"/>
      <c r="ROD562" s="304"/>
      <c r="ROE562" s="408"/>
      <c r="ROF562" s="472"/>
      <c r="ROG562" s="906"/>
      <c r="ROH562" s="31"/>
      <c r="ROI562" s="419"/>
      <c r="ROJ562" s="419"/>
      <c r="ROK562" s="471"/>
      <c r="ROL562" s="17"/>
      <c r="ROM562" s="419"/>
      <c r="RON562" s="419"/>
      <c r="ROO562" s="17"/>
      <c r="ROP562" s="17"/>
      <c r="ROQ562" s="913"/>
      <c r="ROR562" s="17"/>
      <c r="ROS562" s="17"/>
      <c r="ROT562" s="219"/>
      <c r="ROU562" s="310"/>
      <c r="ROV562" s="304"/>
      <c r="ROW562" s="408"/>
      <c r="ROX562" s="472"/>
      <c r="ROY562" s="906"/>
      <c r="ROZ562" s="31"/>
      <c r="RPA562" s="419"/>
      <c r="RPB562" s="419"/>
      <c r="RPC562" s="471"/>
      <c r="RPD562" s="17"/>
      <c r="RPE562" s="419"/>
      <c r="RPF562" s="419"/>
      <c r="RPG562" s="17"/>
      <c r="RPH562" s="17"/>
      <c r="RPI562" s="913"/>
      <c r="RPJ562" s="17"/>
      <c r="RPK562" s="17"/>
      <c r="RPL562" s="219"/>
      <c r="RPM562" s="310"/>
      <c r="RPN562" s="304"/>
      <c r="RPO562" s="408"/>
      <c r="RPP562" s="472"/>
      <c r="RPQ562" s="906"/>
      <c r="RPR562" s="31"/>
      <c r="RPS562" s="419"/>
      <c r="RPT562" s="419"/>
      <c r="RPU562" s="471"/>
      <c r="RPV562" s="17"/>
      <c r="RPW562" s="419"/>
      <c r="RPX562" s="419"/>
      <c r="RPY562" s="17"/>
      <c r="RPZ562" s="17"/>
      <c r="RQA562" s="913"/>
      <c r="RQB562" s="17"/>
      <c r="RQC562" s="17"/>
      <c r="RQD562" s="219"/>
      <c r="RQE562" s="310"/>
      <c r="RQF562" s="304"/>
      <c r="RQG562" s="408"/>
      <c r="RQH562" s="472"/>
      <c r="RQI562" s="906"/>
      <c r="RQJ562" s="31"/>
      <c r="RQK562" s="419"/>
      <c r="RQL562" s="419"/>
      <c r="RQM562" s="471"/>
      <c r="RQN562" s="17"/>
      <c r="RQO562" s="419"/>
      <c r="RQP562" s="419"/>
      <c r="RQQ562" s="17"/>
      <c r="RQR562" s="17"/>
      <c r="RQS562" s="913"/>
      <c r="RQT562" s="17"/>
      <c r="RQU562" s="17"/>
      <c r="RQV562" s="219"/>
      <c r="RQW562" s="310"/>
      <c r="RQX562" s="304"/>
      <c r="RQY562" s="408"/>
      <c r="RQZ562" s="472"/>
      <c r="RRA562" s="906"/>
      <c r="RRB562" s="31"/>
      <c r="RRC562" s="419"/>
      <c r="RRD562" s="419"/>
      <c r="RRE562" s="471"/>
      <c r="RRF562" s="17"/>
      <c r="RRG562" s="419"/>
      <c r="RRH562" s="419"/>
      <c r="RRI562" s="17"/>
      <c r="RRJ562" s="17"/>
      <c r="RRK562" s="913"/>
      <c r="RRL562" s="17"/>
      <c r="RRM562" s="17"/>
      <c r="RRN562" s="219"/>
      <c r="RRO562" s="310"/>
      <c r="RRP562" s="304"/>
      <c r="RRQ562" s="408"/>
      <c r="RRR562" s="472"/>
      <c r="RRS562" s="906"/>
      <c r="RRT562" s="31"/>
      <c r="RRU562" s="419"/>
      <c r="RRV562" s="419"/>
      <c r="RRW562" s="471"/>
      <c r="RRX562" s="17"/>
      <c r="RRY562" s="419"/>
      <c r="RRZ562" s="419"/>
      <c r="RSA562" s="17"/>
      <c r="RSB562" s="17"/>
      <c r="RSC562" s="913"/>
      <c r="RSD562" s="17"/>
      <c r="RSE562" s="17"/>
      <c r="RSF562" s="219"/>
      <c r="RSG562" s="310"/>
      <c r="RSH562" s="304"/>
      <c r="RSI562" s="408"/>
      <c r="RSJ562" s="472"/>
      <c r="RSK562" s="906"/>
      <c r="RSL562" s="31"/>
      <c r="RSM562" s="419"/>
      <c r="RSN562" s="419"/>
      <c r="RSO562" s="471"/>
      <c r="RSP562" s="17"/>
      <c r="RSQ562" s="419"/>
      <c r="RSR562" s="419"/>
      <c r="RSS562" s="17"/>
      <c r="RST562" s="17"/>
      <c r="RSU562" s="913"/>
      <c r="RSV562" s="17"/>
      <c r="RSW562" s="17"/>
      <c r="RSX562" s="219"/>
      <c r="RSY562" s="310"/>
      <c r="RSZ562" s="304"/>
      <c r="RTA562" s="408"/>
      <c r="RTB562" s="472"/>
      <c r="RTC562" s="906"/>
      <c r="RTD562" s="31"/>
      <c r="RTE562" s="419"/>
      <c r="RTF562" s="419"/>
      <c r="RTG562" s="471"/>
      <c r="RTH562" s="17"/>
      <c r="RTI562" s="419"/>
      <c r="RTJ562" s="419"/>
      <c r="RTK562" s="17"/>
      <c r="RTL562" s="17"/>
      <c r="RTM562" s="913"/>
      <c r="RTN562" s="17"/>
      <c r="RTO562" s="17"/>
      <c r="RTP562" s="219"/>
      <c r="RTQ562" s="310"/>
      <c r="RTR562" s="304"/>
      <c r="RTS562" s="408"/>
      <c r="RTT562" s="472"/>
      <c r="RTU562" s="906"/>
      <c r="RTV562" s="31"/>
      <c r="RTW562" s="419"/>
      <c r="RTX562" s="419"/>
      <c r="RTY562" s="471"/>
      <c r="RTZ562" s="17"/>
      <c r="RUA562" s="419"/>
      <c r="RUB562" s="419"/>
      <c r="RUC562" s="17"/>
      <c r="RUD562" s="17"/>
      <c r="RUE562" s="913"/>
      <c r="RUF562" s="17"/>
      <c r="RUG562" s="17"/>
      <c r="RUH562" s="219"/>
      <c r="RUI562" s="310"/>
      <c r="RUJ562" s="304"/>
      <c r="RUK562" s="408"/>
      <c r="RUL562" s="472"/>
      <c r="RUM562" s="906"/>
      <c r="RUN562" s="31"/>
      <c r="RUO562" s="419"/>
      <c r="RUP562" s="419"/>
      <c r="RUQ562" s="471"/>
      <c r="RUR562" s="17"/>
      <c r="RUS562" s="419"/>
      <c r="RUT562" s="419"/>
      <c r="RUU562" s="17"/>
      <c r="RUV562" s="17"/>
      <c r="RUW562" s="913"/>
      <c r="RUX562" s="17"/>
      <c r="RUY562" s="17"/>
      <c r="RUZ562" s="219"/>
      <c r="RVA562" s="310"/>
      <c r="RVB562" s="304"/>
      <c r="RVC562" s="408"/>
      <c r="RVD562" s="472"/>
      <c r="RVE562" s="906"/>
      <c r="RVF562" s="31"/>
      <c r="RVG562" s="419"/>
      <c r="RVH562" s="419"/>
      <c r="RVI562" s="471"/>
      <c r="RVJ562" s="17"/>
      <c r="RVK562" s="419"/>
      <c r="RVL562" s="419"/>
      <c r="RVM562" s="17"/>
      <c r="RVN562" s="17"/>
      <c r="RVO562" s="913"/>
      <c r="RVP562" s="17"/>
      <c r="RVQ562" s="17"/>
      <c r="RVR562" s="219"/>
      <c r="RVS562" s="310"/>
      <c r="RVT562" s="304"/>
      <c r="RVU562" s="408"/>
      <c r="RVV562" s="472"/>
      <c r="RVW562" s="906"/>
      <c r="RVX562" s="31"/>
      <c r="RVY562" s="419"/>
      <c r="RVZ562" s="419"/>
      <c r="RWA562" s="471"/>
      <c r="RWB562" s="17"/>
      <c r="RWC562" s="419"/>
      <c r="RWD562" s="419"/>
      <c r="RWE562" s="17"/>
      <c r="RWF562" s="17"/>
      <c r="RWG562" s="913"/>
      <c r="RWH562" s="17"/>
      <c r="RWI562" s="17"/>
      <c r="RWJ562" s="219"/>
      <c r="RWK562" s="310"/>
      <c r="RWL562" s="304"/>
      <c r="RWM562" s="408"/>
      <c r="RWN562" s="472"/>
      <c r="RWO562" s="906"/>
      <c r="RWP562" s="31"/>
      <c r="RWQ562" s="419"/>
      <c r="RWR562" s="419"/>
      <c r="RWS562" s="471"/>
      <c r="RWT562" s="17"/>
      <c r="RWU562" s="419"/>
      <c r="RWV562" s="419"/>
      <c r="RWW562" s="17"/>
      <c r="RWX562" s="17"/>
      <c r="RWY562" s="913"/>
      <c r="RWZ562" s="17"/>
      <c r="RXA562" s="17"/>
      <c r="RXB562" s="219"/>
      <c r="RXC562" s="310"/>
      <c r="RXD562" s="304"/>
      <c r="RXE562" s="408"/>
      <c r="RXF562" s="472"/>
      <c r="RXG562" s="906"/>
      <c r="RXH562" s="31"/>
      <c r="RXI562" s="419"/>
      <c r="RXJ562" s="419"/>
      <c r="RXK562" s="471"/>
      <c r="RXL562" s="17"/>
      <c r="RXM562" s="419"/>
      <c r="RXN562" s="419"/>
      <c r="RXO562" s="17"/>
      <c r="RXP562" s="17"/>
      <c r="RXQ562" s="913"/>
      <c r="RXR562" s="17"/>
      <c r="RXS562" s="17"/>
      <c r="RXT562" s="219"/>
      <c r="RXU562" s="310"/>
      <c r="RXV562" s="304"/>
      <c r="RXW562" s="408"/>
      <c r="RXX562" s="472"/>
      <c r="RXY562" s="906"/>
      <c r="RXZ562" s="31"/>
      <c r="RYA562" s="419"/>
      <c r="RYB562" s="419"/>
      <c r="RYC562" s="471"/>
      <c r="RYD562" s="17"/>
      <c r="RYE562" s="419"/>
      <c r="RYF562" s="419"/>
      <c r="RYG562" s="17"/>
      <c r="RYH562" s="17"/>
      <c r="RYI562" s="913"/>
      <c r="RYJ562" s="17"/>
      <c r="RYK562" s="17"/>
      <c r="RYL562" s="219"/>
      <c r="RYM562" s="310"/>
      <c r="RYN562" s="304"/>
      <c r="RYO562" s="408"/>
      <c r="RYP562" s="472"/>
      <c r="RYQ562" s="906"/>
      <c r="RYR562" s="31"/>
      <c r="RYS562" s="419"/>
      <c r="RYT562" s="419"/>
      <c r="RYU562" s="471"/>
      <c r="RYV562" s="17"/>
      <c r="RYW562" s="419"/>
      <c r="RYX562" s="419"/>
      <c r="RYY562" s="17"/>
      <c r="RYZ562" s="17"/>
      <c r="RZA562" s="913"/>
      <c r="RZB562" s="17"/>
      <c r="RZC562" s="17"/>
      <c r="RZD562" s="219"/>
      <c r="RZE562" s="310"/>
      <c r="RZF562" s="304"/>
      <c r="RZG562" s="408"/>
      <c r="RZH562" s="472"/>
      <c r="RZI562" s="906"/>
      <c r="RZJ562" s="31"/>
      <c r="RZK562" s="419"/>
      <c r="RZL562" s="419"/>
      <c r="RZM562" s="471"/>
      <c r="RZN562" s="17"/>
      <c r="RZO562" s="419"/>
      <c r="RZP562" s="419"/>
      <c r="RZQ562" s="17"/>
      <c r="RZR562" s="17"/>
      <c r="RZS562" s="913"/>
      <c r="RZT562" s="17"/>
      <c r="RZU562" s="17"/>
      <c r="RZV562" s="219"/>
      <c r="RZW562" s="310"/>
      <c r="RZX562" s="304"/>
      <c r="RZY562" s="408"/>
      <c r="RZZ562" s="472"/>
      <c r="SAA562" s="906"/>
      <c r="SAB562" s="31"/>
      <c r="SAC562" s="419"/>
      <c r="SAD562" s="419"/>
      <c r="SAE562" s="471"/>
      <c r="SAF562" s="17"/>
      <c r="SAG562" s="419"/>
      <c r="SAH562" s="419"/>
      <c r="SAI562" s="17"/>
      <c r="SAJ562" s="17"/>
      <c r="SAK562" s="913"/>
      <c r="SAL562" s="17"/>
      <c r="SAM562" s="17"/>
      <c r="SAN562" s="219"/>
      <c r="SAO562" s="310"/>
      <c r="SAP562" s="304"/>
      <c r="SAQ562" s="408"/>
      <c r="SAR562" s="472"/>
      <c r="SAS562" s="906"/>
      <c r="SAT562" s="31"/>
      <c r="SAU562" s="419"/>
      <c r="SAV562" s="419"/>
      <c r="SAW562" s="471"/>
      <c r="SAX562" s="17"/>
      <c r="SAY562" s="419"/>
      <c r="SAZ562" s="419"/>
      <c r="SBA562" s="17"/>
      <c r="SBB562" s="17"/>
      <c r="SBC562" s="913"/>
      <c r="SBD562" s="17"/>
      <c r="SBE562" s="17"/>
      <c r="SBF562" s="219"/>
      <c r="SBG562" s="310"/>
      <c r="SBH562" s="304"/>
      <c r="SBI562" s="408"/>
      <c r="SBJ562" s="472"/>
      <c r="SBK562" s="906"/>
      <c r="SBL562" s="31"/>
      <c r="SBM562" s="419"/>
      <c r="SBN562" s="419"/>
      <c r="SBO562" s="471"/>
      <c r="SBP562" s="17"/>
      <c r="SBQ562" s="419"/>
      <c r="SBR562" s="419"/>
      <c r="SBS562" s="17"/>
      <c r="SBT562" s="17"/>
      <c r="SBU562" s="913"/>
      <c r="SBV562" s="17"/>
      <c r="SBW562" s="17"/>
      <c r="SBX562" s="219"/>
      <c r="SBY562" s="310"/>
      <c r="SBZ562" s="304"/>
      <c r="SCA562" s="408"/>
      <c r="SCB562" s="472"/>
      <c r="SCC562" s="906"/>
      <c r="SCD562" s="31"/>
      <c r="SCE562" s="419"/>
      <c r="SCF562" s="419"/>
      <c r="SCG562" s="471"/>
      <c r="SCH562" s="17"/>
      <c r="SCI562" s="419"/>
      <c r="SCJ562" s="419"/>
      <c r="SCK562" s="17"/>
      <c r="SCL562" s="17"/>
      <c r="SCM562" s="913"/>
      <c r="SCN562" s="17"/>
      <c r="SCO562" s="17"/>
      <c r="SCP562" s="219"/>
      <c r="SCQ562" s="310"/>
      <c r="SCR562" s="304"/>
      <c r="SCS562" s="408"/>
      <c r="SCT562" s="472"/>
      <c r="SCU562" s="906"/>
      <c r="SCV562" s="31"/>
      <c r="SCW562" s="419"/>
      <c r="SCX562" s="419"/>
      <c r="SCY562" s="471"/>
      <c r="SCZ562" s="17"/>
      <c r="SDA562" s="419"/>
      <c r="SDB562" s="419"/>
      <c r="SDC562" s="17"/>
      <c r="SDD562" s="17"/>
      <c r="SDE562" s="913"/>
      <c r="SDF562" s="17"/>
      <c r="SDG562" s="17"/>
      <c r="SDH562" s="219"/>
      <c r="SDI562" s="310"/>
      <c r="SDJ562" s="304"/>
      <c r="SDK562" s="408"/>
      <c r="SDL562" s="472"/>
      <c r="SDM562" s="906"/>
      <c r="SDN562" s="31"/>
      <c r="SDO562" s="419"/>
      <c r="SDP562" s="419"/>
      <c r="SDQ562" s="471"/>
      <c r="SDR562" s="17"/>
      <c r="SDS562" s="419"/>
      <c r="SDT562" s="419"/>
      <c r="SDU562" s="17"/>
      <c r="SDV562" s="17"/>
      <c r="SDW562" s="913"/>
      <c r="SDX562" s="17"/>
      <c r="SDY562" s="17"/>
      <c r="SDZ562" s="219"/>
      <c r="SEA562" s="310"/>
      <c r="SEB562" s="304"/>
      <c r="SEC562" s="408"/>
      <c r="SED562" s="472"/>
      <c r="SEE562" s="906"/>
      <c r="SEF562" s="31"/>
      <c r="SEG562" s="419"/>
      <c r="SEH562" s="419"/>
      <c r="SEI562" s="471"/>
      <c r="SEJ562" s="17"/>
      <c r="SEK562" s="419"/>
      <c r="SEL562" s="419"/>
      <c r="SEM562" s="17"/>
      <c r="SEN562" s="17"/>
      <c r="SEO562" s="913"/>
      <c r="SEP562" s="17"/>
      <c r="SEQ562" s="17"/>
      <c r="SER562" s="219"/>
      <c r="SES562" s="310"/>
      <c r="SET562" s="304"/>
      <c r="SEU562" s="408"/>
      <c r="SEV562" s="472"/>
      <c r="SEW562" s="906"/>
      <c r="SEX562" s="31"/>
      <c r="SEY562" s="419"/>
      <c r="SEZ562" s="419"/>
      <c r="SFA562" s="471"/>
      <c r="SFB562" s="17"/>
      <c r="SFC562" s="419"/>
      <c r="SFD562" s="419"/>
      <c r="SFE562" s="17"/>
      <c r="SFF562" s="17"/>
      <c r="SFG562" s="913"/>
      <c r="SFH562" s="17"/>
      <c r="SFI562" s="17"/>
      <c r="SFJ562" s="219"/>
      <c r="SFK562" s="310"/>
      <c r="SFL562" s="304"/>
      <c r="SFM562" s="408"/>
      <c r="SFN562" s="472"/>
      <c r="SFO562" s="906"/>
      <c r="SFP562" s="31"/>
      <c r="SFQ562" s="419"/>
      <c r="SFR562" s="419"/>
      <c r="SFS562" s="471"/>
      <c r="SFT562" s="17"/>
      <c r="SFU562" s="419"/>
      <c r="SFV562" s="419"/>
      <c r="SFW562" s="17"/>
      <c r="SFX562" s="17"/>
      <c r="SFY562" s="913"/>
      <c r="SFZ562" s="17"/>
      <c r="SGA562" s="17"/>
      <c r="SGB562" s="219"/>
      <c r="SGC562" s="310"/>
      <c r="SGD562" s="304"/>
      <c r="SGE562" s="408"/>
      <c r="SGF562" s="472"/>
      <c r="SGG562" s="906"/>
      <c r="SGH562" s="31"/>
      <c r="SGI562" s="419"/>
      <c r="SGJ562" s="419"/>
      <c r="SGK562" s="471"/>
      <c r="SGL562" s="17"/>
      <c r="SGM562" s="419"/>
      <c r="SGN562" s="419"/>
      <c r="SGO562" s="17"/>
      <c r="SGP562" s="17"/>
      <c r="SGQ562" s="913"/>
      <c r="SGR562" s="17"/>
      <c r="SGS562" s="17"/>
      <c r="SGT562" s="219"/>
      <c r="SGU562" s="310"/>
      <c r="SGV562" s="304"/>
      <c r="SGW562" s="408"/>
      <c r="SGX562" s="472"/>
      <c r="SGY562" s="906"/>
      <c r="SGZ562" s="31"/>
      <c r="SHA562" s="419"/>
      <c r="SHB562" s="419"/>
      <c r="SHC562" s="471"/>
      <c r="SHD562" s="17"/>
      <c r="SHE562" s="419"/>
      <c r="SHF562" s="419"/>
      <c r="SHG562" s="17"/>
      <c r="SHH562" s="17"/>
      <c r="SHI562" s="913"/>
      <c r="SHJ562" s="17"/>
      <c r="SHK562" s="17"/>
      <c r="SHL562" s="219"/>
      <c r="SHM562" s="310"/>
      <c r="SHN562" s="304"/>
      <c r="SHO562" s="408"/>
      <c r="SHP562" s="472"/>
      <c r="SHQ562" s="906"/>
      <c r="SHR562" s="31"/>
      <c r="SHS562" s="419"/>
      <c r="SHT562" s="419"/>
      <c r="SHU562" s="471"/>
      <c r="SHV562" s="17"/>
      <c r="SHW562" s="419"/>
      <c r="SHX562" s="419"/>
      <c r="SHY562" s="17"/>
      <c r="SHZ562" s="17"/>
      <c r="SIA562" s="913"/>
      <c r="SIB562" s="17"/>
      <c r="SIC562" s="17"/>
      <c r="SID562" s="219"/>
      <c r="SIE562" s="310"/>
      <c r="SIF562" s="304"/>
      <c r="SIG562" s="408"/>
      <c r="SIH562" s="472"/>
      <c r="SII562" s="906"/>
      <c r="SIJ562" s="31"/>
      <c r="SIK562" s="419"/>
      <c r="SIL562" s="419"/>
      <c r="SIM562" s="471"/>
      <c r="SIN562" s="17"/>
      <c r="SIO562" s="419"/>
      <c r="SIP562" s="419"/>
      <c r="SIQ562" s="17"/>
      <c r="SIR562" s="17"/>
      <c r="SIS562" s="913"/>
      <c r="SIT562" s="17"/>
      <c r="SIU562" s="17"/>
      <c r="SIV562" s="219"/>
      <c r="SIW562" s="310"/>
      <c r="SIX562" s="304"/>
      <c r="SIY562" s="408"/>
      <c r="SIZ562" s="472"/>
      <c r="SJA562" s="906"/>
      <c r="SJB562" s="31"/>
      <c r="SJC562" s="419"/>
      <c r="SJD562" s="419"/>
      <c r="SJE562" s="471"/>
      <c r="SJF562" s="17"/>
      <c r="SJG562" s="419"/>
      <c r="SJH562" s="419"/>
      <c r="SJI562" s="17"/>
      <c r="SJJ562" s="17"/>
      <c r="SJK562" s="913"/>
      <c r="SJL562" s="17"/>
      <c r="SJM562" s="17"/>
      <c r="SJN562" s="219"/>
      <c r="SJO562" s="310"/>
      <c r="SJP562" s="304"/>
      <c r="SJQ562" s="408"/>
      <c r="SJR562" s="472"/>
      <c r="SJS562" s="906"/>
      <c r="SJT562" s="31"/>
      <c r="SJU562" s="419"/>
      <c r="SJV562" s="419"/>
      <c r="SJW562" s="471"/>
      <c r="SJX562" s="17"/>
      <c r="SJY562" s="419"/>
      <c r="SJZ562" s="419"/>
      <c r="SKA562" s="17"/>
      <c r="SKB562" s="17"/>
      <c r="SKC562" s="913"/>
      <c r="SKD562" s="17"/>
      <c r="SKE562" s="17"/>
      <c r="SKF562" s="219"/>
      <c r="SKG562" s="310"/>
      <c r="SKH562" s="304"/>
      <c r="SKI562" s="408"/>
      <c r="SKJ562" s="472"/>
      <c r="SKK562" s="906"/>
      <c r="SKL562" s="31"/>
      <c r="SKM562" s="419"/>
      <c r="SKN562" s="419"/>
      <c r="SKO562" s="471"/>
      <c r="SKP562" s="17"/>
      <c r="SKQ562" s="419"/>
      <c r="SKR562" s="419"/>
      <c r="SKS562" s="17"/>
      <c r="SKT562" s="17"/>
      <c r="SKU562" s="913"/>
      <c r="SKV562" s="17"/>
      <c r="SKW562" s="17"/>
      <c r="SKX562" s="219"/>
      <c r="SKY562" s="310"/>
      <c r="SKZ562" s="304"/>
      <c r="SLA562" s="408"/>
      <c r="SLB562" s="472"/>
      <c r="SLC562" s="906"/>
      <c r="SLD562" s="31"/>
      <c r="SLE562" s="419"/>
      <c r="SLF562" s="419"/>
      <c r="SLG562" s="471"/>
      <c r="SLH562" s="17"/>
      <c r="SLI562" s="419"/>
      <c r="SLJ562" s="419"/>
      <c r="SLK562" s="17"/>
      <c r="SLL562" s="17"/>
      <c r="SLM562" s="913"/>
      <c r="SLN562" s="17"/>
      <c r="SLO562" s="17"/>
      <c r="SLP562" s="219"/>
      <c r="SLQ562" s="310"/>
      <c r="SLR562" s="304"/>
      <c r="SLS562" s="408"/>
      <c r="SLT562" s="472"/>
      <c r="SLU562" s="906"/>
      <c r="SLV562" s="31"/>
      <c r="SLW562" s="419"/>
      <c r="SLX562" s="419"/>
      <c r="SLY562" s="471"/>
      <c r="SLZ562" s="17"/>
      <c r="SMA562" s="419"/>
      <c r="SMB562" s="419"/>
      <c r="SMC562" s="17"/>
      <c r="SMD562" s="17"/>
      <c r="SME562" s="913"/>
      <c r="SMF562" s="17"/>
      <c r="SMG562" s="17"/>
      <c r="SMH562" s="219"/>
      <c r="SMI562" s="310"/>
      <c r="SMJ562" s="304"/>
      <c r="SMK562" s="408"/>
      <c r="SML562" s="472"/>
      <c r="SMM562" s="906"/>
      <c r="SMN562" s="31"/>
      <c r="SMO562" s="419"/>
      <c r="SMP562" s="419"/>
      <c r="SMQ562" s="471"/>
      <c r="SMR562" s="17"/>
      <c r="SMS562" s="419"/>
      <c r="SMT562" s="419"/>
      <c r="SMU562" s="17"/>
      <c r="SMV562" s="17"/>
      <c r="SMW562" s="913"/>
      <c r="SMX562" s="17"/>
      <c r="SMY562" s="17"/>
      <c r="SMZ562" s="219"/>
      <c r="SNA562" s="310"/>
      <c r="SNB562" s="304"/>
      <c r="SNC562" s="408"/>
      <c r="SND562" s="472"/>
      <c r="SNE562" s="906"/>
      <c r="SNF562" s="31"/>
      <c r="SNG562" s="419"/>
      <c r="SNH562" s="419"/>
      <c r="SNI562" s="471"/>
      <c r="SNJ562" s="17"/>
      <c r="SNK562" s="419"/>
      <c r="SNL562" s="419"/>
      <c r="SNM562" s="17"/>
      <c r="SNN562" s="17"/>
      <c r="SNO562" s="913"/>
      <c r="SNP562" s="17"/>
      <c r="SNQ562" s="17"/>
      <c r="SNR562" s="219"/>
      <c r="SNS562" s="310"/>
      <c r="SNT562" s="304"/>
      <c r="SNU562" s="408"/>
      <c r="SNV562" s="472"/>
      <c r="SNW562" s="906"/>
      <c r="SNX562" s="31"/>
      <c r="SNY562" s="419"/>
      <c r="SNZ562" s="419"/>
      <c r="SOA562" s="471"/>
      <c r="SOB562" s="17"/>
      <c r="SOC562" s="419"/>
      <c r="SOD562" s="419"/>
      <c r="SOE562" s="17"/>
      <c r="SOF562" s="17"/>
      <c r="SOG562" s="913"/>
      <c r="SOH562" s="17"/>
      <c r="SOI562" s="17"/>
      <c r="SOJ562" s="219"/>
      <c r="SOK562" s="310"/>
      <c r="SOL562" s="304"/>
      <c r="SOM562" s="408"/>
      <c r="SON562" s="472"/>
      <c r="SOO562" s="906"/>
      <c r="SOP562" s="31"/>
      <c r="SOQ562" s="419"/>
      <c r="SOR562" s="419"/>
      <c r="SOS562" s="471"/>
      <c r="SOT562" s="17"/>
      <c r="SOU562" s="419"/>
      <c r="SOV562" s="419"/>
      <c r="SOW562" s="17"/>
      <c r="SOX562" s="17"/>
      <c r="SOY562" s="913"/>
      <c r="SOZ562" s="17"/>
      <c r="SPA562" s="17"/>
      <c r="SPB562" s="219"/>
      <c r="SPC562" s="310"/>
      <c r="SPD562" s="304"/>
      <c r="SPE562" s="408"/>
      <c r="SPF562" s="472"/>
      <c r="SPG562" s="906"/>
      <c r="SPH562" s="31"/>
      <c r="SPI562" s="419"/>
      <c r="SPJ562" s="419"/>
      <c r="SPK562" s="471"/>
      <c r="SPL562" s="17"/>
      <c r="SPM562" s="419"/>
      <c r="SPN562" s="419"/>
      <c r="SPO562" s="17"/>
      <c r="SPP562" s="17"/>
      <c r="SPQ562" s="913"/>
      <c r="SPR562" s="17"/>
      <c r="SPS562" s="17"/>
      <c r="SPT562" s="219"/>
      <c r="SPU562" s="310"/>
      <c r="SPV562" s="304"/>
      <c r="SPW562" s="408"/>
      <c r="SPX562" s="472"/>
      <c r="SPY562" s="906"/>
      <c r="SPZ562" s="31"/>
      <c r="SQA562" s="419"/>
      <c r="SQB562" s="419"/>
      <c r="SQC562" s="471"/>
      <c r="SQD562" s="17"/>
      <c r="SQE562" s="419"/>
      <c r="SQF562" s="419"/>
      <c r="SQG562" s="17"/>
      <c r="SQH562" s="17"/>
      <c r="SQI562" s="913"/>
      <c r="SQJ562" s="17"/>
      <c r="SQK562" s="17"/>
      <c r="SQL562" s="219"/>
      <c r="SQM562" s="310"/>
      <c r="SQN562" s="304"/>
      <c r="SQO562" s="408"/>
      <c r="SQP562" s="472"/>
      <c r="SQQ562" s="906"/>
      <c r="SQR562" s="31"/>
      <c r="SQS562" s="419"/>
      <c r="SQT562" s="419"/>
      <c r="SQU562" s="471"/>
      <c r="SQV562" s="17"/>
      <c r="SQW562" s="419"/>
      <c r="SQX562" s="419"/>
      <c r="SQY562" s="17"/>
      <c r="SQZ562" s="17"/>
      <c r="SRA562" s="913"/>
      <c r="SRB562" s="17"/>
      <c r="SRC562" s="17"/>
      <c r="SRD562" s="219"/>
      <c r="SRE562" s="310"/>
      <c r="SRF562" s="304"/>
      <c r="SRG562" s="408"/>
      <c r="SRH562" s="472"/>
      <c r="SRI562" s="906"/>
      <c r="SRJ562" s="31"/>
      <c r="SRK562" s="419"/>
      <c r="SRL562" s="419"/>
      <c r="SRM562" s="471"/>
      <c r="SRN562" s="17"/>
      <c r="SRO562" s="419"/>
      <c r="SRP562" s="419"/>
      <c r="SRQ562" s="17"/>
      <c r="SRR562" s="17"/>
      <c r="SRS562" s="913"/>
      <c r="SRT562" s="17"/>
      <c r="SRU562" s="17"/>
      <c r="SRV562" s="219"/>
      <c r="SRW562" s="310"/>
      <c r="SRX562" s="304"/>
      <c r="SRY562" s="408"/>
      <c r="SRZ562" s="472"/>
      <c r="SSA562" s="906"/>
      <c r="SSB562" s="31"/>
      <c r="SSC562" s="419"/>
      <c r="SSD562" s="419"/>
      <c r="SSE562" s="471"/>
      <c r="SSF562" s="17"/>
      <c r="SSG562" s="419"/>
      <c r="SSH562" s="419"/>
      <c r="SSI562" s="17"/>
      <c r="SSJ562" s="17"/>
      <c r="SSK562" s="913"/>
      <c r="SSL562" s="17"/>
      <c r="SSM562" s="17"/>
      <c r="SSN562" s="219"/>
      <c r="SSO562" s="310"/>
      <c r="SSP562" s="304"/>
      <c r="SSQ562" s="408"/>
      <c r="SSR562" s="472"/>
      <c r="SSS562" s="906"/>
      <c r="SST562" s="31"/>
      <c r="SSU562" s="419"/>
      <c r="SSV562" s="419"/>
      <c r="SSW562" s="471"/>
      <c r="SSX562" s="17"/>
      <c r="SSY562" s="419"/>
      <c r="SSZ562" s="419"/>
      <c r="STA562" s="17"/>
      <c r="STB562" s="17"/>
      <c r="STC562" s="913"/>
      <c r="STD562" s="17"/>
      <c r="STE562" s="17"/>
      <c r="STF562" s="219"/>
      <c r="STG562" s="310"/>
      <c r="STH562" s="304"/>
      <c r="STI562" s="408"/>
      <c r="STJ562" s="472"/>
      <c r="STK562" s="906"/>
      <c r="STL562" s="31"/>
      <c r="STM562" s="419"/>
      <c r="STN562" s="419"/>
      <c r="STO562" s="471"/>
      <c r="STP562" s="17"/>
      <c r="STQ562" s="419"/>
      <c r="STR562" s="419"/>
      <c r="STS562" s="17"/>
      <c r="STT562" s="17"/>
      <c r="STU562" s="913"/>
      <c r="STV562" s="17"/>
      <c r="STW562" s="17"/>
      <c r="STX562" s="219"/>
      <c r="STY562" s="310"/>
      <c r="STZ562" s="304"/>
      <c r="SUA562" s="408"/>
      <c r="SUB562" s="472"/>
      <c r="SUC562" s="906"/>
      <c r="SUD562" s="31"/>
      <c r="SUE562" s="419"/>
      <c r="SUF562" s="419"/>
      <c r="SUG562" s="471"/>
      <c r="SUH562" s="17"/>
      <c r="SUI562" s="419"/>
      <c r="SUJ562" s="419"/>
      <c r="SUK562" s="17"/>
      <c r="SUL562" s="17"/>
      <c r="SUM562" s="913"/>
      <c r="SUN562" s="17"/>
      <c r="SUO562" s="17"/>
      <c r="SUP562" s="219"/>
      <c r="SUQ562" s="310"/>
      <c r="SUR562" s="304"/>
      <c r="SUS562" s="408"/>
      <c r="SUT562" s="472"/>
      <c r="SUU562" s="906"/>
      <c r="SUV562" s="31"/>
      <c r="SUW562" s="419"/>
      <c r="SUX562" s="419"/>
      <c r="SUY562" s="471"/>
      <c r="SUZ562" s="17"/>
      <c r="SVA562" s="419"/>
      <c r="SVB562" s="419"/>
      <c r="SVC562" s="17"/>
      <c r="SVD562" s="17"/>
      <c r="SVE562" s="913"/>
      <c r="SVF562" s="17"/>
      <c r="SVG562" s="17"/>
      <c r="SVH562" s="219"/>
      <c r="SVI562" s="310"/>
      <c r="SVJ562" s="304"/>
      <c r="SVK562" s="408"/>
      <c r="SVL562" s="472"/>
      <c r="SVM562" s="906"/>
      <c r="SVN562" s="31"/>
      <c r="SVO562" s="419"/>
      <c r="SVP562" s="419"/>
      <c r="SVQ562" s="471"/>
      <c r="SVR562" s="17"/>
      <c r="SVS562" s="419"/>
      <c r="SVT562" s="419"/>
      <c r="SVU562" s="17"/>
      <c r="SVV562" s="17"/>
      <c r="SVW562" s="913"/>
      <c r="SVX562" s="17"/>
      <c r="SVY562" s="17"/>
      <c r="SVZ562" s="219"/>
      <c r="SWA562" s="310"/>
      <c r="SWB562" s="304"/>
      <c r="SWC562" s="408"/>
      <c r="SWD562" s="472"/>
      <c r="SWE562" s="906"/>
      <c r="SWF562" s="31"/>
      <c r="SWG562" s="419"/>
      <c r="SWH562" s="419"/>
      <c r="SWI562" s="471"/>
      <c r="SWJ562" s="17"/>
      <c r="SWK562" s="419"/>
      <c r="SWL562" s="419"/>
      <c r="SWM562" s="17"/>
      <c r="SWN562" s="17"/>
      <c r="SWO562" s="913"/>
      <c r="SWP562" s="17"/>
      <c r="SWQ562" s="17"/>
      <c r="SWR562" s="219"/>
      <c r="SWS562" s="310"/>
      <c r="SWT562" s="304"/>
      <c r="SWU562" s="408"/>
      <c r="SWV562" s="472"/>
      <c r="SWW562" s="906"/>
      <c r="SWX562" s="31"/>
      <c r="SWY562" s="419"/>
      <c r="SWZ562" s="419"/>
      <c r="SXA562" s="471"/>
      <c r="SXB562" s="17"/>
      <c r="SXC562" s="419"/>
      <c r="SXD562" s="419"/>
      <c r="SXE562" s="17"/>
      <c r="SXF562" s="17"/>
      <c r="SXG562" s="913"/>
      <c r="SXH562" s="17"/>
      <c r="SXI562" s="17"/>
      <c r="SXJ562" s="219"/>
      <c r="SXK562" s="310"/>
      <c r="SXL562" s="304"/>
      <c r="SXM562" s="408"/>
      <c r="SXN562" s="472"/>
      <c r="SXO562" s="906"/>
      <c r="SXP562" s="31"/>
      <c r="SXQ562" s="419"/>
      <c r="SXR562" s="419"/>
      <c r="SXS562" s="471"/>
      <c r="SXT562" s="17"/>
      <c r="SXU562" s="419"/>
      <c r="SXV562" s="419"/>
      <c r="SXW562" s="17"/>
      <c r="SXX562" s="17"/>
      <c r="SXY562" s="913"/>
      <c r="SXZ562" s="17"/>
      <c r="SYA562" s="17"/>
      <c r="SYB562" s="219"/>
      <c r="SYC562" s="310"/>
      <c r="SYD562" s="304"/>
      <c r="SYE562" s="408"/>
      <c r="SYF562" s="472"/>
      <c r="SYG562" s="906"/>
      <c r="SYH562" s="31"/>
      <c r="SYI562" s="419"/>
      <c r="SYJ562" s="419"/>
      <c r="SYK562" s="471"/>
      <c r="SYL562" s="17"/>
      <c r="SYM562" s="419"/>
      <c r="SYN562" s="419"/>
      <c r="SYO562" s="17"/>
      <c r="SYP562" s="17"/>
      <c r="SYQ562" s="913"/>
      <c r="SYR562" s="17"/>
      <c r="SYS562" s="17"/>
      <c r="SYT562" s="219"/>
      <c r="SYU562" s="310"/>
      <c r="SYV562" s="304"/>
      <c r="SYW562" s="408"/>
      <c r="SYX562" s="472"/>
      <c r="SYY562" s="906"/>
      <c r="SYZ562" s="31"/>
      <c r="SZA562" s="419"/>
      <c r="SZB562" s="419"/>
      <c r="SZC562" s="471"/>
      <c r="SZD562" s="17"/>
      <c r="SZE562" s="419"/>
      <c r="SZF562" s="419"/>
      <c r="SZG562" s="17"/>
      <c r="SZH562" s="17"/>
      <c r="SZI562" s="913"/>
      <c r="SZJ562" s="17"/>
      <c r="SZK562" s="17"/>
      <c r="SZL562" s="219"/>
      <c r="SZM562" s="310"/>
      <c r="SZN562" s="304"/>
      <c r="SZO562" s="408"/>
      <c r="SZP562" s="472"/>
      <c r="SZQ562" s="906"/>
      <c r="SZR562" s="31"/>
      <c r="SZS562" s="419"/>
      <c r="SZT562" s="419"/>
      <c r="SZU562" s="471"/>
      <c r="SZV562" s="17"/>
      <c r="SZW562" s="419"/>
      <c r="SZX562" s="419"/>
      <c r="SZY562" s="17"/>
      <c r="SZZ562" s="17"/>
      <c r="TAA562" s="913"/>
      <c r="TAB562" s="17"/>
      <c r="TAC562" s="17"/>
      <c r="TAD562" s="219"/>
      <c r="TAE562" s="310"/>
      <c r="TAF562" s="304"/>
      <c r="TAG562" s="408"/>
      <c r="TAH562" s="472"/>
      <c r="TAI562" s="906"/>
      <c r="TAJ562" s="31"/>
      <c r="TAK562" s="419"/>
      <c r="TAL562" s="419"/>
      <c r="TAM562" s="471"/>
      <c r="TAN562" s="17"/>
      <c r="TAO562" s="419"/>
      <c r="TAP562" s="419"/>
      <c r="TAQ562" s="17"/>
      <c r="TAR562" s="17"/>
      <c r="TAS562" s="913"/>
      <c r="TAT562" s="17"/>
      <c r="TAU562" s="17"/>
      <c r="TAV562" s="219"/>
      <c r="TAW562" s="310"/>
      <c r="TAX562" s="304"/>
      <c r="TAY562" s="408"/>
      <c r="TAZ562" s="472"/>
      <c r="TBA562" s="906"/>
      <c r="TBB562" s="31"/>
      <c r="TBC562" s="419"/>
      <c r="TBD562" s="419"/>
      <c r="TBE562" s="471"/>
      <c r="TBF562" s="17"/>
      <c r="TBG562" s="419"/>
      <c r="TBH562" s="419"/>
      <c r="TBI562" s="17"/>
      <c r="TBJ562" s="17"/>
      <c r="TBK562" s="913"/>
      <c r="TBL562" s="17"/>
      <c r="TBM562" s="17"/>
      <c r="TBN562" s="219"/>
      <c r="TBO562" s="310"/>
      <c r="TBP562" s="304"/>
      <c r="TBQ562" s="408"/>
      <c r="TBR562" s="472"/>
      <c r="TBS562" s="906"/>
      <c r="TBT562" s="31"/>
      <c r="TBU562" s="419"/>
      <c r="TBV562" s="419"/>
      <c r="TBW562" s="471"/>
      <c r="TBX562" s="17"/>
      <c r="TBY562" s="419"/>
      <c r="TBZ562" s="419"/>
      <c r="TCA562" s="17"/>
      <c r="TCB562" s="17"/>
      <c r="TCC562" s="913"/>
      <c r="TCD562" s="17"/>
      <c r="TCE562" s="17"/>
      <c r="TCF562" s="219"/>
      <c r="TCG562" s="310"/>
      <c r="TCH562" s="304"/>
      <c r="TCI562" s="408"/>
      <c r="TCJ562" s="472"/>
      <c r="TCK562" s="906"/>
      <c r="TCL562" s="31"/>
      <c r="TCM562" s="419"/>
      <c r="TCN562" s="419"/>
      <c r="TCO562" s="471"/>
      <c r="TCP562" s="17"/>
      <c r="TCQ562" s="419"/>
      <c r="TCR562" s="419"/>
      <c r="TCS562" s="17"/>
      <c r="TCT562" s="17"/>
      <c r="TCU562" s="913"/>
      <c r="TCV562" s="17"/>
      <c r="TCW562" s="17"/>
      <c r="TCX562" s="219"/>
      <c r="TCY562" s="310"/>
      <c r="TCZ562" s="304"/>
      <c r="TDA562" s="408"/>
      <c r="TDB562" s="472"/>
      <c r="TDC562" s="906"/>
      <c r="TDD562" s="31"/>
      <c r="TDE562" s="419"/>
      <c r="TDF562" s="419"/>
      <c r="TDG562" s="471"/>
      <c r="TDH562" s="17"/>
      <c r="TDI562" s="419"/>
      <c r="TDJ562" s="419"/>
      <c r="TDK562" s="17"/>
      <c r="TDL562" s="17"/>
      <c r="TDM562" s="913"/>
      <c r="TDN562" s="17"/>
      <c r="TDO562" s="17"/>
      <c r="TDP562" s="219"/>
      <c r="TDQ562" s="310"/>
      <c r="TDR562" s="304"/>
      <c r="TDS562" s="408"/>
      <c r="TDT562" s="472"/>
      <c r="TDU562" s="906"/>
      <c r="TDV562" s="31"/>
      <c r="TDW562" s="419"/>
      <c r="TDX562" s="419"/>
      <c r="TDY562" s="471"/>
      <c r="TDZ562" s="17"/>
      <c r="TEA562" s="419"/>
      <c r="TEB562" s="419"/>
      <c r="TEC562" s="17"/>
      <c r="TED562" s="17"/>
      <c r="TEE562" s="913"/>
      <c r="TEF562" s="17"/>
      <c r="TEG562" s="17"/>
      <c r="TEH562" s="219"/>
      <c r="TEI562" s="310"/>
      <c r="TEJ562" s="304"/>
      <c r="TEK562" s="408"/>
      <c r="TEL562" s="472"/>
      <c r="TEM562" s="906"/>
      <c r="TEN562" s="31"/>
      <c r="TEO562" s="419"/>
      <c r="TEP562" s="419"/>
      <c r="TEQ562" s="471"/>
      <c r="TER562" s="17"/>
      <c r="TES562" s="419"/>
      <c r="TET562" s="419"/>
      <c r="TEU562" s="17"/>
      <c r="TEV562" s="17"/>
      <c r="TEW562" s="913"/>
      <c r="TEX562" s="17"/>
      <c r="TEY562" s="17"/>
      <c r="TEZ562" s="219"/>
      <c r="TFA562" s="310"/>
      <c r="TFB562" s="304"/>
      <c r="TFC562" s="408"/>
      <c r="TFD562" s="472"/>
      <c r="TFE562" s="906"/>
      <c r="TFF562" s="31"/>
      <c r="TFG562" s="419"/>
      <c r="TFH562" s="419"/>
      <c r="TFI562" s="471"/>
      <c r="TFJ562" s="17"/>
      <c r="TFK562" s="419"/>
      <c r="TFL562" s="419"/>
      <c r="TFM562" s="17"/>
      <c r="TFN562" s="17"/>
      <c r="TFO562" s="913"/>
      <c r="TFP562" s="17"/>
      <c r="TFQ562" s="17"/>
      <c r="TFR562" s="219"/>
      <c r="TFS562" s="310"/>
      <c r="TFT562" s="304"/>
      <c r="TFU562" s="408"/>
      <c r="TFV562" s="472"/>
      <c r="TFW562" s="906"/>
      <c r="TFX562" s="31"/>
      <c r="TFY562" s="419"/>
      <c r="TFZ562" s="419"/>
      <c r="TGA562" s="471"/>
      <c r="TGB562" s="17"/>
      <c r="TGC562" s="419"/>
      <c r="TGD562" s="419"/>
      <c r="TGE562" s="17"/>
      <c r="TGF562" s="17"/>
      <c r="TGG562" s="913"/>
      <c r="TGH562" s="17"/>
      <c r="TGI562" s="17"/>
      <c r="TGJ562" s="219"/>
      <c r="TGK562" s="310"/>
      <c r="TGL562" s="304"/>
      <c r="TGM562" s="408"/>
      <c r="TGN562" s="472"/>
      <c r="TGO562" s="906"/>
      <c r="TGP562" s="31"/>
      <c r="TGQ562" s="419"/>
      <c r="TGR562" s="419"/>
      <c r="TGS562" s="471"/>
      <c r="TGT562" s="17"/>
      <c r="TGU562" s="419"/>
      <c r="TGV562" s="419"/>
      <c r="TGW562" s="17"/>
      <c r="TGX562" s="17"/>
      <c r="TGY562" s="913"/>
      <c r="TGZ562" s="17"/>
      <c r="THA562" s="17"/>
      <c r="THB562" s="219"/>
      <c r="THC562" s="310"/>
      <c r="THD562" s="304"/>
      <c r="THE562" s="408"/>
      <c r="THF562" s="472"/>
      <c r="THG562" s="906"/>
      <c r="THH562" s="31"/>
      <c r="THI562" s="419"/>
      <c r="THJ562" s="419"/>
      <c r="THK562" s="471"/>
      <c r="THL562" s="17"/>
      <c r="THM562" s="419"/>
      <c r="THN562" s="419"/>
      <c r="THO562" s="17"/>
      <c r="THP562" s="17"/>
      <c r="THQ562" s="913"/>
      <c r="THR562" s="17"/>
      <c r="THS562" s="17"/>
      <c r="THT562" s="219"/>
      <c r="THU562" s="310"/>
      <c r="THV562" s="304"/>
      <c r="THW562" s="408"/>
      <c r="THX562" s="472"/>
      <c r="THY562" s="906"/>
      <c r="THZ562" s="31"/>
      <c r="TIA562" s="419"/>
      <c r="TIB562" s="419"/>
      <c r="TIC562" s="471"/>
      <c r="TID562" s="17"/>
      <c r="TIE562" s="419"/>
      <c r="TIF562" s="419"/>
      <c r="TIG562" s="17"/>
      <c r="TIH562" s="17"/>
      <c r="TII562" s="913"/>
      <c r="TIJ562" s="17"/>
      <c r="TIK562" s="17"/>
      <c r="TIL562" s="219"/>
      <c r="TIM562" s="310"/>
      <c r="TIN562" s="304"/>
      <c r="TIO562" s="408"/>
      <c r="TIP562" s="472"/>
      <c r="TIQ562" s="906"/>
      <c r="TIR562" s="31"/>
      <c r="TIS562" s="419"/>
      <c r="TIT562" s="419"/>
      <c r="TIU562" s="471"/>
      <c r="TIV562" s="17"/>
      <c r="TIW562" s="419"/>
      <c r="TIX562" s="419"/>
      <c r="TIY562" s="17"/>
      <c r="TIZ562" s="17"/>
      <c r="TJA562" s="913"/>
      <c r="TJB562" s="17"/>
      <c r="TJC562" s="17"/>
      <c r="TJD562" s="219"/>
      <c r="TJE562" s="310"/>
      <c r="TJF562" s="304"/>
      <c r="TJG562" s="408"/>
      <c r="TJH562" s="472"/>
      <c r="TJI562" s="906"/>
      <c r="TJJ562" s="31"/>
      <c r="TJK562" s="419"/>
      <c r="TJL562" s="419"/>
      <c r="TJM562" s="471"/>
      <c r="TJN562" s="17"/>
      <c r="TJO562" s="419"/>
      <c r="TJP562" s="419"/>
      <c r="TJQ562" s="17"/>
      <c r="TJR562" s="17"/>
      <c r="TJS562" s="913"/>
      <c r="TJT562" s="17"/>
      <c r="TJU562" s="17"/>
      <c r="TJV562" s="219"/>
      <c r="TJW562" s="310"/>
      <c r="TJX562" s="304"/>
      <c r="TJY562" s="408"/>
      <c r="TJZ562" s="472"/>
      <c r="TKA562" s="906"/>
      <c r="TKB562" s="31"/>
      <c r="TKC562" s="419"/>
      <c r="TKD562" s="419"/>
      <c r="TKE562" s="471"/>
      <c r="TKF562" s="17"/>
      <c r="TKG562" s="419"/>
      <c r="TKH562" s="419"/>
      <c r="TKI562" s="17"/>
      <c r="TKJ562" s="17"/>
      <c r="TKK562" s="913"/>
      <c r="TKL562" s="17"/>
      <c r="TKM562" s="17"/>
      <c r="TKN562" s="219"/>
      <c r="TKO562" s="310"/>
      <c r="TKP562" s="304"/>
      <c r="TKQ562" s="408"/>
      <c r="TKR562" s="472"/>
      <c r="TKS562" s="906"/>
      <c r="TKT562" s="31"/>
      <c r="TKU562" s="419"/>
      <c r="TKV562" s="419"/>
      <c r="TKW562" s="471"/>
      <c r="TKX562" s="17"/>
      <c r="TKY562" s="419"/>
      <c r="TKZ562" s="419"/>
      <c r="TLA562" s="17"/>
      <c r="TLB562" s="17"/>
      <c r="TLC562" s="913"/>
      <c r="TLD562" s="17"/>
      <c r="TLE562" s="17"/>
      <c r="TLF562" s="219"/>
      <c r="TLG562" s="310"/>
      <c r="TLH562" s="304"/>
      <c r="TLI562" s="408"/>
      <c r="TLJ562" s="472"/>
      <c r="TLK562" s="906"/>
      <c r="TLL562" s="31"/>
      <c r="TLM562" s="419"/>
      <c r="TLN562" s="419"/>
      <c r="TLO562" s="471"/>
      <c r="TLP562" s="17"/>
      <c r="TLQ562" s="419"/>
      <c r="TLR562" s="419"/>
      <c r="TLS562" s="17"/>
      <c r="TLT562" s="17"/>
      <c r="TLU562" s="913"/>
      <c r="TLV562" s="17"/>
      <c r="TLW562" s="17"/>
      <c r="TLX562" s="219"/>
      <c r="TLY562" s="310"/>
      <c r="TLZ562" s="304"/>
      <c r="TMA562" s="408"/>
      <c r="TMB562" s="472"/>
      <c r="TMC562" s="906"/>
      <c r="TMD562" s="31"/>
      <c r="TME562" s="419"/>
      <c r="TMF562" s="419"/>
      <c r="TMG562" s="471"/>
      <c r="TMH562" s="17"/>
      <c r="TMI562" s="419"/>
      <c r="TMJ562" s="419"/>
      <c r="TMK562" s="17"/>
      <c r="TML562" s="17"/>
      <c r="TMM562" s="913"/>
      <c r="TMN562" s="17"/>
      <c r="TMO562" s="17"/>
      <c r="TMP562" s="219"/>
      <c r="TMQ562" s="310"/>
      <c r="TMR562" s="304"/>
      <c r="TMS562" s="408"/>
      <c r="TMT562" s="472"/>
      <c r="TMU562" s="906"/>
      <c r="TMV562" s="31"/>
      <c r="TMW562" s="419"/>
      <c r="TMX562" s="419"/>
      <c r="TMY562" s="471"/>
      <c r="TMZ562" s="17"/>
      <c r="TNA562" s="419"/>
      <c r="TNB562" s="419"/>
      <c r="TNC562" s="17"/>
      <c r="TND562" s="17"/>
      <c r="TNE562" s="913"/>
      <c r="TNF562" s="17"/>
      <c r="TNG562" s="17"/>
      <c r="TNH562" s="219"/>
      <c r="TNI562" s="310"/>
      <c r="TNJ562" s="304"/>
      <c r="TNK562" s="408"/>
      <c r="TNL562" s="472"/>
      <c r="TNM562" s="906"/>
      <c r="TNN562" s="31"/>
      <c r="TNO562" s="419"/>
      <c r="TNP562" s="419"/>
      <c r="TNQ562" s="471"/>
      <c r="TNR562" s="17"/>
      <c r="TNS562" s="419"/>
      <c r="TNT562" s="419"/>
      <c r="TNU562" s="17"/>
      <c r="TNV562" s="17"/>
      <c r="TNW562" s="913"/>
      <c r="TNX562" s="17"/>
      <c r="TNY562" s="17"/>
      <c r="TNZ562" s="219"/>
      <c r="TOA562" s="310"/>
      <c r="TOB562" s="304"/>
      <c r="TOC562" s="408"/>
      <c r="TOD562" s="472"/>
      <c r="TOE562" s="906"/>
      <c r="TOF562" s="31"/>
      <c r="TOG562" s="419"/>
      <c r="TOH562" s="419"/>
      <c r="TOI562" s="471"/>
      <c r="TOJ562" s="17"/>
      <c r="TOK562" s="419"/>
      <c r="TOL562" s="419"/>
      <c r="TOM562" s="17"/>
      <c r="TON562" s="17"/>
      <c r="TOO562" s="913"/>
      <c r="TOP562" s="17"/>
      <c r="TOQ562" s="17"/>
      <c r="TOR562" s="219"/>
      <c r="TOS562" s="310"/>
      <c r="TOT562" s="304"/>
      <c r="TOU562" s="408"/>
      <c r="TOV562" s="472"/>
      <c r="TOW562" s="906"/>
      <c r="TOX562" s="31"/>
      <c r="TOY562" s="419"/>
      <c r="TOZ562" s="419"/>
      <c r="TPA562" s="471"/>
      <c r="TPB562" s="17"/>
      <c r="TPC562" s="419"/>
      <c r="TPD562" s="419"/>
      <c r="TPE562" s="17"/>
      <c r="TPF562" s="17"/>
      <c r="TPG562" s="913"/>
      <c r="TPH562" s="17"/>
      <c r="TPI562" s="17"/>
      <c r="TPJ562" s="219"/>
      <c r="TPK562" s="310"/>
      <c r="TPL562" s="304"/>
      <c r="TPM562" s="408"/>
      <c r="TPN562" s="472"/>
      <c r="TPO562" s="906"/>
      <c r="TPP562" s="31"/>
      <c r="TPQ562" s="419"/>
      <c r="TPR562" s="419"/>
      <c r="TPS562" s="471"/>
      <c r="TPT562" s="17"/>
      <c r="TPU562" s="419"/>
      <c r="TPV562" s="419"/>
      <c r="TPW562" s="17"/>
      <c r="TPX562" s="17"/>
      <c r="TPY562" s="913"/>
      <c r="TPZ562" s="17"/>
      <c r="TQA562" s="17"/>
      <c r="TQB562" s="219"/>
      <c r="TQC562" s="310"/>
      <c r="TQD562" s="304"/>
      <c r="TQE562" s="408"/>
      <c r="TQF562" s="472"/>
      <c r="TQG562" s="906"/>
      <c r="TQH562" s="31"/>
      <c r="TQI562" s="419"/>
      <c r="TQJ562" s="419"/>
      <c r="TQK562" s="471"/>
      <c r="TQL562" s="17"/>
      <c r="TQM562" s="419"/>
      <c r="TQN562" s="419"/>
      <c r="TQO562" s="17"/>
      <c r="TQP562" s="17"/>
      <c r="TQQ562" s="913"/>
      <c r="TQR562" s="17"/>
      <c r="TQS562" s="17"/>
      <c r="TQT562" s="219"/>
      <c r="TQU562" s="310"/>
      <c r="TQV562" s="304"/>
      <c r="TQW562" s="408"/>
      <c r="TQX562" s="472"/>
      <c r="TQY562" s="906"/>
      <c r="TQZ562" s="31"/>
      <c r="TRA562" s="419"/>
      <c r="TRB562" s="419"/>
      <c r="TRC562" s="471"/>
      <c r="TRD562" s="17"/>
      <c r="TRE562" s="419"/>
      <c r="TRF562" s="419"/>
      <c r="TRG562" s="17"/>
      <c r="TRH562" s="17"/>
      <c r="TRI562" s="913"/>
      <c r="TRJ562" s="17"/>
      <c r="TRK562" s="17"/>
      <c r="TRL562" s="219"/>
      <c r="TRM562" s="310"/>
      <c r="TRN562" s="304"/>
      <c r="TRO562" s="408"/>
      <c r="TRP562" s="472"/>
      <c r="TRQ562" s="906"/>
      <c r="TRR562" s="31"/>
      <c r="TRS562" s="419"/>
      <c r="TRT562" s="419"/>
      <c r="TRU562" s="471"/>
      <c r="TRV562" s="17"/>
      <c r="TRW562" s="419"/>
      <c r="TRX562" s="419"/>
      <c r="TRY562" s="17"/>
      <c r="TRZ562" s="17"/>
      <c r="TSA562" s="913"/>
      <c r="TSB562" s="17"/>
      <c r="TSC562" s="17"/>
      <c r="TSD562" s="219"/>
      <c r="TSE562" s="310"/>
      <c r="TSF562" s="304"/>
      <c r="TSG562" s="408"/>
      <c r="TSH562" s="472"/>
      <c r="TSI562" s="906"/>
      <c r="TSJ562" s="31"/>
      <c r="TSK562" s="419"/>
      <c r="TSL562" s="419"/>
      <c r="TSM562" s="471"/>
      <c r="TSN562" s="17"/>
      <c r="TSO562" s="419"/>
      <c r="TSP562" s="419"/>
      <c r="TSQ562" s="17"/>
      <c r="TSR562" s="17"/>
      <c r="TSS562" s="913"/>
      <c r="TST562" s="17"/>
      <c r="TSU562" s="17"/>
      <c r="TSV562" s="219"/>
      <c r="TSW562" s="310"/>
      <c r="TSX562" s="304"/>
      <c r="TSY562" s="408"/>
      <c r="TSZ562" s="472"/>
      <c r="TTA562" s="906"/>
      <c r="TTB562" s="31"/>
      <c r="TTC562" s="419"/>
      <c r="TTD562" s="419"/>
      <c r="TTE562" s="471"/>
      <c r="TTF562" s="17"/>
      <c r="TTG562" s="419"/>
      <c r="TTH562" s="419"/>
      <c r="TTI562" s="17"/>
      <c r="TTJ562" s="17"/>
      <c r="TTK562" s="913"/>
      <c r="TTL562" s="17"/>
      <c r="TTM562" s="17"/>
      <c r="TTN562" s="219"/>
      <c r="TTO562" s="310"/>
      <c r="TTP562" s="304"/>
      <c r="TTQ562" s="408"/>
      <c r="TTR562" s="472"/>
      <c r="TTS562" s="906"/>
      <c r="TTT562" s="31"/>
      <c r="TTU562" s="419"/>
      <c r="TTV562" s="419"/>
      <c r="TTW562" s="471"/>
      <c r="TTX562" s="17"/>
      <c r="TTY562" s="419"/>
      <c r="TTZ562" s="419"/>
      <c r="TUA562" s="17"/>
      <c r="TUB562" s="17"/>
      <c r="TUC562" s="913"/>
      <c r="TUD562" s="17"/>
      <c r="TUE562" s="17"/>
      <c r="TUF562" s="219"/>
      <c r="TUG562" s="310"/>
      <c r="TUH562" s="304"/>
      <c r="TUI562" s="408"/>
      <c r="TUJ562" s="472"/>
      <c r="TUK562" s="906"/>
      <c r="TUL562" s="31"/>
      <c r="TUM562" s="419"/>
      <c r="TUN562" s="419"/>
      <c r="TUO562" s="471"/>
      <c r="TUP562" s="17"/>
      <c r="TUQ562" s="419"/>
      <c r="TUR562" s="419"/>
      <c r="TUS562" s="17"/>
      <c r="TUT562" s="17"/>
      <c r="TUU562" s="913"/>
      <c r="TUV562" s="17"/>
      <c r="TUW562" s="17"/>
      <c r="TUX562" s="219"/>
      <c r="TUY562" s="310"/>
      <c r="TUZ562" s="304"/>
      <c r="TVA562" s="408"/>
      <c r="TVB562" s="472"/>
      <c r="TVC562" s="906"/>
      <c r="TVD562" s="31"/>
      <c r="TVE562" s="419"/>
      <c r="TVF562" s="419"/>
      <c r="TVG562" s="471"/>
      <c r="TVH562" s="17"/>
      <c r="TVI562" s="419"/>
      <c r="TVJ562" s="419"/>
      <c r="TVK562" s="17"/>
      <c r="TVL562" s="17"/>
      <c r="TVM562" s="913"/>
      <c r="TVN562" s="17"/>
      <c r="TVO562" s="17"/>
      <c r="TVP562" s="219"/>
      <c r="TVQ562" s="310"/>
      <c r="TVR562" s="304"/>
      <c r="TVS562" s="408"/>
      <c r="TVT562" s="472"/>
      <c r="TVU562" s="906"/>
      <c r="TVV562" s="31"/>
      <c r="TVW562" s="419"/>
      <c r="TVX562" s="419"/>
      <c r="TVY562" s="471"/>
      <c r="TVZ562" s="17"/>
      <c r="TWA562" s="419"/>
      <c r="TWB562" s="419"/>
      <c r="TWC562" s="17"/>
      <c r="TWD562" s="17"/>
      <c r="TWE562" s="913"/>
      <c r="TWF562" s="17"/>
      <c r="TWG562" s="17"/>
      <c r="TWH562" s="219"/>
      <c r="TWI562" s="310"/>
      <c r="TWJ562" s="304"/>
      <c r="TWK562" s="408"/>
      <c r="TWL562" s="472"/>
      <c r="TWM562" s="906"/>
      <c r="TWN562" s="31"/>
      <c r="TWO562" s="419"/>
      <c r="TWP562" s="419"/>
      <c r="TWQ562" s="471"/>
      <c r="TWR562" s="17"/>
      <c r="TWS562" s="419"/>
      <c r="TWT562" s="419"/>
      <c r="TWU562" s="17"/>
      <c r="TWV562" s="17"/>
      <c r="TWW562" s="913"/>
      <c r="TWX562" s="17"/>
      <c r="TWY562" s="17"/>
      <c r="TWZ562" s="219"/>
      <c r="TXA562" s="310"/>
      <c r="TXB562" s="304"/>
      <c r="TXC562" s="408"/>
      <c r="TXD562" s="472"/>
      <c r="TXE562" s="906"/>
      <c r="TXF562" s="31"/>
      <c r="TXG562" s="419"/>
      <c r="TXH562" s="419"/>
      <c r="TXI562" s="471"/>
      <c r="TXJ562" s="17"/>
      <c r="TXK562" s="419"/>
      <c r="TXL562" s="419"/>
      <c r="TXM562" s="17"/>
      <c r="TXN562" s="17"/>
      <c r="TXO562" s="913"/>
      <c r="TXP562" s="17"/>
      <c r="TXQ562" s="17"/>
      <c r="TXR562" s="219"/>
      <c r="TXS562" s="310"/>
      <c r="TXT562" s="304"/>
      <c r="TXU562" s="408"/>
      <c r="TXV562" s="472"/>
      <c r="TXW562" s="906"/>
      <c r="TXX562" s="31"/>
      <c r="TXY562" s="419"/>
      <c r="TXZ562" s="419"/>
      <c r="TYA562" s="471"/>
      <c r="TYB562" s="17"/>
      <c r="TYC562" s="419"/>
      <c r="TYD562" s="419"/>
      <c r="TYE562" s="17"/>
      <c r="TYF562" s="17"/>
      <c r="TYG562" s="913"/>
      <c r="TYH562" s="17"/>
      <c r="TYI562" s="17"/>
      <c r="TYJ562" s="219"/>
      <c r="TYK562" s="310"/>
      <c r="TYL562" s="304"/>
      <c r="TYM562" s="408"/>
      <c r="TYN562" s="472"/>
      <c r="TYO562" s="906"/>
      <c r="TYP562" s="31"/>
      <c r="TYQ562" s="419"/>
      <c r="TYR562" s="419"/>
      <c r="TYS562" s="471"/>
      <c r="TYT562" s="17"/>
      <c r="TYU562" s="419"/>
      <c r="TYV562" s="419"/>
      <c r="TYW562" s="17"/>
      <c r="TYX562" s="17"/>
      <c r="TYY562" s="913"/>
      <c r="TYZ562" s="17"/>
      <c r="TZA562" s="17"/>
      <c r="TZB562" s="219"/>
      <c r="TZC562" s="310"/>
      <c r="TZD562" s="304"/>
      <c r="TZE562" s="408"/>
      <c r="TZF562" s="472"/>
      <c r="TZG562" s="906"/>
      <c r="TZH562" s="31"/>
      <c r="TZI562" s="419"/>
      <c r="TZJ562" s="419"/>
      <c r="TZK562" s="471"/>
      <c r="TZL562" s="17"/>
      <c r="TZM562" s="419"/>
      <c r="TZN562" s="419"/>
      <c r="TZO562" s="17"/>
      <c r="TZP562" s="17"/>
      <c r="TZQ562" s="913"/>
      <c r="TZR562" s="17"/>
      <c r="TZS562" s="17"/>
      <c r="TZT562" s="219"/>
      <c r="TZU562" s="310"/>
      <c r="TZV562" s="304"/>
      <c r="TZW562" s="408"/>
      <c r="TZX562" s="472"/>
      <c r="TZY562" s="906"/>
      <c r="TZZ562" s="31"/>
      <c r="UAA562" s="419"/>
      <c r="UAB562" s="419"/>
      <c r="UAC562" s="471"/>
      <c r="UAD562" s="17"/>
      <c r="UAE562" s="419"/>
      <c r="UAF562" s="419"/>
      <c r="UAG562" s="17"/>
      <c r="UAH562" s="17"/>
      <c r="UAI562" s="913"/>
      <c r="UAJ562" s="17"/>
      <c r="UAK562" s="17"/>
      <c r="UAL562" s="219"/>
      <c r="UAM562" s="310"/>
      <c r="UAN562" s="304"/>
      <c r="UAO562" s="408"/>
      <c r="UAP562" s="472"/>
      <c r="UAQ562" s="906"/>
      <c r="UAR562" s="31"/>
      <c r="UAS562" s="419"/>
      <c r="UAT562" s="419"/>
      <c r="UAU562" s="471"/>
      <c r="UAV562" s="17"/>
      <c r="UAW562" s="419"/>
      <c r="UAX562" s="419"/>
      <c r="UAY562" s="17"/>
      <c r="UAZ562" s="17"/>
      <c r="UBA562" s="913"/>
      <c r="UBB562" s="17"/>
      <c r="UBC562" s="17"/>
      <c r="UBD562" s="219"/>
      <c r="UBE562" s="310"/>
      <c r="UBF562" s="304"/>
      <c r="UBG562" s="408"/>
      <c r="UBH562" s="472"/>
      <c r="UBI562" s="906"/>
      <c r="UBJ562" s="31"/>
      <c r="UBK562" s="419"/>
      <c r="UBL562" s="419"/>
      <c r="UBM562" s="471"/>
      <c r="UBN562" s="17"/>
      <c r="UBO562" s="419"/>
      <c r="UBP562" s="419"/>
      <c r="UBQ562" s="17"/>
      <c r="UBR562" s="17"/>
      <c r="UBS562" s="913"/>
      <c r="UBT562" s="17"/>
      <c r="UBU562" s="17"/>
      <c r="UBV562" s="219"/>
      <c r="UBW562" s="310"/>
      <c r="UBX562" s="304"/>
      <c r="UBY562" s="408"/>
      <c r="UBZ562" s="472"/>
      <c r="UCA562" s="906"/>
      <c r="UCB562" s="31"/>
      <c r="UCC562" s="419"/>
      <c r="UCD562" s="419"/>
      <c r="UCE562" s="471"/>
      <c r="UCF562" s="17"/>
      <c r="UCG562" s="419"/>
      <c r="UCH562" s="419"/>
      <c r="UCI562" s="17"/>
      <c r="UCJ562" s="17"/>
      <c r="UCK562" s="913"/>
      <c r="UCL562" s="17"/>
      <c r="UCM562" s="17"/>
      <c r="UCN562" s="219"/>
      <c r="UCO562" s="310"/>
      <c r="UCP562" s="304"/>
      <c r="UCQ562" s="408"/>
      <c r="UCR562" s="472"/>
      <c r="UCS562" s="906"/>
      <c r="UCT562" s="31"/>
      <c r="UCU562" s="419"/>
      <c r="UCV562" s="419"/>
      <c r="UCW562" s="471"/>
      <c r="UCX562" s="17"/>
      <c r="UCY562" s="419"/>
      <c r="UCZ562" s="419"/>
      <c r="UDA562" s="17"/>
      <c r="UDB562" s="17"/>
      <c r="UDC562" s="913"/>
      <c r="UDD562" s="17"/>
      <c r="UDE562" s="17"/>
      <c r="UDF562" s="219"/>
      <c r="UDG562" s="310"/>
      <c r="UDH562" s="304"/>
      <c r="UDI562" s="408"/>
      <c r="UDJ562" s="472"/>
      <c r="UDK562" s="906"/>
      <c r="UDL562" s="31"/>
      <c r="UDM562" s="419"/>
      <c r="UDN562" s="419"/>
      <c r="UDO562" s="471"/>
      <c r="UDP562" s="17"/>
      <c r="UDQ562" s="419"/>
      <c r="UDR562" s="419"/>
      <c r="UDS562" s="17"/>
      <c r="UDT562" s="17"/>
      <c r="UDU562" s="913"/>
      <c r="UDV562" s="17"/>
      <c r="UDW562" s="17"/>
      <c r="UDX562" s="219"/>
      <c r="UDY562" s="310"/>
      <c r="UDZ562" s="304"/>
      <c r="UEA562" s="408"/>
      <c r="UEB562" s="472"/>
      <c r="UEC562" s="906"/>
      <c r="UED562" s="31"/>
      <c r="UEE562" s="419"/>
      <c r="UEF562" s="419"/>
      <c r="UEG562" s="471"/>
      <c r="UEH562" s="17"/>
      <c r="UEI562" s="419"/>
      <c r="UEJ562" s="419"/>
      <c r="UEK562" s="17"/>
      <c r="UEL562" s="17"/>
      <c r="UEM562" s="913"/>
      <c r="UEN562" s="17"/>
      <c r="UEO562" s="17"/>
      <c r="UEP562" s="219"/>
      <c r="UEQ562" s="310"/>
      <c r="UER562" s="304"/>
      <c r="UES562" s="408"/>
      <c r="UET562" s="472"/>
      <c r="UEU562" s="906"/>
      <c r="UEV562" s="31"/>
      <c r="UEW562" s="419"/>
      <c r="UEX562" s="419"/>
      <c r="UEY562" s="471"/>
      <c r="UEZ562" s="17"/>
      <c r="UFA562" s="419"/>
      <c r="UFB562" s="419"/>
      <c r="UFC562" s="17"/>
      <c r="UFD562" s="17"/>
      <c r="UFE562" s="913"/>
      <c r="UFF562" s="17"/>
      <c r="UFG562" s="17"/>
      <c r="UFH562" s="219"/>
      <c r="UFI562" s="310"/>
      <c r="UFJ562" s="304"/>
      <c r="UFK562" s="408"/>
      <c r="UFL562" s="472"/>
      <c r="UFM562" s="906"/>
      <c r="UFN562" s="31"/>
      <c r="UFO562" s="419"/>
      <c r="UFP562" s="419"/>
      <c r="UFQ562" s="471"/>
      <c r="UFR562" s="17"/>
      <c r="UFS562" s="419"/>
      <c r="UFT562" s="419"/>
      <c r="UFU562" s="17"/>
      <c r="UFV562" s="17"/>
      <c r="UFW562" s="913"/>
      <c r="UFX562" s="17"/>
      <c r="UFY562" s="17"/>
      <c r="UFZ562" s="219"/>
      <c r="UGA562" s="310"/>
      <c r="UGB562" s="304"/>
      <c r="UGC562" s="408"/>
      <c r="UGD562" s="472"/>
      <c r="UGE562" s="906"/>
      <c r="UGF562" s="31"/>
      <c r="UGG562" s="419"/>
      <c r="UGH562" s="419"/>
      <c r="UGI562" s="471"/>
      <c r="UGJ562" s="17"/>
      <c r="UGK562" s="419"/>
      <c r="UGL562" s="419"/>
      <c r="UGM562" s="17"/>
      <c r="UGN562" s="17"/>
      <c r="UGO562" s="913"/>
      <c r="UGP562" s="17"/>
      <c r="UGQ562" s="17"/>
      <c r="UGR562" s="219"/>
      <c r="UGS562" s="310"/>
      <c r="UGT562" s="304"/>
      <c r="UGU562" s="408"/>
      <c r="UGV562" s="472"/>
      <c r="UGW562" s="906"/>
      <c r="UGX562" s="31"/>
      <c r="UGY562" s="419"/>
      <c r="UGZ562" s="419"/>
      <c r="UHA562" s="471"/>
      <c r="UHB562" s="17"/>
      <c r="UHC562" s="419"/>
      <c r="UHD562" s="419"/>
      <c r="UHE562" s="17"/>
      <c r="UHF562" s="17"/>
      <c r="UHG562" s="913"/>
      <c r="UHH562" s="17"/>
      <c r="UHI562" s="17"/>
      <c r="UHJ562" s="219"/>
      <c r="UHK562" s="310"/>
      <c r="UHL562" s="304"/>
      <c r="UHM562" s="408"/>
      <c r="UHN562" s="472"/>
      <c r="UHO562" s="906"/>
      <c r="UHP562" s="31"/>
      <c r="UHQ562" s="419"/>
      <c r="UHR562" s="419"/>
      <c r="UHS562" s="471"/>
      <c r="UHT562" s="17"/>
      <c r="UHU562" s="419"/>
      <c r="UHV562" s="419"/>
      <c r="UHW562" s="17"/>
      <c r="UHX562" s="17"/>
      <c r="UHY562" s="913"/>
      <c r="UHZ562" s="17"/>
      <c r="UIA562" s="17"/>
      <c r="UIB562" s="219"/>
      <c r="UIC562" s="310"/>
      <c r="UID562" s="304"/>
      <c r="UIE562" s="408"/>
      <c r="UIF562" s="472"/>
      <c r="UIG562" s="906"/>
      <c r="UIH562" s="31"/>
      <c r="UII562" s="419"/>
      <c r="UIJ562" s="419"/>
      <c r="UIK562" s="471"/>
      <c r="UIL562" s="17"/>
      <c r="UIM562" s="419"/>
      <c r="UIN562" s="419"/>
      <c r="UIO562" s="17"/>
      <c r="UIP562" s="17"/>
      <c r="UIQ562" s="913"/>
      <c r="UIR562" s="17"/>
      <c r="UIS562" s="17"/>
      <c r="UIT562" s="219"/>
      <c r="UIU562" s="310"/>
      <c r="UIV562" s="304"/>
      <c r="UIW562" s="408"/>
      <c r="UIX562" s="472"/>
      <c r="UIY562" s="906"/>
      <c r="UIZ562" s="31"/>
      <c r="UJA562" s="419"/>
      <c r="UJB562" s="419"/>
      <c r="UJC562" s="471"/>
      <c r="UJD562" s="17"/>
      <c r="UJE562" s="419"/>
      <c r="UJF562" s="419"/>
      <c r="UJG562" s="17"/>
      <c r="UJH562" s="17"/>
      <c r="UJI562" s="913"/>
      <c r="UJJ562" s="17"/>
      <c r="UJK562" s="17"/>
      <c r="UJL562" s="219"/>
      <c r="UJM562" s="310"/>
      <c r="UJN562" s="304"/>
      <c r="UJO562" s="408"/>
      <c r="UJP562" s="472"/>
      <c r="UJQ562" s="906"/>
      <c r="UJR562" s="31"/>
      <c r="UJS562" s="419"/>
      <c r="UJT562" s="419"/>
      <c r="UJU562" s="471"/>
      <c r="UJV562" s="17"/>
      <c r="UJW562" s="419"/>
      <c r="UJX562" s="419"/>
      <c r="UJY562" s="17"/>
      <c r="UJZ562" s="17"/>
      <c r="UKA562" s="913"/>
      <c r="UKB562" s="17"/>
      <c r="UKC562" s="17"/>
      <c r="UKD562" s="219"/>
      <c r="UKE562" s="310"/>
      <c r="UKF562" s="304"/>
      <c r="UKG562" s="408"/>
      <c r="UKH562" s="472"/>
      <c r="UKI562" s="906"/>
      <c r="UKJ562" s="31"/>
      <c r="UKK562" s="419"/>
      <c r="UKL562" s="419"/>
      <c r="UKM562" s="471"/>
      <c r="UKN562" s="17"/>
      <c r="UKO562" s="419"/>
      <c r="UKP562" s="419"/>
      <c r="UKQ562" s="17"/>
      <c r="UKR562" s="17"/>
      <c r="UKS562" s="913"/>
      <c r="UKT562" s="17"/>
      <c r="UKU562" s="17"/>
      <c r="UKV562" s="219"/>
      <c r="UKW562" s="310"/>
      <c r="UKX562" s="304"/>
      <c r="UKY562" s="408"/>
      <c r="UKZ562" s="472"/>
      <c r="ULA562" s="906"/>
      <c r="ULB562" s="31"/>
      <c r="ULC562" s="419"/>
      <c r="ULD562" s="419"/>
      <c r="ULE562" s="471"/>
      <c r="ULF562" s="17"/>
      <c r="ULG562" s="419"/>
      <c r="ULH562" s="419"/>
      <c r="ULI562" s="17"/>
      <c r="ULJ562" s="17"/>
      <c r="ULK562" s="913"/>
      <c r="ULL562" s="17"/>
      <c r="ULM562" s="17"/>
      <c r="ULN562" s="219"/>
      <c r="ULO562" s="310"/>
      <c r="ULP562" s="304"/>
      <c r="ULQ562" s="408"/>
      <c r="ULR562" s="472"/>
      <c r="ULS562" s="906"/>
      <c r="ULT562" s="31"/>
      <c r="ULU562" s="419"/>
      <c r="ULV562" s="419"/>
      <c r="ULW562" s="471"/>
      <c r="ULX562" s="17"/>
      <c r="ULY562" s="419"/>
      <c r="ULZ562" s="419"/>
      <c r="UMA562" s="17"/>
      <c r="UMB562" s="17"/>
      <c r="UMC562" s="913"/>
      <c r="UMD562" s="17"/>
      <c r="UME562" s="17"/>
      <c r="UMF562" s="219"/>
      <c r="UMG562" s="310"/>
      <c r="UMH562" s="304"/>
      <c r="UMI562" s="408"/>
      <c r="UMJ562" s="472"/>
      <c r="UMK562" s="906"/>
      <c r="UML562" s="31"/>
      <c r="UMM562" s="419"/>
      <c r="UMN562" s="419"/>
      <c r="UMO562" s="471"/>
      <c r="UMP562" s="17"/>
      <c r="UMQ562" s="419"/>
      <c r="UMR562" s="419"/>
      <c r="UMS562" s="17"/>
      <c r="UMT562" s="17"/>
      <c r="UMU562" s="913"/>
      <c r="UMV562" s="17"/>
      <c r="UMW562" s="17"/>
      <c r="UMX562" s="219"/>
      <c r="UMY562" s="310"/>
      <c r="UMZ562" s="304"/>
      <c r="UNA562" s="408"/>
      <c r="UNB562" s="472"/>
      <c r="UNC562" s="906"/>
      <c r="UND562" s="31"/>
      <c r="UNE562" s="419"/>
      <c r="UNF562" s="419"/>
      <c r="UNG562" s="471"/>
      <c r="UNH562" s="17"/>
      <c r="UNI562" s="419"/>
      <c r="UNJ562" s="419"/>
      <c r="UNK562" s="17"/>
      <c r="UNL562" s="17"/>
      <c r="UNM562" s="913"/>
      <c r="UNN562" s="17"/>
      <c r="UNO562" s="17"/>
      <c r="UNP562" s="219"/>
      <c r="UNQ562" s="310"/>
      <c r="UNR562" s="304"/>
      <c r="UNS562" s="408"/>
      <c r="UNT562" s="472"/>
      <c r="UNU562" s="906"/>
      <c r="UNV562" s="31"/>
      <c r="UNW562" s="419"/>
      <c r="UNX562" s="419"/>
      <c r="UNY562" s="471"/>
      <c r="UNZ562" s="17"/>
      <c r="UOA562" s="419"/>
      <c r="UOB562" s="419"/>
      <c r="UOC562" s="17"/>
      <c r="UOD562" s="17"/>
      <c r="UOE562" s="913"/>
      <c r="UOF562" s="17"/>
      <c r="UOG562" s="17"/>
      <c r="UOH562" s="219"/>
      <c r="UOI562" s="310"/>
      <c r="UOJ562" s="304"/>
      <c r="UOK562" s="408"/>
      <c r="UOL562" s="472"/>
      <c r="UOM562" s="906"/>
      <c r="UON562" s="31"/>
      <c r="UOO562" s="419"/>
      <c r="UOP562" s="419"/>
      <c r="UOQ562" s="471"/>
      <c r="UOR562" s="17"/>
      <c r="UOS562" s="419"/>
      <c r="UOT562" s="419"/>
      <c r="UOU562" s="17"/>
      <c r="UOV562" s="17"/>
      <c r="UOW562" s="913"/>
      <c r="UOX562" s="17"/>
      <c r="UOY562" s="17"/>
      <c r="UOZ562" s="219"/>
      <c r="UPA562" s="310"/>
      <c r="UPB562" s="304"/>
      <c r="UPC562" s="408"/>
      <c r="UPD562" s="472"/>
      <c r="UPE562" s="906"/>
      <c r="UPF562" s="31"/>
      <c r="UPG562" s="419"/>
      <c r="UPH562" s="419"/>
      <c r="UPI562" s="471"/>
      <c r="UPJ562" s="17"/>
      <c r="UPK562" s="419"/>
      <c r="UPL562" s="419"/>
      <c r="UPM562" s="17"/>
      <c r="UPN562" s="17"/>
      <c r="UPO562" s="913"/>
      <c r="UPP562" s="17"/>
      <c r="UPQ562" s="17"/>
      <c r="UPR562" s="219"/>
      <c r="UPS562" s="310"/>
      <c r="UPT562" s="304"/>
      <c r="UPU562" s="408"/>
      <c r="UPV562" s="472"/>
      <c r="UPW562" s="906"/>
      <c r="UPX562" s="31"/>
      <c r="UPY562" s="419"/>
      <c r="UPZ562" s="419"/>
      <c r="UQA562" s="471"/>
      <c r="UQB562" s="17"/>
      <c r="UQC562" s="419"/>
      <c r="UQD562" s="419"/>
      <c r="UQE562" s="17"/>
      <c r="UQF562" s="17"/>
      <c r="UQG562" s="913"/>
      <c r="UQH562" s="17"/>
      <c r="UQI562" s="17"/>
      <c r="UQJ562" s="219"/>
      <c r="UQK562" s="310"/>
      <c r="UQL562" s="304"/>
      <c r="UQM562" s="408"/>
      <c r="UQN562" s="472"/>
      <c r="UQO562" s="906"/>
      <c r="UQP562" s="31"/>
      <c r="UQQ562" s="419"/>
      <c r="UQR562" s="419"/>
      <c r="UQS562" s="471"/>
      <c r="UQT562" s="17"/>
      <c r="UQU562" s="419"/>
      <c r="UQV562" s="419"/>
      <c r="UQW562" s="17"/>
      <c r="UQX562" s="17"/>
      <c r="UQY562" s="913"/>
      <c r="UQZ562" s="17"/>
      <c r="URA562" s="17"/>
      <c r="URB562" s="219"/>
      <c r="URC562" s="310"/>
      <c r="URD562" s="304"/>
      <c r="URE562" s="408"/>
      <c r="URF562" s="472"/>
      <c r="URG562" s="906"/>
      <c r="URH562" s="31"/>
      <c r="URI562" s="419"/>
      <c r="URJ562" s="419"/>
      <c r="URK562" s="471"/>
      <c r="URL562" s="17"/>
      <c r="URM562" s="419"/>
      <c r="URN562" s="419"/>
      <c r="URO562" s="17"/>
      <c r="URP562" s="17"/>
      <c r="URQ562" s="913"/>
      <c r="URR562" s="17"/>
      <c r="URS562" s="17"/>
      <c r="URT562" s="219"/>
      <c r="URU562" s="310"/>
      <c r="URV562" s="304"/>
      <c r="URW562" s="408"/>
      <c r="URX562" s="472"/>
      <c r="URY562" s="906"/>
      <c r="URZ562" s="31"/>
      <c r="USA562" s="419"/>
      <c r="USB562" s="419"/>
      <c r="USC562" s="471"/>
      <c r="USD562" s="17"/>
      <c r="USE562" s="419"/>
      <c r="USF562" s="419"/>
      <c r="USG562" s="17"/>
      <c r="USH562" s="17"/>
      <c r="USI562" s="913"/>
      <c r="USJ562" s="17"/>
      <c r="USK562" s="17"/>
      <c r="USL562" s="219"/>
      <c r="USM562" s="310"/>
      <c r="USN562" s="304"/>
      <c r="USO562" s="408"/>
      <c r="USP562" s="472"/>
      <c r="USQ562" s="906"/>
      <c r="USR562" s="31"/>
      <c r="USS562" s="419"/>
      <c r="UST562" s="419"/>
      <c r="USU562" s="471"/>
      <c r="USV562" s="17"/>
      <c r="USW562" s="419"/>
      <c r="USX562" s="419"/>
      <c r="USY562" s="17"/>
      <c r="USZ562" s="17"/>
      <c r="UTA562" s="913"/>
      <c r="UTB562" s="17"/>
      <c r="UTC562" s="17"/>
      <c r="UTD562" s="219"/>
      <c r="UTE562" s="310"/>
      <c r="UTF562" s="304"/>
      <c r="UTG562" s="408"/>
      <c r="UTH562" s="472"/>
      <c r="UTI562" s="906"/>
      <c r="UTJ562" s="31"/>
      <c r="UTK562" s="419"/>
      <c r="UTL562" s="419"/>
      <c r="UTM562" s="471"/>
      <c r="UTN562" s="17"/>
      <c r="UTO562" s="419"/>
      <c r="UTP562" s="419"/>
      <c r="UTQ562" s="17"/>
      <c r="UTR562" s="17"/>
      <c r="UTS562" s="913"/>
      <c r="UTT562" s="17"/>
      <c r="UTU562" s="17"/>
      <c r="UTV562" s="219"/>
      <c r="UTW562" s="310"/>
      <c r="UTX562" s="304"/>
      <c r="UTY562" s="408"/>
      <c r="UTZ562" s="472"/>
      <c r="UUA562" s="906"/>
      <c r="UUB562" s="31"/>
      <c r="UUC562" s="419"/>
      <c r="UUD562" s="419"/>
      <c r="UUE562" s="471"/>
      <c r="UUF562" s="17"/>
      <c r="UUG562" s="419"/>
      <c r="UUH562" s="419"/>
      <c r="UUI562" s="17"/>
      <c r="UUJ562" s="17"/>
      <c r="UUK562" s="913"/>
      <c r="UUL562" s="17"/>
      <c r="UUM562" s="17"/>
      <c r="UUN562" s="219"/>
      <c r="UUO562" s="310"/>
      <c r="UUP562" s="304"/>
      <c r="UUQ562" s="408"/>
      <c r="UUR562" s="472"/>
      <c r="UUS562" s="906"/>
      <c r="UUT562" s="31"/>
      <c r="UUU562" s="419"/>
      <c r="UUV562" s="419"/>
      <c r="UUW562" s="471"/>
      <c r="UUX562" s="17"/>
      <c r="UUY562" s="419"/>
      <c r="UUZ562" s="419"/>
      <c r="UVA562" s="17"/>
      <c r="UVB562" s="17"/>
      <c r="UVC562" s="913"/>
      <c r="UVD562" s="17"/>
      <c r="UVE562" s="17"/>
      <c r="UVF562" s="219"/>
      <c r="UVG562" s="310"/>
      <c r="UVH562" s="304"/>
      <c r="UVI562" s="408"/>
      <c r="UVJ562" s="472"/>
      <c r="UVK562" s="906"/>
      <c r="UVL562" s="31"/>
      <c r="UVM562" s="419"/>
      <c r="UVN562" s="419"/>
      <c r="UVO562" s="471"/>
      <c r="UVP562" s="17"/>
      <c r="UVQ562" s="419"/>
      <c r="UVR562" s="419"/>
      <c r="UVS562" s="17"/>
      <c r="UVT562" s="17"/>
      <c r="UVU562" s="913"/>
      <c r="UVV562" s="17"/>
      <c r="UVW562" s="17"/>
      <c r="UVX562" s="219"/>
      <c r="UVY562" s="310"/>
      <c r="UVZ562" s="304"/>
      <c r="UWA562" s="408"/>
      <c r="UWB562" s="472"/>
      <c r="UWC562" s="906"/>
      <c r="UWD562" s="31"/>
      <c r="UWE562" s="419"/>
      <c r="UWF562" s="419"/>
      <c r="UWG562" s="471"/>
      <c r="UWH562" s="17"/>
      <c r="UWI562" s="419"/>
      <c r="UWJ562" s="419"/>
      <c r="UWK562" s="17"/>
      <c r="UWL562" s="17"/>
      <c r="UWM562" s="913"/>
      <c r="UWN562" s="17"/>
      <c r="UWO562" s="17"/>
      <c r="UWP562" s="219"/>
      <c r="UWQ562" s="310"/>
      <c r="UWR562" s="304"/>
      <c r="UWS562" s="408"/>
      <c r="UWT562" s="472"/>
      <c r="UWU562" s="906"/>
      <c r="UWV562" s="31"/>
      <c r="UWW562" s="419"/>
      <c r="UWX562" s="419"/>
      <c r="UWY562" s="471"/>
      <c r="UWZ562" s="17"/>
      <c r="UXA562" s="419"/>
      <c r="UXB562" s="419"/>
      <c r="UXC562" s="17"/>
      <c r="UXD562" s="17"/>
      <c r="UXE562" s="913"/>
      <c r="UXF562" s="17"/>
      <c r="UXG562" s="17"/>
      <c r="UXH562" s="219"/>
      <c r="UXI562" s="310"/>
      <c r="UXJ562" s="304"/>
      <c r="UXK562" s="408"/>
      <c r="UXL562" s="472"/>
      <c r="UXM562" s="906"/>
      <c r="UXN562" s="31"/>
      <c r="UXO562" s="419"/>
      <c r="UXP562" s="419"/>
      <c r="UXQ562" s="471"/>
      <c r="UXR562" s="17"/>
      <c r="UXS562" s="419"/>
      <c r="UXT562" s="419"/>
      <c r="UXU562" s="17"/>
      <c r="UXV562" s="17"/>
      <c r="UXW562" s="913"/>
      <c r="UXX562" s="17"/>
      <c r="UXY562" s="17"/>
      <c r="UXZ562" s="219"/>
      <c r="UYA562" s="310"/>
      <c r="UYB562" s="304"/>
      <c r="UYC562" s="408"/>
      <c r="UYD562" s="472"/>
      <c r="UYE562" s="906"/>
      <c r="UYF562" s="31"/>
      <c r="UYG562" s="419"/>
      <c r="UYH562" s="419"/>
      <c r="UYI562" s="471"/>
      <c r="UYJ562" s="17"/>
      <c r="UYK562" s="419"/>
      <c r="UYL562" s="419"/>
      <c r="UYM562" s="17"/>
      <c r="UYN562" s="17"/>
      <c r="UYO562" s="913"/>
      <c r="UYP562" s="17"/>
      <c r="UYQ562" s="17"/>
      <c r="UYR562" s="219"/>
      <c r="UYS562" s="310"/>
      <c r="UYT562" s="304"/>
      <c r="UYU562" s="408"/>
      <c r="UYV562" s="472"/>
      <c r="UYW562" s="906"/>
      <c r="UYX562" s="31"/>
      <c r="UYY562" s="419"/>
      <c r="UYZ562" s="419"/>
      <c r="UZA562" s="471"/>
      <c r="UZB562" s="17"/>
      <c r="UZC562" s="419"/>
      <c r="UZD562" s="419"/>
      <c r="UZE562" s="17"/>
      <c r="UZF562" s="17"/>
      <c r="UZG562" s="913"/>
      <c r="UZH562" s="17"/>
      <c r="UZI562" s="17"/>
      <c r="UZJ562" s="219"/>
      <c r="UZK562" s="310"/>
      <c r="UZL562" s="304"/>
      <c r="UZM562" s="408"/>
      <c r="UZN562" s="472"/>
      <c r="UZO562" s="906"/>
      <c r="UZP562" s="31"/>
      <c r="UZQ562" s="419"/>
      <c r="UZR562" s="419"/>
      <c r="UZS562" s="471"/>
      <c r="UZT562" s="17"/>
      <c r="UZU562" s="419"/>
      <c r="UZV562" s="419"/>
      <c r="UZW562" s="17"/>
      <c r="UZX562" s="17"/>
      <c r="UZY562" s="913"/>
      <c r="UZZ562" s="17"/>
      <c r="VAA562" s="17"/>
      <c r="VAB562" s="219"/>
      <c r="VAC562" s="310"/>
      <c r="VAD562" s="304"/>
      <c r="VAE562" s="408"/>
      <c r="VAF562" s="472"/>
      <c r="VAG562" s="906"/>
      <c r="VAH562" s="31"/>
      <c r="VAI562" s="419"/>
      <c r="VAJ562" s="419"/>
      <c r="VAK562" s="471"/>
      <c r="VAL562" s="17"/>
      <c r="VAM562" s="419"/>
      <c r="VAN562" s="419"/>
      <c r="VAO562" s="17"/>
      <c r="VAP562" s="17"/>
      <c r="VAQ562" s="913"/>
      <c r="VAR562" s="17"/>
      <c r="VAS562" s="17"/>
      <c r="VAT562" s="219"/>
      <c r="VAU562" s="310"/>
      <c r="VAV562" s="304"/>
      <c r="VAW562" s="408"/>
      <c r="VAX562" s="472"/>
      <c r="VAY562" s="906"/>
      <c r="VAZ562" s="31"/>
      <c r="VBA562" s="419"/>
      <c r="VBB562" s="419"/>
      <c r="VBC562" s="471"/>
      <c r="VBD562" s="17"/>
      <c r="VBE562" s="419"/>
      <c r="VBF562" s="419"/>
      <c r="VBG562" s="17"/>
      <c r="VBH562" s="17"/>
      <c r="VBI562" s="913"/>
      <c r="VBJ562" s="17"/>
      <c r="VBK562" s="17"/>
      <c r="VBL562" s="219"/>
      <c r="VBM562" s="310"/>
      <c r="VBN562" s="304"/>
      <c r="VBO562" s="408"/>
      <c r="VBP562" s="472"/>
      <c r="VBQ562" s="906"/>
      <c r="VBR562" s="31"/>
      <c r="VBS562" s="419"/>
      <c r="VBT562" s="419"/>
      <c r="VBU562" s="471"/>
      <c r="VBV562" s="17"/>
      <c r="VBW562" s="419"/>
      <c r="VBX562" s="419"/>
      <c r="VBY562" s="17"/>
      <c r="VBZ562" s="17"/>
      <c r="VCA562" s="913"/>
      <c r="VCB562" s="17"/>
      <c r="VCC562" s="17"/>
      <c r="VCD562" s="219"/>
      <c r="VCE562" s="310"/>
      <c r="VCF562" s="304"/>
      <c r="VCG562" s="408"/>
      <c r="VCH562" s="472"/>
      <c r="VCI562" s="906"/>
      <c r="VCJ562" s="31"/>
      <c r="VCK562" s="419"/>
      <c r="VCL562" s="419"/>
      <c r="VCM562" s="471"/>
      <c r="VCN562" s="17"/>
      <c r="VCO562" s="419"/>
      <c r="VCP562" s="419"/>
      <c r="VCQ562" s="17"/>
      <c r="VCR562" s="17"/>
      <c r="VCS562" s="913"/>
      <c r="VCT562" s="17"/>
      <c r="VCU562" s="17"/>
      <c r="VCV562" s="219"/>
      <c r="VCW562" s="310"/>
      <c r="VCX562" s="304"/>
      <c r="VCY562" s="408"/>
      <c r="VCZ562" s="472"/>
      <c r="VDA562" s="906"/>
      <c r="VDB562" s="31"/>
      <c r="VDC562" s="419"/>
      <c r="VDD562" s="419"/>
      <c r="VDE562" s="471"/>
      <c r="VDF562" s="17"/>
      <c r="VDG562" s="419"/>
      <c r="VDH562" s="419"/>
      <c r="VDI562" s="17"/>
      <c r="VDJ562" s="17"/>
      <c r="VDK562" s="913"/>
      <c r="VDL562" s="17"/>
      <c r="VDM562" s="17"/>
      <c r="VDN562" s="219"/>
      <c r="VDO562" s="310"/>
      <c r="VDP562" s="304"/>
      <c r="VDQ562" s="408"/>
      <c r="VDR562" s="472"/>
      <c r="VDS562" s="906"/>
      <c r="VDT562" s="31"/>
      <c r="VDU562" s="419"/>
      <c r="VDV562" s="419"/>
      <c r="VDW562" s="471"/>
      <c r="VDX562" s="17"/>
      <c r="VDY562" s="419"/>
      <c r="VDZ562" s="419"/>
      <c r="VEA562" s="17"/>
      <c r="VEB562" s="17"/>
      <c r="VEC562" s="913"/>
      <c r="VED562" s="17"/>
      <c r="VEE562" s="17"/>
      <c r="VEF562" s="219"/>
      <c r="VEG562" s="310"/>
      <c r="VEH562" s="304"/>
      <c r="VEI562" s="408"/>
      <c r="VEJ562" s="472"/>
      <c r="VEK562" s="906"/>
      <c r="VEL562" s="31"/>
      <c r="VEM562" s="419"/>
      <c r="VEN562" s="419"/>
      <c r="VEO562" s="471"/>
      <c r="VEP562" s="17"/>
      <c r="VEQ562" s="419"/>
      <c r="VER562" s="419"/>
      <c r="VES562" s="17"/>
      <c r="VET562" s="17"/>
      <c r="VEU562" s="913"/>
      <c r="VEV562" s="17"/>
      <c r="VEW562" s="17"/>
      <c r="VEX562" s="219"/>
      <c r="VEY562" s="310"/>
      <c r="VEZ562" s="304"/>
      <c r="VFA562" s="408"/>
      <c r="VFB562" s="472"/>
      <c r="VFC562" s="906"/>
      <c r="VFD562" s="31"/>
      <c r="VFE562" s="419"/>
      <c r="VFF562" s="419"/>
      <c r="VFG562" s="471"/>
      <c r="VFH562" s="17"/>
      <c r="VFI562" s="419"/>
      <c r="VFJ562" s="419"/>
      <c r="VFK562" s="17"/>
      <c r="VFL562" s="17"/>
      <c r="VFM562" s="913"/>
      <c r="VFN562" s="17"/>
      <c r="VFO562" s="17"/>
      <c r="VFP562" s="219"/>
      <c r="VFQ562" s="310"/>
      <c r="VFR562" s="304"/>
      <c r="VFS562" s="408"/>
      <c r="VFT562" s="472"/>
      <c r="VFU562" s="906"/>
      <c r="VFV562" s="31"/>
      <c r="VFW562" s="419"/>
      <c r="VFX562" s="419"/>
      <c r="VFY562" s="471"/>
      <c r="VFZ562" s="17"/>
      <c r="VGA562" s="419"/>
      <c r="VGB562" s="419"/>
      <c r="VGC562" s="17"/>
      <c r="VGD562" s="17"/>
      <c r="VGE562" s="913"/>
      <c r="VGF562" s="17"/>
      <c r="VGG562" s="17"/>
      <c r="VGH562" s="219"/>
      <c r="VGI562" s="310"/>
      <c r="VGJ562" s="304"/>
      <c r="VGK562" s="408"/>
      <c r="VGL562" s="472"/>
      <c r="VGM562" s="906"/>
      <c r="VGN562" s="31"/>
      <c r="VGO562" s="419"/>
      <c r="VGP562" s="419"/>
      <c r="VGQ562" s="471"/>
      <c r="VGR562" s="17"/>
      <c r="VGS562" s="419"/>
      <c r="VGT562" s="419"/>
      <c r="VGU562" s="17"/>
      <c r="VGV562" s="17"/>
      <c r="VGW562" s="913"/>
      <c r="VGX562" s="17"/>
      <c r="VGY562" s="17"/>
      <c r="VGZ562" s="219"/>
      <c r="VHA562" s="310"/>
      <c r="VHB562" s="304"/>
      <c r="VHC562" s="408"/>
      <c r="VHD562" s="472"/>
      <c r="VHE562" s="906"/>
      <c r="VHF562" s="31"/>
      <c r="VHG562" s="419"/>
      <c r="VHH562" s="419"/>
      <c r="VHI562" s="471"/>
      <c r="VHJ562" s="17"/>
      <c r="VHK562" s="419"/>
      <c r="VHL562" s="419"/>
      <c r="VHM562" s="17"/>
      <c r="VHN562" s="17"/>
      <c r="VHO562" s="913"/>
      <c r="VHP562" s="17"/>
      <c r="VHQ562" s="17"/>
      <c r="VHR562" s="219"/>
      <c r="VHS562" s="310"/>
      <c r="VHT562" s="304"/>
      <c r="VHU562" s="408"/>
      <c r="VHV562" s="472"/>
      <c r="VHW562" s="906"/>
      <c r="VHX562" s="31"/>
      <c r="VHY562" s="419"/>
      <c r="VHZ562" s="419"/>
      <c r="VIA562" s="471"/>
      <c r="VIB562" s="17"/>
      <c r="VIC562" s="419"/>
      <c r="VID562" s="419"/>
      <c r="VIE562" s="17"/>
      <c r="VIF562" s="17"/>
      <c r="VIG562" s="913"/>
      <c r="VIH562" s="17"/>
      <c r="VII562" s="17"/>
      <c r="VIJ562" s="219"/>
      <c r="VIK562" s="310"/>
      <c r="VIL562" s="304"/>
      <c r="VIM562" s="408"/>
      <c r="VIN562" s="472"/>
      <c r="VIO562" s="906"/>
      <c r="VIP562" s="31"/>
      <c r="VIQ562" s="419"/>
      <c r="VIR562" s="419"/>
      <c r="VIS562" s="471"/>
      <c r="VIT562" s="17"/>
      <c r="VIU562" s="419"/>
      <c r="VIV562" s="419"/>
      <c r="VIW562" s="17"/>
      <c r="VIX562" s="17"/>
      <c r="VIY562" s="913"/>
      <c r="VIZ562" s="17"/>
      <c r="VJA562" s="17"/>
      <c r="VJB562" s="219"/>
      <c r="VJC562" s="310"/>
      <c r="VJD562" s="304"/>
      <c r="VJE562" s="408"/>
      <c r="VJF562" s="472"/>
      <c r="VJG562" s="906"/>
      <c r="VJH562" s="31"/>
      <c r="VJI562" s="419"/>
      <c r="VJJ562" s="419"/>
      <c r="VJK562" s="471"/>
      <c r="VJL562" s="17"/>
      <c r="VJM562" s="419"/>
      <c r="VJN562" s="419"/>
      <c r="VJO562" s="17"/>
      <c r="VJP562" s="17"/>
      <c r="VJQ562" s="913"/>
      <c r="VJR562" s="17"/>
      <c r="VJS562" s="17"/>
      <c r="VJT562" s="219"/>
      <c r="VJU562" s="310"/>
      <c r="VJV562" s="304"/>
      <c r="VJW562" s="408"/>
      <c r="VJX562" s="472"/>
      <c r="VJY562" s="906"/>
      <c r="VJZ562" s="31"/>
      <c r="VKA562" s="419"/>
      <c r="VKB562" s="419"/>
      <c r="VKC562" s="471"/>
      <c r="VKD562" s="17"/>
      <c r="VKE562" s="419"/>
      <c r="VKF562" s="419"/>
      <c r="VKG562" s="17"/>
      <c r="VKH562" s="17"/>
      <c r="VKI562" s="913"/>
      <c r="VKJ562" s="17"/>
      <c r="VKK562" s="17"/>
      <c r="VKL562" s="219"/>
      <c r="VKM562" s="310"/>
      <c r="VKN562" s="304"/>
      <c r="VKO562" s="408"/>
      <c r="VKP562" s="472"/>
      <c r="VKQ562" s="906"/>
      <c r="VKR562" s="31"/>
      <c r="VKS562" s="419"/>
      <c r="VKT562" s="419"/>
      <c r="VKU562" s="471"/>
      <c r="VKV562" s="17"/>
      <c r="VKW562" s="419"/>
      <c r="VKX562" s="419"/>
      <c r="VKY562" s="17"/>
      <c r="VKZ562" s="17"/>
      <c r="VLA562" s="913"/>
      <c r="VLB562" s="17"/>
      <c r="VLC562" s="17"/>
      <c r="VLD562" s="219"/>
      <c r="VLE562" s="310"/>
      <c r="VLF562" s="304"/>
      <c r="VLG562" s="408"/>
      <c r="VLH562" s="472"/>
      <c r="VLI562" s="906"/>
      <c r="VLJ562" s="31"/>
      <c r="VLK562" s="419"/>
      <c r="VLL562" s="419"/>
      <c r="VLM562" s="471"/>
      <c r="VLN562" s="17"/>
      <c r="VLO562" s="419"/>
      <c r="VLP562" s="419"/>
      <c r="VLQ562" s="17"/>
      <c r="VLR562" s="17"/>
      <c r="VLS562" s="913"/>
      <c r="VLT562" s="17"/>
      <c r="VLU562" s="17"/>
      <c r="VLV562" s="219"/>
      <c r="VLW562" s="310"/>
      <c r="VLX562" s="304"/>
      <c r="VLY562" s="408"/>
      <c r="VLZ562" s="472"/>
      <c r="VMA562" s="906"/>
      <c r="VMB562" s="31"/>
      <c r="VMC562" s="419"/>
      <c r="VMD562" s="419"/>
      <c r="VME562" s="471"/>
      <c r="VMF562" s="17"/>
      <c r="VMG562" s="419"/>
      <c r="VMH562" s="419"/>
      <c r="VMI562" s="17"/>
      <c r="VMJ562" s="17"/>
      <c r="VMK562" s="913"/>
      <c r="VML562" s="17"/>
      <c r="VMM562" s="17"/>
      <c r="VMN562" s="219"/>
      <c r="VMO562" s="310"/>
      <c r="VMP562" s="304"/>
      <c r="VMQ562" s="408"/>
      <c r="VMR562" s="472"/>
      <c r="VMS562" s="906"/>
      <c r="VMT562" s="31"/>
      <c r="VMU562" s="419"/>
      <c r="VMV562" s="419"/>
      <c r="VMW562" s="471"/>
      <c r="VMX562" s="17"/>
      <c r="VMY562" s="419"/>
      <c r="VMZ562" s="419"/>
      <c r="VNA562" s="17"/>
      <c r="VNB562" s="17"/>
      <c r="VNC562" s="913"/>
      <c r="VND562" s="17"/>
      <c r="VNE562" s="17"/>
      <c r="VNF562" s="219"/>
      <c r="VNG562" s="310"/>
      <c r="VNH562" s="304"/>
      <c r="VNI562" s="408"/>
      <c r="VNJ562" s="472"/>
      <c r="VNK562" s="906"/>
      <c r="VNL562" s="31"/>
      <c r="VNM562" s="419"/>
      <c r="VNN562" s="419"/>
      <c r="VNO562" s="471"/>
      <c r="VNP562" s="17"/>
      <c r="VNQ562" s="419"/>
      <c r="VNR562" s="419"/>
      <c r="VNS562" s="17"/>
      <c r="VNT562" s="17"/>
      <c r="VNU562" s="913"/>
      <c r="VNV562" s="17"/>
      <c r="VNW562" s="17"/>
      <c r="VNX562" s="219"/>
      <c r="VNY562" s="310"/>
      <c r="VNZ562" s="304"/>
      <c r="VOA562" s="408"/>
      <c r="VOB562" s="472"/>
      <c r="VOC562" s="906"/>
      <c r="VOD562" s="31"/>
      <c r="VOE562" s="419"/>
      <c r="VOF562" s="419"/>
      <c r="VOG562" s="471"/>
      <c r="VOH562" s="17"/>
      <c r="VOI562" s="419"/>
      <c r="VOJ562" s="419"/>
      <c r="VOK562" s="17"/>
      <c r="VOL562" s="17"/>
      <c r="VOM562" s="913"/>
      <c r="VON562" s="17"/>
      <c r="VOO562" s="17"/>
      <c r="VOP562" s="219"/>
      <c r="VOQ562" s="310"/>
      <c r="VOR562" s="304"/>
      <c r="VOS562" s="408"/>
      <c r="VOT562" s="472"/>
      <c r="VOU562" s="906"/>
      <c r="VOV562" s="31"/>
      <c r="VOW562" s="419"/>
      <c r="VOX562" s="419"/>
      <c r="VOY562" s="471"/>
      <c r="VOZ562" s="17"/>
      <c r="VPA562" s="419"/>
      <c r="VPB562" s="419"/>
      <c r="VPC562" s="17"/>
      <c r="VPD562" s="17"/>
      <c r="VPE562" s="913"/>
      <c r="VPF562" s="17"/>
      <c r="VPG562" s="17"/>
      <c r="VPH562" s="219"/>
      <c r="VPI562" s="310"/>
      <c r="VPJ562" s="304"/>
      <c r="VPK562" s="408"/>
      <c r="VPL562" s="472"/>
      <c r="VPM562" s="906"/>
      <c r="VPN562" s="31"/>
      <c r="VPO562" s="419"/>
      <c r="VPP562" s="419"/>
      <c r="VPQ562" s="471"/>
      <c r="VPR562" s="17"/>
      <c r="VPS562" s="419"/>
      <c r="VPT562" s="419"/>
      <c r="VPU562" s="17"/>
      <c r="VPV562" s="17"/>
      <c r="VPW562" s="913"/>
      <c r="VPX562" s="17"/>
      <c r="VPY562" s="17"/>
      <c r="VPZ562" s="219"/>
      <c r="VQA562" s="310"/>
      <c r="VQB562" s="304"/>
      <c r="VQC562" s="408"/>
      <c r="VQD562" s="472"/>
      <c r="VQE562" s="906"/>
      <c r="VQF562" s="31"/>
      <c r="VQG562" s="419"/>
      <c r="VQH562" s="419"/>
      <c r="VQI562" s="471"/>
      <c r="VQJ562" s="17"/>
      <c r="VQK562" s="419"/>
      <c r="VQL562" s="419"/>
      <c r="VQM562" s="17"/>
      <c r="VQN562" s="17"/>
      <c r="VQO562" s="913"/>
      <c r="VQP562" s="17"/>
      <c r="VQQ562" s="17"/>
      <c r="VQR562" s="219"/>
      <c r="VQS562" s="310"/>
      <c r="VQT562" s="304"/>
      <c r="VQU562" s="408"/>
      <c r="VQV562" s="472"/>
      <c r="VQW562" s="906"/>
      <c r="VQX562" s="31"/>
      <c r="VQY562" s="419"/>
      <c r="VQZ562" s="419"/>
      <c r="VRA562" s="471"/>
      <c r="VRB562" s="17"/>
      <c r="VRC562" s="419"/>
      <c r="VRD562" s="419"/>
      <c r="VRE562" s="17"/>
      <c r="VRF562" s="17"/>
      <c r="VRG562" s="913"/>
      <c r="VRH562" s="17"/>
      <c r="VRI562" s="17"/>
      <c r="VRJ562" s="219"/>
      <c r="VRK562" s="310"/>
      <c r="VRL562" s="304"/>
      <c r="VRM562" s="408"/>
      <c r="VRN562" s="472"/>
      <c r="VRO562" s="906"/>
      <c r="VRP562" s="31"/>
      <c r="VRQ562" s="419"/>
      <c r="VRR562" s="419"/>
      <c r="VRS562" s="471"/>
      <c r="VRT562" s="17"/>
      <c r="VRU562" s="419"/>
      <c r="VRV562" s="419"/>
      <c r="VRW562" s="17"/>
      <c r="VRX562" s="17"/>
      <c r="VRY562" s="913"/>
      <c r="VRZ562" s="17"/>
      <c r="VSA562" s="17"/>
      <c r="VSB562" s="219"/>
      <c r="VSC562" s="310"/>
      <c r="VSD562" s="304"/>
      <c r="VSE562" s="408"/>
      <c r="VSF562" s="472"/>
      <c r="VSG562" s="906"/>
      <c r="VSH562" s="31"/>
      <c r="VSI562" s="419"/>
      <c r="VSJ562" s="419"/>
      <c r="VSK562" s="471"/>
      <c r="VSL562" s="17"/>
      <c r="VSM562" s="419"/>
      <c r="VSN562" s="419"/>
      <c r="VSO562" s="17"/>
      <c r="VSP562" s="17"/>
      <c r="VSQ562" s="913"/>
      <c r="VSR562" s="17"/>
      <c r="VSS562" s="17"/>
      <c r="VST562" s="219"/>
      <c r="VSU562" s="310"/>
      <c r="VSV562" s="304"/>
      <c r="VSW562" s="408"/>
      <c r="VSX562" s="472"/>
      <c r="VSY562" s="906"/>
      <c r="VSZ562" s="31"/>
      <c r="VTA562" s="419"/>
      <c r="VTB562" s="419"/>
      <c r="VTC562" s="471"/>
      <c r="VTD562" s="17"/>
      <c r="VTE562" s="419"/>
      <c r="VTF562" s="419"/>
      <c r="VTG562" s="17"/>
      <c r="VTH562" s="17"/>
      <c r="VTI562" s="913"/>
      <c r="VTJ562" s="17"/>
      <c r="VTK562" s="17"/>
      <c r="VTL562" s="219"/>
      <c r="VTM562" s="310"/>
      <c r="VTN562" s="304"/>
      <c r="VTO562" s="408"/>
      <c r="VTP562" s="472"/>
      <c r="VTQ562" s="906"/>
      <c r="VTR562" s="31"/>
      <c r="VTS562" s="419"/>
      <c r="VTT562" s="419"/>
      <c r="VTU562" s="471"/>
      <c r="VTV562" s="17"/>
      <c r="VTW562" s="419"/>
      <c r="VTX562" s="419"/>
      <c r="VTY562" s="17"/>
      <c r="VTZ562" s="17"/>
      <c r="VUA562" s="913"/>
      <c r="VUB562" s="17"/>
      <c r="VUC562" s="17"/>
      <c r="VUD562" s="219"/>
      <c r="VUE562" s="310"/>
      <c r="VUF562" s="304"/>
      <c r="VUG562" s="408"/>
      <c r="VUH562" s="472"/>
      <c r="VUI562" s="906"/>
      <c r="VUJ562" s="31"/>
      <c r="VUK562" s="419"/>
      <c r="VUL562" s="419"/>
      <c r="VUM562" s="471"/>
      <c r="VUN562" s="17"/>
      <c r="VUO562" s="419"/>
      <c r="VUP562" s="419"/>
      <c r="VUQ562" s="17"/>
      <c r="VUR562" s="17"/>
      <c r="VUS562" s="913"/>
      <c r="VUT562" s="17"/>
      <c r="VUU562" s="17"/>
      <c r="VUV562" s="219"/>
      <c r="VUW562" s="310"/>
      <c r="VUX562" s="304"/>
      <c r="VUY562" s="408"/>
      <c r="VUZ562" s="472"/>
      <c r="VVA562" s="906"/>
      <c r="VVB562" s="31"/>
      <c r="VVC562" s="419"/>
      <c r="VVD562" s="419"/>
      <c r="VVE562" s="471"/>
      <c r="VVF562" s="17"/>
      <c r="VVG562" s="419"/>
      <c r="VVH562" s="419"/>
      <c r="VVI562" s="17"/>
      <c r="VVJ562" s="17"/>
      <c r="VVK562" s="913"/>
      <c r="VVL562" s="17"/>
      <c r="VVM562" s="17"/>
      <c r="VVN562" s="219"/>
      <c r="VVO562" s="310"/>
      <c r="VVP562" s="304"/>
      <c r="VVQ562" s="408"/>
      <c r="VVR562" s="472"/>
      <c r="VVS562" s="906"/>
      <c r="VVT562" s="31"/>
      <c r="VVU562" s="419"/>
      <c r="VVV562" s="419"/>
      <c r="VVW562" s="471"/>
      <c r="VVX562" s="17"/>
      <c r="VVY562" s="419"/>
      <c r="VVZ562" s="419"/>
      <c r="VWA562" s="17"/>
      <c r="VWB562" s="17"/>
      <c r="VWC562" s="913"/>
      <c r="VWD562" s="17"/>
      <c r="VWE562" s="17"/>
      <c r="VWF562" s="219"/>
      <c r="VWG562" s="310"/>
      <c r="VWH562" s="304"/>
      <c r="VWI562" s="408"/>
      <c r="VWJ562" s="472"/>
      <c r="VWK562" s="906"/>
      <c r="VWL562" s="31"/>
      <c r="VWM562" s="419"/>
      <c r="VWN562" s="419"/>
      <c r="VWO562" s="471"/>
      <c r="VWP562" s="17"/>
      <c r="VWQ562" s="419"/>
      <c r="VWR562" s="419"/>
      <c r="VWS562" s="17"/>
      <c r="VWT562" s="17"/>
      <c r="VWU562" s="913"/>
      <c r="VWV562" s="17"/>
      <c r="VWW562" s="17"/>
      <c r="VWX562" s="219"/>
      <c r="VWY562" s="310"/>
      <c r="VWZ562" s="304"/>
      <c r="VXA562" s="408"/>
      <c r="VXB562" s="472"/>
      <c r="VXC562" s="906"/>
      <c r="VXD562" s="31"/>
      <c r="VXE562" s="419"/>
      <c r="VXF562" s="419"/>
      <c r="VXG562" s="471"/>
      <c r="VXH562" s="17"/>
      <c r="VXI562" s="419"/>
      <c r="VXJ562" s="419"/>
      <c r="VXK562" s="17"/>
      <c r="VXL562" s="17"/>
      <c r="VXM562" s="913"/>
      <c r="VXN562" s="17"/>
      <c r="VXO562" s="17"/>
      <c r="VXP562" s="219"/>
      <c r="VXQ562" s="310"/>
      <c r="VXR562" s="304"/>
      <c r="VXS562" s="408"/>
      <c r="VXT562" s="472"/>
      <c r="VXU562" s="906"/>
      <c r="VXV562" s="31"/>
      <c r="VXW562" s="419"/>
      <c r="VXX562" s="419"/>
      <c r="VXY562" s="471"/>
      <c r="VXZ562" s="17"/>
      <c r="VYA562" s="419"/>
      <c r="VYB562" s="419"/>
      <c r="VYC562" s="17"/>
      <c r="VYD562" s="17"/>
      <c r="VYE562" s="913"/>
      <c r="VYF562" s="17"/>
      <c r="VYG562" s="17"/>
      <c r="VYH562" s="219"/>
      <c r="VYI562" s="310"/>
      <c r="VYJ562" s="304"/>
      <c r="VYK562" s="408"/>
      <c r="VYL562" s="472"/>
      <c r="VYM562" s="906"/>
      <c r="VYN562" s="31"/>
      <c r="VYO562" s="419"/>
      <c r="VYP562" s="419"/>
      <c r="VYQ562" s="471"/>
      <c r="VYR562" s="17"/>
      <c r="VYS562" s="419"/>
      <c r="VYT562" s="419"/>
      <c r="VYU562" s="17"/>
      <c r="VYV562" s="17"/>
      <c r="VYW562" s="913"/>
      <c r="VYX562" s="17"/>
      <c r="VYY562" s="17"/>
      <c r="VYZ562" s="219"/>
      <c r="VZA562" s="310"/>
      <c r="VZB562" s="304"/>
      <c r="VZC562" s="408"/>
      <c r="VZD562" s="472"/>
      <c r="VZE562" s="906"/>
      <c r="VZF562" s="31"/>
      <c r="VZG562" s="419"/>
      <c r="VZH562" s="419"/>
      <c r="VZI562" s="471"/>
      <c r="VZJ562" s="17"/>
      <c r="VZK562" s="419"/>
      <c r="VZL562" s="419"/>
      <c r="VZM562" s="17"/>
      <c r="VZN562" s="17"/>
      <c r="VZO562" s="913"/>
      <c r="VZP562" s="17"/>
      <c r="VZQ562" s="17"/>
      <c r="VZR562" s="219"/>
      <c r="VZS562" s="310"/>
      <c r="VZT562" s="304"/>
      <c r="VZU562" s="408"/>
      <c r="VZV562" s="472"/>
      <c r="VZW562" s="906"/>
      <c r="VZX562" s="31"/>
      <c r="VZY562" s="419"/>
      <c r="VZZ562" s="419"/>
      <c r="WAA562" s="471"/>
      <c r="WAB562" s="17"/>
      <c r="WAC562" s="419"/>
      <c r="WAD562" s="419"/>
      <c r="WAE562" s="17"/>
      <c r="WAF562" s="17"/>
      <c r="WAG562" s="913"/>
      <c r="WAH562" s="17"/>
      <c r="WAI562" s="17"/>
      <c r="WAJ562" s="219"/>
      <c r="WAK562" s="310"/>
      <c r="WAL562" s="304"/>
      <c r="WAM562" s="408"/>
      <c r="WAN562" s="472"/>
      <c r="WAO562" s="906"/>
      <c r="WAP562" s="31"/>
      <c r="WAQ562" s="419"/>
      <c r="WAR562" s="419"/>
      <c r="WAS562" s="471"/>
      <c r="WAT562" s="17"/>
      <c r="WAU562" s="419"/>
      <c r="WAV562" s="419"/>
      <c r="WAW562" s="17"/>
      <c r="WAX562" s="17"/>
      <c r="WAY562" s="913"/>
      <c r="WAZ562" s="17"/>
      <c r="WBA562" s="17"/>
      <c r="WBB562" s="219"/>
      <c r="WBC562" s="310"/>
      <c r="WBD562" s="304"/>
      <c r="WBE562" s="408"/>
      <c r="WBF562" s="472"/>
      <c r="WBG562" s="906"/>
      <c r="WBH562" s="31"/>
      <c r="WBI562" s="419"/>
      <c r="WBJ562" s="419"/>
      <c r="WBK562" s="471"/>
      <c r="WBL562" s="17"/>
      <c r="WBM562" s="419"/>
      <c r="WBN562" s="419"/>
      <c r="WBO562" s="17"/>
      <c r="WBP562" s="17"/>
      <c r="WBQ562" s="913"/>
      <c r="WBR562" s="17"/>
      <c r="WBS562" s="17"/>
      <c r="WBT562" s="219"/>
      <c r="WBU562" s="310"/>
      <c r="WBV562" s="304"/>
      <c r="WBW562" s="408"/>
      <c r="WBX562" s="472"/>
      <c r="WBY562" s="906"/>
      <c r="WBZ562" s="31"/>
      <c r="WCA562" s="419"/>
      <c r="WCB562" s="419"/>
      <c r="WCC562" s="471"/>
      <c r="WCD562" s="17"/>
      <c r="WCE562" s="419"/>
      <c r="WCF562" s="419"/>
      <c r="WCG562" s="17"/>
      <c r="WCH562" s="17"/>
      <c r="WCI562" s="913"/>
      <c r="WCJ562" s="17"/>
      <c r="WCK562" s="17"/>
      <c r="WCL562" s="219"/>
      <c r="WCM562" s="310"/>
      <c r="WCN562" s="304"/>
      <c r="WCO562" s="408"/>
      <c r="WCP562" s="472"/>
      <c r="WCQ562" s="906"/>
      <c r="WCR562" s="31"/>
      <c r="WCS562" s="419"/>
      <c r="WCT562" s="419"/>
      <c r="WCU562" s="471"/>
      <c r="WCV562" s="17"/>
      <c r="WCW562" s="419"/>
      <c r="WCX562" s="419"/>
      <c r="WCY562" s="17"/>
      <c r="WCZ562" s="17"/>
      <c r="WDA562" s="913"/>
      <c r="WDB562" s="17"/>
      <c r="WDC562" s="17"/>
      <c r="WDD562" s="219"/>
      <c r="WDE562" s="310"/>
      <c r="WDF562" s="304"/>
      <c r="WDG562" s="408"/>
      <c r="WDH562" s="472"/>
      <c r="WDI562" s="906"/>
      <c r="WDJ562" s="31"/>
      <c r="WDK562" s="419"/>
      <c r="WDL562" s="419"/>
      <c r="WDM562" s="471"/>
      <c r="WDN562" s="17"/>
      <c r="WDO562" s="419"/>
      <c r="WDP562" s="419"/>
      <c r="WDQ562" s="17"/>
      <c r="WDR562" s="17"/>
      <c r="WDS562" s="913"/>
      <c r="WDT562" s="17"/>
      <c r="WDU562" s="17"/>
      <c r="WDV562" s="219"/>
      <c r="WDW562" s="310"/>
      <c r="WDX562" s="304"/>
      <c r="WDY562" s="408"/>
      <c r="WDZ562" s="472"/>
      <c r="WEA562" s="906"/>
      <c r="WEB562" s="31"/>
      <c r="WEC562" s="419"/>
      <c r="WED562" s="419"/>
      <c r="WEE562" s="471"/>
      <c r="WEF562" s="17"/>
      <c r="WEG562" s="419"/>
      <c r="WEH562" s="419"/>
      <c r="WEI562" s="17"/>
      <c r="WEJ562" s="17"/>
      <c r="WEK562" s="913"/>
      <c r="WEL562" s="17"/>
      <c r="WEM562" s="17"/>
      <c r="WEN562" s="219"/>
      <c r="WEO562" s="310"/>
      <c r="WEP562" s="304"/>
      <c r="WEQ562" s="408"/>
      <c r="WER562" s="472"/>
      <c r="WES562" s="906"/>
      <c r="WET562" s="31"/>
      <c r="WEU562" s="419"/>
      <c r="WEV562" s="419"/>
      <c r="WEW562" s="471"/>
      <c r="WEX562" s="17"/>
      <c r="WEY562" s="419"/>
      <c r="WEZ562" s="419"/>
      <c r="WFA562" s="17"/>
      <c r="WFB562" s="17"/>
      <c r="WFC562" s="913"/>
      <c r="WFD562" s="17"/>
      <c r="WFE562" s="17"/>
      <c r="WFF562" s="219"/>
      <c r="WFG562" s="310"/>
      <c r="WFH562" s="304"/>
      <c r="WFI562" s="408"/>
      <c r="WFJ562" s="472"/>
      <c r="WFK562" s="906"/>
      <c r="WFL562" s="31"/>
      <c r="WFM562" s="419"/>
      <c r="WFN562" s="419"/>
      <c r="WFO562" s="471"/>
      <c r="WFP562" s="17"/>
      <c r="WFQ562" s="419"/>
      <c r="WFR562" s="419"/>
      <c r="WFS562" s="17"/>
      <c r="WFT562" s="17"/>
      <c r="WFU562" s="913"/>
      <c r="WFV562" s="17"/>
      <c r="WFW562" s="17"/>
      <c r="WFX562" s="219"/>
      <c r="WFY562" s="310"/>
      <c r="WFZ562" s="304"/>
      <c r="WGA562" s="408"/>
      <c r="WGB562" s="472"/>
      <c r="WGC562" s="906"/>
      <c r="WGD562" s="31"/>
      <c r="WGE562" s="419"/>
      <c r="WGF562" s="419"/>
      <c r="WGG562" s="471"/>
      <c r="WGH562" s="17"/>
      <c r="WGI562" s="419"/>
      <c r="WGJ562" s="419"/>
      <c r="WGK562" s="17"/>
      <c r="WGL562" s="17"/>
      <c r="WGM562" s="913"/>
      <c r="WGN562" s="17"/>
      <c r="WGO562" s="17"/>
      <c r="WGP562" s="219"/>
      <c r="WGQ562" s="310"/>
      <c r="WGR562" s="304"/>
      <c r="WGS562" s="408"/>
      <c r="WGT562" s="472"/>
      <c r="WGU562" s="906"/>
      <c r="WGV562" s="31"/>
      <c r="WGW562" s="419"/>
      <c r="WGX562" s="419"/>
      <c r="WGY562" s="471"/>
      <c r="WGZ562" s="17"/>
      <c r="WHA562" s="419"/>
      <c r="WHB562" s="419"/>
      <c r="WHC562" s="17"/>
      <c r="WHD562" s="17"/>
      <c r="WHE562" s="913"/>
      <c r="WHF562" s="17"/>
      <c r="WHG562" s="17"/>
      <c r="WHH562" s="219"/>
      <c r="WHI562" s="310"/>
      <c r="WHJ562" s="304"/>
      <c r="WHK562" s="408"/>
      <c r="WHL562" s="472"/>
      <c r="WHM562" s="906"/>
      <c r="WHN562" s="31"/>
      <c r="WHO562" s="419"/>
      <c r="WHP562" s="419"/>
      <c r="WHQ562" s="471"/>
      <c r="WHR562" s="17"/>
      <c r="WHS562" s="419"/>
      <c r="WHT562" s="419"/>
      <c r="WHU562" s="17"/>
      <c r="WHV562" s="17"/>
      <c r="WHW562" s="913"/>
      <c r="WHX562" s="17"/>
      <c r="WHY562" s="17"/>
      <c r="WHZ562" s="219"/>
      <c r="WIA562" s="310"/>
      <c r="WIB562" s="304"/>
      <c r="WIC562" s="408"/>
      <c r="WID562" s="472"/>
      <c r="WIE562" s="906"/>
      <c r="WIF562" s="31"/>
      <c r="WIG562" s="419"/>
      <c r="WIH562" s="419"/>
      <c r="WII562" s="471"/>
      <c r="WIJ562" s="17"/>
      <c r="WIK562" s="419"/>
      <c r="WIL562" s="419"/>
      <c r="WIM562" s="17"/>
      <c r="WIN562" s="17"/>
      <c r="WIO562" s="913"/>
      <c r="WIP562" s="17"/>
      <c r="WIQ562" s="17"/>
      <c r="WIR562" s="219"/>
      <c r="WIS562" s="310"/>
      <c r="WIT562" s="304"/>
      <c r="WIU562" s="408"/>
      <c r="WIV562" s="472"/>
      <c r="WIW562" s="906"/>
      <c r="WIX562" s="31"/>
      <c r="WIY562" s="419"/>
      <c r="WIZ562" s="419"/>
      <c r="WJA562" s="471"/>
      <c r="WJB562" s="17"/>
      <c r="WJC562" s="419"/>
      <c r="WJD562" s="419"/>
      <c r="WJE562" s="17"/>
      <c r="WJF562" s="17"/>
      <c r="WJG562" s="913"/>
      <c r="WJH562" s="17"/>
      <c r="WJI562" s="17"/>
      <c r="WJJ562" s="219"/>
      <c r="WJK562" s="310"/>
      <c r="WJL562" s="304"/>
      <c r="WJM562" s="408"/>
      <c r="WJN562" s="472"/>
      <c r="WJO562" s="906"/>
      <c r="WJP562" s="31"/>
      <c r="WJQ562" s="419"/>
      <c r="WJR562" s="419"/>
      <c r="WJS562" s="471"/>
      <c r="WJT562" s="17"/>
      <c r="WJU562" s="419"/>
      <c r="WJV562" s="419"/>
      <c r="WJW562" s="17"/>
      <c r="WJX562" s="17"/>
      <c r="WJY562" s="913"/>
      <c r="WJZ562" s="17"/>
      <c r="WKA562" s="17"/>
      <c r="WKB562" s="219"/>
      <c r="WKC562" s="310"/>
      <c r="WKD562" s="304"/>
      <c r="WKE562" s="408"/>
      <c r="WKF562" s="472"/>
      <c r="WKG562" s="906"/>
      <c r="WKH562" s="31"/>
      <c r="WKI562" s="419"/>
      <c r="WKJ562" s="419"/>
      <c r="WKK562" s="471"/>
      <c r="WKL562" s="17"/>
      <c r="WKM562" s="419"/>
      <c r="WKN562" s="419"/>
      <c r="WKO562" s="17"/>
      <c r="WKP562" s="17"/>
      <c r="WKQ562" s="913"/>
      <c r="WKR562" s="17"/>
      <c r="WKS562" s="17"/>
      <c r="WKT562" s="219"/>
      <c r="WKU562" s="310"/>
      <c r="WKV562" s="304"/>
      <c r="WKW562" s="408"/>
      <c r="WKX562" s="472"/>
      <c r="WKY562" s="906"/>
      <c r="WKZ562" s="31"/>
      <c r="WLA562" s="419"/>
      <c r="WLB562" s="419"/>
      <c r="WLC562" s="471"/>
      <c r="WLD562" s="17"/>
      <c r="WLE562" s="419"/>
      <c r="WLF562" s="419"/>
      <c r="WLG562" s="17"/>
      <c r="WLH562" s="17"/>
      <c r="WLI562" s="913"/>
      <c r="WLJ562" s="17"/>
      <c r="WLK562" s="17"/>
      <c r="WLL562" s="219"/>
      <c r="WLM562" s="310"/>
      <c r="WLN562" s="304"/>
      <c r="WLO562" s="408"/>
      <c r="WLP562" s="472"/>
      <c r="WLQ562" s="906"/>
      <c r="WLR562" s="31"/>
      <c r="WLS562" s="419"/>
      <c r="WLT562" s="419"/>
      <c r="WLU562" s="471"/>
      <c r="WLV562" s="17"/>
      <c r="WLW562" s="419"/>
      <c r="WLX562" s="419"/>
      <c r="WLY562" s="17"/>
      <c r="WLZ562" s="17"/>
      <c r="WMA562" s="913"/>
      <c r="WMB562" s="17"/>
      <c r="WMC562" s="17"/>
      <c r="WMD562" s="219"/>
      <c r="WME562" s="310"/>
      <c r="WMF562" s="304"/>
      <c r="WMG562" s="408"/>
      <c r="WMH562" s="472"/>
      <c r="WMI562" s="906"/>
      <c r="WMJ562" s="31"/>
      <c r="WMK562" s="419"/>
      <c r="WML562" s="419"/>
      <c r="WMM562" s="471"/>
      <c r="WMN562" s="17"/>
      <c r="WMO562" s="419"/>
      <c r="WMP562" s="419"/>
      <c r="WMQ562" s="17"/>
      <c r="WMR562" s="17"/>
      <c r="WMS562" s="913"/>
      <c r="WMT562" s="17"/>
      <c r="WMU562" s="17"/>
      <c r="WMV562" s="219"/>
      <c r="WMW562" s="310"/>
      <c r="WMX562" s="304"/>
      <c r="WMY562" s="408"/>
      <c r="WMZ562" s="472"/>
      <c r="WNA562" s="906"/>
      <c r="WNB562" s="31"/>
      <c r="WNC562" s="419"/>
      <c r="WND562" s="419"/>
      <c r="WNE562" s="471"/>
      <c r="WNF562" s="17"/>
      <c r="WNG562" s="419"/>
      <c r="WNH562" s="419"/>
      <c r="WNI562" s="17"/>
      <c r="WNJ562" s="17"/>
      <c r="WNK562" s="913"/>
      <c r="WNL562" s="17"/>
      <c r="WNM562" s="17"/>
      <c r="WNN562" s="219"/>
      <c r="WNO562" s="310"/>
      <c r="WNP562" s="304"/>
      <c r="WNQ562" s="408"/>
      <c r="WNR562" s="472"/>
      <c r="WNS562" s="906"/>
      <c r="WNT562" s="31"/>
      <c r="WNU562" s="419"/>
      <c r="WNV562" s="419"/>
      <c r="WNW562" s="471"/>
      <c r="WNX562" s="17"/>
      <c r="WNY562" s="419"/>
      <c r="WNZ562" s="419"/>
      <c r="WOA562" s="17"/>
      <c r="WOB562" s="17"/>
      <c r="WOC562" s="913"/>
      <c r="WOD562" s="17"/>
      <c r="WOE562" s="17"/>
      <c r="WOF562" s="219"/>
      <c r="WOG562" s="310"/>
      <c r="WOH562" s="304"/>
      <c r="WOI562" s="408"/>
      <c r="WOJ562" s="472"/>
      <c r="WOK562" s="906"/>
      <c r="WOL562" s="31"/>
      <c r="WOM562" s="419"/>
      <c r="WON562" s="419"/>
      <c r="WOO562" s="471"/>
      <c r="WOP562" s="17"/>
      <c r="WOQ562" s="419"/>
      <c r="WOR562" s="419"/>
      <c r="WOS562" s="17"/>
      <c r="WOT562" s="17"/>
      <c r="WOU562" s="913"/>
      <c r="WOV562" s="17"/>
      <c r="WOW562" s="17"/>
      <c r="WOX562" s="219"/>
      <c r="WOY562" s="310"/>
      <c r="WOZ562" s="304"/>
      <c r="WPA562" s="408"/>
      <c r="WPB562" s="472"/>
      <c r="WPC562" s="906"/>
      <c r="WPD562" s="31"/>
      <c r="WPE562" s="419"/>
      <c r="WPF562" s="419"/>
      <c r="WPG562" s="471"/>
      <c r="WPH562" s="17"/>
      <c r="WPI562" s="419"/>
      <c r="WPJ562" s="419"/>
      <c r="WPK562" s="17"/>
      <c r="WPL562" s="17"/>
      <c r="WPM562" s="913"/>
      <c r="WPN562" s="17"/>
      <c r="WPO562" s="17"/>
      <c r="WPP562" s="219"/>
      <c r="WPQ562" s="310"/>
      <c r="WPR562" s="304"/>
      <c r="WPS562" s="408"/>
      <c r="WPT562" s="472"/>
      <c r="WPU562" s="906"/>
      <c r="WPV562" s="31"/>
      <c r="WPW562" s="419"/>
      <c r="WPX562" s="419"/>
      <c r="WPY562" s="471"/>
      <c r="WPZ562" s="17"/>
      <c r="WQA562" s="419"/>
      <c r="WQB562" s="419"/>
      <c r="WQC562" s="17"/>
      <c r="WQD562" s="17"/>
      <c r="WQE562" s="913"/>
      <c r="WQF562" s="17"/>
      <c r="WQG562" s="17"/>
      <c r="WQH562" s="219"/>
      <c r="WQI562" s="310"/>
      <c r="WQJ562" s="304"/>
      <c r="WQK562" s="408"/>
      <c r="WQL562" s="472"/>
      <c r="WQM562" s="906"/>
      <c r="WQN562" s="31"/>
      <c r="WQO562" s="419"/>
      <c r="WQP562" s="419"/>
      <c r="WQQ562" s="471"/>
      <c r="WQR562" s="17"/>
      <c r="WQS562" s="419"/>
      <c r="WQT562" s="419"/>
      <c r="WQU562" s="17"/>
      <c r="WQV562" s="17"/>
      <c r="WQW562" s="913"/>
      <c r="WQX562" s="17"/>
      <c r="WQY562" s="17"/>
      <c r="WQZ562" s="219"/>
      <c r="WRA562" s="310"/>
      <c r="WRB562" s="304"/>
      <c r="WRC562" s="408"/>
      <c r="WRD562" s="472"/>
      <c r="WRE562" s="906"/>
      <c r="WRF562" s="31"/>
      <c r="WRG562" s="419"/>
      <c r="WRH562" s="419"/>
      <c r="WRI562" s="471"/>
      <c r="WRJ562" s="17"/>
      <c r="WRK562" s="419"/>
      <c r="WRL562" s="419"/>
      <c r="WRM562" s="17"/>
      <c r="WRN562" s="17"/>
      <c r="WRO562" s="913"/>
      <c r="WRP562" s="17"/>
      <c r="WRQ562" s="17"/>
      <c r="WRR562" s="219"/>
      <c r="WRS562" s="310"/>
      <c r="WRT562" s="304"/>
      <c r="WRU562" s="408"/>
      <c r="WRV562" s="472"/>
      <c r="WRW562" s="906"/>
      <c r="WRX562" s="31"/>
      <c r="WRY562" s="419"/>
      <c r="WRZ562" s="419"/>
      <c r="WSA562" s="471"/>
      <c r="WSB562" s="17"/>
      <c r="WSC562" s="419"/>
      <c r="WSD562" s="419"/>
      <c r="WSE562" s="17"/>
      <c r="WSF562" s="17"/>
      <c r="WSG562" s="913"/>
      <c r="WSH562" s="17"/>
      <c r="WSI562" s="17"/>
      <c r="WSJ562" s="219"/>
      <c r="WSK562" s="310"/>
      <c r="WSL562" s="304"/>
      <c r="WSM562" s="408"/>
      <c r="WSN562" s="472"/>
      <c r="WSO562" s="906"/>
      <c r="WSP562" s="31"/>
      <c r="WSQ562" s="419"/>
      <c r="WSR562" s="419"/>
      <c r="WSS562" s="471"/>
      <c r="WST562" s="17"/>
      <c r="WSU562" s="419"/>
      <c r="WSV562" s="419"/>
      <c r="WSW562" s="17"/>
      <c r="WSX562" s="17"/>
      <c r="WSY562" s="913"/>
      <c r="WSZ562" s="17"/>
      <c r="WTA562" s="17"/>
      <c r="WTB562" s="219"/>
      <c r="WTC562" s="310"/>
      <c r="WTD562" s="304"/>
      <c r="WTE562" s="408"/>
      <c r="WTF562" s="472"/>
      <c r="WTG562" s="906"/>
      <c r="WTH562" s="31"/>
      <c r="WTI562" s="419"/>
      <c r="WTJ562" s="419"/>
      <c r="WTK562" s="471"/>
      <c r="WTL562" s="17"/>
      <c r="WTM562" s="419"/>
      <c r="WTN562" s="419"/>
      <c r="WTO562" s="17"/>
      <c r="WTP562" s="17"/>
      <c r="WTQ562" s="913"/>
      <c r="WTR562" s="17"/>
      <c r="WTS562" s="17"/>
      <c r="WTT562" s="219"/>
      <c r="WTU562" s="310"/>
      <c r="WTV562" s="304"/>
      <c r="WTW562" s="408"/>
      <c r="WTX562" s="472"/>
      <c r="WTY562" s="906"/>
      <c r="WTZ562" s="31"/>
      <c r="WUA562" s="419"/>
      <c r="WUB562" s="419"/>
      <c r="WUC562" s="471"/>
      <c r="WUD562" s="17"/>
      <c r="WUE562" s="419"/>
      <c r="WUF562" s="419"/>
      <c r="WUG562" s="17"/>
      <c r="WUH562" s="17"/>
      <c r="WUI562" s="913"/>
      <c r="WUJ562" s="17"/>
      <c r="WUK562" s="17"/>
      <c r="WUL562" s="219"/>
      <c r="WUM562" s="310"/>
      <c r="WUN562" s="304"/>
      <c r="WUO562" s="408"/>
      <c r="WUP562" s="472"/>
      <c r="WUQ562" s="906"/>
      <c r="WUR562" s="31"/>
      <c r="WUS562" s="419"/>
      <c r="WUT562" s="419"/>
      <c r="WUU562" s="471"/>
      <c r="WUV562" s="17"/>
      <c r="WUW562" s="419"/>
      <c r="WUX562" s="419"/>
      <c r="WUY562" s="17"/>
      <c r="WUZ562" s="17"/>
      <c r="WVA562" s="913"/>
      <c r="WVB562" s="17"/>
      <c r="WVC562" s="17"/>
      <c r="WVD562" s="219"/>
      <c r="WVE562" s="310"/>
      <c r="WVF562" s="304"/>
      <c r="WVG562" s="408"/>
      <c r="WVH562" s="472"/>
      <c r="WVI562" s="906"/>
      <c r="WVJ562" s="31"/>
      <c r="WVK562" s="419"/>
      <c r="WVL562" s="419"/>
      <c r="WVM562" s="471"/>
      <c r="WVN562" s="17"/>
      <c r="WVO562" s="419"/>
      <c r="WVP562" s="419"/>
      <c r="WVQ562" s="17"/>
      <c r="WVR562" s="17"/>
      <c r="WVS562" s="913"/>
      <c r="WVT562" s="17"/>
      <c r="WVU562" s="17"/>
      <c r="WVV562" s="219"/>
      <c r="WVW562" s="310"/>
      <c r="WVX562" s="304"/>
      <c r="WVY562" s="408"/>
      <c r="WVZ562" s="472"/>
      <c r="WWA562" s="906"/>
      <c r="WWB562" s="31"/>
      <c r="WWC562" s="419"/>
      <c r="WWD562" s="419"/>
      <c r="WWE562" s="471"/>
      <c r="WWF562" s="17"/>
      <c r="WWG562" s="419"/>
      <c r="WWH562" s="419"/>
      <c r="WWI562" s="17"/>
      <c r="WWJ562" s="17"/>
      <c r="WWK562" s="913"/>
      <c r="WWL562" s="17"/>
      <c r="WWM562" s="17"/>
      <c r="WWN562" s="219"/>
      <c r="WWO562" s="310"/>
      <c r="WWP562" s="304"/>
      <c r="WWQ562" s="408"/>
      <c r="WWR562" s="472"/>
      <c r="WWS562" s="906"/>
      <c r="WWT562" s="31"/>
      <c r="WWU562" s="419"/>
      <c r="WWV562" s="419"/>
      <c r="WWW562" s="471"/>
      <c r="WWX562" s="17"/>
      <c r="WWY562" s="419"/>
      <c r="WWZ562" s="419"/>
      <c r="WXA562" s="17"/>
      <c r="WXB562" s="17"/>
      <c r="WXC562" s="913"/>
      <c r="WXD562" s="17"/>
      <c r="WXE562" s="17"/>
      <c r="WXF562" s="219"/>
      <c r="WXG562" s="310"/>
      <c r="WXH562" s="304"/>
      <c r="WXI562" s="408"/>
      <c r="WXJ562" s="472"/>
      <c r="WXK562" s="906"/>
      <c r="WXL562" s="31"/>
      <c r="WXM562" s="419"/>
      <c r="WXN562" s="419"/>
      <c r="WXO562" s="471"/>
      <c r="WXP562" s="17"/>
      <c r="WXQ562" s="419"/>
      <c r="WXR562" s="419"/>
      <c r="WXS562" s="17"/>
      <c r="WXT562" s="17"/>
      <c r="WXU562" s="913"/>
      <c r="WXV562" s="17"/>
      <c r="WXW562" s="17"/>
      <c r="WXX562" s="219"/>
      <c r="WXY562" s="310"/>
      <c r="WXZ562" s="304"/>
      <c r="WYA562" s="408"/>
      <c r="WYB562" s="472"/>
      <c r="WYC562" s="906"/>
      <c r="WYD562" s="31"/>
      <c r="WYE562" s="419"/>
      <c r="WYF562" s="419"/>
      <c r="WYG562" s="471"/>
      <c r="WYH562" s="17"/>
      <c r="WYI562" s="419"/>
      <c r="WYJ562" s="419"/>
      <c r="WYK562" s="17"/>
      <c r="WYL562" s="17"/>
      <c r="WYM562" s="913"/>
      <c r="WYN562" s="17"/>
      <c r="WYO562" s="17"/>
      <c r="WYP562" s="219"/>
      <c r="WYQ562" s="310"/>
      <c r="WYR562" s="304"/>
      <c r="WYS562" s="408"/>
      <c r="WYT562" s="472"/>
      <c r="WYU562" s="906"/>
      <c r="WYV562" s="31"/>
      <c r="WYW562" s="419"/>
      <c r="WYX562" s="419"/>
      <c r="WYY562" s="471"/>
      <c r="WYZ562" s="17"/>
      <c r="WZA562" s="419"/>
      <c r="WZB562" s="419"/>
      <c r="WZC562" s="17"/>
      <c r="WZD562" s="17"/>
      <c r="WZE562" s="913"/>
      <c r="WZF562" s="17"/>
      <c r="WZG562" s="17"/>
      <c r="WZH562" s="219"/>
      <c r="WZI562" s="310"/>
      <c r="WZJ562" s="304"/>
      <c r="WZK562" s="408"/>
      <c r="WZL562" s="472"/>
      <c r="WZM562" s="906"/>
      <c r="WZN562" s="31"/>
      <c r="WZO562" s="419"/>
      <c r="WZP562" s="419"/>
      <c r="WZQ562" s="471"/>
      <c r="WZR562" s="17"/>
      <c r="WZS562" s="419"/>
      <c r="WZT562" s="419"/>
      <c r="WZU562" s="17"/>
      <c r="WZV562" s="17"/>
      <c r="WZW562" s="913"/>
      <c r="WZX562" s="17"/>
      <c r="WZY562" s="17"/>
      <c r="WZZ562" s="219"/>
      <c r="XAA562" s="310"/>
      <c r="XAB562" s="304"/>
      <c r="XAC562" s="408"/>
      <c r="XAD562" s="472"/>
      <c r="XAE562" s="906"/>
      <c r="XAF562" s="31"/>
      <c r="XAG562" s="419"/>
      <c r="XAH562" s="419"/>
      <c r="XAI562" s="471"/>
      <c r="XAJ562" s="17"/>
      <c r="XAK562" s="419"/>
      <c r="XAL562" s="419"/>
      <c r="XAM562" s="17"/>
      <c r="XAN562" s="17"/>
      <c r="XAO562" s="913"/>
      <c r="XAP562" s="17"/>
      <c r="XAQ562" s="17"/>
      <c r="XAR562" s="219"/>
      <c r="XAS562" s="310"/>
      <c r="XAT562" s="304"/>
      <c r="XAU562" s="408"/>
      <c r="XAV562" s="472"/>
      <c r="XAW562" s="906"/>
      <c r="XAX562" s="31"/>
      <c r="XAY562" s="419"/>
      <c r="XAZ562" s="419"/>
      <c r="XBA562" s="471"/>
      <c r="XBB562" s="17"/>
      <c r="XBC562" s="419"/>
      <c r="XBD562" s="419"/>
      <c r="XBE562" s="17"/>
      <c r="XBF562" s="17"/>
      <c r="XBG562" s="913"/>
      <c r="XBH562" s="17"/>
      <c r="XBI562" s="17"/>
      <c r="XBJ562" s="219"/>
      <c r="XBK562" s="310"/>
      <c r="XBL562" s="304"/>
      <c r="XBM562" s="408"/>
      <c r="XBN562" s="472"/>
      <c r="XBO562" s="906"/>
      <c r="XBP562" s="31"/>
      <c r="XBQ562" s="419"/>
      <c r="XBR562" s="419"/>
      <c r="XBS562" s="471"/>
      <c r="XBT562" s="17"/>
      <c r="XBU562" s="419"/>
      <c r="XBV562" s="419"/>
      <c r="XBW562" s="17"/>
      <c r="XBX562" s="17"/>
      <c r="XBY562" s="913"/>
      <c r="XBZ562" s="17"/>
      <c r="XCA562" s="17"/>
      <c r="XCB562" s="219"/>
      <c r="XCC562" s="310"/>
      <c r="XCD562" s="304"/>
      <c r="XCE562" s="408"/>
      <c r="XCF562" s="472"/>
      <c r="XCG562" s="906"/>
      <c r="XCH562" s="31"/>
      <c r="XCI562" s="419"/>
      <c r="XCJ562" s="419"/>
      <c r="XCK562" s="471"/>
      <c r="XCL562" s="17"/>
      <c r="XCM562" s="419"/>
      <c r="XCN562" s="419"/>
      <c r="XCO562" s="17"/>
      <c r="XCP562" s="17"/>
      <c r="XCQ562" s="913"/>
      <c r="XCR562" s="17"/>
      <c r="XCS562" s="17"/>
      <c r="XCT562" s="219"/>
      <c r="XCU562" s="310"/>
      <c r="XCV562" s="304"/>
      <c r="XCW562" s="408"/>
      <c r="XCX562" s="472"/>
      <c r="XCY562" s="906"/>
      <c r="XCZ562" s="31"/>
      <c r="XDA562" s="419"/>
      <c r="XDB562" s="419"/>
      <c r="XDC562" s="471"/>
      <c r="XDD562" s="17"/>
      <c r="XDE562" s="419"/>
      <c r="XDF562" s="419"/>
      <c r="XDG562" s="17"/>
      <c r="XDH562" s="17"/>
      <c r="XDI562" s="913"/>
      <c r="XDJ562" s="17"/>
      <c r="XDK562" s="17"/>
      <c r="XDL562" s="219"/>
      <c r="XDM562" s="310"/>
      <c r="XDN562" s="304"/>
      <c r="XDO562" s="408"/>
      <c r="XDP562" s="472"/>
      <c r="XDQ562" s="906"/>
      <c r="XDR562" s="31"/>
      <c r="XDS562" s="419"/>
      <c r="XDT562" s="419"/>
      <c r="XDU562" s="471"/>
      <c r="XDV562" s="17"/>
      <c r="XDW562" s="419"/>
      <c r="XDX562" s="419"/>
      <c r="XDY562" s="17"/>
      <c r="XDZ562" s="17"/>
      <c r="XEA562" s="913"/>
      <c r="XEB562" s="17"/>
      <c r="XEC562" s="17"/>
      <c r="XED562" s="219"/>
      <c r="XEE562" s="310"/>
      <c r="XEF562" s="304"/>
      <c r="XEG562" s="408"/>
      <c r="XEH562" s="472"/>
      <c r="XEI562" s="906"/>
      <c r="XEJ562" s="31"/>
      <c r="XEK562" s="419"/>
      <c r="XEL562" s="419"/>
      <c r="XEM562" s="471"/>
      <c r="XEN562" s="17"/>
      <c r="XEO562" s="419"/>
      <c r="XEP562" s="419"/>
      <c r="XEQ562" s="17"/>
      <c r="XER562" s="17"/>
      <c r="XES562" s="913"/>
      <c r="XET562" s="17"/>
      <c r="XEU562" s="17"/>
      <c r="XEV562" s="219"/>
      <c r="XEW562" s="310"/>
      <c r="XEX562" s="304"/>
      <c r="XEY562" s="408"/>
      <c r="XEZ562" s="472"/>
      <c r="XFA562" s="906"/>
      <c r="XFB562" s="31"/>
      <c r="XFC562" s="419"/>
      <c r="XFD562" s="419"/>
    </row>
    <row r="563" spans="1:16384" s="246" customFormat="1" ht="14.4" x14ac:dyDescent="0.3">
      <c r="A563" s="906" t="s">
        <v>2735</v>
      </c>
      <c r="B563" s="31" t="s">
        <v>1324</v>
      </c>
      <c r="C563" s="419" t="s">
        <v>599</v>
      </c>
      <c r="D563" s="419">
        <v>7</v>
      </c>
      <c r="E563" s="471" t="s">
        <v>1864</v>
      </c>
      <c r="F563" s="17"/>
      <c r="G563" s="419">
        <v>11451800</v>
      </c>
      <c r="H563" s="419">
        <v>201803071130</v>
      </c>
      <c r="I563" s="17"/>
      <c r="J563" s="17"/>
      <c r="K563" s="17" t="s">
        <v>1691</v>
      </c>
      <c r="L563" s="17" t="s">
        <v>1692</v>
      </c>
      <c r="M563" s="17"/>
      <c r="N563" s="219"/>
      <c r="O563" s="310"/>
      <c r="P563" s="304">
        <v>43166</v>
      </c>
      <c r="Q563" s="408">
        <v>0.47916666666666669</v>
      </c>
      <c r="R563" s="472" t="s">
        <v>2730</v>
      </c>
      <c r="S563" s="472" t="s">
        <v>2730</v>
      </c>
      <c r="T563" s="246">
        <v>129.5</v>
      </c>
      <c r="U563" s="246">
        <v>135.69999999999999</v>
      </c>
      <c r="V563" s="246">
        <f t="shared" ref="V563:V565" si="381">U563-T563</f>
        <v>6.1999999999999886</v>
      </c>
      <c r="W563" s="246">
        <v>726</v>
      </c>
      <c r="X563" s="617">
        <v>8.5399449035812527</v>
      </c>
      <c r="Y563" s="643"/>
      <c r="Z563" s="472" t="s">
        <v>2730</v>
      </c>
      <c r="AA563" s="617">
        <v>128.5</v>
      </c>
      <c r="AB563" s="617">
        <v>134.69999999999999</v>
      </c>
      <c r="AC563" s="617">
        <v>6.1999999999999886</v>
      </c>
      <c r="AD563" s="617">
        <v>732</v>
      </c>
      <c r="AE563" s="617">
        <v>8.4699453551912409</v>
      </c>
      <c r="AF563" s="643"/>
      <c r="AG563" s="472" t="s">
        <v>2730</v>
      </c>
      <c r="AH563" s="617">
        <v>127.2</v>
      </c>
      <c r="AI563" s="617">
        <v>133.30000000000001</v>
      </c>
      <c r="AJ563" s="617">
        <v>6.1000000000000085</v>
      </c>
      <c r="AK563" s="617">
        <v>736</v>
      </c>
      <c r="AL563" s="617">
        <v>8.2880434782608816</v>
      </c>
      <c r="AM563" s="643"/>
      <c r="AN563" s="617">
        <v>8.4326445790111251</v>
      </c>
      <c r="AO563" s="617">
        <v>0.13002727770486447</v>
      </c>
      <c r="AP563" s="617">
        <v>1.5419513592272429</v>
      </c>
      <c r="AQ563" s="1036">
        <v>3</v>
      </c>
      <c r="AR563" s="643"/>
      <c r="AS563" s="17"/>
      <c r="AT563" s="86" t="s">
        <v>191</v>
      </c>
      <c r="AU563" s="86" t="s">
        <v>191</v>
      </c>
      <c r="AV563" s="86" t="s">
        <v>191</v>
      </c>
      <c r="AW563" s="17"/>
      <c r="AX563" s="219"/>
      <c r="AY563" s="86" t="s">
        <v>191</v>
      </c>
      <c r="AZ563" s="86" t="s">
        <v>191</v>
      </c>
      <c r="BA563" s="86" t="s">
        <v>191</v>
      </c>
      <c r="BB563" s="472"/>
      <c r="BC563" s="906"/>
      <c r="BD563" s="31"/>
      <c r="BE563" s="247" t="s">
        <v>2730</v>
      </c>
      <c r="BF563" s="198">
        <v>2.9472395571226779</v>
      </c>
      <c r="BG563" s="471"/>
      <c r="BH563" s="17"/>
      <c r="BI563" s="419"/>
      <c r="BJ563" s="419"/>
      <c r="BK563" s="17"/>
      <c r="BL563" s="17"/>
      <c r="BM563" s="913"/>
      <c r="BN563" s="17"/>
      <c r="BO563" s="17"/>
      <c r="BP563" s="219"/>
      <c r="BQ563" s="310"/>
      <c r="BR563" s="304"/>
      <c r="BS563" s="408"/>
      <c r="BT563" s="472"/>
      <c r="BU563" s="906"/>
      <c r="BV563" s="31"/>
      <c r="BW563" s="419"/>
      <c r="BX563" s="419"/>
      <c r="BY563" s="471"/>
      <c r="BZ563" s="17"/>
      <c r="CA563" s="419"/>
      <c r="CB563" s="419"/>
      <c r="CC563" s="17"/>
      <c r="CD563" s="17"/>
      <c r="CE563" s="913"/>
      <c r="CF563" s="17"/>
      <c r="CG563" s="17"/>
      <c r="CH563" s="219"/>
      <c r="CI563" s="310"/>
      <c r="CJ563" s="304"/>
      <c r="CK563" s="408"/>
      <c r="CL563" s="472"/>
      <c r="CM563" s="906"/>
      <c r="CN563" s="31"/>
      <c r="CO563" s="419"/>
      <c r="CP563" s="419"/>
      <c r="CQ563" s="471"/>
      <c r="CR563" s="17"/>
      <c r="CS563" s="419"/>
      <c r="CT563" s="419"/>
      <c r="CU563" s="17"/>
      <c r="CV563" s="17"/>
      <c r="CW563" s="913"/>
      <c r="CX563" s="17"/>
      <c r="CY563" s="17"/>
      <c r="CZ563" s="219"/>
      <c r="DA563" s="310"/>
      <c r="DB563" s="304"/>
      <c r="DC563" s="408"/>
      <c r="DD563" s="472"/>
      <c r="DE563" s="906"/>
      <c r="DF563" s="31"/>
      <c r="DG563" s="419"/>
      <c r="DH563" s="419"/>
      <c r="DI563" s="471"/>
      <c r="DJ563" s="17"/>
      <c r="DK563" s="419"/>
      <c r="DL563" s="419"/>
      <c r="DM563" s="17"/>
      <c r="DN563" s="17"/>
      <c r="DO563" s="913"/>
      <c r="DP563" s="17"/>
      <c r="DQ563" s="17"/>
      <c r="DR563" s="219"/>
      <c r="DS563" s="310"/>
      <c r="DT563" s="304"/>
      <c r="DU563" s="408"/>
      <c r="DV563" s="472"/>
      <c r="DW563" s="906"/>
      <c r="DX563" s="31"/>
      <c r="DY563" s="419"/>
      <c r="DZ563" s="419"/>
      <c r="EA563" s="471"/>
      <c r="EB563" s="17"/>
      <c r="EC563" s="419"/>
      <c r="ED563" s="419"/>
      <c r="EE563" s="17"/>
      <c r="EF563" s="17"/>
      <c r="EG563" s="913"/>
      <c r="EH563" s="17"/>
      <c r="EI563" s="17"/>
      <c r="EJ563" s="219"/>
      <c r="EK563" s="310"/>
      <c r="EL563" s="304"/>
      <c r="EM563" s="408"/>
      <c r="EN563" s="472"/>
      <c r="EO563" s="906"/>
      <c r="EP563" s="31"/>
      <c r="EQ563" s="419"/>
      <c r="ER563" s="419"/>
      <c r="ES563" s="471"/>
      <c r="ET563" s="17"/>
      <c r="EU563" s="419"/>
      <c r="EV563" s="419"/>
      <c r="EW563" s="17"/>
      <c r="EX563" s="17"/>
      <c r="EY563" s="913"/>
      <c r="EZ563" s="17"/>
      <c r="FA563" s="17"/>
      <c r="FB563" s="219"/>
      <c r="FC563" s="310"/>
      <c r="FD563" s="304"/>
      <c r="FE563" s="408"/>
      <c r="FF563" s="472"/>
      <c r="FG563" s="906"/>
      <c r="FH563" s="31"/>
      <c r="FI563" s="419"/>
      <c r="FJ563" s="419"/>
      <c r="FK563" s="471"/>
      <c r="FL563" s="17"/>
      <c r="FM563" s="419"/>
      <c r="FN563" s="419"/>
      <c r="FO563" s="17"/>
      <c r="FP563" s="17"/>
      <c r="FQ563" s="913"/>
      <c r="FR563" s="17"/>
      <c r="FS563" s="17"/>
      <c r="FT563" s="219"/>
      <c r="FU563" s="310"/>
      <c r="FV563" s="304"/>
      <c r="FW563" s="408"/>
      <c r="FX563" s="472"/>
      <c r="FY563" s="906"/>
      <c r="FZ563" s="31"/>
      <c r="GA563" s="419"/>
      <c r="GB563" s="419"/>
      <c r="GC563" s="471"/>
      <c r="GD563" s="17"/>
      <c r="GE563" s="419"/>
      <c r="GF563" s="419"/>
      <c r="GG563" s="17"/>
      <c r="GH563" s="17"/>
      <c r="GI563" s="913"/>
      <c r="GJ563" s="17"/>
      <c r="GK563" s="17"/>
      <c r="GL563" s="219"/>
      <c r="GM563" s="310"/>
      <c r="GN563" s="304"/>
      <c r="GO563" s="408"/>
      <c r="GP563" s="472"/>
      <c r="GQ563" s="906"/>
      <c r="GR563" s="31"/>
      <c r="GS563" s="419"/>
      <c r="GT563" s="419"/>
      <c r="GU563" s="471"/>
      <c r="GV563" s="17"/>
      <c r="GW563" s="419"/>
      <c r="GX563" s="419"/>
      <c r="GY563" s="17"/>
      <c r="GZ563" s="17"/>
      <c r="HA563" s="913"/>
      <c r="HB563" s="17"/>
      <c r="HC563" s="17"/>
      <c r="HD563" s="219"/>
      <c r="HE563" s="310"/>
      <c r="HF563" s="304"/>
      <c r="HG563" s="408"/>
      <c r="HH563" s="472"/>
      <c r="HI563" s="906"/>
      <c r="HJ563" s="31"/>
      <c r="HK563" s="419"/>
      <c r="HL563" s="419"/>
      <c r="HM563" s="471"/>
      <c r="HN563" s="17"/>
      <c r="HO563" s="419"/>
      <c r="HP563" s="419"/>
      <c r="HQ563" s="17"/>
      <c r="HR563" s="17"/>
      <c r="HS563" s="913"/>
      <c r="HT563" s="17"/>
      <c r="HU563" s="17"/>
      <c r="HV563" s="219"/>
      <c r="HW563" s="310"/>
      <c r="HX563" s="304"/>
      <c r="HY563" s="408"/>
      <c r="HZ563" s="472"/>
      <c r="IA563" s="906"/>
      <c r="IB563" s="31"/>
      <c r="IC563" s="419"/>
      <c r="ID563" s="419"/>
      <c r="IE563" s="471"/>
      <c r="IF563" s="17"/>
      <c r="IG563" s="419"/>
      <c r="IH563" s="419"/>
      <c r="II563" s="17"/>
      <c r="IJ563" s="17"/>
      <c r="IK563" s="913"/>
      <c r="IL563" s="17"/>
      <c r="IM563" s="17"/>
      <c r="IN563" s="219"/>
      <c r="IO563" s="310"/>
      <c r="IP563" s="304"/>
      <c r="IQ563" s="408"/>
      <c r="IR563" s="472"/>
      <c r="IS563" s="906"/>
      <c r="IT563" s="31"/>
      <c r="IU563" s="419"/>
      <c r="IV563" s="419"/>
      <c r="IW563" s="471"/>
      <c r="IX563" s="17"/>
      <c r="IY563" s="419"/>
      <c r="IZ563" s="419"/>
      <c r="JA563" s="17"/>
      <c r="JB563" s="17"/>
      <c r="JC563" s="913"/>
      <c r="JD563" s="17"/>
      <c r="JE563" s="17"/>
      <c r="JF563" s="219"/>
      <c r="JG563" s="310"/>
      <c r="JH563" s="304"/>
      <c r="JI563" s="408"/>
      <c r="JJ563" s="472"/>
      <c r="JK563" s="906"/>
      <c r="JL563" s="31"/>
      <c r="JM563" s="419"/>
      <c r="JN563" s="419"/>
      <c r="JO563" s="471"/>
      <c r="JP563" s="17"/>
      <c r="JQ563" s="419"/>
      <c r="JR563" s="419"/>
      <c r="JS563" s="17"/>
      <c r="JT563" s="17"/>
      <c r="JU563" s="913"/>
      <c r="JV563" s="17"/>
      <c r="JW563" s="17"/>
      <c r="JX563" s="219"/>
      <c r="JY563" s="310"/>
      <c r="JZ563" s="304"/>
      <c r="KA563" s="408"/>
      <c r="KB563" s="472"/>
      <c r="KC563" s="906"/>
      <c r="KD563" s="31"/>
      <c r="KE563" s="419"/>
      <c r="KF563" s="419"/>
      <c r="KG563" s="471"/>
      <c r="KH563" s="17"/>
      <c r="KI563" s="419"/>
      <c r="KJ563" s="419"/>
      <c r="KK563" s="17"/>
      <c r="KL563" s="17"/>
      <c r="KM563" s="913"/>
      <c r="KN563" s="17"/>
      <c r="KO563" s="17"/>
      <c r="KP563" s="219"/>
      <c r="KQ563" s="310"/>
      <c r="KR563" s="304"/>
      <c r="KS563" s="408"/>
      <c r="KT563" s="472"/>
      <c r="KU563" s="906"/>
      <c r="KV563" s="31"/>
      <c r="KW563" s="419"/>
      <c r="KX563" s="419"/>
      <c r="KY563" s="471"/>
      <c r="KZ563" s="17"/>
      <c r="LA563" s="419"/>
      <c r="LB563" s="419"/>
      <c r="LC563" s="17"/>
      <c r="LD563" s="17"/>
      <c r="LE563" s="913"/>
      <c r="LF563" s="17"/>
      <c r="LG563" s="17"/>
      <c r="LH563" s="219"/>
      <c r="LI563" s="310"/>
      <c r="LJ563" s="304"/>
      <c r="LK563" s="408"/>
      <c r="LL563" s="472"/>
      <c r="LM563" s="906"/>
      <c r="LN563" s="31"/>
      <c r="LO563" s="419"/>
      <c r="LP563" s="419"/>
      <c r="LQ563" s="471"/>
      <c r="LR563" s="17"/>
      <c r="LS563" s="419"/>
      <c r="LT563" s="419"/>
      <c r="LU563" s="17"/>
      <c r="LV563" s="17"/>
      <c r="LW563" s="913"/>
      <c r="LX563" s="17"/>
      <c r="LY563" s="17"/>
      <c r="LZ563" s="219"/>
      <c r="MA563" s="310"/>
      <c r="MB563" s="304"/>
      <c r="MC563" s="408"/>
      <c r="MD563" s="472"/>
      <c r="ME563" s="906"/>
      <c r="MF563" s="31"/>
      <c r="MG563" s="419"/>
      <c r="MH563" s="419"/>
      <c r="MI563" s="471"/>
      <c r="MJ563" s="17"/>
      <c r="MK563" s="419"/>
      <c r="ML563" s="419"/>
      <c r="MM563" s="17"/>
      <c r="MN563" s="17"/>
      <c r="MO563" s="913"/>
      <c r="MP563" s="17"/>
      <c r="MQ563" s="17"/>
      <c r="MR563" s="219"/>
      <c r="MS563" s="310"/>
      <c r="MT563" s="304"/>
      <c r="MU563" s="408"/>
      <c r="MV563" s="472"/>
      <c r="MW563" s="906"/>
      <c r="MX563" s="31"/>
      <c r="MY563" s="419"/>
      <c r="MZ563" s="419"/>
      <c r="NA563" s="471"/>
      <c r="NB563" s="17"/>
      <c r="NC563" s="419"/>
      <c r="ND563" s="419"/>
      <c r="NE563" s="17"/>
      <c r="NF563" s="17"/>
      <c r="NG563" s="913"/>
      <c r="NH563" s="17"/>
      <c r="NI563" s="17"/>
      <c r="NJ563" s="219"/>
      <c r="NK563" s="310"/>
      <c r="NL563" s="304"/>
      <c r="NM563" s="408"/>
      <c r="NN563" s="472"/>
      <c r="NO563" s="906"/>
      <c r="NP563" s="31"/>
      <c r="NQ563" s="419"/>
      <c r="NR563" s="419"/>
      <c r="NS563" s="471"/>
      <c r="NT563" s="17"/>
      <c r="NU563" s="419"/>
      <c r="NV563" s="419"/>
      <c r="NW563" s="17"/>
      <c r="NX563" s="17"/>
      <c r="NY563" s="913"/>
      <c r="NZ563" s="17"/>
      <c r="OA563" s="17"/>
      <c r="OB563" s="219"/>
      <c r="OC563" s="310"/>
      <c r="OD563" s="304"/>
      <c r="OE563" s="408"/>
      <c r="OF563" s="472"/>
      <c r="OG563" s="906"/>
      <c r="OH563" s="31"/>
      <c r="OI563" s="419"/>
      <c r="OJ563" s="419"/>
      <c r="OK563" s="471"/>
      <c r="OL563" s="17"/>
      <c r="OM563" s="419"/>
      <c r="ON563" s="419"/>
      <c r="OO563" s="17"/>
      <c r="OP563" s="17"/>
      <c r="OQ563" s="913"/>
      <c r="OR563" s="17"/>
      <c r="OS563" s="17"/>
      <c r="OT563" s="219"/>
      <c r="OU563" s="310"/>
      <c r="OV563" s="304"/>
      <c r="OW563" s="408"/>
      <c r="OX563" s="472"/>
      <c r="OY563" s="906"/>
      <c r="OZ563" s="31"/>
      <c r="PA563" s="419"/>
      <c r="PB563" s="419"/>
      <c r="PC563" s="471"/>
      <c r="PD563" s="17"/>
      <c r="PE563" s="419"/>
      <c r="PF563" s="419"/>
      <c r="PG563" s="17"/>
      <c r="PH563" s="17"/>
      <c r="PI563" s="913"/>
      <c r="PJ563" s="17"/>
      <c r="PK563" s="17"/>
      <c r="PL563" s="219"/>
      <c r="PM563" s="310"/>
      <c r="PN563" s="304"/>
      <c r="PO563" s="408"/>
      <c r="PP563" s="472"/>
      <c r="PQ563" s="906"/>
      <c r="PR563" s="31"/>
      <c r="PS563" s="419"/>
      <c r="PT563" s="419"/>
      <c r="PU563" s="471"/>
      <c r="PV563" s="17"/>
      <c r="PW563" s="419"/>
      <c r="PX563" s="419"/>
      <c r="PY563" s="17"/>
      <c r="PZ563" s="17"/>
      <c r="QA563" s="913"/>
      <c r="QB563" s="17"/>
      <c r="QC563" s="17"/>
      <c r="QD563" s="219"/>
      <c r="QE563" s="310"/>
      <c r="QF563" s="304"/>
      <c r="QG563" s="408"/>
      <c r="QH563" s="472"/>
      <c r="QI563" s="906"/>
      <c r="QJ563" s="31"/>
      <c r="QK563" s="419"/>
      <c r="QL563" s="419"/>
      <c r="QM563" s="471"/>
      <c r="QN563" s="17"/>
      <c r="QO563" s="419"/>
      <c r="QP563" s="419"/>
      <c r="QQ563" s="17"/>
      <c r="QR563" s="17"/>
      <c r="QS563" s="913"/>
      <c r="QT563" s="17"/>
      <c r="QU563" s="17"/>
      <c r="QV563" s="219"/>
      <c r="QW563" s="310"/>
      <c r="QX563" s="304"/>
      <c r="QY563" s="408"/>
      <c r="QZ563" s="472"/>
      <c r="RA563" s="906"/>
      <c r="RB563" s="31"/>
      <c r="RC563" s="419"/>
      <c r="RD563" s="419"/>
      <c r="RE563" s="471"/>
      <c r="RF563" s="17"/>
      <c r="RG563" s="419"/>
      <c r="RH563" s="419"/>
      <c r="RI563" s="17"/>
      <c r="RJ563" s="17"/>
      <c r="RK563" s="913"/>
      <c r="RL563" s="17"/>
      <c r="RM563" s="17"/>
      <c r="RN563" s="219"/>
      <c r="RO563" s="310"/>
      <c r="RP563" s="304"/>
      <c r="RQ563" s="408"/>
      <c r="RR563" s="472"/>
      <c r="RS563" s="906"/>
      <c r="RT563" s="31"/>
      <c r="RU563" s="419"/>
      <c r="RV563" s="419"/>
      <c r="RW563" s="471"/>
      <c r="RX563" s="17"/>
      <c r="RY563" s="419"/>
      <c r="RZ563" s="419"/>
      <c r="SA563" s="17"/>
      <c r="SB563" s="17"/>
      <c r="SC563" s="913"/>
      <c r="SD563" s="17"/>
      <c r="SE563" s="17"/>
      <c r="SF563" s="219"/>
      <c r="SG563" s="310"/>
      <c r="SH563" s="304"/>
      <c r="SI563" s="408"/>
      <c r="SJ563" s="472"/>
      <c r="SK563" s="906"/>
      <c r="SL563" s="31"/>
      <c r="SM563" s="419"/>
      <c r="SN563" s="419"/>
      <c r="SO563" s="471"/>
      <c r="SP563" s="17"/>
      <c r="SQ563" s="419"/>
      <c r="SR563" s="419"/>
      <c r="SS563" s="17"/>
      <c r="ST563" s="17"/>
      <c r="SU563" s="913"/>
      <c r="SV563" s="17"/>
      <c r="SW563" s="17"/>
      <c r="SX563" s="219"/>
      <c r="SY563" s="310"/>
      <c r="SZ563" s="304"/>
      <c r="TA563" s="408"/>
      <c r="TB563" s="472"/>
      <c r="TC563" s="906"/>
      <c r="TD563" s="31"/>
      <c r="TE563" s="419"/>
      <c r="TF563" s="419"/>
      <c r="TG563" s="471"/>
      <c r="TH563" s="17"/>
      <c r="TI563" s="419"/>
      <c r="TJ563" s="419"/>
      <c r="TK563" s="17"/>
      <c r="TL563" s="17"/>
      <c r="TM563" s="913"/>
      <c r="TN563" s="17"/>
      <c r="TO563" s="17"/>
      <c r="TP563" s="219"/>
      <c r="TQ563" s="310"/>
      <c r="TR563" s="304"/>
      <c r="TS563" s="408"/>
      <c r="TT563" s="472"/>
      <c r="TU563" s="906"/>
      <c r="TV563" s="31"/>
      <c r="TW563" s="419"/>
      <c r="TX563" s="419"/>
      <c r="TY563" s="471"/>
      <c r="TZ563" s="17"/>
      <c r="UA563" s="419"/>
      <c r="UB563" s="419"/>
      <c r="UC563" s="17"/>
      <c r="UD563" s="17"/>
      <c r="UE563" s="913"/>
      <c r="UF563" s="17"/>
      <c r="UG563" s="17"/>
      <c r="UH563" s="219"/>
      <c r="UI563" s="310"/>
      <c r="UJ563" s="304"/>
      <c r="UK563" s="408"/>
      <c r="UL563" s="472"/>
      <c r="UM563" s="906"/>
      <c r="UN563" s="31"/>
      <c r="UO563" s="419"/>
      <c r="UP563" s="419"/>
      <c r="UQ563" s="471"/>
      <c r="UR563" s="17"/>
      <c r="US563" s="419"/>
      <c r="UT563" s="419"/>
      <c r="UU563" s="17"/>
      <c r="UV563" s="17"/>
      <c r="UW563" s="913"/>
      <c r="UX563" s="17"/>
      <c r="UY563" s="17"/>
      <c r="UZ563" s="219"/>
      <c r="VA563" s="310"/>
      <c r="VB563" s="304"/>
      <c r="VC563" s="408"/>
      <c r="VD563" s="472"/>
      <c r="VE563" s="906"/>
      <c r="VF563" s="31"/>
      <c r="VG563" s="419"/>
      <c r="VH563" s="419"/>
      <c r="VI563" s="471"/>
      <c r="VJ563" s="17"/>
      <c r="VK563" s="419"/>
      <c r="VL563" s="419"/>
      <c r="VM563" s="17"/>
      <c r="VN563" s="17"/>
      <c r="VO563" s="913"/>
      <c r="VP563" s="17"/>
      <c r="VQ563" s="17"/>
      <c r="VR563" s="219"/>
      <c r="VS563" s="310"/>
      <c r="VT563" s="304"/>
      <c r="VU563" s="408"/>
      <c r="VV563" s="472"/>
      <c r="VW563" s="906"/>
      <c r="VX563" s="31"/>
      <c r="VY563" s="419"/>
      <c r="VZ563" s="419"/>
      <c r="WA563" s="471"/>
      <c r="WB563" s="17"/>
      <c r="WC563" s="419"/>
      <c r="WD563" s="419"/>
      <c r="WE563" s="17"/>
      <c r="WF563" s="17"/>
      <c r="WG563" s="913"/>
      <c r="WH563" s="17"/>
      <c r="WI563" s="17"/>
      <c r="WJ563" s="219"/>
      <c r="WK563" s="310"/>
      <c r="WL563" s="304"/>
      <c r="WM563" s="408"/>
      <c r="WN563" s="472"/>
      <c r="WO563" s="906"/>
      <c r="WP563" s="31"/>
      <c r="WQ563" s="419"/>
      <c r="WR563" s="419"/>
      <c r="WS563" s="471"/>
      <c r="WT563" s="17"/>
      <c r="WU563" s="419"/>
      <c r="WV563" s="419"/>
      <c r="WW563" s="17"/>
      <c r="WX563" s="17"/>
      <c r="WY563" s="913"/>
      <c r="WZ563" s="17"/>
      <c r="XA563" s="17"/>
      <c r="XB563" s="219"/>
      <c r="XC563" s="310"/>
      <c r="XD563" s="304"/>
      <c r="XE563" s="408"/>
      <c r="XF563" s="472"/>
      <c r="XG563" s="906"/>
      <c r="XH563" s="31"/>
      <c r="XI563" s="419"/>
      <c r="XJ563" s="419"/>
      <c r="XK563" s="471"/>
      <c r="XL563" s="17"/>
      <c r="XM563" s="419"/>
      <c r="XN563" s="419"/>
      <c r="XO563" s="17"/>
      <c r="XP563" s="17"/>
      <c r="XQ563" s="913"/>
      <c r="XR563" s="17"/>
      <c r="XS563" s="17"/>
      <c r="XT563" s="219"/>
      <c r="XU563" s="310"/>
      <c r="XV563" s="304"/>
      <c r="XW563" s="408"/>
      <c r="XX563" s="472"/>
      <c r="XY563" s="906"/>
      <c r="XZ563" s="31"/>
      <c r="YA563" s="419"/>
      <c r="YB563" s="419"/>
      <c r="YC563" s="471"/>
      <c r="YD563" s="17"/>
      <c r="YE563" s="419"/>
      <c r="YF563" s="419"/>
      <c r="YG563" s="17"/>
      <c r="YH563" s="17"/>
      <c r="YI563" s="913"/>
      <c r="YJ563" s="17"/>
      <c r="YK563" s="17"/>
      <c r="YL563" s="219"/>
      <c r="YM563" s="310"/>
      <c r="YN563" s="304"/>
      <c r="YO563" s="408"/>
      <c r="YP563" s="472"/>
      <c r="YQ563" s="906"/>
      <c r="YR563" s="31"/>
      <c r="YS563" s="419"/>
      <c r="YT563" s="419"/>
      <c r="YU563" s="471"/>
      <c r="YV563" s="17"/>
      <c r="YW563" s="419"/>
      <c r="YX563" s="419"/>
      <c r="YY563" s="17"/>
      <c r="YZ563" s="17"/>
      <c r="ZA563" s="913"/>
      <c r="ZB563" s="17"/>
      <c r="ZC563" s="17"/>
      <c r="ZD563" s="219"/>
      <c r="ZE563" s="310"/>
      <c r="ZF563" s="304"/>
      <c r="ZG563" s="408"/>
      <c r="ZH563" s="472"/>
      <c r="ZI563" s="906"/>
      <c r="ZJ563" s="31"/>
      <c r="ZK563" s="419"/>
      <c r="ZL563" s="419"/>
      <c r="ZM563" s="471"/>
      <c r="ZN563" s="17"/>
      <c r="ZO563" s="419"/>
      <c r="ZP563" s="419"/>
      <c r="ZQ563" s="17"/>
      <c r="ZR563" s="17"/>
      <c r="ZS563" s="913"/>
      <c r="ZT563" s="17"/>
      <c r="ZU563" s="17"/>
      <c r="ZV563" s="219"/>
      <c r="ZW563" s="310"/>
      <c r="ZX563" s="304"/>
      <c r="ZY563" s="408"/>
      <c r="ZZ563" s="472"/>
      <c r="AAA563" s="906"/>
      <c r="AAB563" s="31"/>
      <c r="AAC563" s="419"/>
      <c r="AAD563" s="419"/>
      <c r="AAE563" s="471"/>
      <c r="AAF563" s="17"/>
      <c r="AAG563" s="419"/>
      <c r="AAH563" s="419"/>
      <c r="AAI563" s="17"/>
      <c r="AAJ563" s="17"/>
      <c r="AAK563" s="913"/>
      <c r="AAL563" s="17"/>
      <c r="AAM563" s="17"/>
      <c r="AAN563" s="219"/>
      <c r="AAO563" s="310"/>
      <c r="AAP563" s="304"/>
      <c r="AAQ563" s="408"/>
      <c r="AAR563" s="472"/>
      <c r="AAS563" s="906"/>
      <c r="AAT563" s="31"/>
      <c r="AAU563" s="419"/>
      <c r="AAV563" s="419"/>
      <c r="AAW563" s="471"/>
      <c r="AAX563" s="17"/>
      <c r="AAY563" s="419"/>
      <c r="AAZ563" s="419"/>
      <c r="ABA563" s="17"/>
      <c r="ABB563" s="17"/>
      <c r="ABC563" s="913"/>
      <c r="ABD563" s="17"/>
      <c r="ABE563" s="17"/>
      <c r="ABF563" s="219"/>
      <c r="ABG563" s="310"/>
      <c r="ABH563" s="304"/>
      <c r="ABI563" s="408"/>
      <c r="ABJ563" s="472"/>
      <c r="ABK563" s="906"/>
      <c r="ABL563" s="31"/>
      <c r="ABM563" s="419"/>
      <c r="ABN563" s="419"/>
      <c r="ABO563" s="471"/>
      <c r="ABP563" s="17"/>
      <c r="ABQ563" s="419"/>
      <c r="ABR563" s="419"/>
      <c r="ABS563" s="17"/>
      <c r="ABT563" s="17"/>
      <c r="ABU563" s="913"/>
      <c r="ABV563" s="17"/>
      <c r="ABW563" s="17"/>
      <c r="ABX563" s="219"/>
      <c r="ABY563" s="310"/>
      <c r="ABZ563" s="304"/>
      <c r="ACA563" s="408"/>
      <c r="ACB563" s="472"/>
      <c r="ACC563" s="906"/>
      <c r="ACD563" s="31"/>
      <c r="ACE563" s="419"/>
      <c r="ACF563" s="419"/>
      <c r="ACG563" s="471"/>
      <c r="ACH563" s="17"/>
      <c r="ACI563" s="419"/>
      <c r="ACJ563" s="419"/>
      <c r="ACK563" s="17"/>
      <c r="ACL563" s="17"/>
      <c r="ACM563" s="913"/>
      <c r="ACN563" s="17"/>
      <c r="ACO563" s="17"/>
      <c r="ACP563" s="219"/>
      <c r="ACQ563" s="310"/>
      <c r="ACR563" s="304"/>
      <c r="ACS563" s="408"/>
      <c r="ACT563" s="472"/>
      <c r="ACU563" s="906"/>
      <c r="ACV563" s="31"/>
      <c r="ACW563" s="419"/>
      <c r="ACX563" s="419"/>
      <c r="ACY563" s="471"/>
      <c r="ACZ563" s="17"/>
      <c r="ADA563" s="419"/>
      <c r="ADB563" s="419"/>
      <c r="ADC563" s="17"/>
      <c r="ADD563" s="17"/>
      <c r="ADE563" s="913"/>
      <c r="ADF563" s="17"/>
      <c r="ADG563" s="17"/>
      <c r="ADH563" s="219"/>
      <c r="ADI563" s="310"/>
      <c r="ADJ563" s="304"/>
      <c r="ADK563" s="408"/>
      <c r="ADL563" s="472"/>
      <c r="ADM563" s="906"/>
      <c r="ADN563" s="31"/>
      <c r="ADO563" s="419"/>
      <c r="ADP563" s="419"/>
      <c r="ADQ563" s="471"/>
      <c r="ADR563" s="17"/>
      <c r="ADS563" s="419"/>
      <c r="ADT563" s="419"/>
      <c r="ADU563" s="17"/>
      <c r="ADV563" s="17"/>
      <c r="ADW563" s="913"/>
      <c r="ADX563" s="17"/>
      <c r="ADY563" s="17"/>
      <c r="ADZ563" s="219"/>
      <c r="AEA563" s="310"/>
      <c r="AEB563" s="304"/>
      <c r="AEC563" s="408"/>
      <c r="AED563" s="472"/>
      <c r="AEE563" s="906"/>
      <c r="AEF563" s="31"/>
      <c r="AEG563" s="419"/>
      <c r="AEH563" s="419"/>
      <c r="AEI563" s="471"/>
      <c r="AEJ563" s="17"/>
      <c r="AEK563" s="419"/>
      <c r="AEL563" s="419"/>
      <c r="AEM563" s="17"/>
      <c r="AEN563" s="17"/>
      <c r="AEO563" s="913"/>
      <c r="AEP563" s="17"/>
      <c r="AEQ563" s="17"/>
      <c r="AER563" s="219"/>
      <c r="AES563" s="310"/>
      <c r="AET563" s="304"/>
      <c r="AEU563" s="408"/>
      <c r="AEV563" s="472"/>
      <c r="AEW563" s="906"/>
      <c r="AEX563" s="31"/>
      <c r="AEY563" s="419"/>
      <c r="AEZ563" s="419"/>
      <c r="AFA563" s="471"/>
      <c r="AFB563" s="17"/>
      <c r="AFC563" s="419"/>
      <c r="AFD563" s="419"/>
      <c r="AFE563" s="17"/>
      <c r="AFF563" s="17"/>
      <c r="AFG563" s="913"/>
      <c r="AFH563" s="17"/>
      <c r="AFI563" s="17"/>
      <c r="AFJ563" s="219"/>
      <c r="AFK563" s="310"/>
      <c r="AFL563" s="304"/>
      <c r="AFM563" s="408"/>
      <c r="AFN563" s="472"/>
      <c r="AFO563" s="906"/>
      <c r="AFP563" s="31"/>
      <c r="AFQ563" s="419"/>
      <c r="AFR563" s="419"/>
      <c r="AFS563" s="471"/>
      <c r="AFT563" s="17"/>
      <c r="AFU563" s="419"/>
      <c r="AFV563" s="419"/>
      <c r="AFW563" s="17"/>
      <c r="AFX563" s="17"/>
      <c r="AFY563" s="913"/>
      <c r="AFZ563" s="17"/>
      <c r="AGA563" s="17"/>
      <c r="AGB563" s="219"/>
      <c r="AGC563" s="310"/>
      <c r="AGD563" s="304"/>
      <c r="AGE563" s="408"/>
      <c r="AGF563" s="472"/>
      <c r="AGG563" s="906"/>
      <c r="AGH563" s="31"/>
      <c r="AGI563" s="419"/>
      <c r="AGJ563" s="419"/>
      <c r="AGK563" s="471"/>
      <c r="AGL563" s="17"/>
      <c r="AGM563" s="419"/>
      <c r="AGN563" s="419"/>
      <c r="AGO563" s="17"/>
      <c r="AGP563" s="17"/>
      <c r="AGQ563" s="913"/>
      <c r="AGR563" s="17"/>
      <c r="AGS563" s="17"/>
      <c r="AGT563" s="219"/>
      <c r="AGU563" s="310"/>
      <c r="AGV563" s="304"/>
      <c r="AGW563" s="408"/>
      <c r="AGX563" s="472"/>
      <c r="AGY563" s="906"/>
      <c r="AGZ563" s="31"/>
      <c r="AHA563" s="419"/>
      <c r="AHB563" s="419"/>
      <c r="AHC563" s="471"/>
      <c r="AHD563" s="17"/>
      <c r="AHE563" s="419"/>
      <c r="AHF563" s="419"/>
      <c r="AHG563" s="17"/>
      <c r="AHH563" s="17"/>
      <c r="AHI563" s="913"/>
      <c r="AHJ563" s="17"/>
      <c r="AHK563" s="17"/>
      <c r="AHL563" s="219"/>
      <c r="AHM563" s="310"/>
      <c r="AHN563" s="304"/>
      <c r="AHO563" s="408"/>
      <c r="AHP563" s="472"/>
      <c r="AHQ563" s="906"/>
      <c r="AHR563" s="31"/>
      <c r="AHS563" s="419"/>
      <c r="AHT563" s="419"/>
      <c r="AHU563" s="471"/>
      <c r="AHV563" s="17"/>
      <c r="AHW563" s="419"/>
      <c r="AHX563" s="419"/>
      <c r="AHY563" s="17"/>
      <c r="AHZ563" s="17"/>
      <c r="AIA563" s="913"/>
      <c r="AIB563" s="17"/>
      <c r="AIC563" s="17"/>
      <c r="AID563" s="219"/>
      <c r="AIE563" s="310"/>
      <c r="AIF563" s="304"/>
      <c r="AIG563" s="408"/>
      <c r="AIH563" s="472"/>
      <c r="AII563" s="906"/>
      <c r="AIJ563" s="31"/>
      <c r="AIK563" s="419"/>
      <c r="AIL563" s="419"/>
      <c r="AIM563" s="471"/>
      <c r="AIN563" s="17"/>
      <c r="AIO563" s="419"/>
      <c r="AIP563" s="419"/>
      <c r="AIQ563" s="17"/>
      <c r="AIR563" s="17"/>
      <c r="AIS563" s="913"/>
      <c r="AIT563" s="17"/>
      <c r="AIU563" s="17"/>
      <c r="AIV563" s="219"/>
      <c r="AIW563" s="310"/>
      <c r="AIX563" s="304"/>
      <c r="AIY563" s="408"/>
      <c r="AIZ563" s="472"/>
      <c r="AJA563" s="906"/>
      <c r="AJB563" s="31"/>
      <c r="AJC563" s="419"/>
      <c r="AJD563" s="419"/>
      <c r="AJE563" s="471"/>
      <c r="AJF563" s="17"/>
      <c r="AJG563" s="419"/>
      <c r="AJH563" s="419"/>
      <c r="AJI563" s="17"/>
      <c r="AJJ563" s="17"/>
      <c r="AJK563" s="913"/>
      <c r="AJL563" s="17"/>
      <c r="AJM563" s="17"/>
      <c r="AJN563" s="219"/>
      <c r="AJO563" s="310"/>
      <c r="AJP563" s="304"/>
      <c r="AJQ563" s="408"/>
      <c r="AJR563" s="472"/>
      <c r="AJS563" s="906"/>
      <c r="AJT563" s="31"/>
      <c r="AJU563" s="419"/>
      <c r="AJV563" s="419"/>
      <c r="AJW563" s="471"/>
      <c r="AJX563" s="17"/>
      <c r="AJY563" s="419"/>
      <c r="AJZ563" s="419"/>
      <c r="AKA563" s="17"/>
      <c r="AKB563" s="17"/>
      <c r="AKC563" s="913"/>
      <c r="AKD563" s="17"/>
      <c r="AKE563" s="17"/>
      <c r="AKF563" s="219"/>
      <c r="AKG563" s="310"/>
      <c r="AKH563" s="304"/>
      <c r="AKI563" s="408"/>
      <c r="AKJ563" s="472"/>
      <c r="AKK563" s="906"/>
      <c r="AKL563" s="31"/>
      <c r="AKM563" s="419"/>
      <c r="AKN563" s="419"/>
      <c r="AKO563" s="471"/>
      <c r="AKP563" s="17"/>
      <c r="AKQ563" s="419"/>
      <c r="AKR563" s="419"/>
      <c r="AKS563" s="17"/>
      <c r="AKT563" s="17"/>
      <c r="AKU563" s="913"/>
      <c r="AKV563" s="17"/>
      <c r="AKW563" s="17"/>
      <c r="AKX563" s="219"/>
      <c r="AKY563" s="310"/>
      <c r="AKZ563" s="304"/>
      <c r="ALA563" s="408"/>
      <c r="ALB563" s="472"/>
      <c r="ALC563" s="906"/>
      <c r="ALD563" s="31"/>
      <c r="ALE563" s="419"/>
      <c r="ALF563" s="419"/>
      <c r="ALG563" s="471"/>
      <c r="ALH563" s="17"/>
      <c r="ALI563" s="419"/>
      <c r="ALJ563" s="419"/>
      <c r="ALK563" s="17"/>
      <c r="ALL563" s="17"/>
      <c r="ALM563" s="913"/>
      <c r="ALN563" s="17"/>
      <c r="ALO563" s="17"/>
      <c r="ALP563" s="219"/>
      <c r="ALQ563" s="310"/>
      <c r="ALR563" s="304"/>
      <c r="ALS563" s="408"/>
      <c r="ALT563" s="472"/>
      <c r="ALU563" s="906"/>
      <c r="ALV563" s="31"/>
      <c r="ALW563" s="419"/>
      <c r="ALX563" s="419"/>
      <c r="ALY563" s="471"/>
      <c r="ALZ563" s="17"/>
      <c r="AMA563" s="419"/>
      <c r="AMB563" s="419"/>
      <c r="AMC563" s="17"/>
      <c r="AMD563" s="17"/>
      <c r="AME563" s="913"/>
      <c r="AMF563" s="17"/>
      <c r="AMG563" s="17"/>
      <c r="AMH563" s="219"/>
      <c r="AMI563" s="310"/>
      <c r="AMJ563" s="304"/>
      <c r="AMK563" s="408"/>
      <c r="AML563" s="472"/>
      <c r="AMM563" s="906"/>
      <c r="AMN563" s="31"/>
      <c r="AMO563" s="419"/>
      <c r="AMP563" s="419"/>
      <c r="AMQ563" s="471"/>
      <c r="AMR563" s="17"/>
      <c r="AMS563" s="419"/>
      <c r="AMT563" s="419"/>
      <c r="AMU563" s="17"/>
      <c r="AMV563" s="17"/>
      <c r="AMW563" s="913"/>
      <c r="AMX563" s="17"/>
      <c r="AMY563" s="17"/>
      <c r="AMZ563" s="219"/>
      <c r="ANA563" s="310"/>
      <c r="ANB563" s="304"/>
      <c r="ANC563" s="408"/>
      <c r="AND563" s="472"/>
      <c r="ANE563" s="906"/>
      <c r="ANF563" s="31"/>
      <c r="ANG563" s="419"/>
      <c r="ANH563" s="419"/>
      <c r="ANI563" s="471"/>
      <c r="ANJ563" s="17"/>
      <c r="ANK563" s="419"/>
      <c r="ANL563" s="419"/>
      <c r="ANM563" s="17"/>
      <c r="ANN563" s="17"/>
      <c r="ANO563" s="913"/>
      <c r="ANP563" s="17"/>
      <c r="ANQ563" s="17"/>
      <c r="ANR563" s="219"/>
      <c r="ANS563" s="310"/>
      <c r="ANT563" s="304"/>
      <c r="ANU563" s="408"/>
      <c r="ANV563" s="472"/>
      <c r="ANW563" s="906"/>
      <c r="ANX563" s="31"/>
      <c r="ANY563" s="419"/>
      <c r="ANZ563" s="419"/>
      <c r="AOA563" s="471"/>
      <c r="AOB563" s="17"/>
      <c r="AOC563" s="419"/>
      <c r="AOD563" s="419"/>
      <c r="AOE563" s="17"/>
      <c r="AOF563" s="17"/>
      <c r="AOG563" s="913"/>
      <c r="AOH563" s="17"/>
      <c r="AOI563" s="17"/>
      <c r="AOJ563" s="219"/>
      <c r="AOK563" s="310"/>
      <c r="AOL563" s="304"/>
      <c r="AOM563" s="408"/>
      <c r="AON563" s="472"/>
      <c r="AOO563" s="906"/>
      <c r="AOP563" s="31"/>
      <c r="AOQ563" s="419"/>
      <c r="AOR563" s="419"/>
      <c r="AOS563" s="471"/>
      <c r="AOT563" s="17"/>
      <c r="AOU563" s="419"/>
      <c r="AOV563" s="419"/>
      <c r="AOW563" s="17"/>
      <c r="AOX563" s="17"/>
      <c r="AOY563" s="913"/>
      <c r="AOZ563" s="17"/>
      <c r="APA563" s="17"/>
      <c r="APB563" s="219"/>
      <c r="APC563" s="310"/>
      <c r="APD563" s="304"/>
      <c r="APE563" s="408"/>
      <c r="APF563" s="472"/>
      <c r="APG563" s="906"/>
      <c r="APH563" s="31"/>
      <c r="API563" s="419"/>
      <c r="APJ563" s="419"/>
      <c r="APK563" s="471"/>
      <c r="APL563" s="17"/>
      <c r="APM563" s="419"/>
      <c r="APN563" s="419"/>
      <c r="APO563" s="17"/>
      <c r="APP563" s="17"/>
      <c r="APQ563" s="913"/>
      <c r="APR563" s="17"/>
      <c r="APS563" s="17"/>
      <c r="APT563" s="219"/>
      <c r="APU563" s="310"/>
      <c r="APV563" s="304"/>
      <c r="APW563" s="408"/>
      <c r="APX563" s="472"/>
      <c r="APY563" s="906"/>
      <c r="APZ563" s="31"/>
      <c r="AQA563" s="419"/>
      <c r="AQB563" s="419"/>
      <c r="AQC563" s="471"/>
      <c r="AQD563" s="17"/>
      <c r="AQE563" s="419"/>
      <c r="AQF563" s="419"/>
      <c r="AQG563" s="17"/>
      <c r="AQH563" s="17"/>
      <c r="AQI563" s="913"/>
      <c r="AQJ563" s="17"/>
      <c r="AQK563" s="17"/>
      <c r="AQL563" s="219"/>
      <c r="AQM563" s="310"/>
      <c r="AQN563" s="304"/>
      <c r="AQO563" s="408"/>
      <c r="AQP563" s="472"/>
      <c r="AQQ563" s="906"/>
      <c r="AQR563" s="31"/>
      <c r="AQS563" s="419"/>
      <c r="AQT563" s="419"/>
      <c r="AQU563" s="471"/>
      <c r="AQV563" s="17"/>
      <c r="AQW563" s="419"/>
      <c r="AQX563" s="419"/>
      <c r="AQY563" s="17"/>
      <c r="AQZ563" s="17"/>
      <c r="ARA563" s="913"/>
      <c r="ARB563" s="17"/>
      <c r="ARC563" s="17"/>
      <c r="ARD563" s="219"/>
      <c r="ARE563" s="310"/>
      <c r="ARF563" s="304"/>
      <c r="ARG563" s="408"/>
      <c r="ARH563" s="472"/>
      <c r="ARI563" s="906"/>
      <c r="ARJ563" s="31"/>
      <c r="ARK563" s="419"/>
      <c r="ARL563" s="419"/>
      <c r="ARM563" s="471"/>
      <c r="ARN563" s="17"/>
      <c r="ARO563" s="419"/>
      <c r="ARP563" s="419"/>
      <c r="ARQ563" s="17"/>
      <c r="ARR563" s="17"/>
      <c r="ARS563" s="913"/>
      <c r="ART563" s="17"/>
      <c r="ARU563" s="17"/>
      <c r="ARV563" s="219"/>
      <c r="ARW563" s="310"/>
      <c r="ARX563" s="304"/>
      <c r="ARY563" s="408"/>
      <c r="ARZ563" s="472"/>
      <c r="ASA563" s="906"/>
      <c r="ASB563" s="31"/>
      <c r="ASC563" s="419"/>
      <c r="ASD563" s="419"/>
      <c r="ASE563" s="471"/>
      <c r="ASF563" s="17"/>
      <c r="ASG563" s="419"/>
      <c r="ASH563" s="419"/>
      <c r="ASI563" s="17"/>
      <c r="ASJ563" s="17"/>
      <c r="ASK563" s="913"/>
      <c r="ASL563" s="17"/>
      <c r="ASM563" s="17"/>
      <c r="ASN563" s="219"/>
      <c r="ASO563" s="310"/>
      <c r="ASP563" s="304"/>
      <c r="ASQ563" s="408"/>
      <c r="ASR563" s="472"/>
      <c r="ASS563" s="906"/>
      <c r="AST563" s="31"/>
      <c r="ASU563" s="419"/>
      <c r="ASV563" s="419"/>
      <c r="ASW563" s="471"/>
      <c r="ASX563" s="17"/>
      <c r="ASY563" s="419"/>
      <c r="ASZ563" s="419"/>
      <c r="ATA563" s="17"/>
      <c r="ATB563" s="17"/>
      <c r="ATC563" s="913"/>
      <c r="ATD563" s="17"/>
      <c r="ATE563" s="17"/>
      <c r="ATF563" s="219"/>
      <c r="ATG563" s="310"/>
      <c r="ATH563" s="304"/>
      <c r="ATI563" s="408"/>
      <c r="ATJ563" s="472"/>
      <c r="ATK563" s="906"/>
      <c r="ATL563" s="31"/>
      <c r="ATM563" s="419"/>
      <c r="ATN563" s="419"/>
      <c r="ATO563" s="471"/>
      <c r="ATP563" s="17"/>
      <c r="ATQ563" s="419"/>
      <c r="ATR563" s="419"/>
      <c r="ATS563" s="17"/>
      <c r="ATT563" s="17"/>
      <c r="ATU563" s="913"/>
      <c r="ATV563" s="17"/>
      <c r="ATW563" s="17"/>
      <c r="ATX563" s="219"/>
      <c r="ATY563" s="310"/>
      <c r="ATZ563" s="304"/>
      <c r="AUA563" s="408"/>
      <c r="AUB563" s="472"/>
      <c r="AUC563" s="906"/>
      <c r="AUD563" s="31"/>
      <c r="AUE563" s="419"/>
      <c r="AUF563" s="419"/>
      <c r="AUG563" s="471"/>
      <c r="AUH563" s="17"/>
      <c r="AUI563" s="419"/>
      <c r="AUJ563" s="419"/>
      <c r="AUK563" s="17"/>
      <c r="AUL563" s="17"/>
      <c r="AUM563" s="913"/>
      <c r="AUN563" s="17"/>
      <c r="AUO563" s="17"/>
      <c r="AUP563" s="219"/>
      <c r="AUQ563" s="310"/>
      <c r="AUR563" s="304"/>
      <c r="AUS563" s="408"/>
      <c r="AUT563" s="472"/>
      <c r="AUU563" s="906"/>
      <c r="AUV563" s="31"/>
      <c r="AUW563" s="419"/>
      <c r="AUX563" s="419"/>
      <c r="AUY563" s="471"/>
      <c r="AUZ563" s="17"/>
      <c r="AVA563" s="419"/>
      <c r="AVB563" s="419"/>
      <c r="AVC563" s="17"/>
      <c r="AVD563" s="17"/>
      <c r="AVE563" s="913"/>
      <c r="AVF563" s="17"/>
      <c r="AVG563" s="17"/>
      <c r="AVH563" s="219"/>
      <c r="AVI563" s="310"/>
      <c r="AVJ563" s="304"/>
      <c r="AVK563" s="408"/>
      <c r="AVL563" s="472"/>
      <c r="AVM563" s="906"/>
      <c r="AVN563" s="31"/>
      <c r="AVO563" s="419"/>
      <c r="AVP563" s="419"/>
      <c r="AVQ563" s="471"/>
      <c r="AVR563" s="17"/>
      <c r="AVS563" s="419"/>
      <c r="AVT563" s="419"/>
      <c r="AVU563" s="17"/>
      <c r="AVV563" s="17"/>
      <c r="AVW563" s="913"/>
      <c r="AVX563" s="17"/>
      <c r="AVY563" s="17"/>
      <c r="AVZ563" s="219"/>
      <c r="AWA563" s="310"/>
      <c r="AWB563" s="304"/>
      <c r="AWC563" s="408"/>
      <c r="AWD563" s="472"/>
      <c r="AWE563" s="906"/>
      <c r="AWF563" s="31"/>
      <c r="AWG563" s="419"/>
      <c r="AWH563" s="419"/>
      <c r="AWI563" s="471"/>
      <c r="AWJ563" s="17"/>
      <c r="AWK563" s="419"/>
      <c r="AWL563" s="419"/>
      <c r="AWM563" s="17"/>
      <c r="AWN563" s="17"/>
      <c r="AWO563" s="913"/>
      <c r="AWP563" s="17"/>
      <c r="AWQ563" s="17"/>
      <c r="AWR563" s="219"/>
      <c r="AWS563" s="310"/>
      <c r="AWT563" s="304"/>
      <c r="AWU563" s="408"/>
      <c r="AWV563" s="472"/>
      <c r="AWW563" s="906"/>
      <c r="AWX563" s="31"/>
      <c r="AWY563" s="419"/>
      <c r="AWZ563" s="419"/>
      <c r="AXA563" s="471"/>
      <c r="AXB563" s="17"/>
      <c r="AXC563" s="419"/>
      <c r="AXD563" s="419"/>
      <c r="AXE563" s="17"/>
      <c r="AXF563" s="17"/>
      <c r="AXG563" s="913"/>
      <c r="AXH563" s="17"/>
      <c r="AXI563" s="17"/>
      <c r="AXJ563" s="219"/>
      <c r="AXK563" s="310"/>
      <c r="AXL563" s="304"/>
      <c r="AXM563" s="408"/>
      <c r="AXN563" s="472"/>
      <c r="AXO563" s="906"/>
      <c r="AXP563" s="31"/>
      <c r="AXQ563" s="419"/>
      <c r="AXR563" s="419"/>
      <c r="AXS563" s="471"/>
      <c r="AXT563" s="17"/>
      <c r="AXU563" s="419"/>
      <c r="AXV563" s="419"/>
      <c r="AXW563" s="17"/>
      <c r="AXX563" s="17"/>
      <c r="AXY563" s="913"/>
      <c r="AXZ563" s="17"/>
      <c r="AYA563" s="17"/>
      <c r="AYB563" s="219"/>
      <c r="AYC563" s="310"/>
      <c r="AYD563" s="304"/>
      <c r="AYE563" s="408"/>
      <c r="AYF563" s="472"/>
      <c r="AYG563" s="906"/>
      <c r="AYH563" s="31"/>
      <c r="AYI563" s="419"/>
      <c r="AYJ563" s="419"/>
      <c r="AYK563" s="471"/>
      <c r="AYL563" s="17"/>
      <c r="AYM563" s="419"/>
      <c r="AYN563" s="419"/>
      <c r="AYO563" s="17"/>
      <c r="AYP563" s="17"/>
      <c r="AYQ563" s="913"/>
      <c r="AYR563" s="17"/>
      <c r="AYS563" s="17"/>
      <c r="AYT563" s="219"/>
      <c r="AYU563" s="310"/>
      <c r="AYV563" s="304"/>
      <c r="AYW563" s="408"/>
      <c r="AYX563" s="472"/>
      <c r="AYY563" s="906"/>
      <c r="AYZ563" s="31"/>
      <c r="AZA563" s="419"/>
      <c r="AZB563" s="419"/>
      <c r="AZC563" s="471"/>
      <c r="AZD563" s="17"/>
      <c r="AZE563" s="419"/>
      <c r="AZF563" s="419"/>
      <c r="AZG563" s="17"/>
      <c r="AZH563" s="17"/>
      <c r="AZI563" s="913"/>
      <c r="AZJ563" s="17"/>
      <c r="AZK563" s="17"/>
      <c r="AZL563" s="219"/>
      <c r="AZM563" s="310"/>
      <c r="AZN563" s="304"/>
      <c r="AZO563" s="408"/>
      <c r="AZP563" s="472"/>
      <c r="AZQ563" s="906"/>
      <c r="AZR563" s="31"/>
      <c r="AZS563" s="419"/>
      <c r="AZT563" s="419"/>
      <c r="AZU563" s="471"/>
      <c r="AZV563" s="17"/>
      <c r="AZW563" s="419"/>
      <c r="AZX563" s="419"/>
      <c r="AZY563" s="17"/>
      <c r="AZZ563" s="17"/>
      <c r="BAA563" s="913"/>
      <c r="BAB563" s="17"/>
      <c r="BAC563" s="17"/>
      <c r="BAD563" s="219"/>
      <c r="BAE563" s="310"/>
      <c r="BAF563" s="304"/>
      <c r="BAG563" s="408"/>
      <c r="BAH563" s="472"/>
      <c r="BAI563" s="906"/>
      <c r="BAJ563" s="31"/>
      <c r="BAK563" s="419"/>
      <c r="BAL563" s="419"/>
      <c r="BAM563" s="471"/>
      <c r="BAN563" s="17"/>
      <c r="BAO563" s="419"/>
      <c r="BAP563" s="419"/>
      <c r="BAQ563" s="17"/>
      <c r="BAR563" s="17"/>
      <c r="BAS563" s="913"/>
      <c r="BAT563" s="17"/>
      <c r="BAU563" s="17"/>
      <c r="BAV563" s="219"/>
      <c r="BAW563" s="310"/>
      <c r="BAX563" s="304"/>
      <c r="BAY563" s="408"/>
      <c r="BAZ563" s="472"/>
      <c r="BBA563" s="906"/>
      <c r="BBB563" s="31"/>
      <c r="BBC563" s="419"/>
      <c r="BBD563" s="419"/>
      <c r="BBE563" s="471"/>
      <c r="BBF563" s="17"/>
      <c r="BBG563" s="419"/>
      <c r="BBH563" s="419"/>
      <c r="BBI563" s="17"/>
      <c r="BBJ563" s="17"/>
      <c r="BBK563" s="913"/>
      <c r="BBL563" s="17"/>
      <c r="BBM563" s="17"/>
      <c r="BBN563" s="219"/>
      <c r="BBO563" s="310"/>
      <c r="BBP563" s="304"/>
      <c r="BBQ563" s="408"/>
      <c r="BBR563" s="472"/>
      <c r="BBS563" s="906"/>
      <c r="BBT563" s="31"/>
      <c r="BBU563" s="419"/>
      <c r="BBV563" s="419"/>
      <c r="BBW563" s="471"/>
      <c r="BBX563" s="17"/>
      <c r="BBY563" s="419"/>
      <c r="BBZ563" s="419"/>
      <c r="BCA563" s="17"/>
      <c r="BCB563" s="17"/>
      <c r="BCC563" s="913"/>
      <c r="BCD563" s="17"/>
      <c r="BCE563" s="17"/>
      <c r="BCF563" s="219"/>
      <c r="BCG563" s="310"/>
      <c r="BCH563" s="304"/>
      <c r="BCI563" s="408"/>
      <c r="BCJ563" s="472"/>
      <c r="BCK563" s="906"/>
      <c r="BCL563" s="31"/>
      <c r="BCM563" s="419"/>
      <c r="BCN563" s="419"/>
      <c r="BCO563" s="471"/>
      <c r="BCP563" s="17"/>
      <c r="BCQ563" s="419"/>
      <c r="BCR563" s="419"/>
      <c r="BCS563" s="17"/>
      <c r="BCT563" s="17"/>
      <c r="BCU563" s="913"/>
      <c r="BCV563" s="17"/>
      <c r="BCW563" s="17"/>
      <c r="BCX563" s="219"/>
      <c r="BCY563" s="310"/>
      <c r="BCZ563" s="304"/>
      <c r="BDA563" s="408"/>
      <c r="BDB563" s="472"/>
      <c r="BDC563" s="906"/>
      <c r="BDD563" s="31"/>
      <c r="BDE563" s="419"/>
      <c r="BDF563" s="419"/>
      <c r="BDG563" s="471"/>
      <c r="BDH563" s="17"/>
      <c r="BDI563" s="419"/>
      <c r="BDJ563" s="419"/>
      <c r="BDK563" s="17"/>
      <c r="BDL563" s="17"/>
      <c r="BDM563" s="913"/>
      <c r="BDN563" s="17"/>
      <c r="BDO563" s="17"/>
      <c r="BDP563" s="219"/>
      <c r="BDQ563" s="310"/>
      <c r="BDR563" s="304"/>
      <c r="BDS563" s="408"/>
      <c r="BDT563" s="472"/>
      <c r="BDU563" s="906"/>
      <c r="BDV563" s="31"/>
      <c r="BDW563" s="419"/>
      <c r="BDX563" s="419"/>
      <c r="BDY563" s="471"/>
      <c r="BDZ563" s="17"/>
      <c r="BEA563" s="419"/>
      <c r="BEB563" s="419"/>
      <c r="BEC563" s="17"/>
      <c r="BED563" s="17"/>
      <c r="BEE563" s="913"/>
      <c r="BEF563" s="17"/>
      <c r="BEG563" s="17"/>
      <c r="BEH563" s="219"/>
      <c r="BEI563" s="310"/>
      <c r="BEJ563" s="304"/>
      <c r="BEK563" s="408"/>
      <c r="BEL563" s="472"/>
      <c r="BEM563" s="906"/>
      <c r="BEN563" s="31"/>
      <c r="BEO563" s="419"/>
      <c r="BEP563" s="419"/>
      <c r="BEQ563" s="471"/>
      <c r="BER563" s="17"/>
      <c r="BES563" s="419"/>
      <c r="BET563" s="419"/>
      <c r="BEU563" s="17"/>
      <c r="BEV563" s="17"/>
      <c r="BEW563" s="913"/>
      <c r="BEX563" s="17"/>
      <c r="BEY563" s="17"/>
      <c r="BEZ563" s="219"/>
      <c r="BFA563" s="310"/>
      <c r="BFB563" s="304"/>
      <c r="BFC563" s="408"/>
      <c r="BFD563" s="472"/>
      <c r="BFE563" s="906"/>
      <c r="BFF563" s="31"/>
      <c r="BFG563" s="419"/>
      <c r="BFH563" s="419"/>
      <c r="BFI563" s="471"/>
      <c r="BFJ563" s="17"/>
      <c r="BFK563" s="419"/>
      <c r="BFL563" s="419"/>
      <c r="BFM563" s="17"/>
      <c r="BFN563" s="17"/>
      <c r="BFO563" s="913"/>
      <c r="BFP563" s="17"/>
      <c r="BFQ563" s="17"/>
      <c r="BFR563" s="219"/>
      <c r="BFS563" s="310"/>
      <c r="BFT563" s="304"/>
      <c r="BFU563" s="408"/>
      <c r="BFV563" s="472"/>
      <c r="BFW563" s="906"/>
      <c r="BFX563" s="31"/>
      <c r="BFY563" s="419"/>
      <c r="BFZ563" s="419"/>
      <c r="BGA563" s="471"/>
      <c r="BGB563" s="17"/>
      <c r="BGC563" s="419"/>
      <c r="BGD563" s="419"/>
      <c r="BGE563" s="17"/>
      <c r="BGF563" s="17"/>
      <c r="BGG563" s="913"/>
      <c r="BGH563" s="17"/>
      <c r="BGI563" s="17"/>
      <c r="BGJ563" s="219"/>
      <c r="BGK563" s="310"/>
      <c r="BGL563" s="304"/>
      <c r="BGM563" s="408"/>
      <c r="BGN563" s="472"/>
      <c r="BGO563" s="906"/>
      <c r="BGP563" s="31"/>
      <c r="BGQ563" s="419"/>
      <c r="BGR563" s="419"/>
      <c r="BGS563" s="471"/>
      <c r="BGT563" s="17"/>
      <c r="BGU563" s="419"/>
      <c r="BGV563" s="419"/>
      <c r="BGW563" s="17"/>
      <c r="BGX563" s="17"/>
      <c r="BGY563" s="913"/>
      <c r="BGZ563" s="17"/>
      <c r="BHA563" s="17"/>
      <c r="BHB563" s="219"/>
      <c r="BHC563" s="310"/>
      <c r="BHD563" s="304"/>
      <c r="BHE563" s="408"/>
      <c r="BHF563" s="472"/>
      <c r="BHG563" s="906"/>
      <c r="BHH563" s="31"/>
      <c r="BHI563" s="419"/>
      <c r="BHJ563" s="419"/>
      <c r="BHK563" s="471"/>
      <c r="BHL563" s="17"/>
      <c r="BHM563" s="419"/>
      <c r="BHN563" s="419"/>
      <c r="BHO563" s="17"/>
      <c r="BHP563" s="17"/>
      <c r="BHQ563" s="913"/>
      <c r="BHR563" s="17"/>
      <c r="BHS563" s="17"/>
      <c r="BHT563" s="219"/>
      <c r="BHU563" s="310"/>
      <c r="BHV563" s="304"/>
      <c r="BHW563" s="408"/>
      <c r="BHX563" s="472"/>
      <c r="BHY563" s="906"/>
      <c r="BHZ563" s="31"/>
      <c r="BIA563" s="419"/>
      <c r="BIB563" s="419"/>
      <c r="BIC563" s="471"/>
      <c r="BID563" s="17"/>
      <c r="BIE563" s="419"/>
      <c r="BIF563" s="419"/>
      <c r="BIG563" s="17"/>
      <c r="BIH563" s="17"/>
      <c r="BII563" s="913"/>
      <c r="BIJ563" s="17"/>
      <c r="BIK563" s="17"/>
      <c r="BIL563" s="219"/>
      <c r="BIM563" s="310"/>
      <c r="BIN563" s="304"/>
      <c r="BIO563" s="408"/>
      <c r="BIP563" s="472"/>
      <c r="BIQ563" s="906"/>
      <c r="BIR563" s="31"/>
      <c r="BIS563" s="419"/>
      <c r="BIT563" s="419"/>
      <c r="BIU563" s="471"/>
      <c r="BIV563" s="17"/>
      <c r="BIW563" s="419"/>
      <c r="BIX563" s="419"/>
      <c r="BIY563" s="17"/>
      <c r="BIZ563" s="17"/>
      <c r="BJA563" s="913"/>
      <c r="BJB563" s="17"/>
      <c r="BJC563" s="17"/>
      <c r="BJD563" s="219"/>
      <c r="BJE563" s="310"/>
      <c r="BJF563" s="304"/>
      <c r="BJG563" s="408"/>
      <c r="BJH563" s="472"/>
      <c r="BJI563" s="906"/>
      <c r="BJJ563" s="31"/>
      <c r="BJK563" s="419"/>
      <c r="BJL563" s="419"/>
      <c r="BJM563" s="471"/>
      <c r="BJN563" s="17"/>
      <c r="BJO563" s="419"/>
      <c r="BJP563" s="419"/>
      <c r="BJQ563" s="17"/>
      <c r="BJR563" s="17"/>
      <c r="BJS563" s="913"/>
      <c r="BJT563" s="17"/>
      <c r="BJU563" s="17"/>
      <c r="BJV563" s="219"/>
      <c r="BJW563" s="310"/>
      <c r="BJX563" s="304"/>
      <c r="BJY563" s="408"/>
      <c r="BJZ563" s="472"/>
      <c r="BKA563" s="906"/>
      <c r="BKB563" s="31"/>
      <c r="BKC563" s="419"/>
      <c r="BKD563" s="419"/>
      <c r="BKE563" s="471"/>
      <c r="BKF563" s="17"/>
      <c r="BKG563" s="419"/>
      <c r="BKH563" s="419"/>
      <c r="BKI563" s="17"/>
      <c r="BKJ563" s="17"/>
      <c r="BKK563" s="913"/>
      <c r="BKL563" s="17"/>
      <c r="BKM563" s="17"/>
      <c r="BKN563" s="219"/>
      <c r="BKO563" s="310"/>
      <c r="BKP563" s="304"/>
      <c r="BKQ563" s="408"/>
      <c r="BKR563" s="472"/>
      <c r="BKS563" s="906"/>
      <c r="BKT563" s="31"/>
      <c r="BKU563" s="419"/>
      <c r="BKV563" s="419"/>
      <c r="BKW563" s="471"/>
      <c r="BKX563" s="17"/>
      <c r="BKY563" s="419"/>
      <c r="BKZ563" s="419"/>
      <c r="BLA563" s="17"/>
      <c r="BLB563" s="17"/>
      <c r="BLC563" s="913"/>
      <c r="BLD563" s="17"/>
      <c r="BLE563" s="17"/>
      <c r="BLF563" s="219"/>
      <c r="BLG563" s="310"/>
      <c r="BLH563" s="304"/>
      <c r="BLI563" s="408"/>
      <c r="BLJ563" s="472"/>
      <c r="BLK563" s="906"/>
      <c r="BLL563" s="31"/>
      <c r="BLM563" s="419"/>
      <c r="BLN563" s="419"/>
      <c r="BLO563" s="471"/>
      <c r="BLP563" s="17"/>
      <c r="BLQ563" s="419"/>
      <c r="BLR563" s="419"/>
      <c r="BLS563" s="17"/>
      <c r="BLT563" s="17"/>
      <c r="BLU563" s="913"/>
      <c r="BLV563" s="17"/>
      <c r="BLW563" s="17"/>
      <c r="BLX563" s="219"/>
      <c r="BLY563" s="310"/>
      <c r="BLZ563" s="304"/>
      <c r="BMA563" s="408"/>
      <c r="BMB563" s="472"/>
      <c r="BMC563" s="906"/>
      <c r="BMD563" s="31"/>
      <c r="BME563" s="419"/>
      <c r="BMF563" s="419"/>
      <c r="BMG563" s="471"/>
      <c r="BMH563" s="17"/>
      <c r="BMI563" s="419"/>
      <c r="BMJ563" s="419"/>
      <c r="BMK563" s="17"/>
      <c r="BML563" s="17"/>
      <c r="BMM563" s="913"/>
      <c r="BMN563" s="17"/>
      <c r="BMO563" s="17"/>
      <c r="BMP563" s="219"/>
      <c r="BMQ563" s="310"/>
      <c r="BMR563" s="304"/>
      <c r="BMS563" s="408"/>
      <c r="BMT563" s="472"/>
      <c r="BMU563" s="906"/>
      <c r="BMV563" s="31"/>
      <c r="BMW563" s="419"/>
      <c r="BMX563" s="419"/>
      <c r="BMY563" s="471"/>
      <c r="BMZ563" s="17"/>
      <c r="BNA563" s="419"/>
      <c r="BNB563" s="419"/>
      <c r="BNC563" s="17"/>
      <c r="BND563" s="17"/>
      <c r="BNE563" s="913"/>
      <c r="BNF563" s="17"/>
      <c r="BNG563" s="17"/>
      <c r="BNH563" s="219"/>
      <c r="BNI563" s="310"/>
      <c r="BNJ563" s="304"/>
      <c r="BNK563" s="408"/>
      <c r="BNL563" s="472"/>
      <c r="BNM563" s="906"/>
      <c r="BNN563" s="31"/>
      <c r="BNO563" s="419"/>
      <c r="BNP563" s="419"/>
      <c r="BNQ563" s="471"/>
      <c r="BNR563" s="17"/>
      <c r="BNS563" s="419"/>
      <c r="BNT563" s="419"/>
      <c r="BNU563" s="17"/>
      <c r="BNV563" s="17"/>
      <c r="BNW563" s="913"/>
      <c r="BNX563" s="17"/>
      <c r="BNY563" s="17"/>
      <c r="BNZ563" s="219"/>
      <c r="BOA563" s="310"/>
      <c r="BOB563" s="304"/>
      <c r="BOC563" s="408"/>
      <c r="BOD563" s="472"/>
      <c r="BOE563" s="906"/>
      <c r="BOF563" s="31"/>
      <c r="BOG563" s="419"/>
      <c r="BOH563" s="419"/>
      <c r="BOI563" s="471"/>
      <c r="BOJ563" s="17"/>
      <c r="BOK563" s="419"/>
      <c r="BOL563" s="419"/>
      <c r="BOM563" s="17"/>
      <c r="BON563" s="17"/>
      <c r="BOO563" s="913"/>
      <c r="BOP563" s="17"/>
      <c r="BOQ563" s="17"/>
      <c r="BOR563" s="219"/>
      <c r="BOS563" s="310"/>
      <c r="BOT563" s="304"/>
      <c r="BOU563" s="408"/>
      <c r="BOV563" s="472"/>
      <c r="BOW563" s="906"/>
      <c r="BOX563" s="31"/>
      <c r="BOY563" s="419"/>
      <c r="BOZ563" s="419"/>
      <c r="BPA563" s="471"/>
      <c r="BPB563" s="17"/>
      <c r="BPC563" s="419"/>
      <c r="BPD563" s="419"/>
      <c r="BPE563" s="17"/>
      <c r="BPF563" s="17"/>
      <c r="BPG563" s="913"/>
      <c r="BPH563" s="17"/>
      <c r="BPI563" s="17"/>
      <c r="BPJ563" s="219"/>
      <c r="BPK563" s="310"/>
      <c r="BPL563" s="304"/>
      <c r="BPM563" s="408"/>
      <c r="BPN563" s="472"/>
      <c r="BPO563" s="906"/>
      <c r="BPP563" s="31"/>
      <c r="BPQ563" s="419"/>
      <c r="BPR563" s="419"/>
      <c r="BPS563" s="471"/>
      <c r="BPT563" s="17"/>
      <c r="BPU563" s="419"/>
      <c r="BPV563" s="419"/>
      <c r="BPW563" s="17"/>
      <c r="BPX563" s="17"/>
      <c r="BPY563" s="913"/>
      <c r="BPZ563" s="17"/>
      <c r="BQA563" s="17"/>
      <c r="BQB563" s="219"/>
      <c r="BQC563" s="310"/>
      <c r="BQD563" s="304"/>
      <c r="BQE563" s="408"/>
      <c r="BQF563" s="472"/>
      <c r="BQG563" s="906"/>
      <c r="BQH563" s="31"/>
      <c r="BQI563" s="419"/>
      <c r="BQJ563" s="419"/>
      <c r="BQK563" s="471"/>
      <c r="BQL563" s="17"/>
      <c r="BQM563" s="419"/>
      <c r="BQN563" s="419"/>
      <c r="BQO563" s="17"/>
      <c r="BQP563" s="17"/>
      <c r="BQQ563" s="913"/>
      <c r="BQR563" s="17"/>
      <c r="BQS563" s="17"/>
      <c r="BQT563" s="219"/>
      <c r="BQU563" s="310"/>
      <c r="BQV563" s="304"/>
      <c r="BQW563" s="408"/>
      <c r="BQX563" s="472"/>
      <c r="BQY563" s="906"/>
      <c r="BQZ563" s="31"/>
      <c r="BRA563" s="419"/>
      <c r="BRB563" s="419"/>
      <c r="BRC563" s="471"/>
      <c r="BRD563" s="17"/>
      <c r="BRE563" s="419"/>
      <c r="BRF563" s="419"/>
      <c r="BRG563" s="17"/>
      <c r="BRH563" s="17"/>
      <c r="BRI563" s="913"/>
      <c r="BRJ563" s="17"/>
      <c r="BRK563" s="17"/>
      <c r="BRL563" s="219"/>
      <c r="BRM563" s="310"/>
      <c r="BRN563" s="304"/>
      <c r="BRO563" s="408"/>
      <c r="BRP563" s="472"/>
      <c r="BRQ563" s="906"/>
      <c r="BRR563" s="31"/>
      <c r="BRS563" s="419"/>
      <c r="BRT563" s="419"/>
      <c r="BRU563" s="471"/>
      <c r="BRV563" s="17"/>
      <c r="BRW563" s="419"/>
      <c r="BRX563" s="419"/>
      <c r="BRY563" s="17"/>
      <c r="BRZ563" s="17"/>
      <c r="BSA563" s="913"/>
      <c r="BSB563" s="17"/>
      <c r="BSC563" s="17"/>
      <c r="BSD563" s="219"/>
      <c r="BSE563" s="310"/>
      <c r="BSF563" s="304"/>
      <c r="BSG563" s="408"/>
      <c r="BSH563" s="472"/>
      <c r="BSI563" s="906"/>
      <c r="BSJ563" s="31"/>
      <c r="BSK563" s="419"/>
      <c r="BSL563" s="419"/>
      <c r="BSM563" s="471"/>
      <c r="BSN563" s="17"/>
      <c r="BSO563" s="419"/>
      <c r="BSP563" s="419"/>
      <c r="BSQ563" s="17"/>
      <c r="BSR563" s="17"/>
      <c r="BSS563" s="913"/>
      <c r="BST563" s="17"/>
      <c r="BSU563" s="17"/>
      <c r="BSV563" s="219"/>
      <c r="BSW563" s="310"/>
      <c r="BSX563" s="304"/>
      <c r="BSY563" s="408"/>
      <c r="BSZ563" s="472"/>
      <c r="BTA563" s="906"/>
      <c r="BTB563" s="31"/>
      <c r="BTC563" s="419"/>
      <c r="BTD563" s="419"/>
      <c r="BTE563" s="471"/>
      <c r="BTF563" s="17"/>
      <c r="BTG563" s="419"/>
      <c r="BTH563" s="419"/>
      <c r="BTI563" s="17"/>
      <c r="BTJ563" s="17"/>
      <c r="BTK563" s="913"/>
      <c r="BTL563" s="17"/>
      <c r="BTM563" s="17"/>
      <c r="BTN563" s="219"/>
      <c r="BTO563" s="310"/>
      <c r="BTP563" s="304"/>
      <c r="BTQ563" s="408"/>
      <c r="BTR563" s="472"/>
      <c r="BTS563" s="906"/>
      <c r="BTT563" s="31"/>
      <c r="BTU563" s="419"/>
      <c r="BTV563" s="419"/>
      <c r="BTW563" s="471"/>
      <c r="BTX563" s="17"/>
      <c r="BTY563" s="419"/>
      <c r="BTZ563" s="419"/>
      <c r="BUA563" s="17"/>
      <c r="BUB563" s="17"/>
      <c r="BUC563" s="913"/>
      <c r="BUD563" s="17"/>
      <c r="BUE563" s="17"/>
      <c r="BUF563" s="219"/>
      <c r="BUG563" s="310"/>
      <c r="BUH563" s="304"/>
      <c r="BUI563" s="408"/>
      <c r="BUJ563" s="472"/>
      <c r="BUK563" s="906"/>
      <c r="BUL563" s="31"/>
      <c r="BUM563" s="419"/>
      <c r="BUN563" s="419"/>
      <c r="BUO563" s="471"/>
      <c r="BUP563" s="17"/>
      <c r="BUQ563" s="419"/>
      <c r="BUR563" s="419"/>
      <c r="BUS563" s="17"/>
      <c r="BUT563" s="17"/>
      <c r="BUU563" s="913"/>
      <c r="BUV563" s="17"/>
      <c r="BUW563" s="17"/>
      <c r="BUX563" s="219"/>
      <c r="BUY563" s="310"/>
      <c r="BUZ563" s="304"/>
      <c r="BVA563" s="408"/>
      <c r="BVB563" s="472"/>
      <c r="BVC563" s="906"/>
      <c r="BVD563" s="31"/>
      <c r="BVE563" s="419"/>
      <c r="BVF563" s="419"/>
      <c r="BVG563" s="471"/>
      <c r="BVH563" s="17"/>
      <c r="BVI563" s="419"/>
      <c r="BVJ563" s="419"/>
      <c r="BVK563" s="17"/>
      <c r="BVL563" s="17"/>
      <c r="BVM563" s="913"/>
      <c r="BVN563" s="17"/>
      <c r="BVO563" s="17"/>
      <c r="BVP563" s="219"/>
      <c r="BVQ563" s="310"/>
      <c r="BVR563" s="304"/>
      <c r="BVS563" s="408"/>
      <c r="BVT563" s="472"/>
      <c r="BVU563" s="906"/>
      <c r="BVV563" s="31"/>
      <c r="BVW563" s="419"/>
      <c r="BVX563" s="419"/>
      <c r="BVY563" s="471"/>
      <c r="BVZ563" s="17"/>
      <c r="BWA563" s="419"/>
      <c r="BWB563" s="419"/>
      <c r="BWC563" s="17"/>
      <c r="BWD563" s="17"/>
      <c r="BWE563" s="913"/>
      <c r="BWF563" s="17"/>
      <c r="BWG563" s="17"/>
      <c r="BWH563" s="219"/>
      <c r="BWI563" s="310"/>
      <c r="BWJ563" s="304"/>
      <c r="BWK563" s="408"/>
      <c r="BWL563" s="472"/>
      <c r="BWM563" s="906"/>
      <c r="BWN563" s="31"/>
      <c r="BWO563" s="419"/>
      <c r="BWP563" s="419"/>
      <c r="BWQ563" s="471"/>
      <c r="BWR563" s="17"/>
      <c r="BWS563" s="419"/>
      <c r="BWT563" s="419"/>
      <c r="BWU563" s="17"/>
      <c r="BWV563" s="17"/>
      <c r="BWW563" s="913"/>
      <c r="BWX563" s="17"/>
      <c r="BWY563" s="17"/>
      <c r="BWZ563" s="219"/>
      <c r="BXA563" s="310"/>
      <c r="BXB563" s="304"/>
      <c r="BXC563" s="408"/>
      <c r="BXD563" s="472"/>
      <c r="BXE563" s="906"/>
      <c r="BXF563" s="31"/>
      <c r="BXG563" s="419"/>
      <c r="BXH563" s="419"/>
      <c r="BXI563" s="471"/>
      <c r="BXJ563" s="17"/>
      <c r="BXK563" s="419"/>
      <c r="BXL563" s="419"/>
      <c r="BXM563" s="17"/>
      <c r="BXN563" s="17"/>
      <c r="BXO563" s="913"/>
      <c r="BXP563" s="17"/>
      <c r="BXQ563" s="17"/>
      <c r="BXR563" s="219"/>
      <c r="BXS563" s="310"/>
      <c r="BXT563" s="304"/>
      <c r="BXU563" s="408"/>
      <c r="BXV563" s="472"/>
      <c r="BXW563" s="906"/>
      <c r="BXX563" s="31"/>
      <c r="BXY563" s="419"/>
      <c r="BXZ563" s="419"/>
      <c r="BYA563" s="471"/>
      <c r="BYB563" s="17"/>
      <c r="BYC563" s="419"/>
      <c r="BYD563" s="419"/>
      <c r="BYE563" s="17"/>
      <c r="BYF563" s="17"/>
      <c r="BYG563" s="913"/>
      <c r="BYH563" s="17"/>
      <c r="BYI563" s="17"/>
      <c r="BYJ563" s="219"/>
      <c r="BYK563" s="310"/>
      <c r="BYL563" s="304"/>
      <c r="BYM563" s="408"/>
      <c r="BYN563" s="472"/>
      <c r="BYO563" s="906"/>
      <c r="BYP563" s="31"/>
      <c r="BYQ563" s="419"/>
      <c r="BYR563" s="419"/>
      <c r="BYS563" s="471"/>
      <c r="BYT563" s="17"/>
      <c r="BYU563" s="419"/>
      <c r="BYV563" s="419"/>
      <c r="BYW563" s="17"/>
      <c r="BYX563" s="17"/>
      <c r="BYY563" s="913"/>
      <c r="BYZ563" s="17"/>
      <c r="BZA563" s="17"/>
      <c r="BZB563" s="219"/>
      <c r="BZC563" s="310"/>
      <c r="BZD563" s="304"/>
      <c r="BZE563" s="408"/>
      <c r="BZF563" s="472"/>
      <c r="BZG563" s="906"/>
      <c r="BZH563" s="31"/>
      <c r="BZI563" s="419"/>
      <c r="BZJ563" s="419"/>
      <c r="BZK563" s="471"/>
      <c r="BZL563" s="17"/>
      <c r="BZM563" s="419"/>
      <c r="BZN563" s="419"/>
      <c r="BZO563" s="17"/>
      <c r="BZP563" s="17"/>
      <c r="BZQ563" s="913"/>
      <c r="BZR563" s="17"/>
      <c r="BZS563" s="17"/>
      <c r="BZT563" s="219"/>
      <c r="BZU563" s="310"/>
      <c r="BZV563" s="304"/>
      <c r="BZW563" s="408"/>
      <c r="BZX563" s="472"/>
      <c r="BZY563" s="906"/>
      <c r="BZZ563" s="31"/>
      <c r="CAA563" s="419"/>
      <c r="CAB563" s="419"/>
      <c r="CAC563" s="471"/>
      <c r="CAD563" s="17"/>
      <c r="CAE563" s="419"/>
      <c r="CAF563" s="419"/>
      <c r="CAG563" s="17"/>
      <c r="CAH563" s="17"/>
      <c r="CAI563" s="913"/>
      <c r="CAJ563" s="17"/>
      <c r="CAK563" s="17"/>
      <c r="CAL563" s="219"/>
      <c r="CAM563" s="310"/>
      <c r="CAN563" s="304"/>
      <c r="CAO563" s="408"/>
      <c r="CAP563" s="472"/>
      <c r="CAQ563" s="906"/>
      <c r="CAR563" s="31"/>
      <c r="CAS563" s="419"/>
      <c r="CAT563" s="419"/>
      <c r="CAU563" s="471"/>
      <c r="CAV563" s="17"/>
      <c r="CAW563" s="419"/>
      <c r="CAX563" s="419"/>
      <c r="CAY563" s="17"/>
      <c r="CAZ563" s="17"/>
      <c r="CBA563" s="913"/>
      <c r="CBB563" s="17"/>
      <c r="CBC563" s="17"/>
      <c r="CBD563" s="219"/>
      <c r="CBE563" s="310"/>
      <c r="CBF563" s="304"/>
      <c r="CBG563" s="408"/>
      <c r="CBH563" s="472"/>
      <c r="CBI563" s="906"/>
      <c r="CBJ563" s="31"/>
      <c r="CBK563" s="419"/>
      <c r="CBL563" s="419"/>
      <c r="CBM563" s="471"/>
      <c r="CBN563" s="17"/>
      <c r="CBO563" s="419"/>
      <c r="CBP563" s="419"/>
      <c r="CBQ563" s="17"/>
      <c r="CBR563" s="17"/>
      <c r="CBS563" s="913"/>
      <c r="CBT563" s="17"/>
      <c r="CBU563" s="17"/>
      <c r="CBV563" s="219"/>
      <c r="CBW563" s="310"/>
      <c r="CBX563" s="304"/>
      <c r="CBY563" s="408"/>
      <c r="CBZ563" s="472"/>
      <c r="CCA563" s="906"/>
      <c r="CCB563" s="31"/>
      <c r="CCC563" s="419"/>
      <c r="CCD563" s="419"/>
      <c r="CCE563" s="471"/>
      <c r="CCF563" s="17"/>
      <c r="CCG563" s="419"/>
      <c r="CCH563" s="419"/>
      <c r="CCI563" s="17"/>
      <c r="CCJ563" s="17"/>
      <c r="CCK563" s="913"/>
      <c r="CCL563" s="17"/>
      <c r="CCM563" s="17"/>
      <c r="CCN563" s="219"/>
      <c r="CCO563" s="310"/>
      <c r="CCP563" s="304"/>
      <c r="CCQ563" s="408"/>
      <c r="CCR563" s="472"/>
      <c r="CCS563" s="906"/>
      <c r="CCT563" s="31"/>
      <c r="CCU563" s="419"/>
      <c r="CCV563" s="419"/>
      <c r="CCW563" s="471"/>
      <c r="CCX563" s="17"/>
      <c r="CCY563" s="419"/>
      <c r="CCZ563" s="419"/>
      <c r="CDA563" s="17"/>
      <c r="CDB563" s="17"/>
      <c r="CDC563" s="913"/>
      <c r="CDD563" s="17"/>
      <c r="CDE563" s="17"/>
      <c r="CDF563" s="219"/>
      <c r="CDG563" s="310"/>
      <c r="CDH563" s="304"/>
      <c r="CDI563" s="408"/>
      <c r="CDJ563" s="472"/>
      <c r="CDK563" s="906"/>
      <c r="CDL563" s="31"/>
      <c r="CDM563" s="419"/>
      <c r="CDN563" s="419"/>
      <c r="CDO563" s="471"/>
      <c r="CDP563" s="17"/>
      <c r="CDQ563" s="419"/>
      <c r="CDR563" s="419"/>
      <c r="CDS563" s="17"/>
      <c r="CDT563" s="17"/>
      <c r="CDU563" s="913"/>
      <c r="CDV563" s="17"/>
      <c r="CDW563" s="17"/>
      <c r="CDX563" s="219"/>
      <c r="CDY563" s="310"/>
      <c r="CDZ563" s="304"/>
      <c r="CEA563" s="408"/>
      <c r="CEB563" s="472"/>
      <c r="CEC563" s="906"/>
      <c r="CED563" s="31"/>
      <c r="CEE563" s="419"/>
      <c r="CEF563" s="419"/>
      <c r="CEG563" s="471"/>
      <c r="CEH563" s="17"/>
      <c r="CEI563" s="419"/>
      <c r="CEJ563" s="419"/>
      <c r="CEK563" s="17"/>
      <c r="CEL563" s="17"/>
      <c r="CEM563" s="913"/>
      <c r="CEN563" s="17"/>
      <c r="CEO563" s="17"/>
      <c r="CEP563" s="219"/>
      <c r="CEQ563" s="310"/>
      <c r="CER563" s="304"/>
      <c r="CES563" s="408"/>
      <c r="CET563" s="472"/>
      <c r="CEU563" s="906"/>
      <c r="CEV563" s="31"/>
      <c r="CEW563" s="419"/>
      <c r="CEX563" s="419"/>
      <c r="CEY563" s="471"/>
      <c r="CEZ563" s="17"/>
      <c r="CFA563" s="419"/>
      <c r="CFB563" s="419"/>
      <c r="CFC563" s="17"/>
      <c r="CFD563" s="17"/>
      <c r="CFE563" s="913"/>
      <c r="CFF563" s="17"/>
      <c r="CFG563" s="17"/>
      <c r="CFH563" s="219"/>
      <c r="CFI563" s="310"/>
      <c r="CFJ563" s="304"/>
      <c r="CFK563" s="408"/>
      <c r="CFL563" s="472"/>
      <c r="CFM563" s="906"/>
      <c r="CFN563" s="31"/>
      <c r="CFO563" s="419"/>
      <c r="CFP563" s="419"/>
      <c r="CFQ563" s="471"/>
      <c r="CFR563" s="17"/>
      <c r="CFS563" s="419"/>
      <c r="CFT563" s="419"/>
      <c r="CFU563" s="17"/>
      <c r="CFV563" s="17"/>
      <c r="CFW563" s="913"/>
      <c r="CFX563" s="17"/>
      <c r="CFY563" s="17"/>
      <c r="CFZ563" s="219"/>
      <c r="CGA563" s="310"/>
      <c r="CGB563" s="304"/>
      <c r="CGC563" s="408"/>
      <c r="CGD563" s="472"/>
      <c r="CGE563" s="906"/>
      <c r="CGF563" s="31"/>
      <c r="CGG563" s="419"/>
      <c r="CGH563" s="419"/>
      <c r="CGI563" s="471"/>
      <c r="CGJ563" s="17"/>
      <c r="CGK563" s="419"/>
      <c r="CGL563" s="419"/>
      <c r="CGM563" s="17"/>
      <c r="CGN563" s="17"/>
      <c r="CGO563" s="913"/>
      <c r="CGP563" s="17"/>
      <c r="CGQ563" s="17"/>
      <c r="CGR563" s="219"/>
      <c r="CGS563" s="310"/>
      <c r="CGT563" s="304"/>
      <c r="CGU563" s="408"/>
      <c r="CGV563" s="472"/>
      <c r="CGW563" s="906"/>
      <c r="CGX563" s="31"/>
      <c r="CGY563" s="419"/>
      <c r="CGZ563" s="419"/>
      <c r="CHA563" s="471"/>
      <c r="CHB563" s="17"/>
      <c r="CHC563" s="419"/>
      <c r="CHD563" s="419"/>
      <c r="CHE563" s="17"/>
      <c r="CHF563" s="17"/>
      <c r="CHG563" s="913"/>
      <c r="CHH563" s="17"/>
      <c r="CHI563" s="17"/>
      <c r="CHJ563" s="219"/>
      <c r="CHK563" s="310"/>
      <c r="CHL563" s="304"/>
      <c r="CHM563" s="408"/>
      <c r="CHN563" s="472"/>
      <c r="CHO563" s="906"/>
      <c r="CHP563" s="31"/>
      <c r="CHQ563" s="419"/>
      <c r="CHR563" s="419"/>
      <c r="CHS563" s="471"/>
      <c r="CHT563" s="17"/>
      <c r="CHU563" s="419"/>
      <c r="CHV563" s="419"/>
      <c r="CHW563" s="17"/>
      <c r="CHX563" s="17"/>
      <c r="CHY563" s="913"/>
      <c r="CHZ563" s="17"/>
      <c r="CIA563" s="17"/>
      <c r="CIB563" s="219"/>
      <c r="CIC563" s="310"/>
      <c r="CID563" s="304"/>
      <c r="CIE563" s="408"/>
      <c r="CIF563" s="472"/>
      <c r="CIG563" s="906"/>
      <c r="CIH563" s="31"/>
      <c r="CII563" s="419"/>
      <c r="CIJ563" s="419"/>
      <c r="CIK563" s="471"/>
      <c r="CIL563" s="17"/>
      <c r="CIM563" s="419"/>
      <c r="CIN563" s="419"/>
      <c r="CIO563" s="17"/>
      <c r="CIP563" s="17"/>
      <c r="CIQ563" s="913"/>
      <c r="CIR563" s="17"/>
      <c r="CIS563" s="17"/>
      <c r="CIT563" s="219"/>
      <c r="CIU563" s="310"/>
      <c r="CIV563" s="304"/>
      <c r="CIW563" s="408"/>
      <c r="CIX563" s="472"/>
      <c r="CIY563" s="906"/>
      <c r="CIZ563" s="31"/>
      <c r="CJA563" s="419"/>
      <c r="CJB563" s="419"/>
      <c r="CJC563" s="471"/>
      <c r="CJD563" s="17"/>
      <c r="CJE563" s="419"/>
      <c r="CJF563" s="419"/>
      <c r="CJG563" s="17"/>
      <c r="CJH563" s="17"/>
      <c r="CJI563" s="913"/>
      <c r="CJJ563" s="17"/>
      <c r="CJK563" s="17"/>
      <c r="CJL563" s="219"/>
      <c r="CJM563" s="310"/>
      <c r="CJN563" s="304"/>
      <c r="CJO563" s="408"/>
      <c r="CJP563" s="472"/>
      <c r="CJQ563" s="906"/>
      <c r="CJR563" s="31"/>
      <c r="CJS563" s="419"/>
      <c r="CJT563" s="419"/>
      <c r="CJU563" s="471"/>
      <c r="CJV563" s="17"/>
      <c r="CJW563" s="419"/>
      <c r="CJX563" s="419"/>
      <c r="CJY563" s="17"/>
      <c r="CJZ563" s="17"/>
      <c r="CKA563" s="913"/>
      <c r="CKB563" s="17"/>
      <c r="CKC563" s="17"/>
      <c r="CKD563" s="219"/>
      <c r="CKE563" s="310"/>
      <c r="CKF563" s="304"/>
      <c r="CKG563" s="408"/>
      <c r="CKH563" s="472"/>
      <c r="CKI563" s="906"/>
      <c r="CKJ563" s="31"/>
      <c r="CKK563" s="419"/>
      <c r="CKL563" s="419"/>
      <c r="CKM563" s="471"/>
      <c r="CKN563" s="17"/>
      <c r="CKO563" s="419"/>
      <c r="CKP563" s="419"/>
      <c r="CKQ563" s="17"/>
      <c r="CKR563" s="17"/>
      <c r="CKS563" s="913"/>
      <c r="CKT563" s="17"/>
      <c r="CKU563" s="17"/>
      <c r="CKV563" s="219"/>
      <c r="CKW563" s="310"/>
      <c r="CKX563" s="304"/>
      <c r="CKY563" s="408"/>
      <c r="CKZ563" s="472"/>
      <c r="CLA563" s="906"/>
      <c r="CLB563" s="31"/>
      <c r="CLC563" s="419"/>
      <c r="CLD563" s="419"/>
      <c r="CLE563" s="471"/>
      <c r="CLF563" s="17"/>
      <c r="CLG563" s="419"/>
      <c r="CLH563" s="419"/>
      <c r="CLI563" s="17"/>
      <c r="CLJ563" s="17"/>
      <c r="CLK563" s="913"/>
      <c r="CLL563" s="17"/>
      <c r="CLM563" s="17"/>
      <c r="CLN563" s="219"/>
      <c r="CLO563" s="310"/>
      <c r="CLP563" s="304"/>
      <c r="CLQ563" s="408"/>
      <c r="CLR563" s="472"/>
      <c r="CLS563" s="906"/>
      <c r="CLT563" s="31"/>
      <c r="CLU563" s="419"/>
      <c r="CLV563" s="419"/>
      <c r="CLW563" s="471"/>
      <c r="CLX563" s="17"/>
      <c r="CLY563" s="419"/>
      <c r="CLZ563" s="419"/>
      <c r="CMA563" s="17"/>
      <c r="CMB563" s="17"/>
      <c r="CMC563" s="913"/>
      <c r="CMD563" s="17"/>
      <c r="CME563" s="17"/>
      <c r="CMF563" s="219"/>
      <c r="CMG563" s="310"/>
      <c r="CMH563" s="304"/>
      <c r="CMI563" s="408"/>
      <c r="CMJ563" s="472"/>
      <c r="CMK563" s="906"/>
      <c r="CML563" s="31"/>
      <c r="CMM563" s="419"/>
      <c r="CMN563" s="419"/>
      <c r="CMO563" s="471"/>
      <c r="CMP563" s="17"/>
      <c r="CMQ563" s="419"/>
      <c r="CMR563" s="419"/>
      <c r="CMS563" s="17"/>
      <c r="CMT563" s="17"/>
      <c r="CMU563" s="913"/>
      <c r="CMV563" s="17"/>
      <c r="CMW563" s="17"/>
      <c r="CMX563" s="219"/>
      <c r="CMY563" s="310"/>
      <c r="CMZ563" s="304"/>
      <c r="CNA563" s="408"/>
      <c r="CNB563" s="472"/>
      <c r="CNC563" s="906"/>
      <c r="CND563" s="31"/>
      <c r="CNE563" s="419"/>
      <c r="CNF563" s="419"/>
      <c r="CNG563" s="471"/>
      <c r="CNH563" s="17"/>
      <c r="CNI563" s="419"/>
      <c r="CNJ563" s="419"/>
      <c r="CNK563" s="17"/>
      <c r="CNL563" s="17"/>
      <c r="CNM563" s="913"/>
      <c r="CNN563" s="17"/>
      <c r="CNO563" s="17"/>
      <c r="CNP563" s="219"/>
      <c r="CNQ563" s="310"/>
      <c r="CNR563" s="304"/>
      <c r="CNS563" s="408"/>
      <c r="CNT563" s="472"/>
      <c r="CNU563" s="906"/>
      <c r="CNV563" s="31"/>
      <c r="CNW563" s="419"/>
      <c r="CNX563" s="419"/>
      <c r="CNY563" s="471"/>
      <c r="CNZ563" s="17"/>
      <c r="COA563" s="419"/>
      <c r="COB563" s="419"/>
      <c r="COC563" s="17"/>
      <c r="COD563" s="17"/>
      <c r="COE563" s="913"/>
      <c r="COF563" s="17"/>
      <c r="COG563" s="17"/>
      <c r="COH563" s="219"/>
      <c r="COI563" s="310"/>
      <c r="COJ563" s="304"/>
      <c r="COK563" s="408"/>
      <c r="COL563" s="472"/>
      <c r="COM563" s="906"/>
      <c r="CON563" s="31"/>
      <c r="COO563" s="419"/>
      <c r="COP563" s="419"/>
      <c r="COQ563" s="471"/>
      <c r="COR563" s="17"/>
      <c r="COS563" s="419"/>
      <c r="COT563" s="419"/>
      <c r="COU563" s="17"/>
      <c r="COV563" s="17"/>
      <c r="COW563" s="913"/>
      <c r="COX563" s="17"/>
      <c r="COY563" s="17"/>
      <c r="COZ563" s="219"/>
      <c r="CPA563" s="310"/>
      <c r="CPB563" s="304"/>
      <c r="CPC563" s="408"/>
      <c r="CPD563" s="472"/>
      <c r="CPE563" s="906"/>
      <c r="CPF563" s="31"/>
      <c r="CPG563" s="419"/>
      <c r="CPH563" s="419"/>
      <c r="CPI563" s="471"/>
      <c r="CPJ563" s="17"/>
      <c r="CPK563" s="419"/>
      <c r="CPL563" s="419"/>
      <c r="CPM563" s="17"/>
      <c r="CPN563" s="17"/>
      <c r="CPO563" s="913"/>
      <c r="CPP563" s="17"/>
      <c r="CPQ563" s="17"/>
      <c r="CPR563" s="219"/>
      <c r="CPS563" s="310"/>
      <c r="CPT563" s="304"/>
      <c r="CPU563" s="408"/>
      <c r="CPV563" s="472"/>
      <c r="CPW563" s="906"/>
      <c r="CPX563" s="31"/>
      <c r="CPY563" s="419"/>
      <c r="CPZ563" s="419"/>
      <c r="CQA563" s="471"/>
      <c r="CQB563" s="17"/>
      <c r="CQC563" s="419"/>
      <c r="CQD563" s="419"/>
      <c r="CQE563" s="17"/>
      <c r="CQF563" s="17"/>
      <c r="CQG563" s="913"/>
      <c r="CQH563" s="17"/>
      <c r="CQI563" s="17"/>
      <c r="CQJ563" s="219"/>
      <c r="CQK563" s="310"/>
      <c r="CQL563" s="304"/>
      <c r="CQM563" s="408"/>
      <c r="CQN563" s="472"/>
      <c r="CQO563" s="906"/>
      <c r="CQP563" s="31"/>
      <c r="CQQ563" s="419"/>
      <c r="CQR563" s="419"/>
      <c r="CQS563" s="471"/>
      <c r="CQT563" s="17"/>
      <c r="CQU563" s="419"/>
      <c r="CQV563" s="419"/>
      <c r="CQW563" s="17"/>
      <c r="CQX563" s="17"/>
      <c r="CQY563" s="913"/>
      <c r="CQZ563" s="17"/>
      <c r="CRA563" s="17"/>
      <c r="CRB563" s="219"/>
      <c r="CRC563" s="310"/>
      <c r="CRD563" s="304"/>
      <c r="CRE563" s="408"/>
      <c r="CRF563" s="472"/>
      <c r="CRG563" s="906"/>
      <c r="CRH563" s="31"/>
      <c r="CRI563" s="419"/>
      <c r="CRJ563" s="419"/>
      <c r="CRK563" s="471"/>
      <c r="CRL563" s="17"/>
      <c r="CRM563" s="419"/>
      <c r="CRN563" s="419"/>
      <c r="CRO563" s="17"/>
      <c r="CRP563" s="17"/>
      <c r="CRQ563" s="913"/>
      <c r="CRR563" s="17"/>
      <c r="CRS563" s="17"/>
      <c r="CRT563" s="219"/>
      <c r="CRU563" s="310"/>
      <c r="CRV563" s="304"/>
      <c r="CRW563" s="408"/>
      <c r="CRX563" s="472"/>
      <c r="CRY563" s="906"/>
      <c r="CRZ563" s="31"/>
      <c r="CSA563" s="419"/>
      <c r="CSB563" s="419"/>
      <c r="CSC563" s="471"/>
      <c r="CSD563" s="17"/>
      <c r="CSE563" s="419"/>
      <c r="CSF563" s="419"/>
      <c r="CSG563" s="17"/>
      <c r="CSH563" s="17"/>
      <c r="CSI563" s="913"/>
      <c r="CSJ563" s="17"/>
      <c r="CSK563" s="17"/>
      <c r="CSL563" s="219"/>
      <c r="CSM563" s="310"/>
      <c r="CSN563" s="304"/>
      <c r="CSO563" s="408"/>
      <c r="CSP563" s="472"/>
      <c r="CSQ563" s="906"/>
      <c r="CSR563" s="31"/>
      <c r="CSS563" s="419"/>
      <c r="CST563" s="419"/>
      <c r="CSU563" s="471"/>
      <c r="CSV563" s="17"/>
      <c r="CSW563" s="419"/>
      <c r="CSX563" s="419"/>
      <c r="CSY563" s="17"/>
      <c r="CSZ563" s="17"/>
      <c r="CTA563" s="913"/>
      <c r="CTB563" s="17"/>
      <c r="CTC563" s="17"/>
      <c r="CTD563" s="219"/>
      <c r="CTE563" s="310"/>
      <c r="CTF563" s="304"/>
      <c r="CTG563" s="408"/>
      <c r="CTH563" s="472"/>
      <c r="CTI563" s="906"/>
      <c r="CTJ563" s="31"/>
      <c r="CTK563" s="419"/>
      <c r="CTL563" s="419"/>
      <c r="CTM563" s="471"/>
      <c r="CTN563" s="17"/>
      <c r="CTO563" s="419"/>
      <c r="CTP563" s="419"/>
      <c r="CTQ563" s="17"/>
      <c r="CTR563" s="17"/>
      <c r="CTS563" s="913"/>
      <c r="CTT563" s="17"/>
      <c r="CTU563" s="17"/>
      <c r="CTV563" s="219"/>
      <c r="CTW563" s="310"/>
      <c r="CTX563" s="304"/>
      <c r="CTY563" s="408"/>
      <c r="CTZ563" s="472"/>
      <c r="CUA563" s="906"/>
      <c r="CUB563" s="31"/>
      <c r="CUC563" s="419"/>
      <c r="CUD563" s="419"/>
      <c r="CUE563" s="471"/>
      <c r="CUF563" s="17"/>
      <c r="CUG563" s="419"/>
      <c r="CUH563" s="419"/>
      <c r="CUI563" s="17"/>
      <c r="CUJ563" s="17"/>
      <c r="CUK563" s="913"/>
      <c r="CUL563" s="17"/>
      <c r="CUM563" s="17"/>
      <c r="CUN563" s="219"/>
      <c r="CUO563" s="310"/>
      <c r="CUP563" s="304"/>
      <c r="CUQ563" s="408"/>
      <c r="CUR563" s="472"/>
      <c r="CUS563" s="906"/>
      <c r="CUT563" s="31"/>
      <c r="CUU563" s="419"/>
      <c r="CUV563" s="419"/>
      <c r="CUW563" s="471"/>
      <c r="CUX563" s="17"/>
      <c r="CUY563" s="419"/>
      <c r="CUZ563" s="419"/>
      <c r="CVA563" s="17"/>
      <c r="CVB563" s="17"/>
      <c r="CVC563" s="913"/>
      <c r="CVD563" s="17"/>
      <c r="CVE563" s="17"/>
      <c r="CVF563" s="219"/>
      <c r="CVG563" s="310"/>
      <c r="CVH563" s="304"/>
      <c r="CVI563" s="408"/>
      <c r="CVJ563" s="472"/>
      <c r="CVK563" s="906"/>
      <c r="CVL563" s="31"/>
      <c r="CVM563" s="419"/>
      <c r="CVN563" s="419"/>
      <c r="CVO563" s="471"/>
      <c r="CVP563" s="17"/>
      <c r="CVQ563" s="419"/>
      <c r="CVR563" s="419"/>
      <c r="CVS563" s="17"/>
      <c r="CVT563" s="17"/>
      <c r="CVU563" s="913"/>
      <c r="CVV563" s="17"/>
      <c r="CVW563" s="17"/>
      <c r="CVX563" s="219"/>
      <c r="CVY563" s="310"/>
      <c r="CVZ563" s="304"/>
      <c r="CWA563" s="408"/>
      <c r="CWB563" s="472"/>
      <c r="CWC563" s="906"/>
      <c r="CWD563" s="31"/>
      <c r="CWE563" s="419"/>
      <c r="CWF563" s="419"/>
      <c r="CWG563" s="471"/>
      <c r="CWH563" s="17"/>
      <c r="CWI563" s="419"/>
      <c r="CWJ563" s="419"/>
      <c r="CWK563" s="17"/>
      <c r="CWL563" s="17"/>
      <c r="CWM563" s="913"/>
      <c r="CWN563" s="17"/>
      <c r="CWO563" s="17"/>
      <c r="CWP563" s="219"/>
      <c r="CWQ563" s="310"/>
      <c r="CWR563" s="304"/>
      <c r="CWS563" s="408"/>
      <c r="CWT563" s="472"/>
      <c r="CWU563" s="906"/>
      <c r="CWV563" s="31"/>
      <c r="CWW563" s="419"/>
      <c r="CWX563" s="419"/>
      <c r="CWY563" s="471"/>
      <c r="CWZ563" s="17"/>
      <c r="CXA563" s="419"/>
      <c r="CXB563" s="419"/>
      <c r="CXC563" s="17"/>
      <c r="CXD563" s="17"/>
      <c r="CXE563" s="913"/>
      <c r="CXF563" s="17"/>
      <c r="CXG563" s="17"/>
      <c r="CXH563" s="219"/>
      <c r="CXI563" s="310"/>
      <c r="CXJ563" s="304"/>
      <c r="CXK563" s="408"/>
      <c r="CXL563" s="472"/>
      <c r="CXM563" s="906"/>
      <c r="CXN563" s="31"/>
      <c r="CXO563" s="419"/>
      <c r="CXP563" s="419"/>
      <c r="CXQ563" s="471"/>
      <c r="CXR563" s="17"/>
      <c r="CXS563" s="419"/>
      <c r="CXT563" s="419"/>
      <c r="CXU563" s="17"/>
      <c r="CXV563" s="17"/>
      <c r="CXW563" s="913"/>
      <c r="CXX563" s="17"/>
      <c r="CXY563" s="17"/>
      <c r="CXZ563" s="219"/>
      <c r="CYA563" s="310"/>
      <c r="CYB563" s="304"/>
      <c r="CYC563" s="408"/>
      <c r="CYD563" s="472"/>
      <c r="CYE563" s="906"/>
      <c r="CYF563" s="31"/>
      <c r="CYG563" s="419"/>
      <c r="CYH563" s="419"/>
      <c r="CYI563" s="471"/>
      <c r="CYJ563" s="17"/>
      <c r="CYK563" s="419"/>
      <c r="CYL563" s="419"/>
      <c r="CYM563" s="17"/>
      <c r="CYN563" s="17"/>
      <c r="CYO563" s="913"/>
      <c r="CYP563" s="17"/>
      <c r="CYQ563" s="17"/>
      <c r="CYR563" s="219"/>
      <c r="CYS563" s="310"/>
      <c r="CYT563" s="304"/>
      <c r="CYU563" s="408"/>
      <c r="CYV563" s="472"/>
      <c r="CYW563" s="906"/>
      <c r="CYX563" s="31"/>
      <c r="CYY563" s="419"/>
      <c r="CYZ563" s="419"/>
      <c r="CZA563" s="471"/>
      <c r="CZB563" s="17"/>
      <c r="CZC563" s="419"/>
      <c r="CZD563" s="419"/>
      <c r="CZE563" s="17"/>
      <c r="CZF563" s="17"/>
      <c r="CZG563" s="913"/>
      <c r="CZH563" s="17"/>
      <c r="CZI563" s="17"/>
      <c r="CZJ563" s="219"/>
      <c r="CZK563" s="310"/>
      <c r="CZL563" s="304"/>
      <c r="CZM563" s="408"/>
      <c r="CZN563" s="472"/>
      <c r="CZO563" s="906"/>
      <c r="CZP563" s="31"/>
      <c r="CZQ563" s="419"/>
      <c r="CZR563" s="419"/>
      <c r="CZS563" s="471"/>
      <c r="CZT563" s="17"/>
      <c r="CZU563" s="419"/>
      <c r="CZV563" s="419"/>
      <c r="CZW563" s="17"/>
      <c r="CZX563" s="17"/>
      <c r="CZY563" s="913"/>
      <c r="CZZ563" s="17"/>
      <c r="DAA563" s="17"/>
      <c r="DAB563" s="219"/>
      <c r="DAC563" s="310"/>
      <c r="DAD563" s="304"/>
      <c r="DAE563" s="408"/>
      <c r="DAF563" s="472"/>
      <c r="DAG563" s="906"/>
      <c r="DAH563" s="31"/>
      <c r="DAI563" s="419"/>
      <c r="DAJ563" s="419"/>
      <c r="DAK563" s="471"/>
      <c r="DAL563" s="17"/>
      <c r="DAM563" s="419"/>
      <c r="DAN563" s="419"/>
      <c r="DAO563" s="17"/>
      <c r="DAP563" s="17"/>
      <c r="DAQ563" s="913"/>
      <c r="DAR563" s="17"/>
      <c r="DAS563" s="17"/>
      <c r="DAT563" s="219"/>
      <c r="DAU563" s="310"/>
      <c r="DAV563" s="304"/>
      <c r="DAW563" s="408"/>
      <c r="DAX563" s="472"/>
      <c r="DAY563" s="906"/>
      <c r="DAZ563" s="31"/>
      <c r="DBA563" s="419"/>
      <c r="DBB563" s="419"/>
      <c r="DBC563" s="471"/>
      <c r="DBD563" s="17"/>
      <c r="DBE563" s="419"/>
      <c r="DBF563" s="419"/>
      <c r="DBG563" s="17"/>
      <c r="DBH563" s="17"/>
      <c r="DBI563" s="913"/>
      <c r="DBJ563" s="17"/>
      <c r="DBK563" s="17"/>
      <c r="DBL563" s="219"/>
      <c r="DBM563" s="310"/>
      <c r="DBN563" s="304"/>
      <c r="DBO563" s="408"/>
      <c r="DBP563" s="472"/>
      <c r="DBQ563" s="906"/>
      <c r="DBR563" s="31"/>
      <c r="DBS563" s="419"/>
      <c r="DBT563" s="419"/>
      <c r="DBU563" s="471"/>
      <c r="DBV563" s="17"/>
      <c r="DBW563" s="419"/>
      <c r="DBX563" s="419"/>
      <c r="DBY563" s="17"/>
      <c r="DBZ563" s="17"/>
      <c r="DCA563" s="913"/>
      <c r="DCB563" s="17"/>
      <c r="DCC563" s="17"/>
      <c r="DCD563" s="219"/>
      <c r="DCE563" s="310"/>
      <c r="DCF563" s="304"/>
      <c r="DCG563" s="408"/>
      <c r="DCH563" s="472"/>
      <c r="DCI563" s="906"/>
      <c r="DCJ563" s="31"/>
      <c r="DCK563" s="419"/>
      <c r="DCL563" s="419"/>
      <c r="DCM563" s="471"/>
      <c r="DCN563" s="17"/>
      <c r="DCO563" s="419"/>
      <c r="DCP563" s="419"/>
      <c r="DCQ563" s="17"/>
      <c r="DCR563" s="17"/>
      <c r="DCS563" s="913"/>
      <c r="DCT563" s="17"/>
      <c r="DCU563" s="17"/>
      <c r="DCV563" s="219"/>
      <c r="DCW563" s="310"/>
      <c r="DCX563" s="304"/>
      <c r="DCY563" s="408"/>
      <c r="DCZ563" s="472"/>
      <c r="DDA563" s="906"/>
      <c r="DDB563" s="31"/>
      <c r="DDC563" s="419"/>
      <c r="DDD563" s="419"/>
      <c r="DDE563" s="471"/>
      <c r="DDF563" s="17"/>
      <c r="DDG563" s="419"/>
      <c r="DDH563" s="419"/>
      <c r="DDI563" s="17"/>
      <c r="DDJ563" s="17"/>
      <c r="DDK563" s="913"/>
      <c r="DDL563" s="17"/>
      <c r="DDM563" s="17"/>
      <c r="DDN563" s="219"/>
      <c r="DDO563" s="310"/>
      <c r="DDP563" s="304"/>
      <c r="DDQ563" s="408"/>
      <c r="DDR563" s="472"/>
      <c r="DDS563" s="906"/>
      <c r="DDT563" s="31"/>
      <c r="DDU563" s="419"/>
      <c r="DDV563" s="419"/>
      <c r="DDW563" s="471"/>
      <c r="DDX563" s="17"/>
      <c r="DDY563" s="419"/>
      <c r="DDZ563" s="419"/>
      <c r="DEA563" s="17"/>
      <c r="DEB563" s="17"/>
      <c r="DEC563" s="913"/>
      <c r="DED563" s="17"/>
      <c r="DEE563" s="17"/>
      <c r="DEF563" s="219"/>
      <c r="DEG563" s="310"/>
      <c r="DEH563" s="304"/>
      <c r="DEI563" s="408"/>
      <c r="DEJ563" s="472"/>
      <c r="DEK563" s="906"/>
      <c r="DEL563" s="31"/>
      <c r="DEM563" s="419"/>
      <c r="DEN563" s="419"/>
      <c r="DEO563" s="471"/>
      <c r="DEP563" s="17"/>
      <c r="DEQ563" s="419"/>
      <c r="DER563" s="419"/>
      <c r="DES563" s="17"/>
      <c r="DET563" s="17"/>
      <c r="DEU563" s="913"/>
      <c r="DEV563" s="17"/>
      <c r="DEW563" s="17"/>
      <c r="DEX563" s="219"/>
      <c r="DEY563" s="310"/>
      <c r="DEZ563" s="304"/>
      <c r="DFA563" s="408"/>
      <c r="DFB563" s="472"/>
      <c r="DFC563" s="906"/>
      <c r="DFD563" s="31"/>
      <c r="DFE563" s="419"/>
      <c r="DFF563" s="419"/>
      <c r="DFG563" s="471"/>
      <c r="DFH563" s="17"/>
      <c r="DFI563" s="419"/>
      <c r="DFJ563" s="419"/>
      <c r="DFK563" s="17"/>
      <c r="DFL563" s="17"/>
      <c r="DFM563" s="913"/>
      <c r="DFN563" s="17"/>
      <c r="DFO563" s="17"/>
      <c r="DFP563" s="219"/>
      <c r="DFQ563" s="310"/>
      <c r="DFR563" s="304"/>
      <c r="DFS563" s="408"/>
      <c r="DFT563" s="472"/>
      <c r="DFU563" s="906"/>
      <c r="DFV563" s="31"/>
      <c r="DFW563" s="419"/>
      <c r="DFX563" s="419"/>
      <c r="DFY563" s="471"/>
      <c r="DFZ563" s="17"/>
      <c r="DGA563" s="419"/>
      <c r="DGB563" s="419"/>
      <c r="DGC563" s="17"/>
      <c r="DGD563" s="17"/>
      <c r="DGE563" s="913"/>
      <c r="DGF563" s="17"/>
      <c r="DGG563" s="17"/>
      <c r="DGH563" s="219"/>
      <c r="DGI563" s="310"/>
      <c r="DGJ563" s="304"/>
      <c r="DGK563" s="408"/>
      <c r="DGL563" s="472"/>
      <c r="DGM563" s="906"/>
      <c r="DGN563" s="31"/>
      <c r="DGO563" s="419"/>
      <c r="DGP563" s="419"/>
      <c r="DGQ563" s="471"/>
      <c r="DGR563" s="17"/>
      <c r="DGS563" s="419"/>
      <c r="DGT563" s="419"/>
      <c r="DGU563" s="17"/>
      <c r="DGV563" s="17"/>
      <c r="DGW563" s="913"/>
      <c r="DGX563" s="17"/>
      <c r="DGY563" s="17"/>
      <c r="DGZ563" s="219"/>
      <c r="DHA563" s="310"/>
      <c r="DHB563" s="304"/>
      <c r="DHC563" s="408"/>
      <c r="DHD563" s="472"/>
      <c r="DHE563" s="906"/>
      <c r="DHF563" s="31"/>
      <c r="DHG563" s="419"/>
      <c r="DHH563" s="419"/>
      <c r="DHI563" s="471"/>
      <c r="DHJ563" s="17"/>
      <c r="DHK563" s="419"/>
      <c r="DHL563" s="419"/>
      <c r="DHM563" s="17"/>
      <c r="DHN563" s="17"/>
      <c r="DHO563" s="913"/>
      <c r="DHP563" s="17"/>
      <c r="DHQ563" s="17"/>
      <c r="DHR563" s="219"/>
      <c r="DHS563" s="310"/>
      <c r="DHT563" s="304"/>
      <c r="DHU563" s="408"/>
      <c r="DHV563" s="472"/>
      <c r="DHW563" s="906"/>
      <c r="DHX563" s="31"/>
      <c r="DHY563" s="419"/>
      <c r="DHZ563" s="419"/>
      <c r="DIA563" s="471"/>
      <c r="DIB563" s="17"/>
      <c r="DIC563" s="419"/>
      <c r="DID563" s="419"/>
      <c r="DIE563" s="17"/>
      <c r="DIF563" s="17"/>
      <c r="DIG563" s="913"/>
      <c r="DIH563" s="17"/>
      <c r="DII563" s="17"/>
      <c r="DIJ563" s="219"/>
      <c r="DIK563" s="310"/>
      <c r="DIL563" s="304"/>
      <c r="DIM563" s="408"/>
      <c r="DIN563" s="472"/>
      <c r="DIO563" s="906"/>
      <c r="DIP563" s="31"/>
      <c r="DIQ563" s="419"/>
      <c r="DIR563" s="419"/>
      <c r="DIS563" s="471"/>
      <c r="DIT563" s="17"/>
      <c r="DIU563" s="419"/>
      <c r="DIV563" s="419"/>
      <c r="DIW563" s="17"/>
      <c r="DIX563" s="17"/>
      <c r="DIY563" s="913"/>
      <c r="DIZ563" s="17"/>
      <c r="DJA563" s="17"/>
      <c r="DJB563" s="219"/>
      <c r="DJC563" s="310"/>
      <c r="DJD563" s="304"/>
      <c r="DJE563" s="408"/>
      <c r="DJF563" s="472"/>
      <c r="DJG563" s="906"/>
      <c r="DJH563" s="31"/>
      <c r="DJI563" s="419"/>
      <c r="DJJ563" s="419"/>
      <c r="DJK563" s="471"/>
      <c r="DJL563" s="17"/>
      <c r="DJM563" s="419"/>
      <c r="DJN563" s="419"/>
      <c r="DJO563" s="17"/>
      <c r="DJP563" s="17"/>
      <c r="DJQ563" s="913"/>
      <c r="DJR563" s="17"/>
      <c r="DJS563" s="17"/>
      <c r="DJT563" s="219"/>
      <c r="DJU563" s="310"/>
      <c r="DJV563" s="304"/>
      <c r="DJW563" s="408"/>
      <c r="DJX563" s="472"/>
      <c r="DJY563" s="906"/>
      <c r="DJZ563" s="31"/>
      <c r="DKA563" s="419"/>
      <c r="DKB563" s="419"/>
      <c r="DKC563" s="471"/>
      <c r="DKD563" s="17"/>
      <c r="DKE563" s="419"/>
      <c r="DKF563" s="419"/>
      <c r="DKG563" s="17"/>
      <c r="DKH563" s="17"/>
      <c r="DKI563" s="913"/>
      <c r="DKJ563" s="17"/>
      <c r="DKK563" s="17"/>
      <c r="DKL563" s="219"/>
      <c r="DKM563" s="310"/>
      <c r="DKN563" s="304"/>
      <c r="DKO563" s="408"/>
      <c r="DKP563" s="472"/>
      <c r="DKQ563" s="906"/>
      <c r="DKR563" s="31"/>
      <c r="DKS563" s="419"/>
      <c r="DKT563" s="419"/>
      <c r="DKU563" s="471"/>
      <c r="DKV563" s="17"/>
      <c r="DKW563" s="419"/>
      <c r="DKX563" s="419"/>
      <c r="DKY563" s="17"/>
      <c r="DKZ563" s="17"/>
      <c r="DLA563" s="913"/>
      <c r="DLB563" s="17"/>
      <c r="DLC563" s="17"/>
      <c r="DLD563" s="219"/>
      <c r="DLE563" s="310"/>
      <c r="DLF563" s="304"/>
      <c r="DLG563" s="408"/>
      <c r="DLH563" s="472"/>
      <c r="DLI563" s="906"/>
      <c r="DLJ563" s="31"/>
      <c r="DLK563" s="419"/>
      <c r="DLL563" s="419"/>
      <c r="DLM563" s="471"/>
      <c r="DLN563" s="17"/>
      <c r="DLO563" s="419"/>
      <c r="DLP563" s="419"/>
      <c r="DLQ563" s="17"/>
      <c r="DLR563" s="17"/>
      <c r="DLS563" s="913"/>
      <c r="DLT563" s="17"/>
      <c r="DLU563" s="17"/>
      <c r="DLV563" s="219"/>
      <c r="DLW563" s="310"/>
      <c r="DLX563" s="304"/>
      <c r="DLY563" s="408"/>
      <c r="DLZ563" s="472"/>
      <c r="DMA563" s="906"/>
      <c r="DMB563" s="31"/>
      <c r="DMC563" s="419"/>
      <c r="DMD563" s="419"/>
      <c r="DME563" s="471"/>
      <c r="DMF563" s="17"/>
      <c r="DMG563" s="419"/>
      <c r="DMH563" s="419"/>
      <c r="DMI563" s="17"/>
      <c r="DMJ563" s="17"/>
      <c r="DMK563" s="913"/>
      <c r="DML563" s="17"/>
      <c r="DMM563" s="17"/>
      <c r="DMN563" s="219"/>
      <c r="DMO563" s="310"/>
      <c r="DMP563" s="304"/>
      <c r="DMQ563" s="408"/>
      <c r="DMR563" s="472"/>
      <c r="DMS563" s="906"/>
      <c r="DMT563" s="31"/>
      <c r="DMU563" s="419"/>
      <c r="DMV563" s="419"/>
      <c r="DMW563" s="471"/>
      <c r="DMX563" s="17"/>
      <c r="DMY563" s="419"/>
      <c r="DMZ563" s="419"/>
      <c r="DNA563" s="17"/>
      <c r="DNB563" s="17"/>
      <c r="DNC563" s="913"/>
      <c r="DND563" s="17"/>
      <c r="DNE563" s="17"/>
      <c r="DNF563" s="219"/>
      <c r="DNG563" s="310"/>
      <c r="DNH563" s="304"/>
      <c r="DNI563" s="408"/>
      <c r="DNJ563" s="472"/>
      <c r="DNK563" s="906"/>
      <c r="DNL563" s="31"/>
      <c r="DNM563" s="419"/>
      <c r="DNN563" s="419"/>
      <c r="DNO563" s="471"/>
      <c r="DNP563" s="17"/>
      <c r="DNQ563" s="419"/>
      <c r="DNR563" s="419"/>
      <c r="DNS563" s="17"/>
      <c r="DNT563" s="17"/>
      <c r="DNU563" s="913"/>
      <c r="DNV563" s="17"/>
      <c r="DNW563" s="17"/>
      <c r="DNX563" s="219"/>
      <c r="DNY563" s="310"/>
      <c r="DNZ563" s="304"/>
      <c r="DOA563" s="408"/>
      <c r="DOB563" s="472"/>
      <c r="DOC563" s="906"/>
      <c r="DOD563" s="31"/>
      <c r="DOE563" s="419"/>
      <c r="DOF563" s="419"/>
      <c r="DOG563" s="471"/>
      <c r="DOH563" s="17"/>
      <c r="DOI563" s="419"/>
      <c r="DOJ563" s="419"/>
      <c r="DOK563" s="17"/>
      <c r="DOL563" s="17"/>
      <c r="DOM563" s="913"/>
      <c r="DON563" s="17"/>
      <c r="DOO563" s="17"/>
      <c r="DOP563" s="219"/>
      <c r="DOQ563" s="310"/>
      <c r="DOR563" s="304"/>
      <c r="DOS563" s="408"/>
      <c r="DOT563" s="472"/>
      <c r="DOU563" s="906"/>
      <c r="DOV563" s="31"/>
      <c r="DOW563" s="419"/>
      <c r="DOX563" s="419"/>
      <c r="DOY563" s="471"/>
      <c r="DOZ563" s="17"/>
      <c r="DPA563" s="419"/>
      <c r="DPB563" s="419"/>
      <c r="DPC563" s="17"/>
      <c r="DPD563" s="17"/>
      <c r="DPE563" s="913"/>
      <c r="DPF563" s="17"/>
      <c r="DPG563" s="17"/>
      <c r="DPH563" s="219"/>
      <c r="DPI563" s="310"/>
      <c r="DPJ563" s="304"/>
      <c r="DPK563" s="408"/>
      <c r="DPL563" s="472"/>
      <c r="DPM563" s="906"/>
      <c r="DPN563" s="31"/>
      <c r="DPO563" s="419"/>
      <c r="DPP563" s="419"/>
      <c r="DPQ563" s="471"/>
      <c r="DPR563" s="17"/>
      <c r="DPS563" s="419"/>
      <c r="DPT563" s="419"/>
      <c r="DPU563" s="17"/>
      <c r="DPV563" s="17"/>
      <c r="DPW563" s="913"/>
      <c r="DPX563" s="17"/>
      <c r="DPY563" s="17"/>
      <c r="DPZ563" s="219"/>
      <c r="DQA563" s="310"/>
      <c r="DQB563" s="304"/>
      <c r="DQC563" s="408"/>
      <c r="DQD563" s="472"/>
      <c r="DQE563" s="906"/>
      <c r="DQF563" s="31"/>
      <c r="DQG563" s="419"/>
      <c r="DQH563" s="419"/>
      <c r="DQI563" s="471"/>
      <c r="DQJ563" s="17"/>
      <c r="DQK563" s="419"/>
      <c r="DQL563" s="419"/>
      <c r="DQM563" s="17"/>
      <c r="DQN563" s="17"/>
      <c r="DQO563" s="913"/>
      <c r="DQP563" s="17"/>
      <c r="DQQ563" s="17"/>
      <c r="DQR563" s="219"/>
      <c r="DQS563" s="310"/>
      <c r="DQT563" s="304"/>
      <c r="DQU563" s="408"/>
      <c r="DQV563" s="472"/>
      <c r="DQW563" s="906"/>
      <c r="DQX563" s="31"/>
      <c r="DQY563" s="419"/>
      <c r="DQZ563" s="419"/>
      <c r="DRA563" s="471"/>
      <c r="DRB563" s="17"/>
      <c r="DRC563" s="419"/>
      <c r="DRD563" s="419"/>
      <c r="DRE563" s="17"/>
      <c r="DRF563" s="17"/>
      <c r="DRG563" s="913"/>
      <c r="DRH563" s="17"/>
      <c r="DRI563" s="17"/>
      <c r="DRJ563" s="219"/>
      <c r="DRK563" s="310"/>
      <c r="DRL563" s="304"/>
      <c r="DRM563" s="408"/>
      <c r="DRN563" s="472"/>
      <c r="DRO563" s="906"/>
      <c r="DRP563" s="31"/>
      <c r="DRQ563" s="419"/>
      <c r="DRR563" s="419"/>
      <c r="DRS563" s="471"/>
      <c r="DRT563" s="17"/>
      <c r="DRU563" s="419"/>
      <c r="DRV563" s="419"/>
      <c r="DRW563" s="17"/>
      <c r="DRX563" s="17"/>
      <c r="DRY563" s="913"/>
      <c r="DRZ563" s="17"/>
      <c r="DSA563" s="17"/>
      <c r="DSB563" s="219"/>
      <c r="DSC563" s="310"/>
      <c r="DSD563" s="304"/>
      <c r="DSE563" s="408"/>
      <c r="DSF563" s="472"/>
      <c r="DSG563" s="906"/>
      <c r="DSH563" s="31"/>
      <c r="DSI563" s="419"/>
      <c r="DSJ563" s="419"/>
      <c r="DSK563" s="471"/>
      <c r="DSL563" s="17"/>
      <c r="DSM563" s="419"/>
      <c r="DSN563" s="419"/>
      <c r="DSO563" s="17"/>
      <c r="DSP563" s="17"/>
      <c r="DSQ563" s="913"/>
      <c r="DSR563" s="17"/>
      <c r="DSS563" s="17"/>
      <c r="DST563" s="219"/>
      <c r="DSU563" s="310"/>
      <c r="DSV563" s="304"/>
      <c r="DSW563" s="408"/>
      <c r="DSX563" s="472"/>
      <c r="DSY563" s="906"/>
      <c r="DSZ563" s="31"/>
      <c r="DTA563" s="419"/>
      <c r="DTB563" s="419"/>
      <c r="DTC563" s="471"/>
      <c r="DTD563" s="17"/>
      <c r="DTE563" s="419"/>
      <c r="DTF563" s="419"/>
      <c r="DTG563" s="17"/>
      <c r="DTH563" s="17"/>
      <c r="DTI563" s="913"/>
      <c r="DTJ563" s="17"/>
      <c r="DTK563" s="17"/>
      <c r="DTL563" s="219"/>
      <c r="DTM563" s="310"/>
      <c r="DTN563" s="304"/>
      <c r="DTO563" s="408"/>
      <c r="DTP563" s="472"/>
      <c r="DTQ563" s="906"/>
      <c r="DTR563" s="31"/>
      <c r="DTS563" s="419"/>
      <c r="DTT563" s="419"/>
      <c r="DTU563" s="471"/>
      <c r="DTV563" s="17"/>
      <c r="DTW563" s="419"/>
      <c r="DTX563" s="419"/>
      <c r="DTY563" s="17"/>
      <c r="DTZ563" s="17"/>
      <c r="DUA563" s="913"/>
      <c r="DUB563" s="17"/>
      <c r="DUC563" s="17"/>
      <c r="DUD563" s="219"/>
      <c r="DUE563" s="310"/>
      <c r="DUF563" s="304"/>
      <c r="DUG563" s="408"/>
      <c r="DUH563" s="472"/>
      <c r="DUI563" s="906"/>
      <c r="DUJ563" s="31"/>
      <c r="DUK563" s="419"/>
      <c r="DUL563" s="419"/>
      <c r="DUM563" s="471"/>
      <c r="DUN563" s="17"/>
      <c r="DUO563" s="419"/>
      <c r="DUP563" s="419"/>
      <c r="DUQ563" s="17"/>
      <c r="DUR563" s="17"/>
      <c r="DUS563" s="913"/>
      <c r="DUT563" s="17"/>
      <c r="DUU563" s="17"/>
      <c r="DUV563" s="219"/>
      <c r="DUW563" s="310"/>
      <c r="DUX563" s="304"/>
      <c r="DUY563" s="408"/>
      <c r="DUZ563" s="472"/>
      <c r="DVA563" s="906"/>
      <c r="DVB563" s="31"/>
      <c r="DVC563" s="419"/>
      <c r="DVD563" s="419"/>
      <c r="DVE563" s="471"/>
      <c r="DVF563" s="17"/>
      <c r="DVG563" s="419"/>
      <c r="DVH563" s="419"/>
      <c r="DVI563" s="17"/>
      <c r="DVJ563" s="17"/>
      <c r="DVK563" s="913"/>
      <c r="DVL563" s="17"/>
      <c r="DVM563" s="17"/>
      <c r="DVN563" s="219"/>
      <c r="DVO563" s="310"/>
      <c r="DVP563" s="304"/>
      <c r="DVQ563" s="408"/>
      <c r="DVR563" s="472"/>
      <c r="DVS563" s="906"/>
      <c r="DVT563" s="31"/>
      <c r="DVU563" s="419"/>
      <c r="DVV563" s="419"/>
      <c r="DVW563" s="471"/>
      <c r="DVX563" s="17"/>
      <c r="DVY563" s="419"/>
      <c r="DVZ563" s="419"/>
      <c r="DWA563" s="17"/>
      <c r="DWB563" s="17"/>
      <c r="DWC563" s="913"/>
      <c r="DWD563" s="17"/>
      <c r="DWE563" s="17"/>
      <c r="DWF563" s="219"/>
      <c r="DWG563" s="310"/>
      <c r="DWH563" s="304"/>
      <c r="DWI563" s="408"/>
      <c r="DWJ563" s="472"/>
      <c r="DWK563" s="906"/>
      <c r="DWL563" s="31"/>
      <c r="DWM563" s="419"/>
      <c r="DWN563" s="419"/>
      <c r="DWO563" s="471"/>
      <c r="DWP563" s="17"/>
      <c r="DWQ563" s="419"/>
      <c r="DWR563" s="419"/>
      <c r="DWS563" s="17"/>
      <c r="DWT563" s="17"/>
      <c r="DWU563" s="913"/>
      <c r="DWV563" s="17"/>
      <c r="DWW563" s="17"/>
      <c r="DWX563" s="219"/>
      <c r="DWY563" s="310"/>
      <c r="DWZ563" s="304"/>
      <c r="DXA563" s="408"/>
      <c r="DXB563" s="472"/>
      <c r="DXC563" s="906"/>
      <c r="DXD563" s="31"/>
      <c r="DXE563" s="419"/>
      <c r="DXF563" s="419"/>
      <c r="DXG563" s="471"/>
      <c r="DXH563" s="17"/>
      <c r="DXI563" s="419"/>
      <c r="DXJ563" s="419"/>
      <c r="DXK563" s="17"/>
      <c r="DXL563" s="17"/>
      <c r="DXM563" s="913"/>
      <c r="DXN563" s="17"/>
      <c r="DXO563" s="17"/>
      <c r="DXP563" s="219"/>
      <c r="DXQ563" s="310"/>
      <c r="DXR563" s="304"/>
      <c r="DXS563" s="408"/>
      <c r="DXT563" s="472"/>
      <c r="DXU563" s="906"/>
      <c r="DXV563" s="31"/>
      <c r="DXW563" s="419"/>
      <c r="DXX563" s="419"/>
      <c r="DXY563" s="471"/>
      <c r="DXZ563" s="17"/>
      <c r="DYA563" s="419"/>
      <c r="DYB563" s="419"/>
      <c r="DYC563" s="17"/>
      <c r="DYD563" s="17"/>
      <c r="DYE563" s="913"/>
      <c r="DYF563" s="17"/>
      <c r="DYG563" s="17"/>
      <c r="DYH563" s="219"/>
      <c r="DYI563" s="310"/>
      <c r="DYJ563" s="304"/>
      <c r="DYK563" s="408"/>
      <c r="DYL563" s="472"/>
      <c r="DYM563" s="906"/>
      <c r="DYN563" s="31"/>
      <c r="DYO563" s="419"/>
      <c r="DYP563" s="419"/>
      <c r="DYQ563" s="471"/>
      <c r="DYR563" s="17"/>
      <c r="DYS563" s="419"/>
      <c r="DYT563" s="419"/>
      <c r="DYU563" s="17"/>
      <c r="DYV563" s="17"/>
      <c r="DYW563" s="913"/>
      <c r="DYX563" s="17"/>
      <c r="DYY563" s="17"/>
      <c r="DYZ563" s="219"/>
      <c r="DZA563" s="310"/>
      <c r="DZB563" s="304"/>
      <c r="DZC563" s="408"/>
      <c r="DZD563" s="472"/>
      <c r="DZE563" s="906"/>
      <c r="DZF563" s="31"/>
      <c r="DZG563" s="419"/>
      <c r="DZH563" s="419"/>
      <c r="DZI563" s="471"/>
      <c r="DZJ563" s="17"/>
      <c r="DZK563" s="419"/>
      <c r="DZL563" s="419"/>
      <c r="DZM563" s="17"/>
      <c r="DZN563" s="17"/>
      <c r="DZO563" s="913"/>
      <c r="DZP563" s="17"/>
      <c r="DZQ563" s="17"/>
      <c r="DZR563" s="219"/>
      <c r="DZS563" s="310"/>
      <c r="DZT563" s="304"/>
      <c r="DZU563" s="408"/>
      <c r="DZV563" s="472"/>
      <c r="DZW563" s="906"/>
      <c r="DZX563" s="31"/>
      <c r="DZY563" s="419"/>
      <c r="DZZ563" s="419"/>
      <c r="EAA563" s="471"/>
      <c r="EAB563" s="17"/>
      <c r="EAC563" s="419"/>
      <c r="EAD563" s="419"/>
      <c r="EAE563" s="17"/>
      <c r="EAF563" s="17"/>
      <c r="EAG563" s="913"/>
      <c r="EAH563" s="17"/>
      <c r="EAI563" s="17"/>
      <c r="EAJ563" s="219"/>
      <c r="EAK563" s="310"/>
      <c r="EAL563" s="304"/>
      <c r="EAM563" s="408"/>
      <c r="EAN563" s="472"/>
      <c r="EAO563" s="906"/>
      <c r="EAP563" s="31"/>
      <c r="EAQ563" s="419"/>
      <c r="EAR563" s="419"/>
      <c r="EAS563" s="471"/>
      <c r="EAT563" s="17"/>
      <c r="EAU563" s="419"/>
      <c r="EAV563" s="419"/>
      <c r="EAW563" s="17"/>
      <c r="EAX563" s="17"/>
      <c r="EAY563" s="913"/>
      <c r="EAZ563" s="17"/>
      <c r="EBA563" s="17"/>
      <c r="EBB563" s="219"/>
      <c r="EBC563" s="310"/>
      <c r="EBD563" s="304"/>
      <c r="EBE563" s="408"/>
      <c r="EBF563" s="472"/>
      <c r="EBG563" s="906"/>
      <c r="EBH563" s="31"/>
      <c r="EBI563" s="419"/>
      <c r="EBJ563" s="419"/>
      <c r="EBK563" s="471"/>
      <c r="EBL563" s="17"/>
      <c r="EBM563" s="419"/>
      <c r="EBN563" s="419"/>
      <c r="EBO563" s="17"/>
      <c r="EBP563" s="17"/>
      <c r="EBQ563" s="913"/>
      <c r="EBR563" s="17"/>
      <c r="EBS563" s="17"/>
      <c r="EBT563" s="219"/>
      <c r="EBU563" s="310"/>
      <c r="EBV563" s="304"/>
      <c r="EBW563" s="408"/>
      <c r="EBX563" s="472"/>
      <c r="EBY563" s="906"/>
      <c r="EBZ563" s="31"/>
      <c r="ECA563" s="419"/>
      <c r="ECB563" s="419"/>
      <c r="ECC563" s="471"/>
      <c r="ECD563" s="17"/>
      <c r="ECE563" s="419"/>
      <c r="ECF563" s="419"/>
      <c r="ECG563" s="17"/>
      <c r="ECH563" s="17"/>
      <c r="ECI563" s="913"/>
      <c r="ECJ563" s="17"/>
      <c r="ECK563" s="17"/>
      <c r="ECL563" s="219"/>
      <c r="ECM563" s="310"/>
      <c r="ECN563" s="304"/>
      <c r="ECO563" s="408"/>
      <c r="ECP563" s="472"/>
      <c r="ECQ563" s="906"/>
      <c r="ECR563" s="31"/>
      <c r="ECS563" s="419"/>
      <c r="ECT563" s="419"/>
      <c r="ECU563" s="471"/>
      <c r="ECV563" s="17"/>
      <c r="ECW563" s="419"/>
      <c r="ECX563" s="419"/>
      <c r="ECY563" s="17"/>
      <c r="ECZ563" s="17"/>
      <c r="EDA563" s="913"/>
      <c r="EDB563" s="17"/>
      <c r="EDC563" s="17"/>
      <c r="EDD563" s="219"/>
      <c r="EDE563" s="310"/>
      <c r="EDF563" s="304"/>
      <c r="EDG563" s="408"/>
      <c r="EDH563" s="472"/>
      <c r="EDI563" s="906"/>
      <c r="EDJ563" s="31"/>
      <c r="EDK563" s="419"/>
      <c r="EDL563" s="419"/>
      <c r="EDM563" s="471"/>
      <c r="EDN563" s="17"/>
      <c r="EDO563" s="419"/>
      <c r="EDP563" s="419"/>
      <c r="EDQ563" s="17"/>
      <c r="EDR563" s="17"/>
      <c r="EDS563" s="913"/>
      <c r="EDT563" s="17"/>
      <c r="EDU563" s="17"/>
      <c r="EDV563" s="219"/>
      <c r="EDW563" s="310"/>
      <c r="EDX563" s="304"/>
      <c r="EDY563" s="408"/>
      <c r="EDZ563" s="472"/>
      <c r="EEA563" s="906"/>
      <c r="EEB563" s="31"/>
      <c r="EEC563" s="419"/>
      <c r="EED563" s="419"/>
      <c r="EEE563" s="471"/>
      <c r="EEF563" s="17"/>
      <c r="EEG563" s="419"/>
      <c r="EEH563" s="419"/>
      <c r="EEI563" s="17"/>
      <c r="EEJ563" s="17"/>
      <c r="EEK563" s="913"/>
      <c r="EEL563" s="17"/>
      <c r="EEM563" s="17"/>
      <c r="EEN563" s="219"/>
      <c r="EEO563" s="310"/>
      <c r="EEP563" s="304"/>
      <c r="EEQ563" s="408"/>
      <c r="EER563" s="472"/>
      <c r="EES563" s="906"/>
      <c r="EET563" s="31"/>
      <c r="EEU563" s="419"/>
      <c r="EEV563" s="419"/>
      <c r="EEW563" s="471"/>
      <c r="EEX563" s="17"/>
      <c r="EEY563" s="419"/>
      <c r="EEZ563" s="419"/>
      <c r="EFA563" s="17"/>
      <c r="EFB563" s="17"/>
      <c r="EFC563" s="913"/>
      <c r="EFD563" s="17"/>
      <c r="EFE563" s="17"/>
      <c r="EFF563" s="219"/>
      <c r="EFG563" s="310"/>
      <c r="EFH563" s="304"/>
      <c r="EFI563" s="408"/>
      <c r="EFJ563" s="472"/>
      <c r="EFK563" s="906"/>
      <c r="EFL563" s="31"/>
      <c r="EFM563" s="419"/>
      <c r="EFN563" s="419"/>
      <c r="EFO563" s="471"/>
      <c r="EFP563" s="17"/>
      <c r="EFQ563" s="419"/>
      <c r="EFR563" s="419"/>
      <c r="EFS563" s="17"/>
      <c r="EFT563" s="17"/>
      <c r="EFU563" s="913"/>
      <c r="EFV563" s="17"/>
      <c r="EFW563" s="17"/>
      <c r="EFX563" s="219"/>
      <c r="EFY563" s="310"/>
      <c r="EFZ563" s="304"/>
      <c r="EGA563" s="408"/>
      <c r="EGB563" s="472"/>
      <c r="EGC563" s="906"/>
      <c r="EGD563" s="31"/>
      <c r="EGE563" s="419"/>
      <c r="EGF563" s="419"/>
      <c r="EGG563" s="471"/>
      <c r="EGH563" s="17"/>
      <c r="EGI563" s="419"/>
      <c r="EGJ563" s="419"/>
      <c r="EGK563" s="17"/>
      <c r="EGL563" s="17"/>
      <c r="EGM563" s="913"/>
      <c r="EGN563" s="17"/>
      <c r="EGO563" s="17"/>
      <c r="EGP563" s="219"/>
      <c r="EGQ563" s="310"/>
      <c r="EGR563" s="304"/>
      <c r="EGS563" s="408"/>
      <c r="EGT563" s="472"/>
      <c r="EGU563" s="906"/>
      <c r="EGV563" s="31"/>
      <c r="EGW563" s="419"/>
      <c r="EGX563" s="419"/>
      <c r="EGY563" s="471"/>
      <c r="EGZ563" s="17"/>
      <c r="EHA563" s="419"/>
      <c r="EHB563" s="419"/>
      <c r="EHC563" s="17"/>
      <c r="EHD563" s="17"/>
      <c r="EHE563" s="913"/>
      <c r="EHF563" s="17"/>
      <c r="EHG563" s="17"/>
      <c r="EHH563" s="219"/>
      <c r="EHI563" s="310"/>
      <c r="EHJ563" s="304"/>
      <c r="EHK563" s="408"/>
      <c r="EHL563" s="472"/>
      <c r="EHM563" s="906"/>
      <c r="EHN563" s="31"/>
      <c r="EHO563" s="419"/>
      <c r="EHP563" s="419"/>
      <c r="EHQ563" s="471"/>
      <c r="EHR563" s="17"/>
      <c r="EHS563" s="419"/>
      <c r="EHT563" s="419"/>
      <c r="EHU563" s="17"/>
      <c r="EHV563" s="17"/>
      <c r="EHW563" s="913"/>
      <c r="EHX563" s="17"/>
      <c r="EHY563" s="17"/>
      <c r="EHZ563" s="219"/>
      <c r="EIA563" s="310"/>
      <c r="EIB563" s="304"/>
      <c r="EIC563" s="408"/>
      <c r="EID563" s="472"/>
      <c r="EIE563" s="906"/>
      <c r="EIF563" s="31"/>
      <c r="EIG563" s="419"/>
      <c r="EIH563" s="419"/>
      <c r="EII563" s="471"/>
      <c r="EIJ563" s="17"/>
      <c r="EIK563" s="419"/>
      <c r="EIL563" s="419"/>
      <c r="EIM563" s="17"/>
      <c r="EIN563" s="17"/>
      <c r="EIO563" s="913"/>
      <c r="EIP563" s="17"/>
      <c r="EIQ563" s="17"/>
      <c r="EIR563" s="219"/>
      <c r="EIS563" s="310"/>
      <c r="EIT563" s="304"/>
      <c r="EIU563" s="408"/>
      <c r="EIV563" s="472"/>
      <c r="EIW563" s="906"/>
      <c r="EIX563" s="31"/>
      <c r="EIY563" s="419"/>
      <c r="EIZ563" s="419"/>
      <c r="EJA563" s="471"/>
      <c r="EJB563" s="17"/>
      <c r="EJC563" s="419"/>
      <c r="EJD563" s="419"/>
      <c r="EJE563" s="17"/>
      <c r="EJF563" s="17"/>
      <c r="EJG563" s="913"/>
      <c r="EJH563" s="17"/>
      <c r="EJI563" s="17"/>
      <c r="EJJ563" s="219"/>
      <c r="EJK563" s="310"/>
      <c r="EJL563" s="304"/>
      <c r="EJM563" s="408"/>
      <c r="EJN563" s="472"/>
      <c r="EJO563" s="906"/>
      <c r="EJP563" s="31"/>
      <c r="EJQ563" s="419"/>
      <c r="EJR563" s="419"/>
      <c r="EJS563" s="471"/>
      <c r="EJT563" s="17"/>
      <c r="EJU563" s="419"/>
      <c r="EJV563" s="419"/>
      <c r="EJW563" s="17"/>
      <c r="EJX563" s="17"/>
      <c r="EJY563" s="913"/>
      <c r="EJZ563" s="17"/>
      <c r="EKA563" s="17"/>
      <c r="EKB563" s="219"/>
      <c r="EKC563" s="310"/>
      <c r="EKD563" s="304"/>
      <c r="EKE563" s="408"/>
      <c r="EKF563" s="472"/>
      <c r="EKG563" s="906"/>
      <c r="EKH563" s="31"/>
      <c r="EKI563" s="419"/>
      <c r="EKJ563" s="419"/>
      <c r="EKK563" s="471"/>
      <c r="EKL563" s="17"/>
      <c r="EKM563" s="419"/>
      <c r="EKN563" s="419"/>
      <c r="EKO563" s="17"/>
      <c r="EKP563" s="17"/>
      <c r="EKQ563" s="913"/>
      <c r="EKR563" s="17"/>
      <c r="EKS563" s="17"/>
      <c r="EKT563" s="219"/>
      <c r="EKU563" s="310"/>
      <c r="EKV563" s="304"/>
      <c r="EKW563" s="408"/>
      <c r="EKX563" s="472"/>
      <c r="EKY563" s="906"/>
      <c r="EKZ563" s="31"/>
      <c r="ELA563" s="419"/>
      <c r="ELB563" s="419"/>
      <c r="ELC563" s="471"/>
      <c r="ELD563" s="17"/>
      <c r="ELE563" s="419"/>
      <c r="ELF563" s="419"/>
      <c r="ELG563" s="17"/>
      <c r="ELH563" s="17"/>
      <c r="ELI563" s="913"/>
      <c r="ELJ563" s="17"/>
      <c r="ELK563" s="17"/>
      <c r="ELL563" s="219"/>
      <c r="ELM563" s="310"/>
      <c r="ELN563" s="304"/>
      <c r="ELO563" s="408"/>
      <c r="ELP563" s="472"/>
      <c r="ELQ563" s="906"/>
      <c r="ELR563" s="31"/>
      <c r="ELS563" s="419"/>
      <c r="ELT563" s="419"/>
      <c r="ELU563" s="471"/>
      <c r="ELV563" s="17"/>
      <c r="ELW563" s="419"/>
      <c r="ELX563" s="419"/>
      <c r="ELY563" s="17"/>
      <c r="ELZ563" s="17"/>
      <c r="EMA563" s="913"/>
      <c r="EMB563" s="17"/>
      <c r="EMC563" s="17"/>
      <c r="EMD563" s="219"/>
      <c r="EME563" s="310"/>
      <c r="EMF563" s="304"/>
      <c r="EMG563" s="408"/>
      <c r="EMH563" s="472"/>
      <c r="EMI563" s="906"/>
      <c r="EMJ563" s="31"/>
      <c r="EMK563" s="419"/>
      <c r="EML563" s="419"/>
      <c r="EMM563" s="471"/>
      <c r="EMN563" s="17"/>
      <c r="EMO563" s="419"/>
      <c r="EMP563" s="419"/>
      <c r="EMQ563" s="17"/>
      <c r="EMR563" s="17"/>
      <c r="EMS563" s="913"/>
      <c r="EMT563" s="17"/>
      <c r="EMU563" s="17"/>
      <c r="EMV563" s="219"/>
      <c r="EMW563" s="310"/>
      <c r="EMX563" s="304"/>
      <c r="EMY563" s="408"/>
      <c r="EMZ563" s="472"/>
      <c r="ENA563" s="906"/>
      <c r="ENB563" s="31"/>
      <c r="ENC563" s="419"/>
      <c r="END563" s="419"/>
      <c r="ENE563" s="471"/>
      <c r="ENF563" s="17"/>
      <c r="ENG563" s="419"/>
      <c r="ENH563" s="419"/>
      <c r="ENI563" s="17"/>
      <c r="ENJ563" s="17"/>
      <c r="ENK563" s="913"/>
      <c r="ENL563" s="17"/>
      <c r="ENM563" s="17"/>
      <c r="ENN563" s="219"/>
      <c r="ENO563" s="310"/>
      <c r="ENP563" s="304"/>
      <c r="ENQ563" s="408"/>
      <c r="ENR563" s="472"/>
      <c r="ENS563" s="906"/>
      <c r="ENT563" s="31"/>
      <c r="ENU563" s="419"/>
      <c r="ENV563" s="419"/>
      <c r="ENW563" s="471"/>
      <c r="ENX563" s="17"/>
      <c r="ENY563" s="419"/>
      <c r="ENZ563" s="419"/>
      <c r="EOA563" s="17"/>
      <c r="EOB563" s="17"/>
      <c r="EOC563" s="913"/>
      <c r="EOD563" s="17"/>
      <c r="EOE563" s="17"/>
      <c r="EOF563" s="219"/>
      <c r="EOG563" s="310"/>
      <c r="EOH563" s="304"/>
      <c r="EOI563" s="408"/>
      <c r="EOJ563" s="472"/>
      <c r="EOK563" s="906"/>
      <c r="EOL563" s="31"/>
      <c r="EOM563" s="419"/>
      <c r="EON563" s="419"/>
      <c r="EOO563" s="471"/>
      <c r="EOP563" s="17"/>
      <c r="EOQ563" s="419"/>
      <c r="EOR563" s="419"/>
      <c r="EOS563" s="17"/>
      <c r="EOT563" s="17"/>
      <c r="EOU563" s="913"/>
      <c r="EOV563" s="17"/>
      <c r="EOW563" s="17"/>
      <c r="EOX563" s="219"/>
      <c r="EOY563" s="310"/>
      <c r="EOZ563" s="304"/>
      <c r="EPA563" s="408"/>
      <c r="EPB563" s="472"/>
      <c r="EPC563" s="906"/>
      <c r="EPD563" s="31"/>
      <c r="EPE563" s="419"/>
      <c r="EPF563" s="419"/>
      <c r="EPG563" s="471"/>
      <c r="EPH563" s="17"/>
      <c r="EPI563" s="419"/>
      <c r="EPJ563" s="419"/>
      <c r="EPK563" s="17"/>
      <c r="EPL563" s="17"/>
      <c r="EPM563" s="913"/>
      <c r="EPN563" s="17"/>
      <c r="EPO563" s="17"/>
      <c r="EPP563" s="219"/>
      <c r="EPQ563" s="310"/>
      <c r="EPR563" s="304"/>
      <c r="EPS563" s="408"/>
      <c r="EPT563" s="472"/>
      <c r="EPU563" s="906"/>
      <c r="EPV563" s="31"/>
      <c r="EPW563" s="419"/>
      <c r="EPX563" s="419"/>
      <c r="EPY563" s="471"/>
      <c r="EPZ563" s="17"/>
      <c r="EQA563" s="419"/>
      <c r="EQB563" s="419"/>
      <c r="EQC563" s="17"/>
      <c r="EQD563" s="17"/>
      <c r="EQE563" s="913"/>
      <c r="EQF563" s="17"/>
      <c r="EQG563" s="17"/>
      <c r="EQH563" s="219"/>
      <c r="EQI563" s="310"/>
      <c r="EQJ563" s="304"/>
      <c r="EQK563" s="408"/>
      <c r="EQL563" s="472"/>
      <c r="EQM563" s="906"/>
      <c r="EQN563" s="31"/>
      <c r="EQO563" s="419"/>
      <c r="EQP563" s="419"/>
      <c r="EQQ563" s="471"/>
      <c r="EQR563" s="17"/>
      <c r="EQS563" s="419"/>
      <c r="EQT563" s="419"/>
      <c r="EQU563" s="17"/>
      <c r="EQV563" s="17"/>
      <c r="EQW563" s="913"/>
      <c r="EQX563" s="17"/>
      <c r="EQY563" s="17"/>
      <c r="EQZ563" s="219"/>
      <c r="ERA563" s="310"/>
      <c r="ERB563" s="304"/>
      <c r="ERC563" s="408"/>
      <c r="ERD563" s="472"/>
      <c r="ERE563" s="906"/>
      <c r="ERF563" s="31"/>
      <c r="ERG563" s="419"/>
      <c r="ERH563" s="419"/>
      <c r="ERI563" s="471"/>
      <c r="ERJ563" s="17"/>
      <c r="ERK563" s="419"/>
      <c r="ERL563" s="419"/>
      <c r="ERM563" s="17"/>
      <c r="ERN563" s="17"/>
      <c r="ERO563" s="913"/>
      <c r="ERP563" s="17"/>
      <c r="ERQ563" s="17"/>
      <c r="ERR563" s="219"/>
      <c r="ERS563" s="310"/>
      <c r="ERT563" s="304"/>
      <c r="ERU563" s="408"/>
      <c r="ERV563" s="472"/>
      <c r="ERW563" s="906"/>
      <c r="ERX563" s="31"/>
      <c r="ERY563" s="419"/>
      <c r="ERZ563" s="419"/>
      <c r="ESA563" s="471"/>
      <c r="ESB563" s="17"/>
      <c r="ESC563" s="419"/>
      <c r="ESD563" s="419"/>
      <c r="ESE563" s="17"/>
      <c r="ESF563" s="17"/>
      <c r="ESG563" s="913"/>
      <c r="ESH563" s="17"/>
      <c r="ESI563" s="17"/>
      <c r="ESJ563" s="219"/>
      <c r="ESK563" s="310"/>
      <c r="ESL563" s="304"/>
      <c r="ESM563" s="408"/>
      <c r="ESN563" s="472"/>
      <c r="ESO563" s="906"/>
      <c r="ESP563" s="31"/>
      <c r="ESQ563" s="419"/>
      <c r="ESR563" s="419"/>
      <c r="ESS563" s="471"/>
      <c r="EST563" s="17"/>
      <c r="ESU563" s="419"/>
      <c r="ESV563" s="419"/>
      <c r="ESW563" s="17"/>
      <c r="ESX563" s="17"/>
      <c r="ESY563" s="913"/>
      <c r="ESZ563" s="17"/>
      <c r="ETA563" s="17"/>
      <c r="ETB563" s="219"/>
      <c r="ETC563" s="310"/>
      <c r="ETD563" s="304"/>
      <c r="ETE563" s="408"/>
      <c r="ETF563" s="472"/>
      <c r="ETG563" s="906"/>
      <c r="ETH563" s="31"/>
      <c r="ETI563" s="419"/>
      <c r="ETJ563" s="419"/>
      <c r="ETK563" s="471"/>
      <c r="ETL563" s="17"/>
      <c r="ETM563" s="419"/>
      <c r="ETN563" s="419"/>
      <c r="ETO563" s="17"/>
      <c r="ETP563" s="17"/>
      <c r="ETQ563" s="913"/>
      <c r="ETR563" s="17"/>
      <c r="ETS563" s="17"/>
      <c r="ETT563" s="219"/>
      <c r="ETU563" s="310"/>
      <c r="ETV563" s="304"/>
      <c r="ETW563" s="408"/>
      <c r="ETX563" s="472"/>
      <c r="ETY563" s="906"/>
      <c r="ETZ563" s="31"/>
      <c r="EUA563" s="419"/>
      <c r="EUB563" s="419"/>
      <c r="EUC563" s="471"/>
      <c r="EUD563" s="17"/>
      <c r="EUE563" s="419"/>
      <c r="EUF563" s="419"/>
      <c r="EUG563" s="17"/>
      <c r="EUH563" s="17"/>
      <c r="EUI563" s="913"/>
      <c r="EUJ563" s="17"/>
      <c r="EUK563" s="17"/>
      <c r="EUL563" s="219"/>
      <c r="EUM563" s="310"/>
      <c r="EUN563" s="304"/>
      <c r="EUO563" s="408"/>
      <c r="EUP563" s="472"/>
      <c r="EUQ563" s="906"/>
      <c r="EUR563" s="31"/>
      <c r="EUS563" s="419"/>
      <c r="EUT563" s="419"/>
      <c r="EUU563" s="471"/>
      <c r="EUV563" s="17"/>
      <c r="EUW563" s="419"/>
      <c r="EUX563" s="419"/>
      <c r="EUY563" s="17"/>
      <c r="EUZ563" s="17"/>
      <c r="EVA563" s="913"/>
      <c r="EVB563" s="17"/>
      <c r="EVC563" s="17"/>
      <c r="EVD563" s="219"/>
      <c r="EVE563" s="310"/>
      <c r="EVF563" s="304"/>
      <c r="EVG563" s="408"/>
      <c r="EVH563" s="472"/>
      <c r="EVI563" s="906"/>
      <c r="EVJ563" s="31"/>
      <c r="EVK563" s="419"/>
      <c r="EVL563" s="419"/>
      <c r="EVM563" s="471"/>
      <c r="EVN563" s="17"/>
      <c r="EVO563" s="419"/>
      <c r="EVP563" s="419"/>
      <c r="EVQ563" s="17"/>
      <c r="EVR563" s="17"/>
      <c r="EVS563" s="913"/>
      <c r="EVT563" s="17"/>
      <c r="EVU563" s="17"/>
      <c r="EVV563" s="219"/>
      <c r="EVW563" s="310"/>
      <c r="EVX563" s="304"/>
      <c r="EVY563" s="408"/>
      <c r="EVZ563" s="472"/>
      <c r="EWA563" s="906"/>
      <c r="EWB563" s="31"/>
      <c r="EWC563" s="419"/>
      <c r="EWD563" s="419"/>
      <c r="EWE563" s="471"/>
      <c r="EWF563" s="17"/>
      <c r="EWG563" s="419"/>
      <c r="EWH563" s="419"/>
      <c r="EWI563" s="17"/>
      <c r="EWJ563" s="17"/>
      <c r="EWK563" s="913"/>
      <c r="EWL563" s="17"/>
      <c r="EWM563" s="17"/>
      <c r="EWN563" s="219"/>
      <c r="EWO563" s="310"/>
      <c r="EWP563" s="304"/>
      <c r="EWQ563" s="408"/>
      <c r="EWR563" s="472"/>
      <c r="EWS563" s="906"/>
      <c r="EWT563" s="31"/>
      <c r="EWU563" s="419"/>
      <c r="EWV563" s="419"/>
      <c r="EWW563" s="471"/>
      <c r="EWX563" s="17"/>
      <c r="EWY563" s="419"/>
      <c r="EWZ563" s="419"/>
      <c r="EXA563" s="17"/>
      <c r="EXB563" s="17"/>
      <c r="EXC563" s="913"/>
      <c r="EXD563" s="17"/>
      <c r="EXE563" s="17"/>
      <c r="EXF563" s="219"/>
      <c r="EXG563" s="310"/>
      <c r="EXH563" s="304"/>
      <c r="EXI563" s="408"/>
      <c r="EXJ563" s="472"/>
      <c r="EXK563" s="906"/>
      <c r="EXL563" s="31"/>
      <c r="EXM563" s="419"/>
      <c r="EXN563" s="419"/>
      <c r="EXO563" s="471"/>
      <c r="EXP563" s="17"/>
      <c r="EXQ563" s="419"/>
      <c r="EXR563" s="419"/>
      <c r="EXS563" s="17"/>
      <c r="EXT563" s="17"/>
      <c r="EXU563" s="913"/>
      <c r="EXV563" s="17"/>
      <c r="EXW563" s="17"/>
      <c r="EXX563" s="219"/>
      <c r="EXY563" s="310"/>
      <c r="EXZ563" s="304"/>
      <c r="EYA563" s="408"/>
      <c r="EYB563" s="472"/>
      <c r="EYC563" s="906"/>
      <c r="EYD563" s="31"/>
      <c r="EYE563" s="419"/>
      <c r="EYF563" s="419"/>
      <c r="EYG563" s="471"/>
      <c r="EYH563" s="17"/>
      <c r="EYI563" s="419"/>
      <c r="EYJ563" s="419"/>
      <c r="EYK563" s="17"/>
      <c r="EYL563" s="17"/>
      <c r="EYM563" s="913"/>
      <c r="EYN563" s="17"/>
      <c r="EYO563" s="17"/>
      <c r="EYP563" s="219"/>
      <c r="EYQ563" s="310"/>
      <c r="EYR563" s="304"/>
      <c r="EYS563" s="408"/>
      <c r="EYT563" s="472"/>
      <c r="EYU563" s="906"/>
      <c r="EYV563" s="31"/>
      <c r="EYW563" s="419"/>
      <c r="EYX563" s="419"/>
      <c r="EYY563" s="471"/>
      <c r="EYZ563" s="17"/>
      <c r="EZA563" s="419"/>
      <c r="EZB563" s="419"/>
      <c r="EZC563" s="17"/>
      <c r="EZD563" s="17"/>
      <c r="EZE563" s="913"/>
      <c r="EZF563" s="17"/>
      <c r="EZG563" s="17"/>
      <c r="EZH563" s="219"/>
      <c r="EZI563" s="310"/>
      <c r="EZJ563" s="304"/>
      <c r="EZK563" s="408"/>
      <c r="EZL563" s="472"/>
      <c r="EZM563" s="906"/>
      <c r="EZN563" s="31"/>
      <c r="EZO563" s="419"/>
      <c r="EZP563" s="419"/>
      <c r="EZQ563" s="471"/>
      <c r="EZR563" s="17"/>
      <c r="EZS563" s="419"/>
      <c r="EZT563" s="419"/>
      <c r="EZU563" s="17"/>
      <c r="EZV563" s="17"/>
      <c r="EZW563" s="913"/>
      <c r="EZX563" s="17"/>
      <c r="EZY563" s="17"/>
      <c r="EZZ563" s="219"/>
      <c r="FAA563" s="310"/>
      <c r="FAB563" s="304"/>
      <c r="FAC563" s="408"/>
      <c r="FAD563" s="472"/>
      <c r="FAE563" s="906"/>
      <c r="FAF563" s="31"/>
      <c r="FAG563" s="419"/>
      <c r="FAH563" s="419"/>
      <c r="FAI563" s="471"/>
      <c r="FAJ563" s="17"/>
      <c r="FAK563" s="419"/>
      <c r="FAL563" s="419"/>
      <c r="FAM563" s="17"/>
      <c r="FAN563" s="17"/>
      <c r="FAO563" s="913"/>
      <c r="FAP563" s="17"/>
      <c r="FAQ563" s="17"/>
      <c r="FAR563" s="219"/>
      <c r="FAS563" s="310"/>
      <c r="FAT563" s="304"/>
      <c r="FAU563" s="408"/>
      <c r="FAV563" s="472"/>
      <c r="FAW563" s="906"/>
      <c r="FAX563" s="31"/>
      <c r="FAY563" s="419"/>
      <c r="FAZ563" s="419"/>
      <c r="FBA563" s="471"/>
      <c r="FBB563" s="17"/>
      <c r="FBC563" s="419"/>
      <c r="FBD563" s="419"/>
      <c r="FBE563" s="17"/>
      <c r="FBF563" s="17"/>
      <c r="FBG563" s="913"/>
      <c r="FBH563" s="17"/>
      <c r="FBI563" s="17"/>
      <c r="FBJ563" s="219"/>
      <c r="FBK563" s="310"/>
      <c r="FBL563" s="304"/>
      <c r="FBM563" s="408"/>
      <c r="FBN563" s="472"/>
      <c r="FBO563" s="906"/>
      <c r="FBP563" s="31"/>
      <c r="FBQ563" s="419"/>
      <c r="FBR563" s="419"/>
      <c r="FBS563" s="471"/>
      <c r="FBT563" s="17"/>
      <c r="FBU563" s="419"/>
      <c r="FBV563" s="419"/>
      <c r="FBW563" s="17"/>
      <c r="FBX563" s="17"/>
      <c r="FBY563" s="913"/>
      <c r="FBZ563" s="17"/>
      <c r="FCA563" s="17"/>
      <c r="FCB563" s="219"/>
      <c r="FCC563" s="310"/>
      <c r="FCD563" s="304"/>
      <c r="FCE563" s="408"/>
      <c r="FCF563" s="472"/>
      <c r="FCG563" s="906"/>
      <c r="FCH563" s="31"/>
      <c r="FCI563" s="419"/>
      <c r="FCJ563" s="419"/>
      <c r="FCK563" s="471"/>
      <c r="FCL563" s="17"/>
      <c r="FCM563" s="419"/>
      <c r="FCN563" s="419"/>
      <c r="FCO563" s="17"/>
      <c r="FCP563" s="17"/>
      <c r="FCQ563" s="913"/>
      <c r="FCR563" s="17"/>
      <c r="FCS563" s="17"/>
      <c r="FCT563" s="219"/>
      <c r="FCU563" s="310"/>
      <c r="FCV563" s="304"/>
      <c r="FCW563" s="408"/>
      <c r="FCX563" s="472"/>
      <c r="FCY563" s="906"/>
      <c r="FCZ563" s="31"/>
      <c r="FDA563" s="419"/>
      <c r="FDB563" s="419"/>
      <c r="FDC563" s="471"/>
      <c r="FDD563" s="17"/>
      <c r="FDE563" s="419"/>
      <c r="FDF563" s="419"/>
      <c r="FDG563" s="17"/>
      <c r="FDH563" s="17"/>
      <c r="FDI563" s="913"/>
      <c r="FDJ563" s="17"/>
      <c r="FDK563" s="17"/>
      <c r="FDL563" s="219"/>
      <c r="FDM563" s="310"/>
      <c r="FDN563" s="304"/>
      <c r="FDO563" s="408"/>
      <c r="FDP563" s="472"/>
      <c r="FDQ563" s="906"/>
      <c r="FDR563" s="31"/>
      <c r="FDS563" s="419"/>
      <c r="FDT563" s="419"/>
      <c r="FDU563" s="471"/>
      <c r="FDV563" s="17"/>
      <c r="FDW563" s="419"/>
      <c r="FDX563" s="419"/>
      <c r="FDY563" s="17"/>
      <c r="FDZ563" s="17"/>
      <c r="FEA563" s="913"/>
      <c r="FEB563" s="17"/>
      <c r="FEC563" s="17"/>
      <c r="FED563" s="219"/>
      <c r="FEE563" s="310"/>
      <c r="FEF563" s="304"/>
      <c r="FEG563" s="408"/>
      <c r="FEH563" s="472"/>
      <c r="FEI563" s="906"/>
      <c r="FEJ563" s="31"/>
      <c r="FEK563" s="419"/>
      <c r="FEL563" s="419"/>
      <c r="FEM563" s="471"/>
      <c r="FEN563" s="17"/>
      <c r="FEO563" s="419"/>
      <c r="FEP563" s="419"/>
      <c r="FEQ563" s="17"/>
      <c r="FER563" s="17"/>
      <c r="FES563" s="913"/>
      <c r="FET563" s="17"/>
      <c r="FEU563" s="17"/>
      <c r="FEV563" s="219"/>
      <c r="FEW563" s="310"/>
      <c r="FEX563" s="304"/>
      <c r="FEY563" s="408"/>
      <c r="FEZ563" s="472"/>
      <c r="FFA563" s="906"/>
      <c r="FFB563" s="31"/>
      <c r="FFC563" s="419"/>
      <c r="FFD563" s="419"/>
      <c r="FFE563" s="471"/>
      <c r="FFF563" s="17"/>
      <c r="FFG563" s="419"/>
      <c r="FFH563" s="419"/>
      <c r="FFI563" s="17"/>
      <c r="FFJ563" s="17"/>
      <c r="FFK563" s="913"/>
      <c r="FFL563" s="17"/>
      <c r="FFM563" s="17"/>
      <c r="FFN563" s="219"/>
      <c r="FFO563" s="310"/>
      <c r="FFP563" s="304"/>
      <c r="FFQ563" s="408"/>
      <c r="FFR563" s="472"/>
      <c r="FFS563" s="906"/>
      <c r="FFT563" s="31"/>
      <c r="FFU563" s="419"/>
      <c r="FFV563" s="419"/>
      <c r="FFW563" s="471"/>
      <c r="FFX563" s="17"/>
      <c r="FFY563" s="419"/>
      <c r="FFZ563" s="419"/>
      <c r="FGA563" s="17"/>
      <c r="FGB563" s="17"/>
      <c r="FGC563" s="913"/>
      <c r="FGD563" s="17"/>
      <c r="FGE563" s="17"/>
      <c r="FGF563" s="219"/>
      <c r="FGG563" s="310"/>
      <c r="FGH563" s="304"/>
      <c r="FGI563" s="408"/>
      <c r="FGJ563" s="472"/>
      <c r="FGK563" s="906"/>
      <c r="FGL563" s="31"/>
      <c r="FGM563" s="419"/>
      <c r="FGN563" s="419"/>
      <c r="FGO563" s="471"/>
      <c r="FGP563" s="17"/>
      <c r="FGQ563" s="419"/>
      <c r="FGR563" s="419"/>
      <c r="FGS563" s="17"/>
      <c r="FGT563" s="17"/>
      <c r="FGU563" s="913"/>
      <c r="FGV563" s="17"/>
      <c r="FGW563" s="17"/>
      <c r="FGX563" s="219"/>
      <c r="FGY563" s="310"/>
      <c r="FGZ563" s="304"/>
      <c r="FHA563" s="408"/>
      <c r="FHB563" s="472"/>
      <c r="FHC563" s="906"/>
      <c r="FHD563" s="31"/>
      <c r="FHE563" s="419"/>
      <c r="FHF563" s="419"/>
      <c r="FHG563" s="471"/>
      <c r="FHH563" s="17"/>
      <c r="FHI563" s="419"/>
      <c r="FHJ563" s="419"/>
      <c r="FHK563" s="17"/>
      <c r="FHL563" s="17"/>
      <c r="FHM563" s="913"/>
      <c r="FHN563" s="17"/>
      <c r="FHO563" s="17"/>
      <c r="FHP563" s="219"/>
      <c r="FHQ563" s="310"/>
      <c r="FHR563" s="304"/>
      <c r="FHS563" s="408"/>
      <c r="FHT563" s="472"/>
      <c r="FHU563" s="906"/>
      <c r="FHV563" s="31"/>
      <c r="FHW563" s="419"/>
      <c r="FHX563" s="419"/>
      <c r="FHY563" s="471"/>
      <c r="FHZ563" s="17"/>
      <c r="FIA563" s="419"/>
      <c r="FIB563" s="419"/>
      <c r="FIC563" s="17"/>
      <c r="FID563" s="17"/>
      <c r="FIE563" s="913"/>
      <c r="FIF563" s="17"/>
      <c r="FIG563" s="17"/>
      <c r="FIH563" s="219"/>
      <c r="FII563" s="310"/>
      <c r="FIJ563" s="304"/>
      <c r="FIK563" s="408"/>
      <c r="FIL563" s="472"/>
      <c r="FIM563" s="906"/>
      <c r="FIN563" s="31"/>
      <c r="FIO563" s="419"/>
      <c r="FIP563" s="419"/>
      <c r="FIQ563" s="471"/>
      <c r="FIR563" s="17"/>
      <c r="FIS563" s="419"/>
      <c r="FIT563" s="419"/>
      <c r="FIU563" s="17"/>
      <c r="FIV563" s="17"/>
      <c r="FIW563" s="913"/>
      <c r="FIX563" s="17"/>
      <c r="FIY563" s="17"/>
      <c r="FIZ563" s="219"/>
      <c r="FJA563" s="310"/>
      <c r="FJB563" s="304"/>
      <c r="FJC563" s="408"/>
      <c r="FJD563" s="472"/>
      <c r="FJE563" s="906"/>
      <c r="FJF563" s="31"/>
      <c r="FJG563" s="419"/>
      <c r="FJH563" s="419"/>
      <c r="FJI563" s="471"/>
      <c r="FJJ563" s="17"/>
      <c r="FJK563" s="419"/>
      <c r="FJL563" s="419"/>
      <c r="FJM563" s="17"/>
      <c r="FJN563" s="17"/>
      <c r="FJO563" s="913"/>
      <c r="FJP563" s="17"/>
      <c r="FJQ563" s="17"/>
      <c r="FJR563" s="219"/>
      <c r="FJS563" s="310"/>
      <c r="FJT563" s="304"/>
      <c r="FJU563" s="408"/>
      <c r="FJV563" s="472"/>
      <c r="FJW563" s="906"/>
      <c r="FJX563" s="31"/>
      <c r="FJY563" s="419"/>
      <c r="FJZ563" s="419"/>
      <c r="FKA563" s="471"/>
      <c r="FKB563" s="17"/>
      <c r="FKC563" s="419"/>
      <c r="FKD563" s="419"/>
      <c r="FKE563" s="17"/>
      <c r="FKF563" s="17"/>
      <c r="FKG563" s="913"/>
      <c r="FKH563" s="17"/>
      <c r="FKI563" s="17"/>
      <c r="FKJ563" s="219"/>
      <c r="FKK563" s="310"/>
      <c r="FKL563" s="304"/>
      <c r="FKM563" s="408"/>
      <c r="FKN563" s="472"/>
      <c r="FKO563" s="906"/>
      <c r="FKP563" s="31"/>
      <c r="FKQ563" s="419"/>
      <c r="FKR563" s="419"/>
      <c r="FKS563" s="471"/>
      <c r="FKT563" s="17"/>
      <c r="FKU563" s="419"/>
      <c r="FKV563" s="419"/>
      <c r="FKW563" s="17"/>
      <c r="FKX563" s="17"/>
      <c r="FKY563" s="913"/>
      <c r="FKZ563" s="17"/>
      <c r="FLA563" s="17"/>
      <c r="FLB563" s="219"/>
      <c r="FLC563" s="310"/>
      <c r="FLD563" s="304"/>
      <c r="FLE563" s="408"/>
      <c r="FLF563" s="472"/>
      <c r="FLG563" s="906"/>
      <c r="FLH563" s="31"/>
      <c r="FLI563" s="419"/>
      <c r="FLJ563" s="419"/>
      <c r="FLK563" s="471"/>
      <c r="FLL563" s="17"/>
      <c r="FLM563" s="419"/>
      <c r="FLN563" s="419"/>
      <c r="FLO563" s="17"/>
      <c r="FLP563" s="17"/>
      <c r="FLQ563" s="913"/>
      <c r="FLR563" s="17"/>
      <c r="FLS563" s="17"/>
      <c r="FLT563" s="219"/>
      <c r="FLU563" s="310"/>
      <c r="FLV563" s="304"/>
      <c r="FLW563" s="408"/>
      <c r="FLX563" s="472"/>
      <c r="FLY563" s="906"/>
      <c r="FLZ563" s="31"/>
      <c r="FMA563" s="419"/>
      <c r="FMB563" s="419"/>
      <c r="FMC563" s="471"/>
      <c r="FMD563" s="17"/>
      <c r="FME563" s="419"/>
      <c r="FMF563" s="419"/>
      <c r="FMG563" s="17"/>
      <c r="FMH563" s="17"/>
      <c r="FMI563" s="913"/>
      <c r="FMJ563" s="17"/>
      <c r="FMK563" s="17"/>
      <c r="FML563" s="219"/>
      <c r="FMM563" s="310"/>
      <c r="FMN563" s="304"/>
      <c r="FMO563" s="408"/>
      <c r="FMP563" s="472"/>
      <c r="FMQ563" s="906"/>
      <c r="FMR563" s="31"/>
      <c r="FMS563" s="419"/>
      <c r="FMT563" s="419"/>
      <c r="FMU563" s="471"/>
      <c r="FMV563" s="17"/>
      <c r="FMW563" s="419"/>
      <c r="FMX563" s="419"/>
      <c r="FMY563" s="17"/>
      <c r="FMZ563" s="17"/>
      <c r="FNA563" s="913"/>
      <c r="FNB563" s="17"/>
      <c r="FNC563" s="17"/>
      <c r="FND563" s="219"/>
      <c r="FNE563" s="310"/>
      <c r="FNF563" s="304"/>
      <c r="FNG563" s="408"/>
      <c r="FNH563" s="472"/>
      <c r="FNI563" s="906"/>
      <c r="FNJ563" s="31"/>
      <c r="FNK563" s="419"/>
      <c r="FNL563" s="419"/>
      <c r="FNM563" s="471"/>
      <c r="FNN563" s="17"/>
      <c r="FNO563" s="419"/>
      <c r="FNP563" s="419"/>
      <c r="FNQ563" s="17"/>
      <c r="FNR563" s="17"/>
      <c r="FNS563" s="913"/>
      <c r="FNT563" s="17"/>
      <c r="FNU563" s="17"/>
      <c r="FNV563" s="219"/>
      <c r="FNW563" s="310"/>
      <c r="FNX563" s="304"/>
      <c r="FNY563" s="408"/>
      <c r="FNZ563" s="472"/>
      <c r="FOA563" s="906"/>
      <c r="FOB563" s="31"/>
      <c r="FOC563" s="419"/>
      <c r="FOD563" s="419"/>
      <c r="FOE563" s="471"/>
      <c r="FOF563" s="17"/>
      <c r="FOG563" s="419"/>
      <c r="FOH563" s="419"/>
      <c r="FOI563" s="17"/>
      <c r="FOJ563" s="17"/>
      <c r="FOK563" s="913"/>
      <c r="FOL563" s="17"/>
      <c r="FOM563" s="17"/>
      <c r="FON563" s="219"/>
      <c r="FOO563" s="310"/>
      <c r="FOP563" s="304"/>
      <c r="FOQ563" s="408"/>
      <c r="FOR563" s="472"/>
      <c r="FOS563" s="906"/>
      <c r="FOT563" s="31"/>
      <c r="FOU563" s="419"/>
      <c r="FOV563" s="419"/>
      <c r="FOW563" s="471"/>
      <c r="FOX563" s="17"/>
      <c r="FOY563" s="419"/>
      <c r="FOZ563" s="419"/>
      <c r="FPA563" s="17"/>
      <c r="FPB563" s="17"/>
      <c r="FPC563" s="913"/>
      <c r="FPD563" s="17"/>
      <c r="FPE563" s="17"/>
      <c r="FPF563" s="219"/>
      <c r="FPG563" s="310"/>
      <c r="FPH563" s="304"/>
      <c r="FPI563" s="408"/>
      <c r="FPJ563" s="472"/>
      <c r="FPK563" s="906"/>
      <c r="FPL563" s="31"/>
      <c r="FPM563" s="419"/>
      <c r="FPN563" s="419"/>
      <c r="FPO563" s="471"/>
      <c r="FPP563" s="17"/>
      <c r="FPQ563" s="419"/>
      <c r="FPR563" s="419"/>
      <c r="FPS563" s="17"/>
      <c r="FPT563" s="17"/>
      <c r="FPU563" s="913"/>
      <c r="FPV563" s="17"/>
      <c r="FPW563" s="17"/>
      <c r="FPX563" s="219"/>
      <c r="FPY563" s="310"/>
      <c r="FPZ563" s="304"/>
      <c r="FQA563" s="408"/>
      <c r="FQB563" s="472"/>
      <c r="FQC563" s="906"/>
      <c r="FQD563" s="31"/>
      <c r="FQE563" s="419"/>
      <c r="FQF563" s="419"/>
      <c r="FQG563" s="471"/>
      <c r="FQH563" s="17"/>
      <c r="FQI563" s="419"/>
      <c r="FQJ563" s="419"/>
      <c r="FQK563" s="17"/>
      <c r="FQL563" s="17"/>
      <c r="FQM563" s="913"/>
      <c r="FQN563" s="17"/>
      <c r="FQO563" s="17"/>
      <c r="FQP563" s="219"/>
      <c r="FQQ563" s="310"/>
      <c r="FQR563" s="304"/>
      <c r="FQS563" s="408"/>
      <c r="FQT563" s="472"/>
      <c r="FQU563" s="906"/>
      <c r="FQV563" s="31"/>
      <c r="FQW563" s="419"/>
      <c r="FQX563" s="419"/>
      <c r="FQY563" s="471"/>
      <c r="FQZ563" s="17"/>
      <c r="FRA563" s="419"/>
      <c r="FRB563" s="419"/>
      <c r="FRC563" s="17"/>
      <c r="FRD563" s="17"/>
      <c r="FRE563" s="913"/>
      <c r="FRF563" s="17"/>
      <c r="FRG563" s="17"/>
      <c r="FRH563" s="219"/>
      <c r="FRI563" s="310"/>
      <c r="FRJ563" s="304"/>
      <c r="FRK563" s="408"/>
      <c r="FRL563" s="472"/>
      <c r="FRM563" s="906"/>
      <c r="FRN563" s="31"/>
      <c r="FRO563" s="419"/>
      <c r="FRP563" s="419"/>
      <c r="FRQ563" s="471"/>
      <c r="FRR563" s="17"/>
      <c r="FRS563" s="419"/>
      <c r="FRT563" s="419"/>
      <c r="FRU563" s="17"/>
      <c r="FRV563" s="17"/>
      <c r="FRW563" s="913"/>
      <c r="FRX563" s="17"/>
      <c r="FRY563" s="17"/>
      <c r="FRZ563" s="219"/>
      <c r="FSA563" s="310"/>
      <c r="FSB563" s="304"/>
      <c r="FSC563" s="408"/>
      <c r="FSD563" s="472"/>
      <c r="FSE563" s="906"/>
      <c r="FSF563" s="31"/>
      <c r="FSG563" s="419"/>
      <c r="FSH563" s="419"/>
      <c r="FSI563" s="471"/>
      <c r="FSJ563" s="17"/>
      <c r="FSK563" s="419"/>
      <c r="FSL563" s="419"/>
      <c r="FSM563" s="17"/>
      <c r="FSN563" s="17"/>
      <c r="FSO563" s="913"/>
      <c r="FSP563" s="17"/>
      <c r="FSQ563" s="17"/>
      <c r="FSR563" s="219"/>
      <c r="FSS563" s="310"/>
      <c r="FST563" s="304"/>
      <c r="FSU563" s="408"/>
      <c r="FSV563" s="472"/>
      <c r="FSW563" s="906"/>
      <c r="FSX563" s="31"/>
      <c r="FSY563" s="419"/>
      <c r="FSZ563" s="419"/>
      <c r="FTA563" s="471"/>
      <c r="FTB563" s="17"/>
      <c r="FTC563" s="419"/>
      <c r="FTD563" s="419"/>
      <c r="FTE563" s="17"/>
      <c r="FTF563" s="17"/>
      <c r="FTG563" s="913"/>
      <c r="FTH563" s="17"/>
      <c r="FTI563" s="17"/>
      <c r="FTJ563" s="219"/>
      <c r="FTK563" s="310"/>
      <c r="FTL563" s="304"/>
      <c r="FTM563" s="408"/>
      <c r="FTN563" s="472"/>
      <c r="FTO563" s="906"/>
      <c r="FTP563" s="31"/>
      <c r="FTQ563" s="419"/>
      <c r="FTR563" s="419"/>
      <c r="FTS563" s="471"/>
      <c r="FTT563" s="17"/>
      <c r="FTU563" s="419"/>
      <c r="FTV563" s="419"/>
      <c r="FTW563" s="17"/>
      <c r="FTX563" s="17"/>
      <c r="FTY563" s="913"/>
      <c r="FTZ563" s="17"/>
      <c r="FUA563" s="17"/>
      <c r="FUB563" s="219"/>
      <c r="FUC563" s="310"/>
      <c r="FUD563" s="304"/>
      <c r="FUE563" s="408"/>
      <c r="FUF563" s="472"/>
      <c r="FUG563" s="906"/>
      <c r="FUH563" s="31"/>
      <c r="FUI563" s="419"/>
      <c r="FUJ563" s="419"/>
      <c r="FUK563" s="471"/>
      <c r="FUL563" s="17"/>
      <c r="FUM563" s="419"/>
      <c r="FUN563" s="419"/>
      <c r="FUO563" s="17"/>
      <c r="FUP563" s="17"/>
      <c r="FUQ563" s="913"/>
      <c r="FUR563" s="17"/>
      <c r="FUS563" s="17"/>
      <c r="FUT563" s="219"/>
      <c r="FUU563" s="310"/>
      <c r="FUV563" s="304"/>
      <c r="FUW563" s="408"/>
      <c r="FUX563" s="472"/>
      <c r="FUY563" s="906"/>
      <c r="FUZ563" s="31"/>
      <c r="FVA563" s="419"/>
      <c r="FVB563" s="419"/>
      <c r="FVC563" s="471"/>
      <c r="FVD563" s="17"/>
      <c r="FVE563" s="419"/>
      <c r="FVF563" s="419"/>
      <c r="FVG563" s="17"/>
      <c r="FVH563" s="17"/>
      <c r="FVI563" s="913"/>
      <c r="FVJ563" s="17"/>
      <c r="FVK563" s="17"/>
      <c r="FVL563" s="219"/>
      <c r="FVM563" s="310"/>
      <c r="FVN563" s="304"/>
      <c r="FVO563" s="408"/>
      <c r="FVP563" s="472"/>
      <c r="FVQ563" s="906"/>
      <c r="FVR563" s="31"/>
      <c r="FVS563" s="419"/>
      <c r="FVT563" s="419"/>
      <c r="FVU563" s="471"/>
      <c r="FVV563" s="17"/>
      <c r="FVW563" s="419"/>
      <c r="FVX563" s="419"/>
      <c r="FVY563" s="17"/>
      <c r="FVZ563" s="17"/>
      <c r="FWA563" s="913"/>
      <c r="FWB563" s="17"/>
      <c r="FWC563" s="17"/>
      <c r="FWD563" s="219"/>
      <c r="FWE563" s="310"/>
      <c r="FWF563" s="304"/>
      <c r="FWG563" s="408"/>
      <c r="FWH563" s="472"/>
      <c r="FWI563" s="906"/>
      <c r="FWJ563" s="31"/>
      <c r="FWK563" s="419"/>
      <c r="FWL563" s="419"/>
      <c r="FWM563" s="471"/>
      <c r="FWN563" s="17"/>
      <c r="FWO563" s="419"/>
      <c r="FWP563" s="419"/>
      <c r="FWQ563" s="17"/>
      <c r="FWR563" s="17"/>
      <c r="FWS563" s="913"/>
      <c r="FWT563" s="17"/>
      <c r="FWU563" s="17"/>
      <c r="FWV563" s="219"/>
      <c r="FWW563" s="310"/>
      <c r="FWX563" s="304"/>
      <c r="FWY563" s="408"/>
      <c r="FWZ563" s="472"/>
      <c r="FXA563" s="906"/>
      <c r="FXB563" s="31"/>
      <c r="FXC563" s="419"/>
      <c r="FXD563" s="419"/>
      <c r="FXE563" s="471"/>
      <c r="FXF563" s="17"/>
      <c r="FXG563" s="419"/>
      <c r="FXH563" s="419"/>
      <c r="FXI563" s="17"/>
      <c r="FXJ563" s="17"/>
      <c r="FXK563" s="913"/>
      <c r="FXL563" s="17"/>
      <c r="FXM563" s="17"/>
      <c r="FXN563" s="219"/>
      <c r="FXO563" s="310"/>
      <c r="FXP563" s="304"/>
      <c r="FXQ563" s="408"/>
      <c r="FXR563" s="472"/>
      <c r="FXS563" s="906"/>
      <c r="FXT563" s="31"/>
      <c r="FXU563" s="419"/>
      <c r="FXV563" s="419"/>
      <c r="FXW563" s="471"/>
      <c r="FXX563" s="17"/>
      <c r="FXY563" s="419"/>
      <c r="FXZ563" s="419"/>
      <c r="FYA563" s="17"/>
      <c r="FYB563" s="17"/>
      <c r="FYC563" s="913"/>
      <c r="FYD563" s="17"/>
      <c r="FYE563" s="17"/>
      <c r="FYF563" s="219"/>
      <c r="FYG563" s="310"/>
      <c r="FYH563" s="304"/>
      <c r="FYI563" s="408"/>
      <c r="FYJ563" s="472"/>
      <c r="FYK563" s="906"/>
      <c r="FYL563" s="31"/>
      <c r="FYM563" s="419"/>
      <c r="FYN563" s="419"/>
      <c r="FYO563" s="471"/>
      <c r="FYP563" s="17"/>
      <c r="FYQ563" s="419"/>
      <c r="FYR563" s="419"/>
      <c r="FYS563" s="17"/>
      <c r="FYT563" s="17"/>
      <c r="FYU563" s="913"/>
      <c r="FYV563" s="17"/>
      <c r="FYW563" s="17"/>
      <c r="FYX563" s="219"/>
      <c r="FYY563" s="310"/>
      <c r="FYZ563" s="304"/>
      <c r="FZA563" s="408"/>
      <c r="FZB563" s="472"/>
      <c r="FZC563" s="906"/>
      <c r="FZD563" s="31"/>
      <c r="FZE563" s="419"/>
      <c r="FZF563" s="419"/>
      <c r="FZG563" s="471"/>
      <c r="FZH563" s="17"/>
      <c r="FZI563" s="419"/>
      <c r="FZJ563" s="419"/>
      <c r="FZK563" s="17"/>
      <c r="FZL563" s="17"/>
      <c r="FZM563" s="913"/>
      <c r="FZN563" s="17"/>
      <c r="FZO563" s="17"/>
      <c r="FZP563" s="219"/>
      <c r="FZQ563" s="310"/>
      <c r="FZR563" s="304"/>
      <c r="FZS563" s="408"/>
      <c r="FZT563" s="472"/>
      <c r="FZU563" s="906"/>
      <c r="FZV563" s="31"/>
      <c r="FZW563" s="419"/>
      <c r="FZX563" s="419"/>
      <c r="FZY563" s="471"/>
      <c r="FZZ563" s="17"/>
      <c r="GAA563" s="419"/>
      <c r="GAB563" s="419"/>
      <c r="GAC563" s="17"/>
      <c r="GAD563" s="17"/>
      <c r="GAE563" s="913"/>
      <c r="GAF563" s="17"/>
      <c r="GAG563" s="17"/>
      <c r="GAH563" s="219"/>
      <c r="GAI563" s="310"/>
      <c r="GAJ563" s="304"/>
      <c r="GAK563" s="408"/>
      <c r="GAL563" s="472"/>
      <c r="GAM563" s="906"/>
      <c r="GAN563" s="31"/>
      <c r="GAO563" s="419"/>
      <c r="GAP563" s="419"/>
      <c r="GAQ563" s="471"/>
      <c r="GAR563" s="17"/>
      <c r="GAS563" s="419"/>
      <c r="GAT563" s="419"/>
      <c r="GAU563" s="17"/>
      <c r="GAV563" s="17"/>
      <c r="GAW563" s="913"/>
      <c r="GAX563" s="17"/>
      <c r="GAY563" s="17"/>
      <c r="GAZ563" s="219"/>
      <c r="GBA563" s="310"/>
      <c r="GBB563" s="304"/>
      <c r="GBC563" s="408"/>
      <c r="GBD563" s="472"/>
      <c r="GBE563" s="906"/>
      <c r="GBF563" s="31"/>
      <c r="GBG563" s="419"/>
      <c r="GBH563" s="419"/>
      <c r="GBI563" s="471"/>
      <c r="GBJ563" s="17"/>
      <c r="GBK563" s="419"/>
      <c r="GBL563" s="419"/>
      <c r="GBM563" s="17"/>
      <c r="GBN563" s="17"/>
      <c r="GBO563" s="913"/>
      <c r="GBP563" s="17"/>
      <c r="GBQ563" s="17"/>
      <c r="GBR563" s="219"/>
      <c r="GBS563" s="310"/>
      <c r="GBT563" s="304"/>
      <c r="GBU563" s="408"/>
      <c r="GBV563" s="472"/>
      <c r="GBW563" s="906"/>
      <c r="GBX563" s="31"/>
      <c r="GBY563" s="419"/>
      <c r="GBZ563" s="419"/>
      <c r="GCA563" s="471"/>
      <c r="GCB563" s="17"/>
      <c r="GCC563" s="419"/>
      <c r="GCD563" s="419"/>
      <c r="GCE563" s="17"/>
      <c r="GCF563" s="17"/>
      <c r="GCG563" s="913"/>
      <c r="GCH563" s="17"/>
      <c r="GCI563" s="17"/>
      <c r="GCJ563" s="219"/>
      <c r="GCK563" s="310"/>
      <c r="GCL563" s="304"/>
      <c r="GCM563" s="408"/>
      <c r="GCN563" s="472"/>
      <c r="GCO563" s="906"/>
      <c r="GCP563" s="31"/>
      <c r="GCQ563" s="419"/>
      <c r="GCR563" s="419"/>
      <c r="GCS563" s="471"/>
      <c r="GCT563" s="17"/>
      <c r="GCU563" s="419"/>
      <c r="GCV563" s="419"/>
      <c r="GCW563" s="17"/>
      <c r="GCX563" s="17"/>
      <c r="GCY563" s="913"/>
      <c r="GCZ563" s="17"/>
      <c r="GDA563" s="17"/>
      <c r="GDB563" s="219"/>
      <c r="GDC563" s="310"/>
      <c r="GDD563" s="304"/>
      <c r="GDE563" s="408"/>
      <c r="GDF563" s="472"/>
      <c r="GDG563" s="906"/>
      <c r="GDH563" s="31"/>
      <c r="GDI563" s="419"/>
      <c r="GDJ563" s="419"/>
      <c r="GDK563" s="471"/>
      <c r="GDL563" s="17"/>
      <c r="GDM563" s="419"/>
      <c r="GDN563" s="419"/>
      <c r="GDO563" s="17"/>
      <c r="GDP563" s="17"/>
      <c r="GDQ563" s="913"/>
      <c r="GDR563" s="17"/>
      <c r="GDS563" s="17"/>
      <c r="GDT563" s="219"/>
      <c r="GDU563" s="310"/>
      <c r="GDV563" s="304"/>
      <c r="GDW563" s="408"/>
      <c r="GDX563" s="472"/>
      <c r="GDY563" s="906"/>
      <c r="GDZ563" s="31"/>
      <c r="GEA563" s="419"/>
      <c r="GEB563" s="419"/>
      <c r="GEC563" s="471"/>
      <c r="GED563" s="17"/>
      <c r="GEE563" s="419"/>
      <c r="GEF563" s="419"/>
      <c r="GEG563" s="17"/>
      <c r="GEH563" s="17"/>
      <c r="GEI563" s="913"/>
      <c r="GEJ563" s="17"/>
      <c r="GEK563" s="17"/>
      <c r="GEL563" s="219"/>
      <c r="GEM563" s="310"/>
      <c r="GEN563" s="304"/>
      <c r="GEO563" s="408"/>
      <c r="GEP563" s="472"/>
      <c r="GEQ563" s="906"/>
      <c r="GER563" s="31"/>
      <c r="GES563" s="419"/>
      <c r="GET563" s="419"/>
      <c r="GEU563" s="471"/>
      <c r="GEV563" s="17"/>
      <c r="GEW563" s="419"/>
      <c r="GEX563" s="419"/>
      <c r="GEY563" s="17"/>
      <c r="GEZ563" s="17"/>
      <c r="GFA563" s="913"/>
      <c r="GFB563" s="17"/>
      <c r="GFC563" s="17"/>
      <c r="GFD563" s="219"/>
      <c r="GFE563" s="310"/>
      <c r="GFF563" s="304"/>
      <c r="GFG563" s="408"/>
      <c r="GFH563" s="472"/>
      <c r="GFI563" s="906"/>
      <c r="GFJ563" s="31"/>
      <c r="GFK563" s="419"/>
      <c r="GFL563" s="419"/>
      <c r="GFM563" s="471"/>
      <c r="GFN563" s="17"/>
      <c r="GFO563" s="419"/>
      <c r="GFP563" s="419"/>
      <c r="GFQ563" s="17"/>
      <c r="GFR563" s="17"/>
      <c r="GFS563" s="913"/>
      <c r="GFT563" s="17"/>
      <c r="GFU563" s="17"/>
      <c r="GFV563" s="219"/>
      <c r="GFW563" s="310"/>
      <c r="GFX563" s="304"/>
      <c r="GFY563" s="408"/>
      <c r="GFZ563" s="472"/>
      <c r="GGA563" s="906"/>
      <c r="GGB563" s="31"/>
      <c r="GGC563" s="419"/>
      <c r="GGD563" s="419"/>
      <c r="GGE563" s="471"/>
      <c r="GGF563" s="17"/>
      <c r="GGG563" s="419"/>
      <c r="GGH563" s="419"/>
      <c r="GGI563" s="17"/>
      <c r="GGJ563" s="17"/>
      <c r="GGK563" s="913"/>
      <c r="GGL563" s="17"/>
      <c r="GGM563" s="17"/>
      <c r="GGN563" s="219"/>
      <c r="GGO563" s="310"/>
      <c r="GGP563" s="304"/>
      <c r="GGQ563" s="408"/>
      <c r="GGR563" s="472"/>
      <c r="GGS563" s="906"/>
      <c r="GGT563" s="31"/>
      <c r="GGU563" s="419"/>
      <c r="GGV563" s="419"/>
      <c r="GGW563" s="471"/>
      <c r="GGX563" s="17"/>
      <c r="GGY563" s="419"/>
      <c r="GGZ563" s="419"/>
      <c r="GHA563" s="17"/>
      <c r="GHB563" s="17"/>
      <c r="GHC563" s="913"/>
      <c r="GHD563" s="17"/>
      <c r="GHE563" s="17"/>
      <c r="GHF563" s="219"/>
      <c r="GHG563" s="310"/>
      <c r="GHH563" s="304"/>
      <c r="GHI563" s="408"/>
      <c r="GHJ563" s="472"/>
      <c r="GHK563" s="906"/>
      <c r="GHL563" s="31"/>
      <c r="GHM563" s="419"/>
      <c r="GHN563" s="419"/>
      <c r="GHO563" s="471"/>
      <c r="GHP563" s="17"/>
      <c r="GHQ563" s="419"/>
      <c r="GHR563" s="419"/>
      <c r="GHS563" s="17"/>
      <c r="GHT563" s="17"/>
      <c r="GHU563" s="913"/>
      <c r="GHV563" s="17"/>
      <c r="GHW563" s="17"/>
      <c r="GHX563" s="219"/>
      <c r="GHY563" s="310"/>
      <c r="GHZ563" s="304"/>
      <c r="GIA563" s="408"/>
      <c r="GIB563" s="472"/>
      <c r="GIC563" s="906"/>
      <c r="GID563" s="31"/>
      <c r="GIE563" s="419"/>
      <c r="GIF563" s="419"/>
      <c r="GIG563" s="471"/>
      <c r="GIH563" s="17"/>
      <c r="GII563" s="419"/>
      <c r="GIJ563" s="419"/>
      <c r="GIK563" s="17"/>
      <c r="GIL563" s="17"/>
      <c r="GIM563" s="913"/>
      <c r="GIN563" s="17"/>
      <c r="GIO563" s="17"/>
      <c r="GIP563" s="219"/>
      <c r="GIQ563" s="310"/>
      <c r="GIR563" s="304"/>
      <c r="GIS563" s="408"/>
      <c r="GIT563" s="472"/>
      <c r="GIU563" s="906"/>
      <c r="GIV563" s="31"/>
      <c r="GIW563" s="419"/>
      <c r="GIX563" s="419"/>
      <c r="GIY563" s="471"/>
      <c r="GIZ563" s="17"/>
      <c r="GJA563" s="419"/>
      <c r="GJB563" s="419"/>
      <c r="GJC563" s="17"/>
      <c r="GJD563" s="17"/>
      <c r="GJE563" s="913"/>
      <c r="GJF563" s="17"/>
      <c r="GJG563" s="17"/>
      <c r="GJH563" s="219"/>
      <c r="GJI563" s="310"/>
      <c r="GJJ563" s="304"/>
      <c r="GJK563" s="408"/>
      <c r="GJL563" s="472"/>
      <c r="GJM563" s="906"/>
      <c r="GJN563" s="31"/>
      <c r="GJO563" s="419"/>
      <c r="GJP563" s="419"/>
      <c r="GJQ563" s="471"/>
      <c r="GJR563" s="17"/>
      <c r="GJS563" s="419"/>
      <c r="GJT563" s="419"/>
      <c r="GJU563" s="17"/>
      <c r="GJV563" s="17"/>
      <c r="GJW563" s="913"/>
      <c r="GJX563" s="17"/>
      <c r="GJY563" s="17"/>
      <c r="GJZ563" s="219"/>
      <c r="GKA563" s="310"/>
      <c r="GKB563" s="304"/>
      <c r="GKC563" s="408"/>
      <c r="GKD563" s="472"/>
      <c r="GKE563" s="906"/>
      <c r="GKF563" s="31"/>
      <c r="GKG563" s="419"/>
      <c r="GKH563" s="419"/>
      <c r="GKI563" s="471"/>
      <c r="GKJ563" s="17"/>
      <c r="GKK563" s="419"/>
      <c r="GKL563" s="419"/>
      <c r="GKM563" s="17"/>
      <c r="GKN563" s="17"/>
      <c r="GKO563" s="913"/>
      <c r="GKP563" s="17"/>
      <c r="GKQ563" s="17"/>
      <c r="GKR563" s="219"/>
      <c r="GKS563" s="310"/>
      <c r="GKT563" s="304"/>
      <c r="GKU563" s="408"/>
      <c r="GKV563" s="472"/>
      <c r="GKW563" s="906"/>
      <c r="GKX563" s="31"/>
      <c r="GKY563" s="419"/>
      <c r="GKZ563" s="419"/>
      <c r="GLA563" s="471"/>
      <c r="GLB563" s="17"/>
      <c r="GLC563" s="419"/>
      <c r="GLD563" s="419"/>
      <c r="GLE563" s="17"/>
      <c r="GLF563" s="17"/>
      <c r="GLG563" s="913"/>
      <c r="GLH563" s="17"/>
      <c r="GLI563" s="17"/>
      <c r="GLJ563" s="219"/>
      <c r="GLK563" s="310"/>
      <c r="GLL563" s="304"/>
      <c r="GLM563" s="408"/>
      <c r="GLN563" s="472"/>
      <c r="GLO563" s="906"/>
      <c r="GLP563" s="31"/>
      <c r="GLQ563" s="419"/>
      <c r="GLR563" s="419"/>
      <c r="GLS563" s="471"/>
      <c r="GLT563" s="17"/>
      <c r="GLU563" s="419"/>
      <c r="GLV563" s="419"/>
      <c r="GLW563" s="17"/>
      <c r="GLX563" s="17"/>
      <c r="GLY563" s="913"/>
      <c r="GLZ563" s="17"/>
      <c r="GMA563" s="17"/>
      <c r="GMB563" s="219"/>
      <c r="GMC563" s="310"/>
      <c r="GMD563" s="304"/>
      <c r="GME563" s="408"/>
      <c r="GMF563" s="472"/>
      <c r="GMG563" s="906"/>
      <c r="GMH563" s="31"/>
      <c r="GMI563" s="419"/>
      <c r="GMJ563" s="419"/>
      <c r="GMK563" s="471"/>
      <c r="GML563" s="17"/>
      <c r="GMM563" s="419"/>
      <c r="GMN563" s="419"/>
      <c r="GMO563" s="17"/>
      <c r="GMP563" s="17"/>
      <c r="GMQ563" s="913"/>
      <c r="GMR563" s="17"/>
      <c r="GMS563" s="17"/>
      <c r="GMT563" s="219"/>
      <c r="GMU563" s="310"/>
      <c r="GMV563" s="304"/>
      <c r="GMW563" s="408"/>
      <c r="GMX563" s="472"/>
      <c r="GMY563" s="906"/>
      <c r="GMZ563" s="31"/>
      <c r="GNA563" s="419"/>
      <c r="GNB563" s="419"/>
      <c r="GNC563" s="471"/>
      <c r="GND563" s="17"/>
      <c r="GNE563" s="419"/>
      <c r="GNF563" s="419"/>
      <c r="GNG563" s="17"/>
      <c r="GNH563" s="17"/>
      <c r="GNI563" s="913"/>
      <c r="GNJ563" s="17"/>
      <c r="GNK563" s="17"/>
      <c r="GNL563" s="219"/>
      <c r="GNM563" s="310"/>
      <c r="GNN563" s="304"/>
      <c r="GNO563" s="408"/>
      <c r="GNP563" s="472"/>
      <c r="GNQ563" s="906"/>
      <c r="GNR563" s="31"/>
      <c r="GNS563" s="419"/>
      <c r="GNT563" s="419"/>
      <c r="GNU563" s="471"/>
      <c r="GNV563" s="17"/>
      <c r="GNW563" s="419"/>
      <c r="GNX563" s="419"/>
      <c r="GNY563" s="17"/>
      <c r="GNZ563" s="17"/>
      <c r="GOA563" s="913"/>
      <c r="GOB563" s="17"/>
      <c r="GOC563" s="17"/>
      <c r="GOD563" s="219"/>
      <c r="GOE563" s="310"/>
      <c r="GOF563" s="304"/>
      <c r="GOG563" s="408"/>
      <c r="GOH563" s="472"/>
      <c r="GOI563" s="906"/>
      <c r="GOJ563" s="31"/>
      <c r="GOK563" s="419"/>
      <c r="GOL563" s="419"/>
      <c r="GOM563" s="471"/>
      <c r="GON563" s="17"/>
      <c r="GOO563" s="419"/>
      <c r="GOP563" s="419"/>
      <c r="GOQ563" s="17"/>
      <c r="GOR563" s="17"/>
      <c r="GOS563" s="913"/>
      <c r="GOT563" s="17"/>
      <c r="GOU563" s="17"/>
      <c r="GOV563" s="219"/>
      <c r="GOW563" s="310"/>
      <c r="GOX563" s="304"/>
      <c r="GOY563" s="408"/>
      <c r="GOZ563" s="472"/>
      <c r="GPA563" s="906"/>
      <c r="GPB563" s="31"/>
      <c r="GPC563" s="419"/>
      <c r="GPD563" s="419"/>
      <c r="GPE563" s="471"/>
      <c r="GPF563" s="17"/>
      <c r="GPG563" s="419"/>
      <c r="GPH563" s="419"/>
      <c r="GPI563" s="17"/>
      <c r="GPJ563" s="17"/>
      <c r="GPK563" s="913"/>
      <c r="GPL563" s="17"/>
      <c r="GPM563" s="17"/>
      <c r="GPN563" s="219"/>
      <c r="GPO563" s="310"/>
      <c r="GPP563" s="304"/>
      <c r="GPQ563" s="408"/>
      <c r="GPR563" s="472"/>
      <c r="GPS563" s="906"/>
      <c r="GPT563" s="31"/>
      <c r="GPU563" s="419"/>
      <c r="GPV563" s="419"/>
      <c r="GPW563" s="471"/>
      <c r="GPX563" s="17"/>
      <c r="GPY563" s="419"/>
      <c r="GPZ563" s="419"/>
      <c r="GQA563" s="17"/>
      <c r="GQB563" s="17"/>
      <c r="GQC563" s="913"/>
      <c r="GQD563" s="17"/>
      <c r="GQE563" s="17"/>
      <c r="GQF563" s="219"/>
      <c r="GQG563" s="310"/>
      <c r="GQH563" s="304"/>
      <c r="GQI563" s="408"/>
      <c r="GQJ563" s="472"/>
      <c r="GQK563" s="906"/>
      <c r="GQL563" s="31"/>
      <c r="GQM563" s="419"/>
      <c r="GQN563" s="419"/>
      <c r="GQO563" s="471"/>
      <c r="GQP563" s="17"/>
      <c r="GQQ563" s="419"/>
      <c r="GQR563" s="419"/>
      <c r="GQS563" s="17"/>
      <c r="GQT563" s="17"/>
      <c r="GQU563" s="913"/>
      <c r="GQV563" s="17"/>
      <c r="GQW563" s="17"/>
      <c r="GQX563" s="219"/>
      <c r="GQY563" s="310"/>
      <c r="GQZ563" s="304"/>
      <c r="GRA563" s="408"/>
      <c r="GRB563" s="472"/>
      <c r="GRC563" s="906"/>
      <c r="GRD563" s="31"/>
      <c r="GRE563" s="419"/>
      <c r="GRF563" s="419"/>
      <c r="GRG563" s="471"/>
      <c r="GRH563" s="17"/>
      <c r="GRI563" s="419"/>
      <c r="GRJ563" s="419"/>
      <c r="GRK563" s="17"/>
      <c r="GRL563" s="17"/>
      <c r="GRM563" s="913"/>
      <c r="GRN563" s="17"/>
      <c r="GRO563" s="17"/>
      <c r="GRP563" s="219"/>
      <c r="GRQ563" s="310"/>
      <c r="GRR563" s="304"/>
      <c r="GRS563" s="408"/>
      <c r="GRT563" s="472"/>
      <c r="GRU563" s="906"/>
      <c r="GRV563" s="31"/>
      <c r="GRW563" s="419"/>
      <c r="GRX563" s="419"/>
      <c r="GRY563" s="471"/>
      <c r="GRZ563" s="17"/>
      <c r="GSA563" s="419"/>
      <c r="GSB563" s="419"/>
      <c r="GSC563" s="17"/>
      <c r="GSD563" s="17"/>
      <c r="GSE563" s="913"/>
      <c r="GSF563" s="17"/>
      <c r="GSG563" s="17"/>
      <c r="GSH563" s="219"/>
      <c r="GSI563" s="310"/>
      <c r="GSJ563" s="304"/>
      <c r="GSK563" s="408"/>
      <c r="GSL563" s="472"/>
      <c r="GSM563" s="906"/>
      <c r="GSN563" s="31"/>
      <c r="GSO563" s="419"/>
      <c r="GSP563" s="419"/>
      <c r="GSQ563" s="471"/>
      <c r="GSR563" s="17"/>
      <c r="GSS563" s="419"/>
      <c r="GST563" s="419"/>
      <c r="GSU563" s="17"/>
      <c r="GSV563" s="17"/>
      <c r="GSW563" s="913"/>
      <c r="GSX563" s="17"/>
      <c r="GSY563" s="17"/>
      <c r="GSZ563" s="219"/>
      <c r="GTA563" s="310"/>
      <c r="GTB563" s="304"/>
      <c r="GTC563" s="408"/>
      <c r="GTD563" s="472"/>
      <c r="GTE563" s="906"/>
      <c r="GTF563" s="31"/>
      <c r="GTG563" s="419"/>
      <c r="GTH563" s="419"/>
      <c r="GTI563" s="471"/>
      <c r="GTJ563" s="17"/>
      <c r="GTK563" s="419"/>
      <c r="GTL563" s="419"/>
      <c r="GTM563" s="17"/>
      <c r="GTN563" s="17"/>
      <c r="GTO563" s="913"/>
      <c r="GTP563" s="17"/>
      <c r="GTQ563" s="17"/>
      <c r="GTR563" s="219"/>
      <c r="GTS563" s="310"/>
      <c r="GTT563" s="304"/>
      <c r="GTU563" s="408"/>
      <c r="GTV563" s="472"/>
      <c r="GTW563" s="906"/>
      <c r="GTX563" s="31"/>
      <c r="GTY563" s="419"/>
      <c r="GTZ563" s="419"/>
      <c r="GUA563" s="471"/>
      <c r="GUB563" s="17"/>
      <c r="GUC563" s="419"/>
      <c r="GUD563" s="419"/>
      <c r="GUE563" s="17"/>
      <c r="GUF563" s="17"/>
      <c r="GUG563" s="913"/>
      <c r="GUH563" s="17"/>
      <c r="GUI563" s="17"/>
      <c r="GUJ563" s="219"/>
      <c r="GUK563" s="310"/>
      <c r="GUL563" s="304"/>
      <c r="GUM563" s="408"/>
      <c r="GUN563" s="472"/>
      <c r="GUO563" s="906"/>
      <c r="GUP563" s="31"/>
      <c r="GUQ563" s="419"/>
      <c r="GUR563" s="419"/>
      <c r="GUS563" s="471"/>
      <c r="GUT563" s="17"/>
      <c r="GUU563" s="419"/>
      <c r="GUV563" s="419"/>
      <c r="GUW563" s="17"/>
      <c r="GUX563" s="17"/>
      <c r="GUY563" s="913"/>
      <c r="GUZ563" s="17"/>
      <c r="GVA563" s="17"/>
      <c r="GVB563" s="219"/>
      <c r="GVC563" s="310"/>
      <c r="GVD563" s="304"/>
      <c r="GVE563" s="408"/>
      <c r="GVF563" s="472"/>
      <c r="GVG563" s="906"/>
      <c r="GVH563" s="31"/>
      <c r="GVI563" s="419"/>
      <c r="GVJ563" s="419"/>
      <c r="GVK563" s="471"/>
      <c r="GVL563" s="17"/>
      <c r="GVM563" s="419"/>
      <c r="GVN563" s="419"/>
      <c r="GVO563" s="17"/>
      <c r="GVP563" s="17"/>
      <c r="GVQ563" s="913"/>
      <c r="GVR563" s="17"/>
      <c r="GVS563" s="17"/>
      <c r="GVT563" s="219"/>
      <c r="GVU563" s="310"/>
      <c r="GVV563" s="304"/>
      <c r="GVW563" s="408"/>
      <c r="GVX563" s="472"/>
      <c r="GVY563" s="906"/>
      <c r="GVZ563" s="31"/>
      <c r="GWA563" s="419"/>
      <c r="GWB563" s="419"/>
      <c r="GWC563" s="471"/>
      <c r="GWD563" s="17"/>
      <c r="GWE563" s="419"/>
      <c r="GWF563" s="419"/>
      <c r="GWG563" s="17"/>
      <c r="GWH563" s="17"/>
      <c r="GWI563" s="913"/>
      <c r="GWJ563" s="17"/>
      <c r="GWK563" s="17"/>
      <c r="GWL563" s="219"/>
      <c r="GWM563" s="310"/>
      <c r="GWN563" s="304"/>
      <c r="GWO563" s="408"/>
      <c r="GWP563" s="472"/>
      <c r="GWQ563" s="906"/>
      <c r="GWR563" s="31"/>
      <c r="GWS563" s="419"/>
      <c r="GWT563" s="419"/>
      <c r="GWU563" s="471"/>
      <c r="GWV563" s="17"/>
      <c r="GWW563" s="419"/>
      <c r="GWX563" s="419"/>
      <c r="GWY563" s="17"/>
      <c r="GWZ563" s="17"/>
      <c r="GXA563" s="913"/>
      <c r="GXB563" s="17"/>
      <c r="GXC563" s="17"/>
      <c r="GXD563" s="219"/>
      <c r="GXE563" s="310"/>
      <c r="GXF563" s="304"/>
      <c r="GXG563" s="408"/>
      <c r="GXH563" s="472"/>
      <c r="GXI563" s="906"/>
      <c r="GXJ563" s="31"/>
      <c r="GXK563" s="419"/>
      <c r="GXL563" s="419"/>
      <c r="GXM563" s="471"/>
      <c r="GXN563" s="17"/>
      <c r="GXO563" s="419"/>
      <c r="GXP563" s="419"/>
      <c r="GXQ563" s="17"/>
      <c r="GXR563" s="17"/>
      <c r="GXS563" s="913"/>
      <c r="GXT563" s="17"/>
      <c r="GXU563" s="17"/>
      <c r="GXV563" s="219"/>
      <c r="GXW563" s="310"/>
      <c r="GXX563" s="304"/>
      <c r="GXY563" s="408"/>
      <c r="GXZ563" s="472"/>
      <c r="GYA563" s="906"/>
      <c r="GYB563" s="31"/>
      <c r="GYC563" s="419"/>
      <c r="GYD563" s="419"/>
      <c r="GYE563" s="471"/>
      <c r="GYF563" s="17"/>
      <c r="GYG563" s="419"/>
      <c r="GYH563" s="419"/>
      <c r="GYI563" s="17"/>
      <c r="GYJ563" s="17"/>
      <c r="GYK563" s="913"/>
      <c r="GYL563" s="17"/>
      <c r="GYM563" s="17"/>
      <c r="GYN563" s="219"/>
      <c r="GYO563" s="310"/>
      <c r="GYP563" s="304"/>
      <c r="GYQ563" s="408"/>
      <c r="GYR563" s="472"/>
      <c r="GYS563" s="906"/>
      <c r="GYT563" s="31"/>
      <c r="GYU563" s="419"/>
      <c r="GYV563" s="419"/>
      <c r="GYW563" s="471"/>
      <c r="GYX563" s="17"/>
      <c r="GYY563" s="419"/>
      <c r="GYZ563" s="419"/>
      <c r="GZA563" s="17"/>
      <c r="GZB563" s="17"/>
      <c r="GZC563" s="913"/>
      <c r="GZD563" s="17"/>
      <c r="GZE563" s="17"/>
      <c r="GZF563" s="219"/>
      <c r="GZG563" s="310"/>
      <c r="GZH563" s="304"/>
      <c r="GZI563" s="408"/>
      <c r="GZJ563" s="472"/>
      <c r="GZK563" s="906"/>
      <c r="GZL563" s="31"/>
      <c r="GZM563" s="419"/>
      <c r="GZN563" s="419"/>
      <c r="GZO563" s="471"/>
      <c r="GZP563" s="17"/>
      <c r="GZQ563" s="419"/>
      <c r="GZR563" s="419"/>
      <c r="GZS563" s="17"/>
      <c r="GZT563" s="17"/>
      <c r="GZU563" s="913"/>
      <c r="GZV563" s="17"/>
      <c r="GZW563" s="17"/>
      <c r="GZX563" s="219"/>
      <c r="GZY563" s="310"/>
      <c r="GZZ563" s="304"/>
      <c r="HAA563" s="408"/>
      <c r="HAB563" s="472"/>
      <c r="HAC563" s="906"/>
      <c r="HAD563" s="31"/>
      <c r="HAE563" s="419"/>
      <c r="HAF563" s="419"/>
      <c r="HAG563" s="471"/>
      <c r="HAH563" s="17"/>
      <c r="HAI563" s="419"/>
      <c r="HAJ563" s="419"/>
      <c r="HAK563" s="17"/>
      <c r="HAL563" s="17"/>
      <c r="HAM563" s="913"/>
      <c r="HAN563" s="17"/>
      <c r="HAO563" s="17"/>
      <c r="HAP563" s="219"/>
      <c r="HAQ563" s="310"/>
      <c r="HAR563" s="304"/>
      <c r="HAS563" s="408"/>
      <c r="HAT563" s="472"/>
      <c r="HAU563" s="906"/>
      <c r="HAV563" s="31"/>
      <c r="HAW563" s="419"/>
      <c r="HAX563" s="419"/>
      <c r="HAY563" s="471"/>
      <c r="HAZ563" s="17"/>
      <c r="HBA563" s="419"/>
      <c r="HBB563" s="419"/>
      <c r="HBC563" s="17"/>
      <c r="HBD563" s="17"/>
      <c r="HBE563" s="913"/>
      <c r="HBF563" s="17"/>
      <c r="HBG563" s="17"/>
      <c r="HBH563" s="219"/>
      <c r="HBI563" s="310"/>
      <c r="HBJ563" s="304"/>
      <c r="HBK563" s="408"/>
      <c r="HBL563" s="472"/>
      <c r="HBM563" s="906"/>
      <c r="HBN563" s="31"/>
      <c r="HBO563" s="419"/>
      <c r="HBP563" s="419"/>
      <c r="HBQ563" s="471"/>
      <c r="HBR563" s="17"/>
      <c r="HBS563" s="419"/>
      <c r="HBT563" s="419"/>
      <c r="HBU563" s="17"/>
      <c r="HBV563" s="17"/>
      <c r="HBW563" s="913"/>
      <c r="HBX563" s="17"/>
      <c r="HBY563" s="17"/>
      <c r="HBZ563" s="219"/>
      <c r="HCA563" s="310"/>
      <c r="HCB563" s="304"/>
      <c r="HCC563" s="408"/>
      <c r="HCD563" s="472"/>
      <c r="HCE563" s="906"/>
      <c r="HCF563" s="31"/>
      <c r="HCG563" s="419"/>
      <c r="HCH563" s="419"/>
      <c r="HCI563" s="471"/>
      <c r="HCJ563" s="17"/>
      <c r="HCK563" s="419"/>
      <c r="HCL563" s="419"/>
      <c r="HCM563" s="17"/>
      <c r="HCN563" s="17"/>
      <c r="HCO563" s="913"/>
      <c r="HCP563" s="17"/>
      <c r="HCQ563" s="17"/>
      <c r="HCR563" s="219"/>
      <c r="HCS563" s="310"/>
      <c r="HCT563" s="304"/>
      <c r="HCU563" s="408"/>
      <c r="HCV563" s="472"/>
      <c r="HCW563" s="906"/>
      <c r="HCX563" s="31"/>
      <c r="HCY563" s="419"/>
      <c r="HCZ563" s="419"/>
      <c r="HDA563" s="471"/>
      <c r="HDB563" s="17"/>
      <c r="HDC563" s="419"/>
      <c r="HDD563" s="419"/>
      <c r="HDE563" s="17"/>
      <c r="HDF563" s="17"/>
      <c r="HDG563" s="913"/>
      <c r="HDH563" s="17"/>
      <c r="HDI563" s="17"/>
      <c r="HDJ563" s="219"/>
      <c r="HDK563" s="310"/>
      <c r="HDL563" s="304"/>
      <c r="HDM563" s="408"/>
      <c r="HDN563" s="472"/>
      <c r="HDO563" s="906"/>
      <c r="HDP563" s="31"/>
      <c r="HDQ563" s="419"/>
      <c r="HDR563" s="419"/>
      <c r="HDS563" s="471"/>
      <c r="HDT563" s="17"/>
      <c r="HDU563" s="419"/>
      <c r="HDV563" s="419"/>
      <c r="HDW563" s="17"/>
      <c r="HDX563" s="17"/>
      <c r="HDY563" s="913"/>
      <c r="HDZ563" s="17"/>
      <c r="HEA563" s="17"/>
      <c r="HEB563" s="219"/>
      <c r="HEC563" s="310"/>
      <c r="HED563" s="304"/>
      <c r="HEE563" s="408"/>
      <c r="HEF563" s="472"/>
      <c r="HEG563" s="906"/>
      <c r="HEH563" s="31"/>
      <c r="HEI563" s="419"/>
      <c r="HEJ563" s="419"/>
      <c r="HEK563" s="471"/>
      <c r="HEL563" s="17"/>
      <c r="HEM563" s="419"/>
      <c r="HEN563" s="419"/>
      <c r="HEO563" s="17"/>
      <c r="HEP563" s="17"/>
      <c r="HEQ563" s="913"/>
      <c r="HER563" s="17"/>
      <c r="HES563" s="17"/>
      <c r="HET563" s="219"/>
      <c r="HEU563" s="310"/>
      <c r="HEV563" s="304"/>
      <c r="HEW563" s="408"/>
      <c r="HEX563" s="472"/>
      <c r="HEY563" s="906"/>
      <c r="HEZ563" s="31"/>
      <c r="HFA563" s="419"/>
      <c r="HFB563" s="419"/>
      <c r="HFC563" s="471"/>
      <c r="HFD563" s="17"/>
      <c r="HFE563" s="419"/>
      <c r="HFF563" s="419"/>
      <c r="HFG563" s="17"/>
      <c r="HFH563" s="17"/>
      <c r="HFI563" s="913"/>
      <c r="HFJ563" s="17"/>
      <c r="HFK563" s="17"/>
      <c r="HFL563" s="219"/>
      <c r="HFM563" s="310"/>
      <c r="HFN563" s="304"/>
      <c r="HFO563" s="408"/>
      <c r="HFP563" s="472"/>
      <c r="HFQ563" s="906"/>
      <c r="HFR563" s="31"/>
      <c r="HFS563" s="419"/>
      <c r="HFT563" s="419"/>
      <c r="HFU563" s="471"/>
      <c r="HFV563" s="17"/>
      <c r="HFW563" s="419"/>
      <c r="HFX563" s="419"/>
      <c r="HFY563" s="17"/>
      <c r="HFZ563" s="17"/>
      <c r="HGA563" s="913"/>
      <c r="HGB563" s="17"/>
      <c r="HGC563" s="17"/>
      <c r="HGD563" s="219"/>
      <c r="HGE563" s="310"/>
      <c r="HGF563" s="304"/>
      <c r="HGG563" s="408"/>
      <c r="HGH563" s="472"/>
      <c r="HGI563" s="906"/>
      <c r="HGJ563" s="31"/>
      <c r="HGK563" s="419"/>
      <c r="HGL563" s="419"/>
      <c r="HGM563" s="471"/>
      <c r="HGN563" s="17"/>
      <c r="HGO563" s="419"/>
      <c r="HGP563" s="419"/>
      <c r="HGQ563" s="17"/>
      <c r="HGR563" s="17"/>
      <c r="HGS563" s="913"/>
      <c r="HGT563" s="17"/>
      <c r="HGU563" s="17"/>
      <c r="HGV563" s="219"/>
      <c r="HGW563" s="310"/>
      <c r="HGX563" s="304"/>
      <c r="HGY563" s="408"/>
      <c r="HGZ563" s="472"/>
      <c r="HHA563" s="906"/>
      <c r="HHB563" s="31"/>
      <c r="HHC563" s="419"/>
      <c r="HHD563" s="419"/>
      <c r="HHE563" s="471"/>
      <c r="HHF563" s="17"/>
      <c r="HHG563" s="419"/>
      <c r="HHH563" s="419"/>
      <c r="HHI563" s="17"/>
      <c r="HHJ563" s="17"/>
      <c r="HHK563" s="913"/>
      <c r="HHL563" s="17"/>
      <c r="HHM563" s="17"/>
      <c r="HHN563" s="219"/>
      <c r="HHO563" s="310"/>
      <c r="HHP563" s="304"/>
      <c r="HHQ563" s="408"/>
      <c r="HHR563" s="472"/>
      <c r="HHS563" s="906"/>
      <c r="HHT563" s="31"/>
      <c r="HHU563" s="419"/>
      <c r="HHV563" s="419"/>
      <c r="HHW563" s="471"/>
      <c r="HHX563" s="17"/>
      <c r="HHY563" s="419"/>
      <c r="HHZ563" s="419"/>
      <c r="HIA563" s="17"/>
      <c r="HIB563" s="17"/>
      <c r="HIC563" s="913"/>
      <c r="HID563" s="17"/>
      <c r="HIE563" s="17"/>
      <c r="HIF563" s="219"/>
      <c r="HIG563" s="310"/>
      <c r="HIH563" s="304"/>
      <c r="HII563" s="408"/>
      <c r="HIJ563" s="472"/>
      <c r="HIK563" s="906"/>
      <c r="HIL563" s="31"/>
      <c r="HIM563" s="419"/>
      <c r="HIN563" s="419"/>
      <c r="HIO563" s="471"/>
      <c r="HIP563" s="17"/>
      <c r="HIQ563" s="419"/>
      <c r="HIR563" s="419"/>
      <c r="HIS563" s="17"/>
      <c r="HIT563" s="17"/>
      <c r="HIU563" s="913"/>
      <c r="HIV563" s="17"/>
      <c r="HIW563" s="17"/>
      <c r="HIX563" s="219"/>
      <c r="HIY563" s="310"/>
      <c r="HIZ563" s="304"/>
      <c r="HJA563" s="408"/>
      <c r="HJB563" s="472"/>
      <c r="HJC563" s="906"/>
      <c r="HJD563" s="31"/>
      <c r="HJE563" s="419"/>
      <c r="HJF563" s="419"/>
      <c r="HJG563" s="471"/>
      <c r="HJH563" s="17"/>
      <c r="HJI563" s="419"/>
      <c r="HJJ563" s="419"/>
      <c r="HJK563" s="17"/>
      <c r="HJL563" s="17"/>
      <c r="HJM563" s="913"/>
      <c r="HJN563" s="17"/>
      <c r="HJO563" s="17"/>
      <c r="HJP563" s="219"/>
      <c r="HJQ563" s="310"/>
      <c r="HJR563" s="304"/>
      <c r="HJS563" s="408"/>
      <c r="HJT563" s="472"/>
      <c r="HJU563" s="906"/>
      <c r="HJV563" s="31"/>
      <c r="HJW563" s="419"/>
      <c r="HJX563" s="419"/>
      <c r="HJY563" s="471"/>
      <c r="HJZ563" s="17"/>
      <c r="HKA563" s="419"/>
      <c r="HKB563" s="419"/>
      <c r="HKC563" s="17"/>
      <c r="HKD563" s="17"/>
      <c r="HKE563" s="913"/>
      <c r="HKF563" s="17"/>
      <c r="HKG563" s="17"/>
      <c r="HKH563" s="219"/>
      <c r="HKI563" s="310"/>
      <c r="HKJ563" s="304"/>
      <c r="HKK563" s="408"/>
      <c r="HKL563" s="472"/>
      <c r="HKM563" s="906"/>
      <c r="HKN563" s="31"/>
      <c r="HKO563" s="419"/>
      <c r="HKP563" s="419"/>
      <c r="HKQ563" s="471"/>
      <c r="HKR563" s="17"/>
      <c r="HKS563" s="419"/>
      <c r="HKT563" s="419"/>
      <c r="HKU563" s="17"/>
      <c r="HKV563" s="17"/>
      <c r="HKW563" s="913"/>
      <c r="HKX563" s="17"/>
      <c r="HKY563" s="17"/>
      <c r="HKZ563" s="219"/>
      <c r="HLA563" s="310"/>
      <c r="HLB563" s="304"/>
      <c r="HLC563" s="408"/>
      <c r="HLD563" s="472"/>
      <c r="HLE563" s="906"/>
      <c r="HLF563" s="31"/>
      <c r="HLG563" s="419"/>
      <c r="HLH563" s="419"/>
      <c r="HLI563" s="471"/>
      <c r="HLJ563" s="17"/>
      <c r="HLK563" s="419"/>
      <c r="HLL563" s="419"/>
      <c r="HLM563" s="17"/>
      <c r="HLN563" s="17"/>
      <c r="HLO563" s="913"/>
      <c r="HLP563" s="17"/>
      <c r="HLQ563" s="17"/>
      <c r="HLR563" s="219"/>
      <c r="HLS563" s="310"/>
      <c r="HLT563" s="304"/>
      <c r="HLU563" s="408"/>
      <c r="HLV563" s="472"/>
      <c r="HLW563" s="906"/>
      <c r="HLX563" s="31"/>
      <c r="HLY563" s="419"/>
      <c r="HLZ563" s="419"/>
      <c r="HMA563" s="471"/>
      <c r="HMB563" s="17"/>
      <c r="HMC563" s="419"/>
      <c r="HMD563" s="419"/>
      <c r="HME563" s="17"/>
      <c r="HMF563" s="17"/>
      <c r="HMG563" s="913"/>
      <c r="HMH563" s="17"/>
      <c r="HMI563" s="17"/>
      <c r="HMJ563" s="219"/>
      <c r="HMK563" s="310"/>
      <c r="HML563" s="304"/>
      <c r="HMM563" s="408"/>
      <c r="HMN563" s="472"/>
      <c r="HMO563" s="906"/>
      <c r="HMP563" s="31"/>
      <c r="HMQ563" s="419"/>
      <c r="HMR563" s="419"/>
      <c r="HMS563" s="471"/>
      <c r="HMT563" s="17"/>
      <c r="HMU563" s="419"/>
      <c r="HMV563" s="419"/>
      <c r="HMW563" s="17"/>
      <c r="HMX563" s="17"/>
      <c r="HMY563" s="913"/>
      <c r="HMZ563" s="17"/>
      <c r="HNA563" s="17"/>
      <c r="HNB563" s="219"/>
      <c r="HNC563" s="310"/>
      <c r="HND563" s="304"/>
      <c r="HNE563" s="408"/>
      <c r="HNF563" s="472"/>
      <c r="HNG563" s="906"/>
      <c r="HNH563" s="31"/>
      <c r="HNI563" s="419"/>
      <c r="HNJ563" s="419"/>
      <c r="HNK563" s="471"/>
      <c r="HNL563" s="17"/>
      <c r="HNM563" s="419"/>
      <c r="HNN563" s="419"/>
      <c r="HNO563" s="17"/>
      <c r="HNP563" s="17"/>
      <c r="HNQ563" s="913"/>
      <c r="HNR563" s="17"/>
      <c r="HNS563" s="17"/>
      <c r="HNT563" s="219"/>
      <c r="HNU563" s="310"/>
      <c r="HNV563" s="304"/>
      <c r="HNW563" s="408"/>
      <c r="HNX563" s="472"/>
      <c r="HNY563" s="906"/>
      <c r="HNZ563" s="31"/>
      <c r="HOA563" s="419"/>
      <c r="HOB563" s="419"/>
      <c r="HOC563" s="471"/>
      <c r="HOD563" s="17"/>
      <c r="HOE563" s="419"/>
      <c r="HOF563" s="419"/>
      <c r="HOG563" s="17"/>
      <c r="HOH563" s="17"/>
      <c r="HOI563" s="913"/>
      <c r="HOJ563" s="17"/>
      <c r="HOK563" s="17"/>
      <c r="HOL563" s="219"/>
      <c r="HOM563" s="310"/>
      <c r="HON563" s="304"/>
      <c r="HOO563" s="408"/>
      <c r="HOP563" s="472"/>
      <c r="HOQ563" s="906"/>
      <c r="HOR563" s="31"/>
      <c r="HOS563" s="419"/>
      <c r="HOT563" s="419"/>
      <c r="HOU563" s="471"/>
      <c r="HOV563" s="17"/>
      <c r="HOW563" s="419"/>
      <c r="HOX563" s="419"/>
      <c r="HOY563" s="17"/>
      <c r="HOZ563" s="17"/>
      <c r="HPA563" s="913"/>
      <c r="HPB563" s="17"/>
      <c r="HPC563" s="17"/>
      <c r="HPD563" s="219"/>
      <c r="HPE563" s="310"/>
      <c r="HPF563" s="304"/>
      <c r="HPG563" s="408"/>
      <c r="HPH563" s="472"/>
      <c r="HPI563" s="906"/>
      <c r="HPJ563" s="31"/>
      <c r="HPK563" s="419"/>
      <c r="HPL563" s="419"/>
      <c r="HPM563" s="471"/>
      <c r="HPN563" s="17"/>
      <c r="HPO563" s="419"/>
      <c r="HPP563" s="419"/>
      <c r="HPQ563" s="17"/>
      <c r="HPR563" s="17"/>
      <c r="HPS563" s="913"/>
      <c r="HPT563" s="17"/>
      <c r="HPU563" s="17"/>
      <c r="HPV563" s="219"/>
      <c r="HPW563" s="310"/>
      <c r="HPX563" s="304"/>
      <c r="HPY563" s="408"/>
      <c r="HPZ563" s="472"/>
      <c r="HQA563" s="906"/>
      <c r="HQB563" s="31"/>
      <c r="HQC563" s="419"/>
      <c r="HQD563" s="419"/>
      <c r="HQE563" s="471"/>
      <c r="HQF563" s="17"/>
      <c r="HQG563" s="419"/>
      <c r="HQH563" s="419"/>
      <c r="HQI563" s="17"/>
      <c r="HQJ563" s="17"/>
      <c r="HQK563" s="913"/>
      <c r="HQL563" s="17"/>
      <c r="HQM563" s="17"/>
      <c r="HQN563" s="219"/>
      <c r="HQO563" s="310"/>
      <c r="HQP563" s="304"/>
      <c r="HQQ563" s="408"/>
      <c r="HQR563" s="472"/>
      <c r="HQS563" s="906"/>
      <c r="HQT563" s="31"/>
      <c r="HQU563" s="419"/>
      <c r="HQV563" s="419"/>
      <c r="HQW563" s="471"/>
      <c r="HQX563" s="17"/>
      <c r="HQY563" s="419"/>
      <c r="HQZ563" s="419"/>
      <c r="HRA563" s="17"/>
      <c r="HRB563" s="17"/>
      <c r="HRC563" s="913"/>
      <c r="HRD563" s="17"/>
      <c r="HRE563" s="17"/>
      <c r="HRF563" s="219"/>
      <c r="HRG563" s="310"/>
      <c r="HRH563" s="304"/>
      <c r="HRI563" s="408"/>
      <c r="HRJ563" s="472"/>
      <c r="HRK563" s="906"/>
      <c r="HRL563" s="31"/>
      <c r="HRM563" s="419"/>
      <c r="HRN563" s="419"/>
      <c r="HRO563" s="471"/>
      <c r="HRP563" s="17"/>
      <c r="HRQ563" s="419"/>
      <c r="HRR563" s="419"/>
      <c r="HRS563" s="17"/>
      <c r="HRT563" s="17"/>
      <c r="HRU563" s="913"/>
      <c r="HRV563" s="17"/>
      <c r="HRW563" s="17"/>
      <c r="HRX563" s="219"/>
      <c r="HRY563" s="310"/>
      <c r="HRZ563" s="304"/>
      <c r="HSA563" s="408"/>
      <c r="HSB563" s="472"/>
      <c r="HSC563" s="906"/>
      <c r="HSD563" s="31"/>
      <c r="HSE563" s="419"/>
      <c r="HSF563" s="419"/>
      <c r="HSG563" s="471"/>
      <c r="HSH563" s="17"/>
      <c r="HSI563" s="419"/>
      <c r="HSJ563" s="419"/>
      <c r="HSK563" s="17"/>
      <c r="HSL563" s="17"/>
      <c r="HSM563" s="913"/>
      <c r="HSN563" s="17"/>
      <c r="HSO563" s="17"/>
      <c r="HSP563" s="219"/>
      <c r="HSQ563" s="310"/>
      <c r="HSR563" s="304"/>
      <c r="HSS563" s="408"/>
      <c r="HST563" s="472"/>
      <c r="HSU563" s="906"/>
      <c r="HSV563" s="31"/>
      <c r="HSW563" s="419"/>
      <c r="HSX563" s="419"/>
      <c r="HSY563" s="471"/>
      <c r="HSZ563" s="17"/>
      <c r="HTA563" s="419"/>
      <c r="HTB563" s="419"/>
      <c r="HTC563" s="17"/>
      <c r="HTD563" s="17"/>
      <c r="HTE563" s="913"/>
      <c r="HTF563" s="17"/>
      <c r="HTG563" s="17"/>
      <c r="HTH563" s="219"/>
      <c r="HTI563" s="310"/>
      <c r="HTJ563" s="304"/>
      <c r="HTK563" s="408"/>
      <c r="HTL563" s="472"/>
      <c r="HTM563" s="906"/>
      <c r="HTN563" s="31"/>
      <c r="HTO563" s="419"/>
      <c r="HTP563" s="419"/>
      <c r="HTQ563" s="471"/>
      <c r="HTR563" s="17"/>
      <c r="HTS563" s="419"/>
      <c r="HTT563" s="419"/>
      <c r="HTU563" s="17"/>
      <c r="HTV563" s="17"/>
      <c r="HTW563" s="913"/>
      <c r="HTX563" s="17"/>
      <c r="HTY563" s="17"/>
      <c r="HTZ563" s="219"/>
      <c r="HUA563" s="310"/>
      <c r="HUB563" s="304"/>
      <c r="HUC563" s="408"/>
      <c r="HUD563" s="472"/>
      <c r="HUE563" s="906"/>
      <c r="HUF563" s="31"/>
      <c r="HUG563" s="419"/>
      <c r="HUH563" s="419"/>
      <c r="HUI563" s="471"/>
      <c r="HUJ563" s="17"/>
      <c r="HUK563" s="419"/>
      <c r="HUL563" s="419"/>
      <c r="HUM563" s="17"/>
      <c r="HUN563" s="17"/>
      <c r="HUO563" s="913"/>
      <c r="HUP563" s="17"/>
      <c r="HUQ563" s="17"/>
      <c r="HUR563" s="219"/>
      <c r="HUS563" s="310"/>
      <c r="HUT563" s="304"/>
      <c r="HUU563" s="408"/>
      <c r="HUV563" s="472"/>
      <c r="HUW563" s="906"/>
      <c r="HUX563" s="31"/>
      <c r="HUY563" s="419"/>
      <c r="HUZ563" s="419"/>
      <c r="HVA563" s="471"/>
      <c r="HVB563" s="17"/>
      <c r="HVC563" s="419"/>
      <c r="HVD563" s="419"/>
      <c r="HVE563" s="17"/>
      <c r="HVF563" s="17"/>
      <c r="HVG563" s="913"/>
      <c r="HVH563" s="17"/>
      <c r="HVI563" s="17"/>
      <c r="HVJ563" s="219"/>
      <c r="HVK563" s="310"/>
      <c r="HVL563" s="304"/>
      <c r="HVM563" s="408"/>
      <c r="HVN563" s="472"/>
      <c r="HVO563" s="906"/>
      <c r="HVP563" s="31"/>
      <c r="HVQ563" s="419"/>
      <c r="HVR563" s="419"/>
      <c r="HVS563" s="471"/>
      <c r="HVT563" s="17"/>
      <c r="HVU563" s="419"/>
      <c r="HVV563" s="419"/>
      <c r="HVW563" s="17"/>
      <c r="HVX563" s="17"/>
      <c r="HVY563" s="913"/>
      <c r="HVZ563" s="17"/>
      <c r="HWA563" s="17"/>
      <c r="HWB563" s="219"/>
      <c r="HWC563" s="310"/>
      <c r="HWD563" s="304"/>
      <c r="HWE563" s="408"/>
      <c r="HWF563" s="472"/>
      <c r="HWG563" s="906"/>
      <c r="HWH563" s="31"/>
      <c r="HWI563" s="419"/>
      <c r="HWJ563" s="419"/>
      <c r="HWK563" s="471"/>
      <c r="HWL563" s="17"/>
      <c r="HWM563" s="419"/>
      <c r="HWN563" s="419"/>
      <c r="HWO563" s="17"/>
      <c r="HWP563" s="17"/>
      <c r="HWQ563" s="913"/>
      <c r="HWR563" s="17"/>
      <c r="HWS563" s="17"/>
      <c r="HWT563" s="219"/>
      <c r="HWU563" s="310"/>
      <c r="HWV563" s="304"/>
      <c r="HWW563" s="408"/>
      <c r="HWX563" s="472"/>
      <c r="HWY563" s="906"/>
      <c r="HWZ563" s="31"/>
      <c r="HXA563" s="419"/>
      <c r="HXB563" s="419"/>
      <c r="HXC563" s="471"/>
      <c r="HXD563" s="17"/>
      <c r="HXE563" s="419"/>
      <c r="HXF563" s="419"/>
      <c r="HXG563" s="17"/>
      <c r="HXH563" s="17"/>
      <c r="HXI563" s="913"/>
      <c r="HXJ563" s="17"/>
      <c r="HXK563" s="17"/>
      <c r="HXL563" s="219"/>
      <c r="HXM563" s="310"/>
      <c r="HXN563" s="304"/>
      <c r="HXO563" s="408"/>
      <c r="HXP563" s="472"/>
      <c r="HXQ563" s="906"/>
      <c r="HXR563" s="31"/>
      <c r="HXS563" s="419"/>
      <c r="HXT563" s="419"/>
      <c r="HXU563" s="471"/>
      <c r="HXV563" s="17"/>
      <c r="HXW563" s="419"/>
      <c r="HXX563" s="419"/>
      <c r="HXY563" s="17"/>
      <c r="HXZ563" s="17"/>
      <c r="HYA563" s="913"/>
      <c r="HYB563" s="17"/>
      <c r="HYC563" s="17"/>
      <c r="HYD563" s="219"/>
      <c r="HYE563" s="310"/>
      <c r="HYF563" s="304"/>
      <c r="HYG563" s="408"/>
      <c r="HYH563" s="472"/>
      <c r="HYI563" s="906"/>
      <c r="HYJ563" s="31"/>
      <c r="HYK563" s="419"/>
      <c r="HYL563" s="419"/>
      <c r="HYM563" s="471"/>
      <c r="HYN563" s="17"/>
      <c r="HYO563" s="419"/>
      <c r="HYP563" s="419"/>
      <c r="HYQ563" s="17"/>
      <c r="HYR563" s="17"/>
      <c r="HYS563" s="913"/>
      <c r="HYT563" s="17"/>
      <c r="HYU563" s="17"/>
      <c r="HYV563" s="219"/>
      <c r="HYW563" s="310"/>
      <c r="HYX563" s="304"/>
      <c r="HYY563" s="408"/>
      <c r="HYZ563" s="472"/>
      <c r="HZA563" s="906"/>
      <c r="HZB563" s="31"/>
      <c r="HZC563" s="419"/>
      <c r="HZD563" s="419"/>
      <c r="HZE563" s="471"/>
      <c r="HZF563" s="17"/>
      <c r="HZG563" s="419"/>
      <c r="HZH563" s="419"/>
      <c r="HZI563" s="17"/>
      <c r="HZJ563" s="17"/>
      <c r="HZK563" s="913"/>
      <c r="HZL563" s="17"/>
      <c r="HZM563" s="17"/>
      <c r="HZN563" s="219"/>
      <c r="HZO563" s="310"/>
      <c r="HZP563" s="304"/>
      <c r="HZQ563" s="408"/>
      <c r="HZR563" s="472"/>
      <c r="HZS563" s="906"/>
      <c r="HZT563" s="31"/>
      <c r="HZU563" s="419"/>
      <c r="HZV563" s="419"/>
      <c r="HZW563" s="471"/>
      <c r="HZX563" s="17"/>
      <c r="HZY563" s="419"/>
      <c r="HZZ563" s="419"/>
      <c r="IAA563" s="17"/>
      <c r="IAB563" s="17"/>
      <c r="IAC563" s="913"/>
      <c r="IAD563" s="17"/>
      <c r="IAE563" s="17"/>
      <c r="IAF563" s="219"/>
      <c r="IAG563" s="310"/>
      <c r="IAH563" s="304"/>
      <c r="IAI563" s="408"/>
      <c r="IAJ563" s="472"/>
      <c r="IAK563" s="906"/>
      <c r="IAL563" s="31"/>
      <c r="IAM563" s="419"/>
      <c r="IAN563" s="419"/>
      <c r="IAO563" s="471"/>
      <c r="IAP563" s="17"/>
      <c r="IAQ563" s="419"/>
      <c r="IAR563" s="419"/>
      <c r="IAS563" s="17"/>
      <c r="IAT563" s="17"/>
      <c r="IAU563" s="913"/>
      <c r="IAV563" s="17"/>
      <c r="IAW563" s="17"/>
      <c r="IAX563" s="219"/>
      <c r="IAY563" s="310"/>
      <c r="IAZ563" s="304"/>
      <c r="IBA563" s="408"/>
      <c r="IBB563" s="472"/>
      <c r="IBC563" s="906"/>
      <c r="IBD563" s="31"/>
      <c r="IBE563" s="419"/>
      <c r="IBF563" s="419"/>
      <c r="IBG563" s="471"/>
      <c r="IBH563" s="17"/>
      <c r="IBI563" s="419"/>
      <c r="IBJ563" s="419"/>
      <c r="IBK563" s="17"/>
      <c r="IBL563" s="17"/>
      <c r="IBM563" s="913"/>
      <c r="IBN563" s="17"/>
      <c r="IBO563" s="17"/>
      <c r="IBP563" s="219"/>
      <c r="IBQ563" s="310"/>
      <c r="IBR563" s="304"/>
      <c r="IBS563" s="408"/>
      <c r="IBT563" s="472"/>
      <c r="IBU563" s="906"/>
      <c r="IBV563" s="31"/>
      <c r="IBW563" s="419"/>
      <c r="IBX563" s="419"/>
      <c r="IBY563" s="471"/>
      <c r="IBZ563" s="17"/>
      <c r="ICA563" s="419"/>
      <c r="ICB563" s="419"/>
      <c r="ICC563" s="17"/>
      <c r="ICD563" s="17"/>
      <c r="ICE563" s="913"/>
      <c r="ICF563" s="17"/>
      <c r="ICG563" s="17"/>
      <c r="ICH563" s="219"/>
      <c r="ICI563" s="310"/>
      <c r="ICJ563" s="304"/>
      <c r="ICK563" s="408"/>
      <c r="ICL563" s="472"/>
      <c r="ICM563" s="906"/>
      <c r="ICN563" s="31"/>
      <c r="ICO563" s="419"/>
      <c r="ICP563" s="419"/>
      <c r="ICQ563" s="471"/>
      <c r="ICR563" s="17"/>
      <c r="ICS563" s="419"/>
      <c r="ICT563" s="419"/>
      <c r="ICU563" s="17"/>
      <c r="ICV563" s="17"/>
      <c r="ICW563" s="913"/>
      <c r="ICX563" s="17"/>
      <c r="ICY563" s="17"/>
      <c r="ICZ563" s="219"/>
      <c r="IDA563" s="310"/>
      <c r="IDB563" s="304"/>
      <c r="IDC563" s="408"/>
      <c r="IDD563" s="472"/>
      <c r="IDE563" s="906"/>
      <c r="IDF563" s="31"/>
      <c r="IDG563" s="419"/>
      <c r="IDH563" s="419"/>
      <c r="IDI563" s="471"/>
      <c r="IDJ563" s="17"/>
      <c r="IDK563" s="419"/>
      <c r="IDL563" s="419"/>
      <c r="IDM563" s="17"/>
      <c r="IDN563" s="17"/>
      <c r="IDO563" s="913"/>
      <c r="IDP563" s="17"/>
      <c r="IDQ563" s="17"/>
      <c r="IDR563" s="219"/>
      <c r="IDS563" s="310"/>
      <c r="IDT563" s="304"/>
      <c r="IDU563" s="408"/>
      <c r="IDV563" s="472"/>
      <c r="IDW563" s="906"/>
      <c r="IDX563" s="31"/>
      <c r="IDY563" s="419"/>
      <c r="IDZ563" s="419"/>
      <c r="IEA563" s="471"/>
      <c r="IEB563" s="17"/>
      <c r="IEC563" s="419"/>
      <c r="IED563" s="419"/>
      <c r="IEE563" s="17"/>
      <c r="IEF563" s="17"/>
      <c r="IEG563" s="913"/>
      <c r="IEH563" s="17"/>
      <c r="IEI563" s="17"/>
      <c r="IEJ563" s="219"/>
      <c r="IEK563" s="310"/>
      <c r="IEL563" s="304"/>
      <c r="IEM563" s="408"/>
      <c r="IEN563" s="472"/>
      <c r="IEO563" s="906"/>
      <c r="IEP563" s="31"/>
      <c r="IEQ563" s="419"/>
      <c r="IER563" s="419"/>
      <c r="IES563" s="471"/>
      <c r="IET563" s="17"/>
      <c r="IEU563" s="419"/>
      <c r="IEV563" s="419"/>
      <c r="IEW563" s="17"/>
      <c r="IEX563" s="17"/>
      <c r="IEY563" s="913"/>
      <c r="IEZ563" s="17"/>
      <c r="IFA563" s="17"/>
      <c r="IFB563" s="219"/>
      <c r="IFC563" s="310"/>
      <c r="IFD563" s="304"/>
      <c r="IFE563" s="408"/>
      <c r="IFF563" s="472"/>
      <c r="IFG563" s="906"/>
      <c r="IFH563" s="31"/>
      <c r="IFI563" s="419"/>
      <c r="IFJ563" s="419"/>
      <c r="IFK563" s="471"/>
      <c r="IFL563" s="17"/>
      <c r="IFM563" s="419"/>
      <c r="IFN563" s="419"/>
      <c r="IFO563" s="17"/>
      <c r="IFP563" s="17"/>
      <c r="IFQ563" s="913"/>
      <c r="IFR563" s="17"/>
      <c r="IFS563" s="17"/>
      <c r="IFT563" s="219"/>
      <c r="IFU563" s="310"/>
      <c r="IFV563" s="304"/>
      <c r="IFW563" s="408"/>
      <c r="IFX563" s="472"/>
      <c r="IFY563" s="906"/>
      <c r="IFZ563" s="31"/>
      <c r="IGA563" s="419"/>
      <c r="IGB563" s="419"/>
      <c r="IGC563" s="471"/>
      <c r="IGD563" s="17"/>
      <c r="IGE563" s="419"/>
      <c r="IGF563" s="419"/>
      <c r="IGG563" s="17"/>
      <c r="IGH563" s="17"/>
      <c r="IGI563" s="913"/>
      <c r="IGJ563" s="17"/>
      <c r="IGK563" s="17"/>
      <c r="IGL563" s="219"/>
      <c r="IGM563" s="310"/>
      <c r="IGN563" s="304"/>
      <c r="IGO563" s="408"/>
      <c r="IGP563" s="472"/>
      <c r="IGQ563" s="906"/>
      <c r="IGR563" s="31"/>
      <c r="IGS563" s="419"/>
      <c r="IGT563" s="419"/>
      <c r="IGU563" s="471"/>
      <c r="IGV563" s="17"/>
      <c r="IGW563" s="419"/>
      <c r="IGX563" s="419"/>
      <c r="IGY563" s="17"/>
      <c r="IGZ563" s="17"/>
      <c r="IHA563" s="913"/>
      <c r="IHB563" s="17"/>
      <c r="IHC563" s="17"/>
      <c r="IHD563" s="219"/>
      <c r="IHE563" s="310"/>
      <c r="IHF563" s="304"/>
      <c r="IHG563" s="408"/>
      <c r="IHH563" s="472"/>
      <c r="IHI563" s="906"/>
      <c r="IHJ563" s="31"/>
      <c r="IHK563" s="419"/>
      <c r="IHL563" s="419"/>
      <c r="IHM563" s="471"/>
      <c r="IHN563" s="17"/>
      <c r="IHO563" s="419"/>
      <c r="IHP563" s="419"/>
      <c r="IHQ563" s="17"/>
      <c r="IHR563" s="17"/>
      <c r="IHS563" s="913"/>
      <c r="IHT563" s="17"/>
      <c r="IHU563" s="17"/>
      <c r="IHV563" s="219"/>
      <c r="IHW563" s="310"/>
      <c r="IHX563" s="304"/>
      <c r="IHY563" s="408"/>
      <c r="IHZ563" s="472"/>
      <c r="IIA563" s="906"/>
      <c r="IIB563" s="31"/>
      <c r="IIC563" s="419"/>
      <c r="IID563" s="419"/>
      <c r="IIE563" s="471"/>
      <c r="IIF563" s="17"/>
      <c r="IIG563" s="419"/>
      <c r="IIH563" s="419"/>
      <c r="III563" s="17"/>
      <c r="IIJ563" s="17"/>
      <c r="IIK563" s="913"/>
      <c r="IIL563" s="17"/>
      <c r="IIM563" s="17"/>
      <c r="IIN563" s="219"/>
      <c r="IIO563" s="310"/>
      <c r="IIP563" s="304"/>
      <c r="IIQ563" s="408"/>
      <c r="IIR563" s="472"/>
      <c r="IIS563" s="906"/>
      <c r="IIT563" s="31"/>
      <c r="IIU563" s="419"/>
      <c r="IIV563" s="419"/>
      <c r="IIW563" s="471"/>
      <c r="IIX563" s="17"/>
      <c r="IIY563" s="419"/>
      <c r="IIZ563" s="419"/>
      <c r="IJA563" s="17"/>
      <c r="IJB563" s="17"/>
      <c r="IJC563" s="913"/>
      <c r="IJD563" s="17"/>
      <c r="IJE563" s="17"/>
      <c r="IJF563" s="219"/>
      <c r="IJG563" s="310"/>
      <c r="IJH563" s="304"/>
      <c r="IJI563" s="408"/>
      <c r="IJJ563" s="472"/>
      <c r="IJK563" s="906"/>
      <c r="IJL563" s="31"/>
      <c r="IJM563" s="419"/>
      <c r="IJN563" s="419"/>
      <c r="IJO563" s="471"/>
      <c r="IJP563" s="17"/>
      <c r="IJQ563" s="419"/>
      <c r="IJR563" s="419"/>
      <c r="IJS563" s="17"/>
      <c r="IJT563" s="17"/>
      <c r="IJU563" s="913"/>
      <c r="IJV563" s="17"/>
      <c r="IJW563" s="17"/>
      <c r="IJX563" s="219"/>
      <c r="IJY563" s="310"/>
      <c r="IJZ563" s="304"/>
      <c r="IKA563" s="408"/>
      <c r="IKB563" s="472"/>
      <c r="IKC563" s="906"/>
      <c r="IKD563" s="31"/>
      <c r="IKE563" s="419"/>
      <c r="IKF563" s="419"/>
      <c r="IKG563" s="471"/>
      <c r="IKH563" s="17"/>
      <c r="IKI563" s="419"/>
      <c r="IKJ563" s="419"/>
      <c r="IKK563" s="17"/>
      <c r="IKL563" s="17"/>
      <c r="IKM563" s="913"/>
      <c r="IKN563" s="17"/>
      <c r="IKO563" s="17"/>
      <c r="IKP563" s="219"/>
      <c r="IKQ563" s="310"/>
      <c r="IKR563" s="304"/>
      <c r="IKS563" s="408"/>
      <c r="IKT563" s="472"/>
      <c r="IKU563" s="906"/>
      <c r="IKV563" s="31"/>
      <c r="IKW563" s="419"/>
      <c r="IKX563" s="419"/>
      <c r="IKY563" s="471"/>
      <c r="IKZ563" s="17"/>
      <c r="ILA563" s="419"/>
      <c r="ILB563" s="419"/>
      <c r="ILC563" s="17"/>
      <c r="ILD563" s="17"/>
      <c r="ILE563" s="913"/>
      <c r="ILF563" s="17"/>
      <c r="ILG563" s="17"/>
      <c r="ILH563" s="219"/>
      <c r="ILI563" s="310"/>
      <c r="ILJ563" s="304"/>
      <c r="ILK563" s="408"/>
      <c r="ILL563" s="472"/>
      <c r="ILM563" s="906"/>
      <c r="ILN563" s="31"/>
      <c r="ILO563" s="419"/>
      <c r="ILP563" s="419"/>
      <c r="ILQ563" s="471"/>
      <c r="ILR563" s="17"/>
      <c r="ILS563" s="419"/>
      <c r="ILT563" s="419"/>
      <c r="ILU563" s="17"/>
      <c r="ILV563" s="17"/>
      <c r="ILW563" s="913"/>
      <c r="ILX563" s="17"/>
      <c r="ILY563" s="17"/>
      <c r="ILZ563" s="219"/>
      <c r="IMA563" s="310"/>
      <c r="IMB563" s="304"/>
      <c r="IMC563" s="408"/>
      <c r="IMD563" s="472"/>
      <c r="IME563" s="906"/>
      <c r="IMF563" s="31"/>
      <c r="IMG563" s="419"/>
      <c r="IMH563" s="419"/>
      <c r="IMI563" s="471"/>
      <c r="IMJ563" s="17"/>
      <c r="IMK563" s="419"/>
      <c r="IML563" s="419"/>
      <c r="IMM563" s="17"/>
      <c r="IMN563" s="17"/>
      <c r="IMO563" s="913"/>
      <c r="IMP563" s="17"/>
      <c r="IMQ563" s="17"/>
      <c r="IMR563" s="219"/>
      <c r="IMS563" s="310"/>
      <c r="IMT563" s="304"/>
      <c r="IMU563" s="408"/>
      <c r="IMV563" s="472"/>
      <c r="IMW563" s="906"/>
      <c r="IMX563" s="31"/>
      <c r="IMY563" s="419"/>
      <c r="IMZ563" s="419"/>
      <c r="INA563" s="471"/>
      <c r="INB563" s="17"/>
      <c r="INC563" s="419"/>
      <c r="IND563" s="419"/>
      <c r="INE563" s="17"/>
      <c r="INF563" s="17"/>
      <c r="ING563" s="913"/>
      <c r="INH563" s="17"/>
      <c r="INI563" s="17"/>
      <c r="INJ563" s="219"/>
      <c r="INK563" s="310"/>
      <c r="INL563" s="304"/>
      <c r="INM563" s="408"/>
      <c r="INN563" s="472"/>
      <c r="INO563" s="906"/>
      <c r="INP563" s="31"/>
      <c r="INQ563" s="419"/>
      <c r="INR563" s="419"/>
      <c r="INS563" s="471"/>
      <c r="INT563" s="17"/>
      <c r="INU563" s="419"/>
      <c r="INV563" s="419"/>
      <c r="INW563" s="17"/>
      <c r="INX563" s="17"/>
      <c r="INY563" s="913"/>
      <c r="INZ563" s="17"/>
      <c r="IOA563" s="17"/>
      <c r="IOB563" s="219"/>
      <c r="IOC563" s="310"/>
      <c r="IOD563" s="304"/>
      <c r="IOE563" s="408"/>
      <c r="IOF563" s="472"/>
      <c r="IOG563" s="906"/>
      <c r="IOH563" s="31"/>
      <c r="IOI563" s="419"/>
      <c r="IOJ563" s="419"/>
      <c r="IOK563" s="471"/>
      <c r="IOL563" s="17"/>
      <c r="IOM563" s="419"/>
      <c r="ION563" s="419"/>
      <c r="IOO563" s="17"/>
      <c r="IOP563" s="17"/>
      <c r="IOQ563" s="913"/>
      <c r="IOR563" s="17"/>
      <c r="IOS563" s="17"/>
      <c r="IOT563" s="219"/>
      <c r="IOU563" s="310"/>
      <c r="IOV563" s="304"/>
      <c r="IOW563" s="408"/>
      <c r="IOX563" s="472"/>
      <c r="IOY563" s="906"/>
      <c r="IOZ563" s="31"/>
      <c r="IPA563" s="419"/>
      <c r="IPB563" s="419"/>
      <c r="IPC563" s="471"/>
      <c r="IPD563" s="17"/>
      <c r="IPE563" s="419"/>
      <c r="IPF563" s="419"/>
      <c r="IPG563" s="17"/>
      <c r="IPH563" s="17"/>
      <c r="IPI563" s="913"/>
      <c r="IPJ563" s="17"/>
      <c r="IPK563" s="17"/>
      <c r="IPL563" s="219"/>
      <c r="IPM563" s="310"/>
      <c r="IPN563" s="304"/>
      <c r="IPO563" s="408"/>
      <c r="IPP563" s="472"/>
      <c r="IPQ563" s="906"/>
      <c r="IPR563" s="31"/>
      <c r="IPS563" s="419"/>
      <c r="IPT563" s="419"/>
      <c r="IPU563" s="471"/>
      <c r="IPV563" s="17"/>
      <c r="IPW563" s="419"/>
      <c r="IPX563" s="419"/>
      <c r="IPY563" s="17"/>
      <c r="IPZ563" s="17"/>
      <c r="IQA563" s="913"/>
      <c r="IQB563" s="17"/>
      <c r="IQC563" s="17"/>
      <c r="IQD563" s="219"/>
      <c r="IQE563" s="310"/>
      <c r="IQF563" s="304"/>
      <c r="IQG563" s="408"/>
      <c r="IQH563" s="472"/>
      <c r="IQI563" s="906"/>
      <c r="IQJ563" s="31"/>
      <c r="IQK563" s="419"/>
      <c r="IQL563" s="419"/>
      <c r="IQM563" s="471"/>
      <c r="IQN563" s="17"/>
      <c r="IQO563" s="419"/>
      <c r="IQP563" s="419"/>
      <c r="IQQ563" s="17"/>
      <c r="IQR563" s="17"/>
      <c r="IQS563" s="913"/>
      <c r="IQT563" s="17"/>
      <c r="IQU563" s="17"/>
      <c r="IQV563" s="219"/>
      <c r="IQW563" s="310"/>
      <c r="IQX563" s="304"/>
      <c r="IQY563" s="408"/>
      <c r="IQZ563" s="472"/>
      <c r="IRA563" s="906"/>
      <c r="IRB563" s="31"/>
      <c r="IRC563" s="419"/>
      <c r="IRD563" s="419"/>
      <c r="IRE563" s="471"/>
      <c r="IRF563" s="17"/>
      <c r="IRG563" s="419"/>
      <c r="IRH563" s="419"/>
      <c r="IRI563" s="17"/>
      <c r="IRJ563" s="17"/>
      <c r="IRK563" s="913"/>
      <c r="IRL563" s="17"/>
      <c r="IRM563" s="17"/>
      <c r="IRN563" s="219"/>
      <c r="IRO563" s="310"/>
      <c r="IRP563" s="304"/>
      <c r="IRQ563" s="408"/>
      <c r="IRR563" s="472"/>
      <c r="IRS563" s="906"/>
      <c r="IRT563" s="31"/>
      <c r="IRU563" s="419"/>
      <c r="IRV563" s="419"/>
      <c r="IRW563" s="471"/>
      <c r="IRX563" s="17"/>
      <c r="IRY563" s="419"/>
      <c r="IRZ563" s="419"/>
      <c r="ISA563" s="17"/>
      <c r="ISB563" s="17"/>
      <c r="ISC563" s="913"/>
      <c r="ISD563" s="17"/>
      <c r="ISE563" s="17"/>
      <c r="ISF563" s="219"/>
      <c r="ISG563" s="310"/>
      <c r="ISH563" s="304"/>
      <c r="ISI563" s="408"/>
      <c r="ISJ563" s="472"/>
      <c r="ISK563" s="906"/>
      <c r="ISL563" s="31"/>
      <c r="ISM563" s="419"/>
      <c r="ISN563" s="419"/>
      <c r="ISO563" s="471"/>
      <c r="ISP563" s="17"/>
      <c r="ISQ563" s="419"/>
      <c r="ISR563" s="419"/>
      <c r="ISS563" s="17"/>
      <c r="IST563" s="17"/>
      <c r="ISU563" s="913"/>
      <c r="ISV563" s="17"/>
      <c r="ISW563" s="17"/>
      <c r="ISX563" s="219"/>
      <c r="ISY563" s="310"/>
      <c r="ISZ563" s="304"/>
      <c r="ITA563" s="408"/>
      <c r="ITB563" s="472"/>
      <c r="ITC563" s="906"/>
      <c r="ITD563" s="31"/>
      <c r="ITE563" s="419"/>
      <c r="ITF563" s="419"/>
      <c r="ITG563" s="471"/>
      <c r="ITH563" s="17"/>
      <c r="ITI563" s="419"/>
      <c r="ITJ563" s="419"/>
      <c r="ITK563" s="17"/>
      <c r="ITL563" s="17"/>
      <c r="ITM563" s="913"/>
      <c r="ITN563" s="17"/>
      <c r="ITO563" s="17"/>
      <c r="ITP563" s="219"/>
      <c r="ITQ563" s="310"/>
      <c r="ITR563" s="304"/>
      <c r="ITS563" s="408"/>
      <c r="ITT563" s="472"/>
      <c r="ITU563" s="906"/>
      <c r="ITV563" s="31"/>
      <c r="ITW563" s="419"/>
      <c r="ITX563" s="419"/>
      <c r="ITY563" s="471"/>
      <c r="ITZ563" s="17"/>
      <c r="IUA563" s="419"/>
      <c r="IUB563" s="419"/>
      <c r="IUC563" s="17"/>
      <c r="IUD563" s="17"/>
      <c r="IUE563" s="913"/>
      <c r="IUF563" s="17"/>
      <c r="IUG563" s="17"/>
      <c r="IUH563" s="219"/>
      <c r="IUI563" s="310"/>
      <c r="IUJ563" s="304"/>
      <c r="IUK563" s="408"/>
      <c r="IUL563" s="472"/>
      <c r="IUM563" s="906"/>
      <c r="IUN563" s="31"/>
      <c r="IUO563" s="419"/>
      <c r="IUP563" s="419"/>
      <c r="IUQ563" s="471"/>
      <c r="IUR563" s="17"/>
      <c r="IUS563" s="419"/>
      <c r="IUT563" s="419"/>
      <c r="IUU563" s="17"/>
      <c r="IUV563" s="17"/>
      <c r="IUW563" s="913"/>
      <c r="IUX563" s="17"/>
      <c r="IUY563" s="17"/>
      <c r="IUZ563" s="219"/>
      <c r="IVA563" s="310"/>
      <c r="IVB563" s="304"/>
      <c r="IVC563" s="408"/>
      <c r="IVD563" s="472"/>
      <c r="IVE563" s="906"/>
      <c r="IVF563" s="31"/>
      <c r="IVG563" s="419"/>
      <c r="IVH563" s="419"/>
      <c r="IVI563" s="471"/>
      <c r="IVJ563" s="17"/>
      <c r="IVK563" s="419"/>
      <c r="IVL563" s="419"/>
      <c r="IVM563" s="17"/>
      <c r="IVN563" s="17"/>
      <c r="IVO563" s="913"/>
      <c r="IVP563" s="17"/>
      <c r="IVQ563" s="17"/>
      <c r="IVR563" s="219"/>
      <c r="IVS563" s="310"/>
      <c r="IVT563" s="304"/>
      <c r="IVU563" s="408"/>
      <c r="IVV563" s="472"/>
      <c r="IVW563" s="906"/>
      <c r="IVX563" s="31"/>
      <c r="IVY563" s="419"/>
      <c r="IVZ563" s="419"/>
      <c r="IWA563" s="471"/>
      <c r="IWB563" s="17"/>
      <c r="IWC563" s="419"/>
      <c r="IWD563" s="419"/>
      <c r="IWE563" s="17"/>
      <c r="IWF563" s="17"/>
      <c r="IWG563" s="913"/>
      <c r="IWH563" s="17"/>
      <c r="IWI563" s="17"/>
      <c r="IWJ563" s="219"/>
      <c r="IWK563" s="310"/>
      <c r="IWL563" s="304"/>
      <c r="IWM563" s="408"/>
      <c r="IWN563" s="472"/>
      <c r="IWO563" s="906"/>
      <c r="IWP563" s="31"/>
      <c r="IWQ563" s="419"/>
      <c r="IWR563" s="419"/>
      <c r="IWS563" s="471"/>
      <c r="IWT563" s="17"/>
      <c r="IWU563" s="419"/>
      <c r="IWV563" s="419"/>
      <c r="IWW563" s="17"/>
      <c r="IWX563" s="17"/>
      <c r="IWY563" s="913"/>
      <c r="IWZ563" s="17"/>
      <c r="IXA563" s="17"/>
      <c r="IXB563" s="219"/>
      <c r="IXC563" s="310"/>
      <c r="IXD563" s="304"/>
      <c r="IXE563" s="408"/>
      <c r="IXF563" s="472"/>
      <c r="IXG563" s="906"/>
      <c r="IXH563" s="31"/>
      <c r="IXI563" s="419"/>
      <c r="IXJ563" s="419"/>
      <c r="IXK563" s="471"/>
      <c r="IXL563" s="17"/>
      <c r="IXM563" s="419"/>
      <c r="IXN563" s="419"/>
      <c r="IXO563" s="17"/>
      <c r="IXP563" s="17"/>
      <c r="IXQ563" s="913"/>
      <c r="IXR563" s="17"/>
      <c r="IXS563" s="17"/>
      <c r="IXT563" s="219"/>
      <c r="IXU563" s="310"/>
      <c r="IXV563" s="304"/>
      <c r="IXW563" s="408"/>
      <c r="IXX563" s="472"/>
      <c r="IXY563" s="906"/>
      <c r="IXZ563" s="31"/>
      <c r="IYA563" s="419"/>
      <c r="IYB563" s="419"/>
      <c r="IYC563" s="471"/>
      <c r="IYD563" s="17"/>
      <c r="IYE563" s="419"/>
      <c r="IYF563" s="419"/>
      <c r="IYG563" s="17"/>
      <c r="IYH563" s="17"/>
      <c r="IYI563" s="913"/>
      <c r="IYJ563" s="17"/>
      <c r="IYK563" s="17"/>
      <c r="IYL563" s="219"/>
      <c r="IYM563" s="310"/>
      <c r="IYN563" s="304"/>
      <c r="IYO563" s="408"/>
      <c r="IYP563" s="472"/>
      <c r="IYQ563" s="906"/>
      <c r="IYR563" s="31"/>
      <c r="IYS563" s="419"/>
      <c r="IYT563" s="419"/>
      <c r="IYU563" s="471"/>
      <c r="IYV563" s="17"/>
      <c r="IYW563" s="419"/>
      <c r="IYX563" s="419"/>
      <c r="IYY563" s="17"/>
      <c r="IYZ563" s="17"/>
      <c r="IZA563" s="913"/>
      <c r="IZB563" s="17"/>
      <c r="IZC563" s="17"/>
      <c r="IZD563" s="219"/>
      <c r="IZE563" s="310"/>
      <c r="IZF563" s="304"/>
      <c r="IZG563" s="408"/>
      <c r="IZH563" s="472"/>
      <c r="IZI563" s="906"/>
      <c r="IZJ563" s="31"/>
      <c r="IZK563" s="419"/>
      <c r="IZL563" s="419"/>
      <c r="IZM563" s="471"/>
      <c r="IZN563" s="17"/>
      <c r="IZO563" s="419"/>
      <c r="IZP563" s="419"/>
      <c r="IZQ563" s="17"/>
      <c r="IZR563" s="17"/>
      <c r="IZS563" s="913"/>
      <c r="IZT563" s="17"/>
      <c r="IZU563" s="17"/>
      <c r="IZV563" s="219"/>
      <c r="IZW563" s="310"/>
      <c r="IZX563" s="304"/>
      <c r="IZY563" s="408"/>
      <c r="IZZ563" s="472"/>
      <c r="JAA563" s="906"/>
      <c r="JAB563" s="31"/>
      <c r="JAC563" s="419"/>
      <c r="JAD563" s="419"/>
      <c r="JAE563" s="471"/>
      <c r="JAF563" s="17"/>
      <c r="JAG563" s="419"/>
      <c r="JAH563" s="419"/>
      <c r="JAI563" s="17"/>
      <c r="JAJ563" s="17"/>
      <c r="JAK563" s="913"/>
      <c r="JAL563" s="17"/>
      <c r="JAM563" s="17"/>
      <c r="JAN563" s="219"/>
      <c r="JAO563" s="310"/>
      <c r="JAP563" s="304"/>
      <c r="JAQ563" s="408"/>
      <c r="JAR563" s="472"/>
      <c r="JAS563" s="906"/>
      <c r="JAT563" s="31"/>
      <c r="JAU563" s="419"/>
      <c r="JAV563" s="419"/>
      <c r="JAW563" s="471"/>
      <c r="JAX563" s="17"/>
      <c r="JAY563" s="419"/>
      <c r="JAZ563" s="419"/>
      <c r="JBA563" s="17"/>
      <c r="JBB563" s="17"/>
      <c r="JBC563" s="913"/>
      <c r="JBD563" s="17"/>
      <c r="JBE563" s="17"/>
      <c r="JBF563" s="219"/>
      <c r="JBG563" s="310"/>
      <c r="JBH563" s="304"/>
      <c r="JBI563" s="408"/>
      <c r="JBJ563" s="472"/>
      <c r="JBK563" s="906"/>
      <c r="JBL563" s="31"/>
      <c r="JBM563" s="419"/>
      <c r="JBN563" s="419"/>
      <c r="JBO563" s="471"/>
      <c r="JBP563" s="17"/>
      <c r="JBQ563" s="419"/>
      <c r="JBR563" s="419"/>
      <c r="JBS563" s="17"/>
      <c r="JBT563" s="17"/>
      <c r="JBU563" s="913"/>
      <c r="JBV563" s="17"/>
      <c r="JBW563" s="17"/>
      <c r="JBX563" s="219"/>
      <c r="JBY563" s="310"/>
      <c r="JBZ563" s="304"/>
      <c r="JCA563" s="408"/>
      <c r="JCB563" s="472"/>
      <c r="JCC563" s="906"/>
      <c r="JCD563" s="31"/>
      <c r="JCE563" s="419"/>
      <c r="JCF563" s="419"/>
      <c r="JCG563" s="471"/>
      <c r="JCH563" s="17"/>
      <c r="JCI563" s="419"/>
      <c r="JCJ563" s="419"/>
      <c r="JCK563" s="17"/>
      <c r="JCL563" s="17"/>
      <c r="JCM563" s="913"/>
      <c r="JCN563" s="17"/>
      <c r="JCO563" s="17"/>
      <c r="JCP563" s="219"/>
      <c r="JCQ563" s="310"/>
      <c r="JCR563" s="304"/>
      <c r="JCS563" s="408"/>
      <c r="JCT563" s="472"/>
      <c r="JCU563" s="906"/>
      <c r="JCV563" s="31"/>
      <c r="JCW563" s="419"/>
      <c r="JCX563" s="419"/>
      <c r="JCY563" s="471"/>
      <c r="JCZ563" s="17"/>
      <c r="JDA563" s="419"/>
      <c r="JDB563" s="419"/>
      <c r="JDC563" s="17"/>
      <c r="JDD563" s="17"/>
      <c r="JDE563" s="913"/>
      <c r="JDF563" s="17"/>
      <c r="JDG563" s="17"/>
      <c r="JDH563" s="219"/>
      <c r="JDI563" s="310"/>
      <c r="JDJ563" s="304"/>
      <c r="JDK563" s="408"/>
      <c r="JDL563" s="472"/>
      <c r="JDM563" s="906"/>
      <c r="JDN563" s="31"/>
      <c r="JDO563" s="419"/>
      <c r="JDP563" s="419"/>
      <c r="JDQ563" s="471"/>
      <c r="JDR563" s="17"/>
      <c r="JDS563" s="419"/>
      <c r="JDT563" s="419"/>
      <c r="JDU563" s="17"/>
      <c r="JDV563" s="17"/>
      <c r="JDW563" s="913"/>
      <c r="JDX563" s="17"/>
      <c r="JDY563" s="17"/>
      <c r="JDZ563" s="219"/>
      <c r="JEA563" s="310"/>
      <c r="JEB563" s="304"/>
      <c r="JEC563" s="408"/>
      <c r="JED563" s="472"/>
      <c r="JEE563" s="906"/>
      <c r="JEF563" s="31"/>
      <c r="JEG563" s="419"/>
      <c r="JEH563" s="419"/>
      <c r="JEI563" s="471"/>
      <c r="JEJ563" s="17"/>
      <c r="JEK563" s="419"/>
      <c r="JEL563" s="419"/>
      <c r="JEM563" s="17"/>
      <c r="JEN563" s="17"/>
      <c r="JEO563" s="913"/>
      <c r="JEP563" s="17"/>
      <c r="JEQ563" s="17"/>
      <c r="JER563" s="219"/>
      <c r="JES563" s="310"/>
      <c r="JET563" s="304"/>
      <c r="JEU563" s="408"/>
      <c r="JEV563" s="472"/>
      <c r="JEW563" s="906"/>
      <c r="JEX563" s="31"/>
      <c r="JEY563" s="419"/>
      <c r="JEZ563" s="419"/>
      <c r="JFA563" s="471"/>
      <c r="JFB563" s="17"/>
      <c r="JFC563" s="419"/>
      <c r="JFD563" s="419"/>
      <c r="JFE563" s="17"/>
      <c r="JFF563" s="17"/>
      <c r="JFG563" s="913"/>
      <c r="JFH563" s="17"/>
      <c r="JFI563" s="17"/>
      <c r="JFJ563" s="219"/>
      <c r="JFK563" s="310"/>
      <c r="JFL563" s="304"/>
      <c r="JFM563" s="408"/>
      <c r="JFN563" s="472"/>
      <c r="JFO563" s="906"/>
      <c r="JFP563" s="31"/>
      <c r="JFQ563" s="419"/>
      <c r="JFR563" s="419"/>
      <c r="JFS563" s="471"/>
      <c r="JFT563" s="17"/>
      <c r="JFU563" s="419"/>
      <c r="JFV563" s="419"/>
      <c r="JFW563" s="17"/>
      <c r="JFX563" s="17"/>
      <c r="JFY563" s="913"/>
      <c r="JFZ563" s="17"/>
      <c r="JGA563" s="17"/>
      <c r="JGB563" s="219"/>
      <c r="JGC563" s="310"/>
      <c r="JGD563" s="304"/>
      <c r="JGE563" s="408"/>
      <c r="JGF563" s="472"/>
      <c r="JGG563" s="906"/>
      <c r="JGH563" s="31"/>
      <c r="JGI563" s="419"/>
      <c r="JGJ563" s="419"/>
      <c r="JGK563" s="471"/>
      <c r="JGL563" s="17"/>
      <c r="JGM563" s="419"/>
      <c r="JGN563" s="419"/>
      <c r="JGO563" s="17"/>
      <c r="JGP563" s="17"/>
      <c r="JGQ563" s="913"/>
      <c r="JGR563" s="17"/>
      <c r="JGS563" s="17"/>
      <c r="JGT563" s="219"/>
      <c r="JGU563" s="310"/>
      <c r="JGV563" s="304"/>
      <c r="JGW563" s="408"/>
      <c r="JGX563" s="472"/>
      <c r="JGY563" s="906"/>
      <c r="JGZ563" s="31"/>
      <c r="JHA563" s="419"/>
      <c r="JHB563" s="419"/>
      <c r="JHC563" s="471"/>
      <c r="JHD563" s="17"/>
      <c r="JHE563" s="419"/>
      <c r="JHF563" s="419"/>
      <c r="JHG563" s="17"/>
      <c r="JHH563" s="17"/>
      <c r="JHI563" s="913"/>
      <c r="JHJ563" s="17"/>
      <c r="JHK563" s="17"/>
      <c r="JHL563" s="219"/>
      <c r="JHM563" s="310"/>
      <c r="JHN563" s="304"/>
      <c r="JHO563" s="408"/>
      <c r="JHP563" s="472"/>
      <c r="JHQ563" s="906"/>
      <c r="JHR563" s="31"/>
      <c r="JHS563" s="419"/>
      <c r="JHT563" s="419"/>
      <c r="JHU563" s="471"/>
      <c r="JHV563" s="17"/>
      <c r="JHW563" s="419"/>
      <c r="JHX563" s="419"/>
      <c r="JHY563" s="17"/>
      <c r="JHZ563" s="17"/>
      <c r="JIA563" s="913"/>
      <c r="JIB563" s="17"/>
      <c r="JIC563" s="17"/>
      <c r="JID563" s="219"/>
      <c r="JIE563" s="310"/>
      <c r="JIF563" s="304"/>
      <c r="JIG563" s="408"/>
      <c r="JIH563" s="472"/>
      <c r="JII563" s="906"/>
      <c r="JIJ563" s="31"/>
      <c r="JIK563" s="419"/>
      <c r="JIL563" s="419"/>
      <c r="JIM563" s="471"/>
      <c r="JIN563" s="17"/>
      <c r="JIO563" s="419"/>
      <c r="JIP563" s="419"/>
      <c r="JIQ563" s="17"/>
      <c r="JIR563" s="17"/>
      <c r="JIS563" s="913"/>
      <c r="JIT563" s="17"/>
      <c r="JIU563" s="17"/>
      <c r="JIV563" s="219"/>
      <c r="JIW563" s="310"/>
      <c r="JIX563" s="304"/>
      <c r="JIY563" s="408"/>
      <c r="JIZ563" s="472"/>
      <c r="JJA563" s="906"/>
      <c r="JJB563" s="31"/>
      <c r="JJC563" s="419"/>
      <c r="JJD563" s="419"/>
      <c r="JJE563" s="471"/>
      <c r="JJF563" s="17"/>
      <c r="JJG563" s="419"/>
      <c r="JJH563" s="419"/>
      <c r="JJI563" s="17"/>
      <c r="JJJ563" s="17"/>
      <c r="JJK563" s="913"/>
      <c r="JJL563" s="17"/>
      <c r="JJM563" s="17"/>
      <c r="JJN563" s="219"/>
      <c r="JJO563" s="310"/>
      <c r="JJP563" s="304"/>
      <c r="JJQ563" s="408"/>
      <c r="JJR563" s="472"/>
      <c r="JJS563" s="906"/>
      <c r="JJT563" s="31"/>
      <c r="JJU563" s="419"/>
      <c r="JJV563" s="419"/>
      <c r="JJW563" s="471"/>
      <c r="JJX563" s="17"/>
      <c r="JJY563" s="419"/>
      <c r="JJZ563" s="419"/>
      <c r="JKA563" s="17"/>
      <c r="JKB563" s="17"/>
      <c r="JKC563" s="913"/>
      <c r="JKD563" s="17"/>
      <c r="JKE563" s="17"/>
      <c r="JKF563" s="219"/>
      <c r="JKG563" s="310"/>
      <c r="JKH563" s="304"/>
      <c r="JKI563" s="408"/>
      <c r="JKJ563" s="472"/>
      <c r="JKK563" s="906"/>
      <c r="JKL563" s="31"/>
      <c r="JKM563" s="419"/>
      <c r="JKN563" s="419"/>
      <c r="JKO563" s="471"/>
      <c r="JKP563" s="17"/>
      <c r="JKQ563" s="419"/>
      <c r="JKR563" s="419"/>
      <c r="JKS563" s="17"/>
      <c r="JKT563" s="17"/>
      <c r="JKU563" s="913"/>
      <c r="JKV563" s="17"/>
      <c r="JKW563" s="17"/>
      <c r="JKX563" s="219"/>
      <c r="JKY563" s="310"/>
      <c r="JKZ563" s="304"/>
      <c r="JLA563" s="408"/>
      <c r="JLB563" s="472"/>
      <c r="JLC563" s="906"/>
      <c r="JLD563" s="31"/>
      <c r="JLE563" s="419"/>
      <c r="JLF563" s="419"/>
      <c r="JLG563" s="471"/>
      <c r="JLH563" s="17"/>
      <c r="JLI563" s="419"/>
      <c r="JLJ563" s="419"/>
      <c r="JLK563" s="17"/>
      <c r="JLL563" s="17"/>
      <c r="JLM563" s="913"/>
      <c r="JLN563" s="17"/>
      <c r="JLO563" s="17"/>
      <c r="JLP563" s="219"/>
      <c r="JLQ563" s="310"/>
      <c r="JLR563" s="304"/>
      <c r="JLS563" s="408"/>
      <c r="JLT563" s="472"/>
      <c r="JLU563" s="906"/>
      <c r="JLV563" s="31"/>
      <c r="JLW563" s="419"/>
      <c r="JLX563" s="419"/>
      <c r="JLY563" s="471"/>
      <c r="JLZ563" s="17"/>
      <c r="JMA563" s="419"/>
      <c r="JMB563" s="419"/>
      <c r="JMC563" s="17"/>
      <c r="JMD563" s="17"/>
      <c r="JME563" s="913"/>
      <c r="JMF563" s="17"/>
      <c r="JMG563" s="17"/>
      <c r="JMH563" s="219"/>
      <c r="JMI563" s="310"/>
      <c r="JMJ563" s="304"/>
      <c r="JMK563" s="408"/>
      <c r="JML563" s="472"/>
      <c r="JMM563" s="906"/>
      <c r="JMN563" s="31"/>
      <c r="JMO563" s="419"/>
      <c r="JMP563" s="419"/>
      <c r="JMQ563" s="471"/>
      <c r="JMR563" s="17"/>
      <c r="JMS563" s="419"/>
      <c r="JMT563" s="419"/>
      <c r="JMU563" s="17"/>
      <c r="JMV563" s="17"/>
      <c r="JMW563" s="913"/>
      <c r="JMX563" s="17"/>
      <c r="JMY563" s="17"/>
      <c r="JMZ563" s="219"/>
      <c r="JNA563" s="310"/>
      <c r="JNB563" s="304"/>
      <c r="JNC563" s="408"/>
      <c r="JND563" s="472"/>
      <c r="JNE563" s="906"/>
      <c r="JNF563" s="31"/>
      <c r="JNG563" s="419"/>
      <c r="JNH563" s="419"/>
      <c r="JNI563" s="471"/>
      <c r="JNJ563" s="17"/>
      <c r="JNK563" s="419"/>
      <c r="JNL563" s="419"/>
      <c r="JNM563" s="17"/>
      <c r="JNN563" s="17"/>
      <c r="JNO563" s="913"/>
      <c r="JNP563" s="17"/>
      <c r="JNQ563" s="17"/>
      <c r="JNR563" s="219"/>
      <c r="JNS563" s="310"/>
      <c r="JNT563" s="304"/>
      <c r="JNU563" s="408"/>
      <c r="JNV563" s="472"/>
      <c r="JNW563" s="906"/>
      <c r="JNX563" s="31"/>
      <c r="JNY563" s="419"/>
      <c r="JNZ563" s="419"/>
      <c r="JOA563" s="471"/>
      <c r="JOB563" s="17"/>
      <c r="JOC563" s="419"/>
      <c r="JOD563" s="419"/>
      <c r="JOE563" s="17"/>
      <c r="JOF563" s="17"/>
      <c r="JOG563" s="913"/>
      <c r="JOH563" s="17"/>
      <c r="JOI563" s="17"/>
      <c r="JOJ563" s="219"/>
      <c r="JOK563" s="310"/>
      <c r="JOL563" s="304"/>
      <c r="JOM563" s="408"/>
      <c r="JON563" s="472"/>
      <c r="JOO563" s="906"/>
      <c r="JOP563" s="31"/>
      <c r="JOQ563" s="419"/>
      <c r="JOR563" s="419"/>
      <c r="JOS563" s="471"/>
      <c r="JOT563" s="17"/>
      <c r="JOU563" s="419"/>
      <c r="JOV563" s="419"/>
      <c r="JOW563" s="17"/>
      <c r="JOX563" s="17"/>
      <c r="JOY563" s="913"/>
      <c r="JOZ563" s="17"/>
      <c r="JPA563" s="17"/>
      <c r="JPB563" s="219"/>
      <c r="JPC563" s="310"/>
      <c r="JPD563" s="304"/>
      <c r="JPE563" s="408"/>
      <c r="JPF563" s="472"/>
      <c r="JPG563" s="906"/>
      <c r="JPH563" s="31"/>
      <c r="JPI563" s="419"/>
      <c r="JPJ563" s="419"/>
      <c r="JPK563" s="471"/>
      <c r="JPL563" s="17"/>
      <c r="JPM563" s="419"/>
      <c r="JPN563" s="419"/>
      <c r="JPO563" s="17"/>
      <c r="JPP563" s="17"/>
      <c r="JPQ563" s="913"/>
      <c r="JPR563" s="17"/>
      <c r="JPS563" s="17"/>
      <c r="JPT563" s="219"/>
      <c r="JPU563" s="310"/>
      <c r="JPV563" s="304"/>
      <c r="JPW563" s="408"/>
      <c r="JPX563" s="472"/>
      <c r="JPY563" s="906"/>
      <c r="JPZ563" s="31"/>
      <c r="JQA563" s="419"/>
      <c r="JQB563" s="419"/>
      <c r="JQC563" s="471"/>
      <c r="JQD563" s="17"/>
      <c r="JQE563" s="419"/>
      <c r="JQF563" s="419"/>
      <c r="JQG563" s="17"/>
      <c r="JQH563" s="17"/>
      <c r="JQI563" s="913"/>
      <c r="JQJ563" s="17"/>
      <c r="JQK563" s="17"/>
      <c r="JQL563" s="219"/>
      <c r="JQM563" s="310"/>
      <c r="JQN563" s="304"/>
      <c r="JQO563" s="408"/>
      <c r="JQP563" s="472"/>
      <c r="JQQ563" s="906"/>
      <c r="JQR563" s="31"/>
      <c r="JQS563" s="419"/>
      <c r="JQT563" s="419"/>
      <c r="JQU563" s="471"/>
      <c r="JQV563" s="17"/>
      <c r="JQW563" s="419"/>
      <c r="JQX563" s="419"/>
      <c r="JQY563" s="17"/>
      <c r="JQZ563" s="17"/>
      <c r="JRA563" s="913"/>
      <c r="JRB563" s="17"/>
      <c r="JRC563" s="17"/>
      <c r="JRD563" s="219"/>
      <c r="JRE563" s="310"/>
      <c r="JRF563" s="304"/>
      <c r="JRG563" s="408"/>
      <c r="JRH563" s="472"/>
      <c r="JRI563" s="906"/>
      <c r="JRJ563" s="31"/>
      <c r="JRK563" s="419"/>
      <c r="JRL563" s="419"/>
      <c r="JRM563" s="471"/>
      <c r="JRN563" s="17"/>
      <c r="JRO563" s="419"/>
      <c r="JRP563" s="419"/>
      <c r="JRQ563" s="17"/>
      <c r="JRR563" s="17"/>
      <c r="JRS563" s="913"/>
      <c r="JRT563" s="17"/>
      <c r="JRU563" s="17"/>
      <c r="JRV563" s="219"/>
      <c r="JRW563" s="310"/>
      <c r="JRX563" s="304"/>
      <c r="JRY563" s="408"/>
      <c r="JRZ563" s="472"/>
      <c r="JSA563" s="906"/>
      <c r="JSB563" s="31"/>
      <c r="JSC563" s="419"/>
      <c r="JSD563" s="419"/>
      <c r="JSE563" s="471"/>
      <c r="JSF563" s="17"/>
      <c r="JSG563" s="419"/>
      <c r="JSH563" s="419"/>
      <c r="JSI563" s="17"/>
      <c r="JSJ563" s="17"/>
      <c r="JSK563" s="913"/>
      <c r="JSL563" s="17"/>
      <c r="JSM563" s="17"/>
      <c r="JSN563" s="219"/>
      <c r="JSO563" s="310"/>
      <c r="JSP563" s="304"/>
      <c r="JSQ563" s="408"/>
      <c r="JSR563" s="472"/>
      <c r="JSS563" s="906"/>
      <c r="JST563" s="31"/>
      <c r="JSU563" s="419"/>
      <c r="JSV563" s="419"/>
      <c r="JSW563" s="471"/>
      <c r="JSX563" s="17"/>
      <c r="JSY563" s="419"/>
      <c r="JSZ563" s="419"/>
      <c r="JTA563" s="17"/>
      <c r="JTB563" s="17"/>
      <c r="JTC563" s="913"/>
      <c r="JTD563" s="17"/>
      <c r="JTE563" s="17"/>
      <c r="JTF563" s="219"/>
      <c r="JTG563" s="310"/>
      <c r="JTH563" s="304"/>
      <c r="JTI563" s="408"/>
      <c r="JTJ563" s="472"/>
      <c r="JTK563" s="906"/>
      <c r="JTL563" s="31"/>
      <c r="JTM563" s="419"/>
      <c r="JTN563" s="419"/>
      <c r="JTO563" s="471"/>
      <c r="JTP563" s="17"/>
      <c r="JTQ563" s="419"/>
      <c r="JTR563" s="419"/>
      <c r="JTS563" s="17"/>
      <c r="JTT563" s="17"/>
      <c r="JTU563" s="913"/>
      <c r="JTV563" s="17"/>
      <c r="JTW563" s="17"/>
      <c r="JTX563" s="219"/>
      <c r="JTY563" s="310"/>
      <c r="JTZ563" s="304"/>
      <c r="JUA563" s="408"/>
      <c r="JUB563" s="472"/>
      <c r="JUC563" s="906"/>
      <c r="JUD563" s="31"/>
      <c r="JUE563" s="419"/>
      <c r="JUF563" s="419"/>
      <c r="JUG563" s="471"/>
      <c r="JUH563" s="17"/>
      <c r="JUI563" s="419"/>
      <c r="JUJ563" s="419"/>
      <c r="JUK563" s="17"/>
      <c r="JUL563" s="17"/>
      <c r="JUM563" s="913"/>
      <c r="JUN563" s="17"/>
      <c r="JUO563" s="17"/>
      <c r="JUP563" s="219"/>
      <c r="JUQ563" s="310"/>
      <c r="JUR563" s="304"/>
      <c r="JUS563" s="408"/>
      <c r="JUT563" s="472"/>
      <c r="JUU563" s="906"/>
      <c r="JUV563" s="31"/>
      <c r="JUW563" s="419"/>
      <c r="JUX563" s="419"/>
      <c r="JUY563" s="471"/>
      <c r="JUZ563" s="17"/>
      <c r="JVA563" s="419"/>
      <c r="JVB563" s="419"/>
      <c r="JVC563" s="17"/>
      <c r="JVD563" s="17"/>
      <c r="JVE563" s="913"/>
      <c r="JVF563" s="17"/>
      <c r="JVG563" s="17"/>
      <c r="JVH563" s="219"/>
      <c r="JVI563" s="310"/>
      <c r="JVJ563" s="304"/>
      <c r="JVK563" s="408"/>
      <c r="JVL563" s="472"/>
      <c r="JVM563" s="906"/>
      <c r="JVN563" s="31"/>
      <c r="JVO563" s="419"/>
      <c r="JVP563" s="419"/>
      <c r="JVQ563" s="471"/>
      <c r="JVR563" s="17"/>
      <c r="JVS563" s="419"/>
      <c r="JVT563" s="419"/>
      <c r="JVU563" s="17"/>
      <c r="JVV563" s="17"/>
      <c r="JVW563" s="913"/>
      <c r="JVX563" s="17"/>
      <c r="JVY563" s="17"/>
      <c r="JVZ563" s="219"/>
      <c r="JWA563" s="310"/>
      <c r="JWB563" s="304"/>
      <c r="JWC563" s="408"/>
      <c r="JWD563" s="472"/>
      <c r="JWE563" s="906"/>
      <c r="JWF563" s="31"/>
      <c r="JWG563" s="419"/>
      <c r="JWH563" s="419"/>
      <c r="JWI563" s="471"/>
      <c r="JWJ563" s="17"/>
      <c r="JWK563" s="419"/>
      <c r="JWL563" s="419"/>
      <c r="JWM563" s="17"/>
      <c r="JWN563" s="17"/>
      <c r="JWO563" s="913"/>
      <c r="JWP563" s="17"/>
      <c r="JWQ563" s="17"/>
      <c r="JWR563" s="219"/>
      <c r="JWS563" s="310"/>
      <c r="JWT563" s="304"/>
      <c r="JWU563" s="408"/>
      <c r="JWV563" s="472"/>
      <c r="JWW563" s="906"/>
      <c r="JWX563" s="31"/>
      <c r="JWY563" s="419"/>
      <c r="JWZ563" s="419"/>
      <c r="JXA563" s="471"/>
      <c r="JXB563" s="17"/>
      <c r="JXC563" s="419"/>
      <c r="JXD563" s="419"/>
      <c r="JXE563" s="17"/>
      <c r="JXF563" s="17"/>
      <c r="JXG563" s="913"/>
      <c r="JXH563" s="17"/>
      <c r="JXI563" s="17"/>
      <c r="JXJ563" s="219"/>
      <c r="JXK563" s="310"/>
      <c r="JXL563" s="304"/>
      <c r="JXM563" s="408"/>
      <c r="JXN563" s="472"/>
      <c r="JXO563" s="906"/>
      <c r="JXP563" s="31"/>
      <c r="JXQ563" s="419"/>
      <c r="JXR563" s="419"/>
      <c r="JXS563" s="471"/>
      <c r="JXT563" s="17"/>
      <c r="JXU563" s="419"/>
      <c r="JXV563" s="419"/>
      <c r="JXW563" s="17"/>
      <c r="JXX563" s="17"/>
      <c r="JXY563" s="913"/>
      <c r="JXZ563" s="17"/>
      <c r="JYA563" s="17"/>
      <c r="JYB563" s="219"/>
      <c r="JYC563" s="310"/>
      <c r="JYD563" s="304"/>
      <c r="JYE563" s="408"/>
      <c r="JYF563" s="472"/>
      <c r="JYG563" s="906"/>
      <c r="JYH563" s="31"/>
      <c r="JYI563" s="419"/>
      <c r="JYJ563" s="419"/>
      <c r="JYK563" s="471"/>
      <c r="JYL563" s="17"/>
      <c r="JYM563" s="419"/>
      <c r="JYN563" s="419"/>
      <c r="JYO563" s="17"/>
      <c r="JYP563" s="17"/>
      <c r="JYQ563" s="913"/>
      <c r="JYR563" s="17"/>
      <c r="JYS563" s="17"/>
      <c r="JYT563" s="219"/>
      <c r="JYU563" s="310"/>
      <c r="JYV563" s="304"/>
      <c r="JYW563" s="408"/>
      <c r="JYX563" s="472"/>
      <c r="JYY563" s="906"/>
      <c r="JYZ563" s="31"/>
      <c r="JZA563" s="419"/>
      <c r="JZB563" s="419"/>
      <c r="JZC563" s="471"/>
      <c r="JZD563" s="17"/>
      <c r="JZE563" s="419"/>
      <c r="JZF563" s="419"/>
      <c r="JZG563" s="17"/>
      <c r="JZH563" s="17"/>
      <c r="JZI563" s="913"/>
      <c r="JZJ563" s="17"/>
      <c r="JZK563" s="17"/>
      <c r="JZL563" s="219"/>
      <c r="JZM563" s="310"/>
      <c r="JZN563" s="304"/>
      <c r="JZO563" s="408"/>
      <c r="JZP563" s="472"/>
      <c r="JZQ563" s="906"/>
      <c r="JZR563" s="31"/>
      <c r="JZS563" s="419"/>
      <c r="JZT563" s="419"/>
      <c r="JZU563" s="471"/>
      <c r="JZV563" s="17"/>
      <c r="JZW563" s="419"/>
      <c r="JZX563" s="419"/>
      <c r="JZY563" s="17"/>
      <c r="JZZ563" s="17"/>
      <c r="KAA563" s="913"/>
      <c r="KAB563" s="17"/>
      <c r="KAC563" s="17"/>
      <c r="KAD563" s="219"/>
      <c r="KAE563" s="310"/>
      <c r="KAF563" s="304"/>
      <c r="KAG563" s="408"/>
      <c r="KAH563" s="472"/>
      <c r="KAI563" s="906"/>
      <c r="KAJ563" s="31"/>
      <c r="KAK563" s="419"/>
      <c r="KAL563" s="419"/>
      <c r="KAM563" s="471"/>
      <c r="KAN563" s="17"/>
      <c r="KAO563" s="419"/>
      <c r="KAP563" s="419"/>
      <c r="KAQ563" s="17"/>
      <c r="KAR563" s="17"/>
      <c r="KAS563" s="913"/>
      <c r="KAT563" s="17"/>
      <c r="KAU563" s="17"/>
      <c r="KAV563" s="219"/>
      <c r="KAW563" s="310"/>
      <c r="KAX563" s="304"/>
      <c r="KAY563" s="408"/>
      <c r="KAZ563" s="472"/>
      <c r="KBA563" s="906"/>
      <c r="KBB563" s="31"/>
      <c r="KBC563" s="419"/>
      <c r="KBD563" s="419"/>
      <c r="KBE563" s="471"/>
      <c r="KBF563" s="17"/>
      <c r="KBG563" s="419"/>
      <c r="KBH563" s="419"/>
      <c r="KBI563" s="17"/>
      <c r="KBJ563" s="17"/>
      <c r="KBK563" s="913"/>
      <c r="KBL563" s="17"/>
      <c r="KBM563" s="17"/>
      <c r="KBN563" s="219"/>
      <c r="KBO563" s="310"/>
      <c r="KBP563" s="304"/>
      <c r="KBQ563" s="408"/>
      <c r="KBR563" s="472"/>
      <c r="KBS563" s="906"/>
      <c r="KBT563" s="31"/>
      <c r="KBU563" s="419"/>
      <c r="KBV563" s="419"/>
      <c r="KBW563" s="471"/>
      <c r="KBX563" s="17"/>
      <c r="KBY563" s="419"/>
      <c r="KBZ563" s="419"/>
      <c r="KCA563" s="17"/>
      <c r="KCB563" s="17"/>
      <c r="KCC563" s="913"/>
      <c r="KCD563" s="17"/>
      <c r="KCE563" s="17"/>
      <c r="KCF563" s="219"/>
      <c r="KCG563" s="310"/>
      <c r="KCH563" s="304"/>
      <c r="KCI563" s="408"/>
      <c r="KCJ563" s="472"/>
      <c r="KCK563" s="906"/>
      <c r="KCL563" s="31"/>
      <c r="KCM563" s="419"/>
      <c r="KCN563" s="419"/>
      <c r="KCO563" s="471"/>
      <c r="KCP563" s="17"/>
      <c r="KCQ563" s="419"/>
      <c r="KCR563" s="419"/>
      <c r="KCS563" s="17"/>
      <c r="KCT563" s="17"/>
      <c r="KCU563" s="913"/>
      <c r="KCV563" s="17"/>
      <c r="KCW563" s="17"/>
      <c r="KCX563" s="219"/>
      <c r="KCY563" s="310"/>
      <c r="KCZ563" s="304"/>
      <c r="KDA563" s="408"/>
      <c r="KDB563" s="472"/>
      <c r="KDC563" s="906"/>
      <c r="KDD563" s="31"/>
      <c r="KDE563" s="419"/>
      <c r="KDF563" s="419"/>
      <c r="KDG563" s="471"/>
      <c r="KDH563" s="17"/>
      <c r="KDI563" s="419"/>
      <c r="KDJ563" s="419"/>
      <c r="KDK563" s="17"/>
      <c r="KDL563" s="17"/>
      <c r="KDM563" s="913"/>
      <c r="KDN563" s="17"/>
      <c r="KDO563" s="17"/>
      <c r="KDP563" s="219"/>
      <c r="KDQ563" s="310"/>
      <c r="KDR563" s="304"/>
      <c r="KDS563" s="408"/>
      <c r="KDT563" s="472"/>
      <c r="KDU563" s="906"/>
      <c r="KDV563" s="31"/>
      <c r="KDW563" s="419"/>
      <c r="KDX563" s="419"/>
      <c r="KDY563" s="471"/>
      <c r="KDZ563" s="17"/>
      <c r="KEA563" s="419"/>
      <c r="KEB563" s="419"/>
      <c r="KEC563" s="17"/>
      <c r="KED563" s="17"/>
      <c r="KEE563" s="913"/>
      <c r="KEF563" s="17"/>
      <c r="KEG563" s="17"/>
      <c r="KEH563" s="219"/>
      <c r="KEI563" s="310"/>
      <c r="KEJ563" s="304"/>
      <c r="KEK563" s="408"/>
      <c r="KEL563" s="472"/>
      <c r="KEM563" s="906"/>
      <c r="KEN563" s="31"/>
      <c r="KEO563" s="419"/>
      <c r="KEP563" s="419"/>
      <c r="KEQ563" s="471"/>
      <c r="KER563" s="17"/>
      <c r="KES563" s="419"/>
      <c r="KET563" s="419"/>
      <c r="KEU563" s="17"/>
      <c r="KEV563" s="17"/>
      <c r="KEW563" s="913"/>
      <c r="KEX563" s="17"/>
      <c r="KEY563" s="17"/>
      <c r="KEZ563" s="219"/>
      <c r="KFA563" s="310"/>
      <c r="KFB563" s="304"/>
      <c r="KFC563" s="408"/>
      <c r="KFD563" s="472"/>
      <c r="KFE563" s="906"/>
      <c r="KFF563" s="31"/>
      <c r="KFG563" s="419"/>
      <c r="KFH563" s="419"/>
      <c r="KFI563" s="471"/>
      <c r="KFJ563" s="17"/>
      <c r="KFK563" s="419"/>
      <c r="KFL563" s="419"/>
      <c r="KFM563" s="17"/>
      <c r="KFN563" s="17"/>
      <c r="KFO563" s="913"/>
      <c r="KFP563" s="17"/>
      <c r="KFQ563" s="17"/>
      <c r="KFR563" s="219"/>
      <c r="KFS563" s="310"/>
      <c r="KFT563" s="304"/>
      <c r="KFU563" s="408"/>
      <c r="KFV563" s="472"/>
      <c r="KFW563" s="906"/>
      <c r="KFX563" s="31"/>
      <c r="KFY563" s="419"/>
      <c r="KFZ563" s="419"/>
      <c r="KGA563" s="471"/>
      <c r="KGB563" s="17"/>
      <c r="KGC563" s="419"/>
      <c r="KGD563" s="419"/>
      <c r="KGE563" s="17"/>
      <c r="KGF563" s="17"/>
      <c r="KGG563" s="913"/>
      <c r="KGH563" s="17"/>
      <c r="KGI563" s="17"/>
      <c r="KGJ563" s="219"/>
      <c r="KGK563" s="310"/>
      <c r="KGL563" s="304"/>
      <c r="KGM563" s="408"/>
      <c r="KGN563" s="472"/>
      <c r="KGO563" s="906"/>
      <c r="KGP563" s="31"/>
      <c r="KGQ563" s="419"/>
      <c r="KGR563" s="419"/>
      <c r="KGS563" s="471"/>
      <c r="KGT563" s="17"/>
      <c r="KGU563" s="419"/>
      <c r="KGV563" s="419"/>
      <c r="KGW563" s="17"/>
      <c r="KGX563" s="17"/>
      <c r="KGY563" s="913"/>
      <c r="KGZ563" s="17"/>
      <c r="KHA563" s="17"/>
      <c r="KHB563" s="219"/>
      <c r="KHC563" s="310"/>
      <c r="KHD563" s="304"/>
      <c r="KHE563" s="408"/>
      <c r="KHF563" s="472"/>
      <c r="KHG563" s="906"/>
      <c r="KHH563" s="31"/>
      <c r="KHI563" s="419"/>
      <c r="KHJ563" s="419"/>
      <c r="KHK563" s="471"/>
      <c r="KHL563" s="17"/>
      <c r="KHM563" s="419"/>
      <c r="KHN563" s="419"/>
      <c r="KHO563" s="17"/>
      <c r="KHP563" s="17"/>
      <c r="KHQ563" s="913"/>
      <c r="KHR563" s="17"/>
      <c r="KHS563" s="17"/>
      <c r="KHT563" s="219"/>
      <c r="KHU563" s="310"/>
      <c r="KHV563" s="304"/>
      <c r="KHW563" s="408"/>
      <c r="KHX563" s="472"/>
      <c r="KHY563" s="906"/>
      <c r="KHZ563" s="31"/>
      <c r="KIA563" s="419"/>
      <c r="KIB563" s="419"/>
      <c r="KIC563" s="471"/>
      <c r="KID563" s="17"/>
      <c r="KIE563" s="419"/>
      <c r="KIF563" s="419"/>
      <c r="KIG563" s="17"/>
      <c r="KIH563" s="17"/>
      <c r="KII563" s="913"/>
      <c r="KIJ563" s="17"/>
      <c r="KIK563" s="17"/>
      <c r="KIL563" s="219"/>
      <c r="KIM563" s="310"/>
      <c r="KIN563" s="304"/>
      <c r="KIO563" s="408"/>
      <c r="KIP563" s="472"/>
      <c r="KIQ563" s="906"/>
      <c r="KIR563" s="31"/>
      <c r="KIS563" s="419"/>
      <c r="KIT563" s="419"/>
      <c r="KIU563" s="471"/>
      <c r="KIV563" s="17"/>
      <c r="KIW563" s="419"/>
      <c r="KIX563" s="419"/>
      <c r="KIY563" s="17"/>
      <c r="KIZ563" s="17"/>
      <c r="KJA563" s="913"/>
      <c r="KJB563" s="17"/>
      <c r="KJC563" s="17"/>
      <c r="KJD563" s="219"/>
      <c r="KJE563" s="310"/>
      <c r="KJF563" s="304"/>
      <c r="KJG563" s="408"/>
      <c r="KJH563" s="472"/>
      <c r="KJI563" s="906"/>
      <c r="KJJ563" s="31"/>
      <c r="KJK563" s="419"/>
      <c r="KJL563" s="419"/>
      <c r="KJM563" s="471"/>
      <c r="KJN563" s="17"/>
      <c r="KJO563" s="419"/>
      <c r="KJP563" s="419"/>
      <c r="KJQ563" s="17"/>
      <c r="KJR563" s="17"/>
      <c r="KJS563" s="913"/>
      <c r="KJT563" s="17"/>
      <c r="KJU563" s="17"/>
      <c r="KJV563" s="219"/>
      <c r="KJW563" s="310"/>
      <c r="KJX563" s="304"/>
      <c r="KJY563" s="408"/>
      <c r="KJZ563" s="472"/>
      <c r="KKA563" s="906"/>
      <c r="KKB563" s="31"/>
      <c r="KKC563" s="419"/>
      <c r="KKD563" s="419"/>
      <c r="KKE563" s="471"/>
      <c r="KKF563" s="17"/>
      <c r="KKG563" s="419"/>
      <c r="KKH563" s="419"/>
      <c r="KKI563" s="17"/>
      <c r="KKJ563" s="17"/>
      <c r="KKK563" s="913"/>
      <c r="KKL563" s="17"/>
      <c r="KKM563" s="17"/>
      <c r="KKN563" s="219"/>
      <c r="KKO563" s="310"/>
      <c r="KKP563" s="304"/>
      <c r="KKQ563" s="408"/>
      <c r="KKR563" s="472"/>
      <c r="KKS563" s="906"/>
      <c r="KKT563" s="31"/>
      <c r="KKU563" s="419"/>
      <c r="KKV563" s="419"/>
      <c r="KKW563" s="471"/>
      <c r="KKX563" s="17"/>
      <c r="KKY563" s="419"/>
      <c r="KKZ563" s="419"/>
      <c r="KLA563" s="17"/>
      <c r="KLB563" s="17"/>
      <c r="KLC563" s="913"/>
      <c r="KLD563" s="17"/>
      <c r="KLE563" s="17"/>
      <c r="KLF563" s="219"/>
      <c r="KLG563" s="310"/>
      <c r="KLH563" s="304"/>
      <c r="KLI563" s="408"/>
      <c r="KLJ563" s="472"/>
      <c r="KLK563" s="906"/>
      <c r="KLL563" s="31"/>
      <c r="KLM563" s="419"/>
      <c r="KLN563" s="419"/>
      <c r="KLO563" s="471"/>
      <c r="KLP563" s="17"/>
      <c r="KLQ563" s="419"/>
      <c r="KLR563" s="419"/>
      <c r="KLS563" s="17"/>
      <c r="KLT563" s="17"/>
      <c r="KLU563" s="913"/>
      <c r="KLV563" s="17"/>
      <c r="KLW563" s="17"/>
      <c r="KLX563" s="219"/>
      <c r="KLY563" s="310"/>
      <c r="KLZ563" s="304"/>
      <c r="KMA563" s="408"/>
      <c r="KMB563" s="472"/>
      <c r="KMC563" s="906"/>
      <c r="KMD563" s="31"/>
      <c r="KME563" s="419"/>
      <c r="KMF563" s="419"/>
      <c r="KMG563" s="471"/>
      <c r="KMH563" s="17"/>
      <c r="KMI563" s="419"/>
      <c r="KMJ563" s="419"/>
      <c r="KMK563" s="17"/>
      <c r="KML563" s="17"/>
      <c r="KMM563" s="913"/>
      <c r="KMN563" s="17"/>
      <c r="KMO563" s="17"/>
      <c r="KMP563" s="219"/>
      <c r="KMQ563" s="310"/>
      <c r="KMR563" s="304"/>
      <c r="KMS563" s="408"/>
      <c r="KMT563" s="472"/>
      <c r="KMU563" s="906"/>
      <c r="KMV563" s="31"/>
      <c r="KMW563" s="419"/>
      <c r="KMX563" s="419"/>
      <c r="KMY563" s="471"/>
      <c r="KMZ563" s="17"/>
      <c r="KNA563" s="419"/>
      <c r="KNB563" s="419"/>
      <c r="KNC563" s="17"/>
      <c r="KND563" s="17"/>
      <c r="KNE563" s="913"/>
      <c r="KNF563" s="17"/>
      <c r="KNG563" s="17"/>
      <c r="KNH563" s="219"/>
      <c r="KNI563" s="310"/>
      <c r="KNJ563" s="304"/>
      <c r="KNK563" s="408"/>
      <c r="KNL563" s="472"/>
      <c r="KNM563" s="906"/>
      <c r="KNN563" s="31"/>
      <c r="KNO563" s="419"/>
      <c r="KNP563" s="419"/>
      <c r="KNQ563" s="471"/>
      <c r="KNR563" s="17"/>
      <c r="KNS563" s="419"/>
      <c r="KNT563" s="419"/>
      <c r="KNU563" s="17"/>
      <c r="KNV563" s="17"/>
      <c r="KNW563" s="913"/>
      <c r="KNX563" s="17"/>
      <c r="KNY563" s="17"/>
      <c r="KNZ563" s="219"/>
      <c r="KOA563" s="310"/>
      <c r="KOB563" s="304"/>
      <c r="KOC563" s="408"/>
      <c r="KOD563" s="472"/>
      <c r="KOE563" s="906"/>
      <c r="KOF563" s="31"/>
      <c r="KOG563" s="419"/>
      <c r="KOH563" s="419"/>
      <c r="KOI563" s="471"/>
      <c r="KOJ563" s="17"/>
      <c r="KOK563" s="419"/>
      <c r="KOL563" s="419"/>
      <c r="KOM563" s="17"/>
      <c r="KON563" s="17"/>
      <c r="KOO563" s="913"/>
      <c r="KOP563" s="17"/>
      <c r="KOQ563" s="17"/>
      <c r="KOR563" s="219"/>
      <c r="KOS563" s="310"/>
      <c r="KOT563" s="304"/>
      <c r="KOU563" s="408"/>
      <c r="KOV563" s="472"/>
      <c r="KOW563" s="906"/>
      <c r="KOX563" s="31"/>
      <c r="KOY563" s="419"/>
      <c r="KOZ563" s="419"/>
      <c r="KPA563" s="471"/>
      <c r="KPB563" s="17"/>
      <c r="KPC563" s="419"/>
      <c r="KPD563" s="419"/>
      <c r="KPE563" s="17"/>
      <c r="KPF563" s="17"/>
      <c r="KPG563" s="913"/>
      <c r="KPH563" s="17"/>
      <c r="KPI563" s="17"/>
      <c r="KPJ563" s="219"/>
      <c r="KPK563" s="310"/>
      <c r="KPL563" s="304"/>
      <c r="KPM563" s="408"/>
      <c r="KPN563" s="472"/>
      <c r="KPO563" s="906"/>
      <c r="KPP563" s="31"/>
      <c r="KPQ563" s="419"/>
      <c r="KPR563" s="419"/>
      <c r="KPS563" s="471"/>
      <c r="KPT563" s="17"/>
      <c r="KPU563" s="419"/>
      <c r="KPV563" s="419"/>
      <c r="KPW563" s="17"/>
      <c r="KPX563" s="17"/>
      <c r="KPY563" s="913"/>
      <c r="KPZ563" s="17"/>
      <c r="KQA563" s="17"/>
      <c r="KQB563" s="219"/>
      <c r="KQC563" s="310"/>
      <c r="KQD563" s="304"/>
      <c r="KQE563" s="408"/>
      <c r="KQF563" s="472"/>
      <c r="KQG563" s="906"/>
      <c r="KQH563" s="31"/>
      <c r="KQI563" s="419"/>
      <c r="KQJ563" s="419"/>
      <c r="KQK563" s="471"/>
      <c r="KQL563" s="17"/>
      <c r="KQM563" s="419"/>
      <c r="KQN563" s="419"/>
      <c r="KQO563" s="17"/>
      <c r="KQP563" s="17"/>
      <c r="KQQ563" s="913"/>
      <c r="KQR563" s="17"/>
      <c r="KQS563" s="17"/>
      <c r="KQT563" s="219"/>
      <c r="KQU563" s="310"/>
      <c r="KQV563" s="304"/>
      <c r="KQW563" s="408"/>
      <c r="KQX563" s="472"/>
      <c r="KQY563" s="906"/>
      <c r="KQZ563" s="31"/>
      <c r="KRA563" s="419"/>
      <c r="KRB563" s="419"/>
      <c r="KRC563" s="471"/>
      <c r="KRD563" s="17"/>
      <c r="KRE563" s="419"/>
      <c r="KRF563" s="419"/>
      <c r="KRG563" s="17"/>
      <c r="KRH563" s="17"/>
      <c r="KRI563" s="913"/>
      <c r="KRJ563" s="17"/>
      <c r="KRK563" s="17"/>
      <c r="KRL563" s="219"/>
      <c r="KRM563" s="310"/>
      <c r="KRN563" s="304"/>
      <c r="KRO563" s="408"/>
      <c r="KRP563" s="472"/>
      <c r="KRQ563" s="906"/>
      <c r="KRR563" s="31"/>
      <c r="KRS563" s="419"/>
      <c r="KRT563" s="419"/>
      <c r="KRU563" s="471"/>
      <c r="KRV563" s="17"/>
      <c r="KRW563" s="419"/>
      <c r="KRX563" s="419"/>
      <c r="KRY563" s="17"/>
      <c r="KRZ563" s="17"/>
      <c r="KSA563" s="913"/>
      <c r="KSB563" s="17"/>
      <c r="KSC563" s="17"/>
      <c r="KSD563" s="219"/>
      <c r="KSE563" s="310"/>
      <c r="KSF563" s="304"/>
      <c r="KSG563" s="408"/>
      <c r="KSH563" s="472"/>
      <c r="KSI563" s="906"/>
      <c r="KSJ563" s="31"/>
      <c r="KSK563" s="419"/>
      <c r="KSL563" s="419"/>
      <c r="KSM563" s="471"/>
      <c r="KSN563" s="17"/>
      <c r="KSO563" s="419"/>
      <c r="KSP563" s="419"/>
      <c r="KSQ563" s="17"/>
      <c r="KSR563" s="17"/>
      <c r="KSS563" s="913"/>
      <c r="KST563" s="17"/>
      <c r="KSU563" s="17"/>
      <c r="KSV563" s="219"/>
      <c r="KSW563" s="310"/>
      <c r="KSX563" s="304"/>
      <c r="KSY563" s="408"/>
      <c r="KSZ563" s="472"/>
      <c r="KTA563" s="906"/>
      <c r="KTB563" s="31"/>
      <c r="KTC563" s="419"/>
      <c r="KTD563" s="419"/>
      <c r="KTE563" s="471"/>
      <c r="KTF563" s="17"/>
      <c r="KTG563" s="419"/>
      <c r="KTH563" s="419"/>
      <c r="KTI563" s="17"/>
      <c r="KTJ563" s="17"/>
      <c r="KTK563" s="913"/>
      <c r="KTL563" s="17"/>
      <c r="KTM563" s="17"/>
      <c r="KTN563" s="219"/>
      <c r="KTO563" s="310"/>
      <c r="KTP563" s="304"/>
      <c r="KTQ563" s="408"/>
      <c r="KTR563" s="472"/>
      <c r="KTS563" s="906"/>
      <c r="KTT563" s="31"/>
      <c r="KTU563" s="419"/>
      <c r="KTV563" s="419"/>
      <c r="KTW563" s="471"/>
      <c r="KTX563" s="17"/>
      <c r="KTY563" s="419"/>
      <c r="KTZ563" s="419"/>
      <c r="KUA563" s="17"/>
      <c r="KUB563" s="17"/>
      <c r="KUC563" s="913"/>
      <c r="KUD563" s="17"/>
      <c r="KUE563" s="17"/>
      <c r="KUF563" s="219"/>
      <c r="KUG563" s="310"/>
      <c r="KUH563" s="304"/>
      <c r="KUI563" s="408"/>
      <c r="KUJ563" s="472"/>
      <c r="KUK563" s="906"/>
      <c r="KUL563" s="31"/>
      <c r="KUM563" s="419"/>
      <c r="KUN563" s="419"/>
      <c r="KUO563" s="471"/>
      <c r="KUP563" s="17"/>
      <c r="KUQ563" s="419"/>
      <c r="KUR563" s="419"/>
      <c r="KUS563" s="17"/>
      <c r="KUT563" s="17"/>
      <c r="KUU563" s="913"/>
      <c r="KUV563" s="17"/>
      <c r="KUW563" s="17"/>
      <c r="KUX563" s="219"/>
      <c r="KUY563" s="310"/>
      <c r="KUZ563" s="304"/>
      <c r="KVA563" s="408"/>
      <c r="KVB563" s="472"/>
      <c r="KVC563" s="906"/>
      <c r="KVD563" s="31"/>
      <c r="KVE563" s="419"/>
      <c r="KVF563" s="419"/>
      <c r="KVG563" s="471"/>
      <c r="KVH563" s="17"/>
      <c r="KVI563" s="419"/>
      <c r="KVJ563" s="419"/>
      <c r="KVK563" s="17"/>
      <c r="KVL563" s="17"/>
      <c r="KVM563" s="913"/>
      <c r="KVN563" s="17"/>
      <c r="KVO563" s="17"/>
      <c r="KVP563" s="219"/>
      <c r="KVQ563" s="310"/>
      <c r="KVR563" s="304"/>
      <c r="KVS563" s="408"/>
      <c r="KVT563" s="472"/>
      <c r="KVU563" s="906"/>
      <c r="KVV563" s="31"/>
      <c r="KVW563" s="419"/>
      <c r="KVX563" s="419"/>
      <c r="KVY563" s="471"/>
      <c r="KVZ563" s="17"/>
      <c r="KWA563" s="419"/>
      <c r="KWB563" s="419"/>
      <c r="KWC563" s="17"/>
      <c r="KWD563" s="17"/>
      <c r="KWE563" s="913"/>
      <c r="KWF563" s="17"/>
      <c r="KWG563" s="17"/>
      <c r="KWH563" s="219"/>
      <c r="KWI563" s="310"/>
      <c r="KWJ563" s="304"/>
      <c r="KWK563" s="408"/>
      <c r="KWL563" s="472"/>
      <c r="KWM563" s="906"/>
      <c r="KWN563" s="31"/>
      <c r="KWO563" s="419"/>
      <c r="KWP563" s="419"/>
      <c r="KWQ563" s="471"/>
      <c r="KWR563" s="17"/>
      <c r="KWS563" s="419"/>
      <c r="KWT563" s="419"/>
      <c r="KWU563" s="17"/>
      <c r="KWV563" s="17"/>
      <c r="KWW563" s="913"/>
      <c r="KWX563" s="17"/>
      <c r="KWY563" s="17"/>
      <c r="KWZ563" s="219"/>
      <c r="KXA563" s="310"/>
      <c r="KXB563" s="304"/>
      <c r="KXC563" s="408"/>
      <c r="KXD563" s="472"/>
      <c r="KXE563" s="906"/>
      <c r="KXF563" s="31"/>
      <c r="KXG563" s="419"/>
      <c r="KXH563" s="419"/>
      <c r="KXI563" s="471"/>
      <c r="KXJ563" s="17"/>
      <c r="KXK563" s="419"/>
      <c r="KXL563" s="419"/>
      <c r="KXM563" s="17"/>
      <c r="KXN563" s="17"/>
      <c r="KXO563" s="913"/>
      <c r="KXP563" s="17"/>
      <c r="KXQ563" s="17"/>
      <c r="KXR563" s="219"/>
      <c r="KXS563" s="310"/>
      <c r="KXT563" s="304"/>
      <c r="KXU563" s="408"/>
      <c r="KXV563" s="472"/>
      <c r="KXW563" s="906"/>
      <c r="KXX563" s="31"/>
      <c r="KXY563" s="419"/>
      <c r="KXZ563" s="419"/>
      <c r="KYA563" s="471"/>
      <c r="KYB563" s="17"/>
      <c r="KYC563" s="419"/>
      <c r="KYD563" s="419"/>
      <c r="KYE563" s="17"/>
      <c r="KYF563" s="17"/>
      <c r="KYG563" s="913"/>
      <c r="KYH563" s="17"/>
      <c r="KYI563" s="17"/>
      <c r="KYJ563" s="219"/>
      <c r="KYK563" s="310"/>
      <c r="KYL563" s="304"/>
      <c r="KYM563" s="408"/>
      <c r="KYN563" s="472"/>
      <c r="KYO563" s="906"/>
      <c r="KYP563" s="31"/>
      <c r="KYQ563" s="419"/>
      <c r="KYR563" s="419"/>
      <c r="KYS563" s="471"/>
      <c r="KYT563" s="17"/>
      <c r="KYU563" s="419"/>
      <c r="KYV563" s="419"/>
      <c r="KYW563" s="17"/>
      <c r="KYX563" s="17"/>
      <c r="KYY563" s="913"/>
      <c r="KYZ563" s="17"/>
      <c r="KZA563" s="17"/>
      <c r="KZB563" s="219"/>
      <c r="KZC563" s="310"/>
      <c r="KZD563" s="304"/>
      <c r="KZE563" s="408"/>
      <c r="KZF563" s="472"/>
      <c r="KZG563" s="906"/>
      <c r="KZH563" s="31"/>
      <c r="KZI563" s="419"/>
      <c r="KZJ563" s="419"/>
      <c r="KZK563" s="471"/>
      <c r="KZL563" s="17"/>
      <c r="KZM563" s="419"/>
      <c r="KZN563" s="419"/>
      <c r="KZO563" s="17"/>
      <c r="KZP563" s="17"/>
      <c r="KZQ563" s="913"/>
      <c r="KZR563" s="17"/>
      <c r="KZS563" s="17"/>
      <c r="KZT563" s="219"/>
      <c r="KZU563" s="310"/>
      <c r="KZV563" s="304"/>
      <c r="KZW563" s="408"/>
      <c r="KZX563" s="472"/>
      <c r="KZY563" s="906"/>
      <c r="KZZ563" s="31"/>
      <c r="LAA563" s="419"/>
      <c r="LAB563" s="419"/>
      <c r="LAC563" s="471"/>
      <c r="LAD563" s="17"/>
      <c r="LAE563" s="419"/>
      <c r="LAF563" s="419"/>
      <c r="LAG563" s="17"/>
      <c r="LAH563" s="17"/>
      <c r="LAI563" s="913"/>
      <c r="LAJ563" s="17"/>
      <c r="LAK563" s="17"/>
      <c r="LAL563" s="219"/>
      <c r="LAM563" s="310"/>
      <c r="LAN563" s="304"/>
      <c r="LAO563" s="408"/>
      <c r="LAP563" s="472"/>
      <c r="LAQ563" s="906"/>
      <c r="LAR563" s="31"/>
      <c r="LAS563" s="419"/>
      <c r="LAT563" s="419"/>
      <c r="LAU563" s="471"/>
      <c r="LAV563" s="17"/>
      <c r="LAW563" s="419"/>
      <c r="LAX563" s="419"/>
      <c r="LAY563" s="17"/>
      <c r="LAZ563" s="17"/>
      <c r="LBA563" s="913"/>
      <c r="LBB563" s="17"/>
      <c r="LBC563" s="17"/>
      <c r="LBD563" s="219"/>
      <c r="LBE563" s="310"/>
      <c r="LBF563" s="304"/>
      <c r="LBG563" s="408"/>
      <c r="LBH563" s="472"/>
      <c r="LBI563" s="906"/>
      <c r="LBJ563" s="31"/>
      <c r="LBK563" s="419"/>
      <c r="LBL563" s="419"/>
      <c r="LBM563" s="471"/>
      <c r="LBN563" s="17"/>
      <c r="LBO563" s="419"/>
      <c r="LBP563" s="419"/>
      <c r="LBQ563" s="17"/>
      <c r="LBR563" s="17"/>
      <c r="LBS563" s="913"/>
      <c r="LBT563" s="17"/>
      <c r="LBU563" s="17"/>
      <c r="LBV563" s="219"/>
      <c r="LBW563" s="310"/>
      <c r="LBX563" s="304"/>
      <c r="LBY563" s="408"/>
      <c r="LBZ563" s="472"/>
      <c r="LCA563" s="906"/>
      <c r="LCB563" s="31"/>
      <c r="LCC563" s="419"/>
      <c r="LCD563" s="419"/>
      <c r="LCE563" s="471"/>
      <c r="LCF563" s="17"/>
      <c r="LCG563" s="419"/>
      <c r="LCH563" s="419"/>
      <c r="LCI563" s="17"/>
      <c r="LCJ563" s="17"/>
      <c r="LCK563" s="913"/>
      <c r="LCL563" s="17"/>
      <c r="LCM563" s="17"/>
      <c r="LCN563" s="219"/>
      <c r="LCO563" s="310"/>
      <c r="LCP563" s="304"/>
      <c r="LCQ563" s="408"/>
      <c r="LCR563" s="472"/>
      <c r="LCS563" s="906"/>
      <c r="LCT563" s="31"/>
      <c r="LCU563" s="419"/>
      <c r="LCV563" s="419"/>
      <c r="LCW563" s="471"/>
      <c r="LCX563" s="17"/>
      <c r="LCY563" s="419"/>
      <c r="LCZ563" s="419"/>
      <c r="LDA563" s="17"/>
      <c r="LDB563" s="17"/>
      <c r="LDC563" s="913"/>
      <c r="LDD563" s="17"/>
      <c r="LDE563" s="17"/>
      <c r="LDF563" s="219"/>
      <c r="LDG563" s="310"/>
      <c r="LDH563" s="304"/>
      <c r="LDI563" s="408"/>
      <c r="LDJ563" s="472"/>
      <c r="LDK563" s="906"/>
      <c r="LDL563" s="31"/>
      <c r="LDM563" s="419"/>
      <c r="LDN563" s="419"/>
      <c r="LDO563" s="471"/>
      <c r="LDP563" s="17"/>
      <c r="LDQ563" s="419"/>
      <c r="LDR563" s="419"/>
      <c r="LDS563" s="17"/>
      <c r="LDT563" s="17"/>
      <c r="LDU563" s="913"/>
      <c r="LDV563" s="17"/>
      <c r="LDW563" s="17"/>
      <c r="LDX563" s="219"/>
      <c r="LDY563" s="310"/>
      <c r="LDZ563" s="304"/>
      <c r="LEA563" s="408"/>
      <c r="LEB563" s="472"/>
      <c r="LEC563" s="906"/>
      <c r="LED563" s="31"/>
      <c r="LEE563" s="419"/>
      <c r="LEF563" s="419"/>
      <c r="LEG563" s="471"/>
      <c r="LEH563" s="17"/>
      <c r="LEI563" s="419"/>
      <c r="LEJ563" s="419"/>
      <c r="LEK563" s="17"/>
      <c r="LEL563" s="17"/>
      <c r="LEM563" s="913"/>
      <c r="LEN563" s="17"/>
      <c r="LEO563" s="17"/>
      <c r="LEP563" s="219"/>
      <c r="LEQ563" s="310"/>
      <c r="LER563" s="304"/>
      <c r="LES563" s="408"/>
      <c r="LET563" s="472"/>
      <c r="LEU563" s="906"/>
      <c r="LEV563" s="31"/>
      <c r="LEW563" s="419"/>
      <c r="LEX563" s="419"/>
      <c r="LEY563" s="471"/>
      <c r="LEZ563" s="17"/>
      <c r="LFA563" s="419"/>
      <c r="LFB563" s="419"/>
      <c r="LFC563" s="17"/>
      <c r="LFD563" s="17"/>
      <c r="LFE563" s="913"/>
      <c r="LFF563" s="17"/>
      <c r="LFG563" s="17"/>
      <c r="LFH563" s="219"/>
      <c r="LFI563" s="310"/>
      <c r="LFJ563" s="304"/>
      <c r="LFK563" s="408"/>
      <c r="LFL563" s="472"/>
      <c r="LFM563" s="906"/>
      <c r="LFN563" s="31"/>
      <c r="LFO563" s="419"/>
      <c r="LFP563" s="419"/>
      <c r="LFQ563" s="471"/>
      <c r="LFR563" s="17"/>
      <c r="LFS563" s="419"/>
      <c r="LFT563" s="419"/>
      <c r="LFU563" s="17"/>
      <c r="LFV563" s="17"/>
      <c r="LFW563" s="913"/>
      <c r="LFX563" s="17"/>
      <c r="LFY563" s="17"/>
      <c r="LFZ563" s="219"/>
      <c r="LGA563" s="310"/>
      <c r="LGB563" s="304"/>
      <c r="LGC563" s="408"/>
      <c r="LGD563" s="472"/>
      <c r="LGE563" s="906"/>
      <c r="LGF563" s="31"/>
      <c r="LGG563" s="419"/>
      <c r="LGH563" s="419"/>
      <c r="LGI563" s="471"/>
      <c r="LGJ563" s="17"/>
      <c r="LGK563" s="419"/>
      <c r="LGL563" s="419"/>
      <c r="LGM563" s="17"/>
      <c r="LGN563" s="17"/>
      <c r="LGO563" s="913"/>
      <c r="LGP563" s="17"/>
      <c r="LGQ563" s="17"/>
      <c r="LGR563" s="219"/>
      <c r="LGS563" s="310"/>
      <c r="LGT563" s="304"/>
      <c r="LGU563" s="408"/>
      <c r="LGV563" s="472"/>
      <c r="LGW563" s="906"/>
      <c r="LGX563" s="31"/>
      <c r="LGY563" s="419"/>
      <c r="LGZ563" s="419"/>
      <c r="LHA563" s="471"/>
      <c r="LHB563" s="17"/>
      <c r="LHC563" s="419"/>
      <c r="LHD563" s="419"/>
      <c r="LHE563" s="17"/>
      <c r="LHF563" s="17"/>
      <c r="LHG563" s="913"/>
      <c r="LHH563" s="17"/>
      <c r="LHI563" s="17"/>
      <c r="LHJ563" s="219"/>
      <c r="LHK563" s="310"/>
      <c r="LHL563" s="304"/>
      <c r="LHM563" s="408"/>
      <c r="LHN563" s="472"/>
      <c r="LHO563" s="906"/>
      <c r="LHP563" s="31"/>
      <c r="LHQ563" s="419"/>
      <c r="LHR563" s="419"/>
      <c r="LHS563" s="471"/>
      <c r="LHT563" s="17"/>
      <c r="LHU563" s="419"/>
      <c r="LHV563" s="419"/>
      <c r="LHW563" s="17"/>
      <c r="LHX563" s="17"/>
      <c r="LHY563" s="913"/>
      <c r="LHZ563" s="17"/>
      <c r="LIA563" s="17"/>
      <c r="LIB563" s="219"/>
      <c r="LIC563" s="310"/>
      <c r="LID563" s="304"/>
      <c r="LIE563" s="408"/>
      <c r="LIF563" s="472"/>
      <c r="LIG563" s="906"/>
      <c r="LIH563" s="31"/>
      <c r="LII563" s="419"/>
      <c r="LIJ563" s="419"/>
      <c r="LIK563" s="471"/>
      <c r="LIL563" s="17"/>
      <c r="LIM563" s="419"/>
      <c r="LIN563" s="419"/>
      <c r="LIO563" s="17"/>
      <c r="LIP563" s="17"/>
      <c r="LIQ563" s="913"/>
      <c r="LIR563" s="17"/>
      <c r="LIS563" s="17"/>
      <c r="LIT563" s="219"/>
      <c r="LIU563" s="310"/>
      <c r="LIV563" s="304"/>
      <c r="LIW563" s="408"/>
      <c r="LIX563" s="472"/>
      <c r="LIY563" s="906"/>
      <c r="LIZ563" s="31"/>
      <c r="LJA563" s="419"/>
      <c r="LJB563" s="419"/>
      <c r="LJC563" s="471"/>
      <c r="LJD563" s="17"/>
      <c r="LJE563" s="419"/>
      <c r="LJF563" s="419"/>
      <c r="LJG563" s="17"/>
      <c r="LJH563" s="17"/>
      <c r="LJI563" s="913"/>
      <c r="LJJ563" s="17"/>
      <c r="LJK563" s="17"/>
      <c r="LJL563" s="219"/>
      <c r="LJM563" s="310"/>
      <c r="LJN563" s="304"/>
      <c r="LJO563" s="408"/>
      <c r="LJP563" s="472"/>
      <c r="LJQ563" s="906"/>
      <c r="LJR563" s="31"/>
      <c r="LJS563" s="419"/>
      <c r="LJT563" s="419"/>
      <c r="LJU563" s="471"/>
      <c r="LJV563" s="17"/>
      <c r="LJW563" s="419"/>
      <c r="LJX563" s="419"/>
      <c r="LJY563" s="17"/>
      <c r="LJZ563" s="17"/>
      <c r="LKA563" s="913"/>
      <c r="LKB563" s="17"/>
      <c r="LKC563" s="17"/>
      <c r="LKD563" s="219"/>
      <c r="LKE563" s="310"/>
      <c r="LKF563" s="304"/>
      <c r="LKG563" s="408"/>
      <c r="LKH563" s="472"/>
      <c r="LKI563" s="906"/>
      <c r="LKJ563" s="31"/>
      <c r="LKK563" s="419"/>
      <c r="LKL563" s="419"/>
      <c r="LKM563" s="471"/>
      <c r="LKN563" s="17"/>
      <c r="LKO563" s="419"/>
      <c r="LKP563" s="419"/>
      <c r="LKQ563" s="17"/>
      <c r="LKR563" s="17"/>
      <c r="LKS563" s="913"/>
      <c r="LKT563" s="17"/>
      <c r="LKU563" s="17"/>
      <c r="LKV563" s="219"/>
      <c r="LKW563" s="310"/>
      <c r="LKX563" s="304"/>
      <c r="LKY563" s="408"/>
      <c r="LKZ563" s="472"/>
      <c r="LLA563" s="906"/>
      <c r="LLB563" s="31"/>
      <c r="LLC563" s="419"/>
      <c r="LLD563" s="419"/>
      <c r="LLE563" s="471"/>
      <c r="LLF563" s="17"/>
      <c r="LLG563" s="419"/>
      <c r="LLH563" s="419"/>
      <c r="LLI563" s="17"/>
      <c r="LLJ563" s="17"/>
      <c r="LLK563" s="913"/>
      <c r="LLL563" s="17"/>
      <c r="LLM563" s="17"/>
      <c r="LLN563" s="219"/>
      <c r="LLO563" s="310"/>
      <c r="LLP563" s="304"/>
      <c r="LLQ563" s="408"/>
      <c r="LLR563" s="472"/>
      <c r="LLS563" s="906"/>
      <c r="LLT563" s="31"/>
      <c r="LLU563" s="419"/>
      <c r="LLV563" s="419"/>
      <c r="LLW563" s="471"/>
      <c r="LLX563" s="17"/>
      <c r="LLY563" s="419"/>
      <c r="LLZ563" s="419"/>
      <c r="LMA563" s="17"/>
      <c r="LMB563" s="17"/>
      <c r="LMC563" s="913"/>
      <c r="LMD563" s="17"/>
      <c r="LME563" s="17"/>
      <c r="LMF563" s="219"/>
      <c r="LMG563" s="310"/>
      <c r="LMH563" s="304"/>
      <c r="LMI563" s="408"/>
      <c r="LMJ563" s="472"/>
      <c r="LMK563" s="906"/>
      <c r="LML563" s="31"/>
      <c r="LMM563" s="419"/>
      <c r="LMN563" s="419"/>
      <c r="LMO563" s="471"/>
      <c r="LMP563" s="17"/>
      <c r="LMQ563" s="419"/>
      <c r="LMR563" s="419"/>
      <c r="LMS563" s="17"/>
      <c r="LMT563" s="17"/>
      <c r="LMU563" s="913"/>
      <c r="LMV563" s="17"/>
      <c r="LMW563" s="17"/>
      <c r="LMX563" s="219"/>
      <c r="LMY563" s="310"/>
      <c r="LMZ563" s="304"/>
      <c r="LNA563" s="408"/>
      <c r="LNB563" s="472"/>
      <c r="LNC563" s="906"/>
      <c r="LND563" s="31"/>
      <c r="LNE563" s="419"/>
      <c r="LNF563" s="419"/>
      <c r="LNG563" s="471"/>
      <c r="LNH563" s="17"/>
      <c r="LNI563" s="419"/>
      <c r="LNJ563" s="419"/>
      <c r="LNK563" s="17"/>
      <c r="LNL563" s="17"/>
      <c r="LNM563" s="913"/>
      <c r="LNN563" s="17"/>
      <c r="LNO563" s="17"/>
      <c r="LNP563" s="219"/>
      <c r="LNQ563" s="310"/>
      <c r="LNR563" s="304"/>
      <c r="LNS563" s="408"/>
      <c r="LNT563" s="472"/>
      <c r="LNU563" s="906"/>
      <c r="LNV563" s="31"/>
      <c r="LNW563" s="419"/>
      <c r="LNX563" s="419"/>
      <c r="LNY563" s="471"/>
      <c r="LNZ563" s="17"/>
      <c r="LOA563" s="419"/>
      <c r="LOB563" s="419"/>
      <c r="LOC563" s="17"/>
      <c r="LOD563" s="17"/>
      <c r="LOE563" s="913"/>
      <c r="LOF563" s="17"/>
      <c r="LOG563" s="17"/>
      <c r="LOH563" s="219"/>
      <c r="LOI563" s="310"/>
      <c r="LOJ563" s="304"/>
      <c r="LOK563" s="408"/>
      <c r="LOL563" s="472"/>
      <c r="LOM563" s="906"/>
      <c r="LON563" s="31"/>
      <c r="LOO563" s="419"/>
      <c r="LOP563" s="419"/>
      <c r="LOQ563" s="471"/>
      <c r="LOR563" s="17"/>
      <c r="LOS563" s="419"/>
      <c r="LOT563" s="419"/>
      <c r="LOU563" s="17"/>
      <c r="LOV563" s="17"/>
      <c r="LOW563" s="913"/>
      <c r="LOX563" s="17"/>
      <c r="LOY563" s="17"/>
      <c r="LOZ563" s="219"/>
      <c r="LPA563" s="310"/>
      <c r="LPB563" s="304"/>
      <c r="LPC563" s="408"/>
      <c r="LPD563" s="472"/>
      <c r="LPE563" s="906"/>
      <c r="LPF563" s="31"/>
      <c r="LPG563" s="419"/>
      <c r="LPH563" s="419"/>
      <c r="LPI563" s="471"/>
      <c r="LPJ563" s="17"/>
      <c r="LPK563" s="419"/>
      <c r="LPL563" s="419"/>
      <c r="LPM563" s="17"/>
      <c r="LPN563" s="17"/>
      <c r="LPO563" s="913"/>
      <c r="LPP563" s="17"/>
      <c r="LPQ563" s="17"/>
      <c r="LPR563" s="219"/>
      <c r="LPS563" s="310"/>
      <c r="LPT563" s="304"/>
      <c r="LPU563" s="408"/>
      <c r="LPV563" s="472"/>
      <c r="LPW563" s="906"/>
      <c r="LPX563" s="31"/>
      <c r="LPY563" s="419"/>
      <c r="LPZ563" s="419"/>
      <c r="LQA563" s="471"/>
      <c r="LQB563" s="17"/>
      <c r="LQC563" s="419"/>
      <c r="LQD563" s="419"/>
      <c r="LQE563" s="17"/>
      <c r="LQF563" s="17"/>
      <c r="LQG563" s="913"/>
      <c r="LQH563" s="17"/>
      <c r="LQI563" s="17"/>
      <c r="LQJ563" s="219"/>
      <c r="LQK563" s="310"/>
      <c r="LQL563" s="304"/>
      <c r="LQM563" s="408"/>
      <c r="LQN563" s="472"/>
      <c r="LQO563" s="906"/>
      <c r="LQP563" s="31"/>
      <c r="LQQ563" s="419"/>
      <c r="LQR563" s="419"/>
      <c r="LQS563" s="471"/>
      <c r="LQT563" s="17"/>
      <c r="LQU563" s="419"/>
      <c r="LQV563" s="419"/>
      <c r="LQW563" s="17"/>
      <c r="LQX563" s="17"/>
      <c r="LQY563" s="913"/>
      <c r="LQZ563" s="17"/>
      <c r="LRA563" s="17"/>
      <c r="LRB563" s="219"/>
      <c r="LRC563" s="310"/>
      <c r="LRD563" s="304"/>
      <c r="LRE563" s="408"/>
      <c r="LRF563" s="472"/>
      <c r="LRG563" s="906"/>
      <c r="LRH563" s="31"/>
      <c r="LRI563" s="419"/>
      <c r="LRJ563" s="419"/>
      <c r="LRK563" s="471"/>
      <c r="LRL563" s="17"/>
      <c r="LRM563" s="419"/>
      <c r="LRN563" s="419"/>
      <c r="LRO563" s="17"/>
      <c r="LRP563" s="17"/>
      <c r="LRQ563" s="913"/>
      <c r="LRR563" s="17"/>
      <c r="LRS563" s="17"/>
      <c r="LRT563" s="219"/>
      <c r="LRU563" s="310"/>
      <c r="LRV563" s="304"/>
      <c r="LRW563" s="408"/>
      <c r="LRX563" s="472"/>
      <c r="LRY563" s="906"/>
      <c r="LRZ563" s="31"/>
      <c r="LSA563" s="419"/>
      <c r="LSB563" s="419"/>
      <c r="LSC563" s="471"/>
      <c r="LSD563" s="17"/>
      <c r="LSE563" s="419"/>
      <c r="LSF563" s="419"/>
      <c r="LSG563" s="17"/>
      <c r="LSH563" s="17"/>
      <c r="LSI563" s="913"/>
      <c r="LSJ563" s="17"/>
      <c r="LSK563" s="17"/>
      <c r="LSL563" s="219"/>
      <c r="LSM563" s="310"/>
      <c r="LSN563" s="304"/>
      <c r="LSO563" s="408"/>
      <c r="LSP563" s="472"/>
      <c r="LSQ563" s="906"/>
      <c r="LSR563" s="31"/>
      <c r="LSS563" s="419"/>
      <c r="LST563" s="419"/>
      <c r="LSU563" s="471"/>
      <c r="LSV563" s="17"/>
      <c r="LSW563" s="419"/>
      <c r="LSX563" s="419"/>
      <c r="LSY563" s="17"/>
      <c r="LSZ563" s="17"/>
      <c r="LTA563" s="913"/>
      <c r="LTB563" s="17"/>
      <c r="LTC563" s="17"/>
      <c r="LTD563" s="219"/>
      <c r="LTE563" s="310"/>
      <c r="LTF563" s="304"/>
      <c r="LTG563" s="408"/>
      <c r="LTH563" s="472"/>
      <c r="LTI563" s="906"/>
      <c r="LTJ563" s="31"/>
      <c r="LTK563" s="419"/>
      <c r="LTL563" s="419"/>
      <c r="LTM563" s="471"/>
      <c r="LTN563" s="17"/>
      <c r="LTO563" s="419"/>
      <c r="LTP563" s="419"/>
      <c r="LTQ563" s="17"/>
      <c r="LTR563" s="17"/>
      <c r="LTS563" s="913"/>
      <c r="LTT563" s="17"/>
      <c r="LTU563" s="17"/>
      <c r="LTV563" s="219"/>
      <c r="LTW563" s="310"/>
      <c r="LTX563" s="304"/>
      <c r="LTY563" s="408"/>
      <c r="LTZ563" s="472"/>
      <c r="LUA563" s="906"/>
      <c r="LUB563" s="31"/>
      <c r="LUC563" s="419"/>
      <c r="LUD563" s="419"/>
      <c r="LUE563" s="471"/>
      <c r="LUF563" s="17"/>
      <c r="LUG563" s="419"/>
      <c r="LUH563" s="419"/>
      <c r="LUI563" s="17"/>
      <c r="LUJ563" s="17"/>
      <c r="LUK563" s="913"/>
      <c r="LUL563" s="17"/>
      <c r="LUM563" s="17"/>
      <c r="LUN563" s="219"/>
      <c r="LUO563" s="310"/>
      <c r="LUP563" s="304"/>
      <c r="LUQ563" s="408"/>
      <c r="LUR563" s="472"/>
      <c r="LUS563" s="906"/>
      <c r="LUT563" s="31"/>
      <c r="LUU563" s="419"/>
      <c r="LUV563" s="419"/>
      <c r="LUW563" s="471"/>
      <c r="LUX563" s="17"/>
      <c r="LUY563" s="419"/>
      <c r="LUZ563" s="419"/>
      <c r="LVA563" s="17"/>
      <c r="LVB563" s="17"/>
      <c r="LVC563" s="913"/>
      <c r="LVD563" s="17"/>
      <c r="LVE563" s="17"/>
      <c r="LVF563" s="219"/>
      <c r="LVG563" s="310"/>
      <c r="LVH563" s="304"/>
      <c r="LVI563" s="408"/>
      <c r="LVJ563" s="472"/>
      <c r="LVK563" s="906"/>
      <c r="LVL563" s="31"/>
      <c r="LVM563" s="419"/>
      <c r="LVN563" s="419"/>
      <c r="LVO563" s="471"/>
      <c r="LVP563" s="17"/>
      <c r="LVQ563" s="419"/>
      <c r="LVR563" s="419"/>
      <c r="LVS563" s="17"/>
      <c r="LVT563" s="17"/>
      <c r="LVU563" s="913"/>
      <c r="LVV563" s="17"/>
      <c r="LVW563" s="17"/>
      <c r="LVX563" s="219"/>
      <c r="LVY563" s="310"/>
      <c r="LVZ563" s="304"/>
      <c r="LWA563" s="408"/>
      <c r="LWB563" s="472"/>
      <c r="LWC563" s="906"/>
      <c r="LWD563" s="31"/>
      <c r="LWE563" s="419"/>
      <c r="LWF563" s="419"/>
      <c r="LWG563" s="471"/>
      <c r="LWH563" s="17"/>
      <c r="LWI563" s="419"/>
      <c r="LWJ563" s="419"/>
      <c r="LWK563" s="17"/>
      <c r="LWL563" s="17"/>
      <c r="LWM563" s="913"/>
      <c r="LWN563" s="17"/>
      <c r="LWO563" s="17"/>
      <c r="LWP563" s="219"/>
      <c r="LWQ563" s="310"/>
      <c r="LWR563" s="304"/>
      <c r="LWS563" s="408"/>
      <c r="LWT563" s="472"/>
      <c r="LWU563" s="906"/>
      <c r="LWV563" s="31"/>
      <c r="LWW563" s="419"/>
      <c r="LWX563" s="419"/>
      <c r="LWY563" s="471"/>
      <c r="LWZ563" s="17"/>
      <c r="LXA563" s="419"/>
      <c r="LXB563" s="419"/>
      <c r="LXC563" s="17"/>
      <c r="LXD563" s="17"/>
      <c r="LXE563" s="913"/>
      <c r="LXF563" s="17"/>
      <c r="LXG563" s="17"/>
      <c r="LXH563" s="219"/>
      <c r="LXI563" s="310"/>
      <c r="LXJ563" s="304"/>
      <c r="LXK563" s="408"/>
      <c r="LXL563" s="472"/>
      <c r="LXM563" s="906"/>
      <c r="LXN563" s="31"/>
      <c r="LXO563" s="419"/>
      <c r="LXP563" s="419"/>
      <c r="LXQ563" s="471"/>
      <c r="LXR563" s="17"/>
      <c r="LXS563" s="419"/>
      <c r="LXT563" s="419"/>
      <c r="LXU563" s="17"/>
      <c r="LXV563" s="17"/>
      <c r="LXW563" s="913"/>
      <c r="LXX563" s="17"/>
      <c r="LXY563" s="17"/>
      <c r="LXZ563" s="219"/>
      <c r="LYA563" s="310"/>
      <c r="LYB563" s="304"/>
      <c r="LYC563" s="408"/>
      <c r="LYD563" s="472"/>
      <c r="LYE563" s="906"/>
      <c r="LYF563" s="31"/>
      <c r="LYG563" s="419"/>
      <c r="LYH563" s="419"/>
      <c r="LYI563" s="471"/>
      <c r="LYJ563" s="17"/>
      <c r="LYK563" s="419"/>
      <c r="LYL563" s="419"/>
      <c r="LYM563" s="17"/>
      <c r="LYN563" s="17"/>
      <c r="LYO563" s="913"/>
      <c r="LYP563" s="17"/>
      <c r="LYQ563" s="17"/>
      <c r="LYR563" s="219"/>
      <c r="LYS563" s="310"/>
      <c r="LYT563" s="304"/>
      <c r="LYU563" s="408"/>
      <c r="LYV563" s="472"/>
      <c r="LYW563" s="906"/>
      <c r="LYX563" s="31"/>
      <c r="LYY563" s="419"/>
      <c r="LYZ563" s="419"/>
      <c r="LZA563" s="471"/>
      <c r="LZB563" s="17"/>
      <c r="LZC563" s="419"/>
      <c r="LZD563" s="419"/>
      <c r="LZE563" s="17"/>
      <c r="LZF563" s="17"/>
      <c r="LZG563" s="913"/>
      <c r="LZH563" s="17"/>
      <c r="LZI563" s="17"/>
      <c r="LZJ563" s="219"/>
      <c r="LZK563" s="310"/>
      <c r="LZL563" s="304"/>
      <c r="LZM563" s="408"/>
      <c r="LZN563" s="472"/>
      <c r="LZO563" s="906"/>
      <c r="LZP563" s="31"/>
      <c r="LZQ563" s="419"/>
      <c r="LZR563" s="419"/>
      <c r="LZS563" s="471"/>
      <c r="LZT563" s="17"/>
      <c r="LZU563" s="419"/>
      <c r="LZV563" s="419"/>
      <c r="LZW563" s="17"/>
      <c r="LZX563" s="17"/>
      <c r="LZY563" s="913"/>
      <c r="LZZ563" s="17"/>
      <c r="MAA563" s="17"/>
      <c r="MAB563" s="219"/>
      <c r="MAC563" s="310"/>
      <c r="MAD563" s="304"/>
      <c r="MAE563" s="408"/>
      <c r="MAF563" s="472"/>
      <c r="MAG563" s="906"/>
      <c r="MAH563" s="31"/>
      <c r="MAI563" s="419"/>
      <c r="MAJ563" s="419"/>
      <c r="MAK563" s="471"/>
      <c r="MAL563" s="17"/>
      <c r="MAM563" s="419"/>
      <c r="MAN563" s="419"/>
      <c r="MAO563" s="17"/>
      <c r="MAP563" s="17"/>
      <c r="MAQ563" s="913"/>
      <c r="MAR563" s="17"/>
      <c r="MAS563" s="17"/>
      <c r="MAT563" s="219"/>
      <c r="MAU563" s="310"/>
      <c r="MAV563" s="304"/>
      <c r="MAW563" s="408"/>
      <c r="MAX563" s="472"/>
      <c r="MAY563" s="906"/>
      <c r="MAZ563" s="31"/>
      <c r="MBA563" s="419"/>
      <c r="MBB563" s="419"/>
      <c r="MBC563" s="471"/>
      <c r="MBD563" s="17"/>
      <c r="MBE563" s="419"/>
      <c r="MBF563" s="419"/>
      <c r="MBG563" s="17"/>
      <c r="MBH563" s="17"/>
      <c r="MBI563" s="913"/>
      <c r="MBJ563" s="17"/>
      <c r="MBK563" s="17"/>
      <c r="MBL563" s="219"/>
      <c r="MBM563" s="310"/>
      <c r="MBN563" s="304"/>
      <c r="MBO563" s="408"/>
      <c r="MBP563" s="472"/>
      <c r="MBQ563" s="906"/>
      <c r="MBR563" s="31"/>
      <c r="MBS563" s="419"/>
      <c r="MBT563" s="419"/>
      <c r="MBU563" s="471"/>
      <c r="MBV563" s="17"/>
      <c r="MBW563" s="419"/>
      <c r="MBX563" s="419"/>
      <c r="MBY563" s="17"/>
      <c r="MBZ563" s="17"/>
      <c r="MCA563" s="913"/>
      <c r="MCB563" s="17"/>
      <c r="MCC563" s="17"/>
      <c r="MCD563" s="219"/>
      <c r="MCE563" s="310"/>
      <c r="MCF563" s="304"/>
      <c r="MCG563" s="408"/>
      <c r="MCH563" s="472"/>
      <c r="MCI563" s="906"/>
      <c r="MCJ563" s="31"/>
      <c r="MCK563" s="419"/>
      <c r="MCL563" s="419"/>
      <c r="MCM563" s="471"/>
      <c r="MCN563" s="17"/>
      <c r="MCO563" s="419"/>
      <c r="MCP563" s="419"/>
      <c r="MCQ563" s="17"/>
      <c r="MCR563" s="17"/>
      <c r="MCS563" s="913"/>
      <c r="MCT563" s="17"/>
      <c r="MCU563" s="17"/>
      <c r="MCV563" s="219"/>
      <c r="MCW563" s="310"/>
      <c r="MCX563" s="304"/>
      <c r="MCY563" s="408"/>
      <c r="MCZ563" s="472"/>
      <c r="MDA563" s="906"/>
      <c r="MDB563" s="31"/>
      <c r="MDC563" s="419"/>
      <c r="MDD563" s="419"/>
      <c r="MDE563" s="471"/>
      <c r="MDF563" s="17"/>
      <c r="MDG563" s="419"/>
      <c r="MDH563" s="419"/>
      <c r="MDI563" s="17"/>
      <c r="MDJ563" s="17"/>
      <c r="MDK563" s="913"/>
      <c r="MDL563" s="17"/>
      <c r="MDM563" s="17"/>
      <c r="MDN563" s="219"/>
      <c r="MDO563" s="310"/>
      <c r="MDP563" s="304"/>
      <c r="MDQ563" s="408"/>
      <c r="MDR563" s="472"/>
      <c r="MDS563" s="906"/>
      <c r="MDT563" s="31"/>
      <c r="MDU563" s="419"/>
      <c r="MDV563" s="419"/>
      <c r="MDW563" s="471"/>
      <c r="MDX563" s="17"/>
      <c r="MDY563" s="419"/>
      <c r="MDZ563" s="419"/>
      <c r="MEA563" s="17"/>
      <c r="MEB563" s="17"/>
      <c r="MEC563" s="913"/>
      <c r="MED563" s="17"/>
      <c r="MEE563" s="17"/>
      <c r="MEF563" s="219"/>
      <c r="MEG563" s="310"/>
      <c r="MEH563" s="304"/>
      <c r="MEI563" s="408"/>
      <c r="MEJ563" s="472"/>
      <c r="MEK563" s="906"/>
      <c r="MEL563" s="31"/>
      <c r="MEM563" s="419"/>
      <c r="MEN563" s="419"/>
      <c r="MEO563" s="471"/>
      <c r="MEP563" s="17"/>
      <c r="MEQ563" s="419"/>
      <c r="MER563" s="419"/>
      <c r="MES563" s="17"/>
      <c r="MET563" s="17"/>
      <c r="MEU563" s="913"/>
      <c r="MEV563" s="17"/>
      <c r="MEW563" s="17"/>
      <c r="MEX563" s="219"/>
      <c r="MEY563" s="310"/>
      <c r="MEZ563" s="304"/>
      <c r="MFA563" s="408"/>
      <c r="MFB563" s="472"/>
      <c r="MFC563" s="906"/>
      <c r="MFD563" s="31"/>
      <c r="MFE563" s="419"/>
      <c r="MFF563" s="419"/>
      <c r="MFG563" s="471"/>
      <c r="MFH563" s="17"/>
      <c r="MFI563" s="419"/>
      <c r="MFJ563" s="419"/>
      <c r="MFK563" s="17"/>
      <c r="MFL563" s="17"/>
      <c r="MFM563" s="913"/>
      <c r="MFN563" s="17"/>
      <c r="MFO563" s="17"/>
      <c r="MFP563" s="219"/>
      <c r="MFQ563" s="310"/>
      <c r="MFR563" s="304"/>
      <c r="MFS563" s="408"/>
      <c r="MFT563" s="472"/>
      <c r="MFU563" s="906"/>
      <c r="MFV563" s="31"/>
      <c r="MFW563" s="419"/>
      <c r="MFX563" s="419"/>
      <c r="MFY563" s="471"/>
      <c r="MFZ563" s="17"/>
      <c r="MGA563" s="419"/>
      <c r="MGB563" s="419"/>
      <c r="MGC563" s="17"/>
      <c r="MGD563" s="17"/>
      <c r="MGE563" s="913"/>
      <c r="MGF563" s="17"/>
      <c r="MGG563" s="17"/>
      <c r="MGH563" s="219"/>
      <c r="MGI563" s="310"/>
      <c r="MGJ563" s="304"/>
      <c r="MGK563" s="408"/>
      <c r="MGL563" s="472"/>
      <c r="MGM563" s="906"/>
      <c r="MGN563" s="31"/>
      <c r="MGO563" s="419"/>
      <c r="MGP563" s="419"/>
      <c r="MGQ563" s="471"/>
      <c r="MGR563" s="17"/>
      <c r="MGS563" s="419"/>
      <c r="MGT563" s="419"/>
      <c r="MGU563" s="17"/>
      <c r="MGV563" s="17"/>
      <c r="MGW563" s="913"/>
      <c r="MGX563" s="17"/>
      <c r="MGY563" s="17"/>
      <c r="MGZ563" s="219"/>
      <c r="MHA563" s="310"/>
      <c r="MHB563" s="304"/>
      <c r="MHC563" s="408"/>
      <c r="MHD563" s="472"/>
      <c r="MHE563" s="906"/>
      <c r="MHF563" s="31"/>
      <c r="MHG563" s="419"/>
      <c r="MHH563" s="419"/>
      <c r="MHI563" s="471"/>
      <c r="MHJ563" s="17"/>
      <c r="MHK563" s="419"/>
      <c r="MHL563" s="419"/>
      <c r="MHM563" s="17"/>
      <c r="MHN563" s="17"/>
      <c r="MHO563" s="913"/>
      <c r="MHP563" s="17"/>
      <c r="MHQ563" s="17"/>
      <c r="MHR563" s="219"/>
      <c r="MHS563" s="310"/>
      <c r="MHT563" s="304"/>
      <c r="MHU563" s="408"/>
      <c r="MHV563" s="472"/>
      <c r="MHW563" s="906"/>
      <c r="MHX563" s="31"/>
      <c r="MHY563" s="419"/>
      <c r="MHZ563" s="419"/>
      <c r="MIA563" s="471"/>
      <c r="MIB563" s="17"/>
      <c r="MIC563" s="419"/>
      <c r="MID563" s="419"/>
      <c r="MIE563" s="17"/>
      <c r="MIF563" s="17"/>
      <c r="MIG563" s="913"/>
      <c r="MIH563" s="17"/>
      <c r="MII563" s="17"/>
      <c r="MIJ563" s="219"/>
      <c r="MIK563" s="310"/>
      <c r="MIL563" s="304"/>
      <c r="MIM563" s="408"/>
      <c r="MIN563" s="472"/>
      <c r="MIO563" s="906"/>
      <c r="MIP563" s="31"/>
      <c r="MIQ563" s="419"/>
      <c r="MIR563" s="419"/>
      <c r="MIS563" s="471"/>
      <c r="MIT563" s="17"/>
      <c r="MIU563" s="419"/>
      <c r="MIV563" s="419"/>
      <c r="MIW563" s="17"/>
      <c r="MIX563" s="17"/>
      <c r="MIY563" s="913"/>
      <c r="MIZ563" s="17"/>
      <c r="MJA563" s="17"/>
      <c r="MJB563" s="219"/>
      <c r="MJC563" s="310"/>
      <c r="MJD563" s="304"/>
      <c r="MJE563" s="408"/>
      <c r="MJF563" s="472"/>
      <c r="MJG563" s="906"/>
      <c r="MJH563" s="31"/>
      <c r="MJI563" s="419"/>
      <c r="MJJ563" s="419"/>
      <c r="MJK563" s="471"/>
      <c r="MJL563" s="17"/>
      <c r="MJM563" s="419"/>
      <c r="MJN563" s="419"/>
      <c r="MJO563" s="17"/>
      <c r="MJP563" s="17"/>
      <c r="MJQ563" s="913"/>
      <c r="MJR563" s="17"/>
      <c r="MJS563" s="17"/>
      <c r="MJT563" s="219"/>
      <c r="MJU563" s="310"/>
      <c r="MJV563" s="304"/>
      <c r="MJW563" s="408"/>
      <c r="MJX563" s="472"/>
      <c r="MJY563" s="906"/>
      <c r="MJZ563" s="31"/>
      <c r="MKA563" s="419"/>
      <c r="MKB563" s="419"/>
      <c r="MKC563" s="471"/>
      <c r="MKD563" s="17"/>
      <c r="MKE563" s="419"/>
      <c r="MKF563" s="419"/>
      <c r="MKG563" s="17"/>
      <c r="MKH563" s="17"/>
      <c r="MKI563" s="913"/>
      <c r="MKJ563" s="17"/>
      <c r="MKK563" s="17"/>
      <c r="MKL563" s="219"/>
      <c r="MKM563" s="310"/>
      <c r="MKN563" s="304"/>
      <c r="MKO563" s="408"/>
      <c r="MKP563" s="472"/>
      <c r="MKQ563" s="906"/>
      <c r="MKR563" s="31"/>
      <c r="MKS563" s="419"/>
      <c r="MKT563" s="419"/>
      <c r="MKU563" s="471"/>
      <c r="MKV563" s="17"/>
      <c r="MKW563" s="419"/>
      <c r="MKX563" s="419"/>
      <c r="MKY563" s="17"/>
      <c r="MKZ563" s="17"/>
      <c r="MLA563" s="913"/>
      <c r="MLB563" s="17"/>
      <c r="MLC563" s="17"/>
      <c r="MLD563" s="219"/>
      <c r="MLE563" s="310"/>
      <c r="MLF563" s="304"/>
      <c r="MLG563" s="408"/>
      <c r="MLH563" s="472"/>
      <c r="MLI563" s="906"/>
      <c r="MLJ563" s="31"/>
      <c r="MLK563" s="419"/>
      <c r="MLL563" s="419"/>
      <c r="MLM563" s="471"/>
      <c r="MLN563" s="17"/>
      <c r="MLO563" s="419"/>
      <c r="MLP563" s="419"/>
      <c r="MLQ563" s="17"/>
      <c r="MLR563" s="17"/>
      <c r="MLS563" s="913"/>
      <c r="MLT563" s="17"/>
      <c r="MLU563" s="17"/>
      <c r="MLV563" s="219"/>
      <c r="MLW563" s="310"/>
      <c r="MLX563" s="304"/>
      <c r="MLY563" s="408"/>
      <c r="MLZ563" s="472"/>
      <c r="MMA563" s="906"/>
      <c r="MMB563" s="31"/>
      <c r="MMC563" s="419"/>
      <c r="MMD563" s="419"/>
      <c r="MME563" s="471"/>
      <c r="MMF563" s="17"/>
      <c r="MMG563" s="419"/>
      <c r="MMH563" s="419"/>
      <c r="MMI563" s="17"/>
      <c r="MMJ563" s="17"/>
      <c r="MMK563" s="913"/>
      <c r="MML563" s="17"/>
      <c r="MMM563" s="17"/>
      <c r="MMN563" s="219"/>
      <c r="MMO563" s="310"/>
      <c r="MMP563" s="304"/>
      <c r="MMQ563" s="408"/>
      <c r="MMR563" s="472"/>
      <c r="MMS563" s="906"/>
      <c r="MMT563" s="31"/>
      <c r="MMU563" s="419"/>
      <c r="MMV563" s="419"/>
      <c r="MMW563" s="471"/>
      <c r="MMX563" s="17"/>
      <c r="MMY563" s="419"/>
      <c r="MMZ563" s="419"/>
      <c r="MNA563" s="17"/>
      <c r="MNB563" s="17"/>
      <c r="MNC563" s="913"/>
      <c r="MND563" s="17"/>
      <c r="MNE563" s="17"/>
      <c r="MNF563" s="219"/>
      <c r="MNG563" s="310"/>
      <c r="MNH563" s="304"/>
      <c r="MNI563" s="408"/>
      <c r="MNJ563" s="472"/>
      <c r="MNK563" s="906"/>
      <c r="MNL563" s="31"/>
      <c r="MNM563" s="419"/>
      <c r="MNN563" s="419"/>
      <c r="MNO563" s="471"/>
      <c r="MNP563" s="17"/>
      <c r="MNQ563" s="419"/>
      <c r="MNR563" s="419"/>
      <c r="MNS563" s="17"/>
      <c r="MNT563" s="17"/>
      <c r="MNU563" s="913"/>
      <c r="MNV563" s="17"/>
      <c r="MNW563" s="17"/>
      <c r="MNX563" s="219"/>
      <c r="MNY563" s="310"/>
      <c r="MNZ563" s="304"/>
      <c r="MOA563" s="408"/>
      <c r="MOB563" s="472"/>
      <c r="MOC563" s="906"/>
      <c r="MOD563" s="31"/>
      <c r="MOE563" s="419"/>
      <c r="MOF563" s="419"/>
      <c r="MOG563" s="471"/>
      <c r="MOH563" s="17"/>
      <c r="MOI563" s="419"/>
      <c r="MOJ563" s="419"/>
      <c r="MOK563" s="17"/>
      <c r="MOL563" s="17"/>
      <c r="MOM563" s="913"/>
      <c r="MON563" s="17"/>
      <c r="MOO563" s="17"/>
      <c r="MOP563" s="219"/>
      <c r="MOQ563" s="310"/>
      <c r="MOR563" s="304"/>
      <c r="MOS563" s="408"/>
      <c r="MOT563" s="472"/>
      <c r="MOU563" s="906"/>
      <c r="MOV563" s="31"/>
      <c r="MOW563" s="419"/>
      <c r="MOX563" s="419"/>
      <c r="MOY563" s="471"/>
      <c r="MOZ563" s="17"/>
      <c r="MPA563" s="419"/>
      <c r="MPB563" s="419"/>
      <c r="MPC563" s="17"/>
      <c r="MPD563" s="17"/>
      <c r="MPE563" s="913"/>
      <c r="MPF563" s="17"/>
      <c r="MPG563" s="17"/>
      <c r="MPH563" s="219"/>
      <c r="MPI563" s="310"/>
      <c r="MPJ563" s="304"/>
      <c r="MPK563" s="408"/>
      <c r="MPL563" s="472"/>
      <c r="MPM563" s="906"/>
      <c r="MPN563" s="31"/>
      <c r="MPO563" s="419"/>
      <c r="MPP563" s="419"/>
      <c r="MPQ563" s="471"/>
      <c r="MPR563" s="17"/>
      <c r="MPS563" s="419"/>
      <c r="MPT563" s="419"/>
      <c r="MPU563" s="17"/>
      <c r="MPV563" s="17"/>
      <c r="MPW563" s="913"/>
      <c r="MPX563" s="17"/>
      <c r="MPY563" s="17"/>
      <c r="MPZ563" s="219"/>
      <c r="MQA563" s="310"/>
      <c r="MQB563" s="304"/>
      <c r="MQC563" s="408"/>
      <c r="MQD563" s="472"/>
      <c r="MQE563" s="906"/>
      <c r="MQF563" s="31"/>
      <c r="MQG563" s="419"/>
      <c r="MQH563" s="419"/>
      <c r="MQI563" s="471"/>
      <c r="MQJ563" s="17"/>
      <c r="MQK563" s="419"/>
      <c r="MQL563" s="419"/>
      <c r="MQM563" s="17"/>
      <c r="MQN563" s="17"/>
      <c r="MQO563" s="913"/>
      <c r="MQP563" s="17"/>
      <c r="MQQ563" s="17"/>
      <c r="MQR563" s="219"/>
      <c r="MQS563" s="310"/>
      <c r="MQT563" s="304"/>
      <c r="MQU563" s="408"/>
      <c r="MQV563" s="472"/>
      <c r="MQW563" s="906"/>
      <c r="MQX563" s="31"/>
      <c r="MQY563" s="419"/>
      <c r="MQZ563" s="419"/>
      <c r="MRA563" s="471"/>
      <c r="MRB563" s="17"/>
      <c r="MRC563" s="419"/>
      <c r="MRD563" s="419"/>
      <c r="MRE563" s="17"/>
      <c r="MRF563" s="17"/>
      <c r="MRG563" s="913"/>
      <c r="MRH563" s="17"/>
      <c r="MRI563" s="17"/>
      <c r="MRJ563" s="219"/>
      <c r="MRK563" s="310"/>
      <c r="MRL563" s="304"/>
      <c r="MRM563" s="408"/>
      <c r="MRN563" s="472"/>
      <c r="MRO563" s="906"/>
      <c r="MRP563" s="31"/>
      <c r="MRQ563" s="419"/>
      <c r="MRR563" s="419"/>
      <c r="MRS563" s="471"/>
      <c r="MRT563" s="17"/>
      <c r="MRU563" s="419"/>
      <c r="MRV563" s="419"/>
      <c r="MRW563" s="17"/>
      <c r="MRX563" s="17"/>
      <c r="MRY563" s="913"/>
      <c r="MRZ563" s="17"/>
      <c r="MSA563" s="17"/>
      <c r="MSB563" s="219"/>
      <c r="MSC563" s="310"/>
      <c r="MSD563" s="304"/>
      <c r="MSE563" s="408"/>
      <c r="MSF563" s="472"/>
      <c r="MSG563" s="906"/>
      <c r="MSH563" s="31"/>
      <c r="MSI563" s="419"/>
      <c r="MSJ563" s="419"/>
      <c r="MSK563" s="471"/>
      <c r="MSL563" s="17"/>
      <c r="MSM563" s="419"/>
      <c r="MSN563" s="419"/>
      <c r="MSO563" s="17"/>
      <c r="MSP563" s="17"/>
      <c r="MSQ563" s="913"/>
      <c r="MSR563" s="17"/>
      <c r="MSS563" s="17"/>
      <c r="MST563" s="219"/>
      <c r="MSU563" s="310"/>
      <c r="MSV563" s="304"/>
      <c r="MSW563" s="408"/>
      <c r="MSX563" s="472"/>
      <c r="MSY563" s="906"/>
      <c r="MSZ563" s="31"/>
      <c r="MTA563" s="419"/>
      <c r="MTB563" s="419"/>
      <c r="MTC563" s="471"/>
      <c r="MTD563" s="17"/>
      <c r="MTE563" s="419"/>
      <c r="MTF563" s="419"/>
      <c r="MTG563" s="17"/>
      <c r="MTH563" s="17"/>
      <c r="MTI563" s="913"/>
      <c r="MTJ563" s="17"/>
      <c r="MTK563" s="17"/>
      <c r="MTL563" s="219"/>
      <c r="MTM563" s="310"/>
      <c r="MTN563" s="304"/>
      <c r="MTO563" s="408"/>
      <c r="MTP563" s="472"/>
      <c r="MTQ563" s="906"/>
      <c r="MTR563" s="31"/>
      <c r="MTS563" s="419"/>
      <c r="MTT563" s="419"/>
      <c r="MTU563" s="471"/>
      <c r="MTV563" s="17"/>
      <c r="MTW563" s="419"/>
      <c r="MTX563" s="419"/>
      <c r="MTY563" s="17"/>
      <c r="MTZ563" s="17"/>
      <c r="MUA563" s="913"/>
      <c r="MUB563" s="17"/>
      <c r="MUC563" s="17"/>
      <c r="MUD563" s="219"/>
      <c r="MUE563" s="310"/>
      <c r="MUF563" s="304"/>
      <c r="MUG563" s="408"/>
      <c r="MUH563" s="472"/>
      <c r="MUI563" s="906"/>
      <c r="MUJ563" s="31"/>
      <c r="MUK563" s="419"/>
      <c r="MUL563" s="419"/>
      <c r="MUM563" s="471"/>
      <c r="MUN563" s="17"/>
      <c r="MUO563" s="419"/>
      <c r="MUP563" s="419"/>
      <c r="MUQ563" s="17"/>
      <c r="MUR563" s="17"/>
      <c r="MUS563" s="913"/>
      <c r="MUT563" s="17"/>
      <c r="MUU563" s="17"/>
      <c r="MUV563" s="219"/>
      <c r="MUW563" s="310"/>
      <c r="MUX563" s="304"/>
      <c r="MUY563" s="408"/>
      <c r="MUZ563" s="472"/>
      <c r="MVA563" s="906"/>
      <c r="MVB563" s="31"/>
      <c r="MVC563" s="419"/>
      <c r="MVD563" s="419"/>
      <c r="MVE563" s="471"/>
      <c r="MVF563" s="17"/>
      <c r="MVG563" s="419"/>
      <c r="MVH563" s="419"/>
      <c r="MVI563" s="17"/>
      <c r="MVJ563" s="17"/>
      <c r="MVK563" s="913"/>
      <c r="MVL563" s="17"/>
      <c r="MVM563" s="17"/>
      <c r="MVN563" s="219"/>
      <c r="MVO563" s="310"/>
      <c r="MVP563" s="304"/>
      <c r="MVQ563" s="408"/>
      <c r="MVR563" s="472"/>
      <c r="MVS563" s="906"/>
      <c r="MVT563" s="31"/>
      <c r="MVU563" s="419"/>
      <c r="MVV563" s="419"/>
      <c r="MVW563" s="471"/>
      <c r="MVX563" s="17"/>
      <c r="MVY563" s="419"/>
      <c r="MVZ563" s="419"/>
      <c r="MWA563" s="17"/>
      <c r="MWB563" s="17"/>
      <c r="MWC563" s="913"/>
      <c r="MWD563" s="17"/>
      <c r="MWE563" s="17"/>
      <c r="MWF563" s="219"/>
      <c r="MWG563" s="310"/>
      <c r="MWH563" s="304"/>
      <c r="MWI563" s="408"/>
      <c r="MWJ563" s="472"/>
      <c r="MWK563" s="906"/>
      <c r="MWL563" s="31"/>
      <c r="MWM563" s="419"/>
      <c r="MWN563" s="419"/>
      <c r="MWO563" s="471"/>
      <c r="MWP563" s="17"/>
      <c r="MWQ563" s="419"/>
      <c r="MWR563" s="419"/>
      <c r="MWS563" s="17"/>
      <c r="MWT563" s="17"/>
      <c r="MWU563" s="913"/>
      <c r="MWV563" s="17"/>
      <c r="MWW563" s="17"/>
      <c r="MWX563" s="219"/>
      <c r="MWY563" s="310"/>
      <c r="MWZ563" s="304"/>
      <c r="MXA563" s="408"/>
      <c r="MXB563" s="472"/>
      <c r="MXC563" s="906"/>
      <c r="MXD563" s="31"/>
      <c r="MXE563" s="419"/>
      <c r="MXF563" s="419"/>
      <c r="MXG563" s="471"/>
      <c r="MXH563" s="17"/>
      <c r="MXI563" s="419"/>
      <c r="MXJ563" s="419"/>
      <c r="MXK563" s="17"/>
      <c r="MXL563" s="17"/>
      <c r="MXM563" s="913"/>
      <c r="MXN563" s="17"/>
      <c r="MXO563" s="17"/>
      <c r="MXP563" s="219"/>
      <c r="MXQ563" s="310"/>
      <c r="MXR563" s="304"/>
      <c r="MXS563" s="408"/>
      <c r="MXT563" s="472"/>
      <c r="MXU563" s="906"/>
      <c r="MXV563" s="31"/>
      <c r="MXW563" s="419"/>
      <c r="MXX563" s="419"/>
      <c r="MXY563" s="471"/>
      <c r="MXZ563" s="17"/>
      <c r="MYA563" s="419"/>
      <c r="MYB563" s="419"/>
      <c r="MYC563" s="17"/>
      <c r="MYD563" s="17"/>
      <c r="MYE563" s="913"/>
      <c r="MYF563" s="17"/>
      <c r="MYG563" s="17"/>
      <c r="MYH563" s="219"/>
      <c r="MYI563" s="310"/>
      <c r="MYJ563" s="304"/>
      <c r="MYK563" s="408"/>
      <c r="MYL563" s="472"/>
      <c r="MYM563" s="906"/>
      <c r="MYN563" s="31"/>
      <c r="MYO563" s="419"/>
      <c r="MYP563" s="419"/>
      <c r="MYQ563" s="471"/>
      <c r="MYR563" s="17"/>
      <c r="MYS563" s="419"/>
      <c r="MYT563" s="419"/>
      <c r="MYU563" s="17"/>
      <c r="MYV563" s="17"/>
      <c r="MYW563" s="913"/>
      <c r="MYX563" s="17"/>
      <c r="MYY563" s="17"/>
      <c r="MYZ563" s="219"/>
      <c r="MZA563" s="310"/>
      <c r="MZB563" s="304"/>
      <c r="MZC563" s="408"/>
      <c r="MZD563" s="472"/>
      <c r="MZE563" s="906"/>
      <c r="MZF563" s="31"/>
      <c r="MZG563" s="419"/>
      <c r="MZH563" s="419"/>
      <c r="MZI563" s="471"/>
      <c r="MZJ563" s="17"/>
      <c r="MZK563" s="419"/>
      <c r="MZL563" s="419"/>
      <c r="MZM563" s="17"/>
      <c r="MZN563" s="17"/>
      <c r="MZO563" s="913"/>
      <c r="MZP563" s="17"/>
      <c r="MZQ563" s="17"/>
      <c r="MZR563" s="219"/>
      <c r="MZS563" s="310"/>
      <c r="MZT563" s="304"/>
      <c r="MZU563" s="408"/>
      <c r="MZV563" s="472"/>
      <c r="MZW563" s="906"/>
      <c r="MZX563" s="31"/>
      <c r="MZY563" s="419"/>
      <c r="MZZ563" s="419"/>
      <c r="NAA563" s="471"/>
      <c r="NAB563" s="17"/>
      <c r="NAC563" s="419"/>
      <c r="NAD563" s="419"/>
      <c r="NAE563" s="17"/>
      <c r="NAF563" s="17"/>
      <c r="NAG563" s="913"/>
      <c r="NAH563" s="17"/>
      <c r="NAI563" s="17"/>
      <c r="NAJ563" s="219"/>
      <c r="NAK563" s="310"/>
      <c r="NAL563" s="304"/>
      <c r="NAM563" s="408"/>
      <c r="NAN563" s="472"/>
      <c r="NAO563" s="906"/>
      <c r="NAP563" s="31"/>
      <c r="NAQ563" s="419"/>
      <c r="NAR563" s="419"/>
      <c r="NAS563" s="471"/>
      <c r="NAT563" s="17"/>
      <c r="NAU563" s="419"/>
      <c r="NAV563" s="419"/>
      <c r="NAW563" s="17"/>
      <c r="NAX563" s="17"/>
      <c r="NAY563" s="913"/>
      <c r="NAZ563" s="17"/>
      <c r="NBA563" s="17"/>
      <c r="NBB563" s="219"/>
      <c r="NBC563" s="310"/>
      <c r="NBD563" s="304"/>
      <c r="NBE563" s="408"/>
      <c r="NBF563" s="472"/>
      <c r="NBG563" s="906"/>
      <c r="NBH563" s="31"/>
      <c r="NBI563" s="419"/>
      <c r="NBJ563" s="419"/>
      <c r="NBK563" s="471"/>
      <c r="NBL563" s="17"/>
      <c r="NBM563" s="419"/>
      <c r="NBN563" s="419"/>
      <c r="NBO563" s="17"/>
      <c r="NBP563" s="17"/>
      <c r="NBQ563" s="913"/>
      <c r="NBR563" s="17"/>
      <c r="NBS563" s="17"/>
      <c r="NBT563" s="219"/>
      <c r="NBU563" s="310"/>
      <c r="NBV563" s="304"/>
      <c r="NBW563" s="408"/>
      <c r="NBX563" s="472"/>
      <c r="NBY563" s="906"/>
      <c r="NBZ563" s="31"/>
      <c r="NCA563" s="419"/>
      <c r="NCB563" s="419"/>
      <c r="NCC563" s="471"/>
      <c r="NCD563" s="17"/>
      <c r="NCE563" s="419"/>
      <c r="NCF563" s="419"/>
      <c r="NCG563" s="17"/>
      <c r="NCH563" s="17"/>
      <c r="NCI563" s="913"/>
      <c r="NCJ563" s="17"/>
      <c r="NCK563" s="17"/>
      <c r="NCL563" s="219"/>
      <c r="NCM563" s="310"/>
      <c r="NCN563" s="304"/>
      <c r="NCO563" s="408"/>
      <c r="NCP563" s="472"/>
      <c r="NCQ563" s="906"/>
      <c r="NCR563" s="31"/>
      <c r="NCS563" s="419"/>
      <c r="NCT563" s="419"/>
      <c r="NCU563" s="471"/>
      <c r="NCV563" s="17"/>
      <c r="NCW563" s="419"/>
      <c r="NCX563" s="419"/>
      <c r="NCY563" s="17"/>
      <c r="NCZ563" s="17"/>
      <c r="NDA563" s="913"/>
      <c r="NDB563" s="17"/>
      <c r="NDC563" s="17"/>
      <c r="NDD563" s="219"/>
      <c r="NDE563" s="310"/>
      <c r="NDF563" s="304"/>
      <c r="NDG563" s="408"/>
      <c r="NDH563" s="472"/>
      <c r="NDI563" s="906"/>
      <c r="NDJ563" s="31"/>
      <c r="NDK563" s="419"/>
      <c r="NDL563" s="419"/>
      <c r="NDM563" s="471"/>
      <c r="NDN563" s="17"/>
      <c r="NDO563" s="419"/>
      <c r="NDP563" s="419"/>
      <c r="NDQ563" s="17"/>
      <c r="NDR563" s="17"/>
      <c r="NDS563" s="913"/>
      <c r="NDT563" s="17"/>
      <c r="NDU563" s="17"/>
      <c r="NDV563" s="219"/>
      <c r="NDW563" s="310"/>
      <c r="NDX563" s="304"/>
      <c r="NDY563" s="408"/>
      <c r="NDZ563" s="472"/>
      <c r="NEA563" s="906"/>
      <c r="NEB563" s="31"/>
      <c r="NEC563" s="419"/>
      <c r="NED563" s="419"/>
      <c r="NEE563" s="471"/>
      <c r="NEF563" s="17"/>
      <c r="NEG563" s="419"/>
      <c r="NEH563" s="419"/>
      <c r="NEI563" s="17"/>
      <c r="NEJ563" s="17"/>
      <c r="NEK563" s="913"/>
      <c r="NEL563" s="17"/>
      <c r="NEM563" s="17"/>
      <c r="NEN563" s="219"/>
      <c r="NEO563" s="310"/>
      <c r="NEP563" s="304"/>
      <c r="NEQ563" s="408"/>
      <c r="NER563" s="472"/>
      <c r="NES563" s="906"/>
      <c r="NET563" s="31"/>
      <c r="NEU563" s="419"/>
      <c r="NEV563" s="419"/>
      <c r="NEW563" s="471"/>
      <c r="NEX563" s="17"/>
      <c r="NEY563" s="419"/>
      <c r="NEZ563" s="419"/>
      <c r="NFA563" s="17"/>
      <c r="NFB563" s="17"/>
      <c r="NFC563" s="913"/>
      <c r="NFD563" s="17"/>
      <c r="NFE563" s="17"/>
      <c r="NFF563" s="219"/>
      <c r="NFG563" s="310"/>
      <c r="NFH563" s="304"/>
      <c r="NFI563" s="408"/>
      <c r="NFJ563" s="472"/>
      <c r="NFK563" s="906"/>
      <c r="NFL563" s="31"/>
      <c r="NFM563" s="419"/>
      <c r="NFN563" s="419"/>
      <c r="NFO563" s="471"/>
      <c r="NFP563" s="17"/>
      <c r="NFQ563" s="419"/>
      <c r="NFR563" s="419"/>
      <c r="NFS563" s="17"/>
      <c r="NFT563" s="17"/>
      <c r="NFU563" s="913"/>
      <c r="NFV563" s="17"/>
      <c r="NFW563" s="17"/>
      <c r="NFX563" s="219"/>
      <c r="NFY563" s="310"/>
      <c r="NFZ563" s="304"/>
      <c r="NGA563" s="408"/>
      <c r="NGB563" s="472"/>
      <c r="NGC563" s="906"/>
      <c r="NGD563" s="31"/>
      <c r="NGE563" s="419"/>
      <c r="NGF563" s="419"/>
      <c r="NGG563" s="471"/>
      <c r="NGH563" s="17"/>
      <c r="NGI563" s="419"/>
      <c r="NGJ563" s="419"/>
      <c r="NGK563" s="17"/>
      <c r="NGL563" s="17"/>
      <c r="NGM563" s="913"/>
      <c r="NGN563" s="17"/>
      <c r="NGO563" s="17"/>
      <c r="NGP563" s="219"/>
      <c r="NGQ563" s="310"/>
      <c r="NGR563" s="304"/>
      <c r="NGS563" s="408"/>
      <c r="NGT563" s="472"/>
      <c r="NGU563" s="906"/>
      <c r="NGV563" s="31"/>
      <c r="NGW563" s="419"/>
      <c r="NGX563" s="419"/>
      <c r="NGY563" s="471"/>
      <c r="NGZ563" s="17"/>
      <c r="NHA563" s="419"/>
      <c r="NHB563" s="419"/>
      <c r="NHC563" s="17"/>
      <c r="NHD563" s="17"/>
      <c r="NHE563" s="913"/>
      <c r="NHF563" s="17"/>
      <c r="NHG563" s="17"/>
      <c r="NHH563" s="219"/>
      <c r="NHI563" s="310"/>
      <c r="NHJ563" s="304"/>
      <c r="NHK563" s="408"/>
      <c r="NHL563" s="472"/>
      <c r="NHM563" s="906"/>
      <c r="NHN563" s="31"/>
      <c r="NHO563" s="419"/>
      <c r="NHP563" s="419"/>
      <c r="NHQ563" s="471"/>
      <c r="NHR563" s="17"/>
      <c r="NHS563" s="419"/>
      <c r="NHT563" s="419"/>
      <c r="NHU563" s="17"/>
      <c r="NHV563" s="17"/>
      <c r="NHW563" s="913"/>
      <c r="NHX563" s="17"/>
      <c r="NHY563" s="17"/>
      <c r="NHZ563" s="219"/>
      <c r="NIA563" s="310"/>
      <c r="NIB563" s="304"/>
      <c r="NIC563" s="408"/>
      <c r="NID563" s="472"/>
      <c r="NIE563" s="906"/>
      <c r="NIF563" s="31"/>
      <c r="NIG563" s="419"/>
      <c r="NIH563" s="419"/>
      <c r="NII563" s="471"/>
      <c r="NIJ563" s="17"/>
      <c r="NIK563" s="419"/>
      <c r="NIL563" s="419"/>
      <c r="NIM563" s="17"/>
      <c r="NIN563" s="17"/>
      <c r="NIO563" s="913"/>
      <c r="NIP563" s="17"/>
      <c r="NIQ563" s="17"/>
      <c r="NIR563" s="219"/>
      <c r="NIS563" s="310"/>
      <c r="NIT563" s="304"/>
      <c r="NIU563" s="408"/>
      <c r="NIV563" s="472"/>
      <c r="NIW563" s="906"/>
      <c r="NIX563" s="31"/>
      <c r="NIY563" s="419"/>
      <c r="NIZ563" s="419"/>
      <c r="NJA563" s="471"/>
      <c r="NJB563" s="17"/>
      <c r="NJC563" s="419"/>
      <c r="NJD563" s="419"/>
      <c r="NJE563" s="17"/>
      <c r="NJF563" s="17"/>
      <c r="NJG563" s="913"/>
      <c r="NJH563" s="17"/>
      <c r="NJI563" s="17"/>
      <c r="NJJ563" s="219"/>
      <c r="NJK563" s="310"/>
      <c r="NJL563" s="304"/>
      <c r="NJM563" s="408"/>
      <c r="NJN563" s="472"/>
      <c r="NJO563" s="906"/>
      <c r="NJP563" s="31"/>
      <c r="NJQ563" s="419"/>
      <c r="NJR563" s="419"/>
      <c r="NJS563" s="471"/>
      <c r="NJT563" s="17"/>
      <c r="NJU563" s="419"/>
      <c r="NJV563" s="419"/>
      <c r="NJW563" s="17"/>
      <c r="NJX563" s="17"/>
      <c r="NJY563" s="913"/>
      <c r="NJZ563" s="17"/>
      <c r="NKA563" s="17"/>
      <c r="NKB563" s="219"/>
      <c r="NKC563" s="310"/>
      <c r="NKD563" s="304"/>
      <c r="NKE563" s="408"/>
      <c r="NKF563" s="472"/>
      <c r="NKG563" s="906"/>
      <c r="NKH563" s="31"/>
      <c r="NKI563" s="419"/>
      <c r="NKJ563" s="419"/>
      <c r="NKK563" s="471"/>
      <c r="NKL563" s="17"/>
      <c r="NKM563" s="419"/>
      <c r="NKN563" s="419"/>
      <c r="NKO563" s="17"/>
      <c r="NKP563" s="17"/>
      <c r="NKQ563" s="913"/>
      <c r="NKR563" s="17"/>
      <c r="NKS563" s="17"/>
      <c r="NKT563" s="219"/>
      <c r="NKU563" s="310"/>
      <c r="NKV563" s="304"/>
      <c r="NKW563" s="408"/>
      <c r="NKX563" s="472"/>
      <c r="NKY563" s="906"/>
      <c r="NKZ563" s="31"/>
      <c r="NLA563" s="419"/>
      <c r="NLB563" s="419"/>
      <c r="NLC563" s="471"/>
      <c r="NLD563" s="17"/>
      <c r="NLE563" s="419"/>
      <c r="NLF563" s="419"/>
      <c r="NLG563" s="17"/>
      <c r="NLH563" s="17"/>
      <c r="NLI563" s="913"/>
      <c r="NLJ563" s="17"/>
      <c r="NLK563" s="17"/>
      <c r="NLL563" s="219"/>
      <c r="NLM563" s="310"/>
      <c r="NLN563" s="304"/>
      <c r="NLO563" s="408"/>
      <c r="NLP563" s="472"/>
      <c r="NLQ563" s="906"/>
      <c r="NLR563" s="31"/>
      <c r="NLS563" s="419"/>
      <c r="NLT563" s="419"/>
      <c r="NLU563" s="471"/>
      <c r="NLV563" s="17"/>
      <c r="NLW563" s="419"/>
      <c r="NLX563" s="419"/>
      <c r="NLY563" s="17"/>
      <c r="NLZ563" s="17"/>
      <c r="NMA563" s="913"/>
      <c r="NMB563" s="17"/>
      <c r="NMC563" s="17"/>
      <c r="NMD563" s="219"/>
      <c r="NME563" s="310"/>
      <c r="NMF563" s="304"/>
      <c r="NMG563" s="408"/>
      <c r="NMH563" s="472"/>
      <c r="NMI563" s="906"/>
      <c r="NMJ563" s="31"/>
      <c r="NMK563" s="419"/>
      <c r="NML563" s="419"/>
      <c r="NMM563" s="471"/>
      <c r="NMN563" s="17"/>
      <c r="NMO563" s="419"/>
      <c r="NMP563" s="419"/>
      <c r="NMQ563" s="17"/>
      <c r="NMR563" s="17"/>
      <c r="NMS563" s="913"/>
      <c r="NMT563" s="17"/>
      <c r="NMU563" s="17"/>
      <c r="NMV563" s="219"/>
      <c r="NMW563" s="310"/>
      <c r="NMX563" s="304"/>
      <c r="NMY563" s="408"/>
      <c r="NMZ563" s="472"/>
      <c r="NNA563" s="906"/>
      <c r="NNB563" s="31"/>
      <c r="NNC563" s="419"/>
      <c r="NND563" s="419"/>
      <c r="NNE563" s="471"/>
      <c r="NNF563" s="17"/>
      <c r="NNG563" s="419"/>
      <c r="NNH563" s="419"/>
      <c r="NNI563" s="17"/>
      <c r="NNJ563" s="17"/>
      <c r="NNK563" s="913"/>
      <c r="NNL563" s="17"/>
      <c r="NNM563" s="17"/>
      <c r="NNN563" s="219"/>
      <c r="NNO563" s="310"/>
      <c r="NNP563" s="304"/>
      <c r="NNQ563" s="408"/>
      <c r="NNR563" s="472"/>
      <c r="NNS563" s="906"/>
      <c r="NNT563" s="31"/>
      <c r="NNU563" s="419"/>
      <c r="NNV563" s="419"/>
      <c r="NNW563" s="471"/>
      <c r="NNX563" s="17"/>
      <c r="NNY563" s="419"/>
      <c r="NNZ563" s="419"/>
      <c r="NOA563" s="17"/>
      <c r="NOB563" s="17"/>
      <c r="NOC563" s="913"/>
      <c r="NOD563" s="17"/>
      <c r="NOE563" s="17"/>
      <c r="NOF563" s="219"/>
      <c r="NOG563" s="310"/>
      <c r="NOH563" s="304"/>
      <c r="NOI563" s="408"/>
      <c r="NOJ563" s="472"/>
      <c r="NOK563" s="906"/>
      <c r="NOL563" s="31"/>
      <c r="NOM563" s="419"/>
      <c r="NON563" s="419"/>
      <c r="NOO563" s="471"/>
      <c r="NOP563" s="17"/>
      <c r="NOQ563" s="419"/>
      <c r="NOR563" s="419"/>
      <c r="NOS563" s="17"/>
      <c r="NOT563" s="17"/>
      <c r="NOU563" s="913"/>
      <c r="NOV563" s="17"/>
      <c r="NOW563" s="17"/>
      <c r="NOX563" s="219"/>
      <c r="NOY563" s="310"/>
      <c r="NOZ563" s="304"/>
      <c r="NPA563" s="408"/>
      <c r="NPB563" s="472"/>
      <c r="NPC563" s="906"/>
      <c r="NPD563" s="31"/>
      <c r="NPE563" s="419"/>
      <c r="NPF563" s="419"/>
      <c r="NPG563" s="471"/>
      <c r="NPH563" s="17"/>
      <c r="NPI563" s="419"/>
      <c r="NPJ563" s="419"/>
      <c r="NPK563" s="17"/>
      <c r="NPL563" s="17"/>
      <c r="NPM563" s="913"/>
      <c r="NPN563" s="17"/>
      <c r="NPO563" s="17"/>
      <c r="NPP563" s="219"/>
      <c r="NPQ563" s="310"/>
      <c r="NPR563" s="304"/>
      <c r="NPS563" s="408"/>
      <c r="NPT563" s="472"/>
      <c r="NPU563" s="906"/>
      <c r="NPV563" s="31"/>
      <c r="NPW563" s="419"/>
      <c r="NPX563" s="419"/>
      <c r="NPY563" s="471"/>
      <c r="NPZ563" s="17"/>
      <c r="NQA563" s="419"/>
      <c r="NQB563" s="419"/>
      <c r="NQC563" s="17"/>
      <c r="NQD563" s="17"/>
      <c r="NQE563" s="913"/>
      <c r="NQF563" s="17"/>
      <c r="NQG563" s="17"/>
      <c r="NQH563" s="219"/>
      <c r="NQI563" s="310"/>
      <c r="NQJ563" s="304"/>
      <c r="NQK563" s="408"/>
      <c r="NQL563" s="472"/>
      <c r="NQM563" s="906"/>
      <c r="NQN563" s="31"/>
      <c r="NQO563" s="419"/>
      <c r="NQP563" s="419"/>
      <c r="NQQ563" s="471"/>
      <c r="NQR563" s="17"/>
      <c r="NQS563" s="419"/>
      <c r="NQT563" s="419"/>
      <c r="NQU563" s="17"/>
      <c r="NQV563" s="17"/>
      <c r="NQW563" s="913"/>
      <c r="NQX563" s="17"/>
      <c r="NQY563" s="17"/>
      <c r="NQZ563" s="219"/>
      <c r="NRA563" s="310"/>
      <c r="NRB563" s="304"/>
      <c r="NRC563" s="408"/>
      <c r="NRD563" s="472"/>
      <c r="NRE563" s="906"/>
      <c r="NRF563" s="31"/>
      <c r="NRG563" s="419"/>
      <c r="NRH563" s="419"/>
      <c r="NRI563" s="471"/>
      <c r="NRJ563" s="17"/>
      <c r="NRK563" s="419"/>
      <c r="NRL563" s="419"/>
      <c r="NRM563" s="17"/>
      <c r="NRN563" s="17"/>
      <c r="NRO563" s="913"/>
      <c r="NRP563" s="17"/>
      <c r="NRQ563" s="17"/>
      <c r="NRR563" s="219"/>
      <c r="NRS563" s="310"/>
      <c r="NRT563" s="304"/>
      <c r="NRU563" s="408"/>
      <c r="NRV563" s="472"/>
      <c r="NRW563" s="906"/>
      <c r="NRX563" s="31"/>
      <c r="NRY563" s="419"/>
      <c r="NRZ563" s="419"/>
      <c r="NSA563" s="471"/>
      <c r="NSB563" s="17"/>
      <c r="NSC563" s="419"/>
      <c r="NSD563" s="419"/>
      <c r="NSE563" s="17"/>
      <c r="NSF563" s="17"/>
      <c r="NSG563" s="913"/>
      <c r="NSH563" s="17"/>
      <c r="NSI563" s="17"/>
      <c r="NSJ563" s="219"/>
      <c r="NSK563" s="310"/>
      <c r="NSL563" s="304"/>
      <c r="NSM563" s="408"/>
      <c r="NSN563" s="472"/>
      <c r="NSO563" s="906"/>
      <c r="NSP563" s="31"/>
      <c r="NSQ563" s="419"/>
      <c r="NSR563" s="419"/>
      <c r="NSS563" s="471"/>
      <c r="NST563" s="17"/>
      <c r="NSU563" s="419"/>
      <c r="NSV563" s="419"/>
      <c r="NSW563" s="17"/>
      <c r="NSX563" s="17"/>
      <c r="NSY563" s="913"/>
      <c r="NSZ563" s="17"/>
      <c r="NTA563" s="17"/>
      <c r="NTB563" s="219"/>
      <c r="NTC563" s="310"/>
      <c r="NTD563" s="304"/>
      <c r="NTE563" s="408"/>
      <c r="NTF563" s="472"/>
      <c r="NTG563" s="906"/>
      <c r="NTH563" s="31"/>
      <c r="NTI563" s="419"/>
      <c r="NTJ563" s="419"/>
      <c r="NTK563" s="471"/>
      <c r="NTL563" s="17"/>
      <c r="NTM563" s="419"/>
      <c r="NTN563" s="419"/>
      <c r="NTO563" s="17"/>
      <c r="NTP563" s="17"/>
      <c r="NTQ563" s="913"/>
      <c r="NTR563" s="17"/>
      <c r="NTS563" s="17"/>
      <c r="NTT563" s="219"/>
      <c r="NTU563" s="310"/>
      <c r="NTV563" s="304"/>
      <c r="NTW563" s="408"/>
      <c r="NTX563" s="472"/>
      <c r="NTY563" s="906"/>
      <c r="NTZ563" s="31"/>
      <c r="NUA563" s="419"/>
      <c r="NUB563" s="419"/>
      <c r="NUC563" s="471"/>
      <c r="NUD563" s="17"/>
      <c r="NUE563" s="419"/>
      <c r="NUF563" s="419"/>
      <c r="NUG563" s="17"/>
      <c r="NUH563" s="17"/>
      <c r="NUI563" s="913"/>
      <c r="NUJ563" s="17"/>
      <c r="NUK563" s="17"/>
      <c r="NUL563" s="219"/>
      <c r="NUM563" s="310"/>
      <c r="NUN563" s="304"/>
      <c r="NUO563" s="408"/>
      <c r="NUP563" s="472"/>
      <c r="NUQ563" s="906"/>
      <c r="NUR563" s="31"/>
      <c r="NUS563" s="419"/>
      <c r="NUT563" s="419"/>
      <c r="NUU563" s="471"/>
      <c r="NUV563" s="17"/>
      <c r="NUW563" s="419"/>
      <c r="NUX563" s="419"/>
      <c r="NUY563" s="17"/>
      <c r="NUZ563" s="17"/>
      <c r="NVA563" s="913"/>
      <c r="NVB563" s="17"/>
      <c r="NVC563" s="17"/>
      <c r="NVD563" s="219"/>
      <c r="NVE563" s="310"/>
      <c r="NVF563" s="304"/>
      <c r="NVG563" s="408"/>
      <c r="NVH563" s="472"/>
      <c r="NVI563" s="906"/>
      <c r="NVJ563" s="31"/>
      <c r="NVK563" s="419"/>
      <c r="NVL563" s="419"/>
      <c r="NVM563" s="471"/>
      <c r="NVN563" s="17"/>
      <c r="NVO563" s="419"/>
      <c r="NVP563" s="419"/>
      <c r="NVQ563" s="17"/>
      <c r="NVR563" s="17"/>
      <c r="NVS563" s="913"/>
      <c r="NVT563" s="17"/>
      <c r="NVU563" s="17"/>
      <c r="NVV563" s="219"/>
      <c r="NVW563" s="310"/>
      <c r="NVX563" s="304"/>
      <c r="NVY563" s="408"/>
      <c r="NVZ563" s="472"/>
      <c r="NWA563" s="906"/>
      <c r="NWB563" s="31"/>
      <c r="NWC563" s="419"/>
      <c r="NWD563" s="419"/>
      <c r="NWE563" s="471"/>
      <c r="NWF563" s="17"/>
      <c r="NWG563" s="419"/>
      <c r="NWH563" s="419"/>
      <c r="NWI563" s="17"/>
      <c r="NWJ563" s="17"/>
      <c r="NWK563" s="913"/>
      <c r="NWL563" s="17"/>
      <c r="NWM563" s="17"/>
      <c r="NWN563" s="219"/>
      <c r="NWO563" s="310"/>
      <c r="NWP563" s="304"/>
      <c r="NWQ563" s="408"/>
      <c r="NWR563" s="472"/>
      <c r="NWS563" s="906"/>
      <c r="NWT563" s="31"/>
      <c r="NWU563" s="419"/>
      <c r="NWV563" s="419"/>
      <c r="NWW563" s="471"/>
      <c r="NWX563" s="17"/>
      <c r="NWY563" s="419"/>
      <c r="NWZ563" s="419"/>
      <c r="NXA563" s="17"/>
      <c r="NXB563" s="17"/>
      <c r="NXC563" s="913"/>
      <c r="NXD563" s="17"/>
      <c r="NXE563" s="17"/>
      <c r="NXF563" s="219"/>
      <c r="NXG563" s="310"/>
      <c r="NXH563" s="304"/>
      <c r="NXI563" s="408"/>
      <c r="NXJ563" s="472"/>
      <c r="NXK563" s="906"/>
      <c r="NXL563" s="31"/>
      <c r="NXM563" s="419"/>
      <c r="NXN563" s="419"/>
      <c r="NXO563" s="471"/>
      <c r="NXP563" s="17"/>
      <c r="NXQ563" s="419"/>
      <c r="NXR563" s="419"/>
      <c r="NXS563" s="17"/>
      <c r="NXT563" s="17"/>
      <c r="NXU563" s="913"/>
      <c r="NXV563" s="17"/>
      <c r="NXW563" s="17"/>
      <c r="NXX563" s="219"/>
      <c r="NXY563" s="310"/>
      <c r="NXZ563" s="304"/>
      <c r="NYA563" s="408"/>
      <c r="NYB563" s="472"/>
      <c r="NYC563" s="906"/>
      <c r="NYD563" s="31"/>
      <c r="NYE563" s="419"/>
      <c r="NYF563" s="419"/>
      <c r="NYG563" s="471"/>
      <c r="NYH563" s="17"/>
      <c r="NYI563" s="419"/>
      <c r="NYJ563" s="419"/>
      <c r="NYK563" s="17"/>
      <c r="NYL563" s="17"/>
      <c r="NYM563" s="913"/>
      <c r="NYN563" s="17"/>
      <c r="NYO563" s="17"/>
      <c r="NYP563" s="219"/>
      <c r="NYQ563" s="310"/>
      <c r="NYR563" s="304"/>
      <c r="NYS563" s="408"/>
      <c r="NYT563" s="472"/>
      <c r="NYU563" s="906"/>
      <c r="NYV563" s="31"/>
      <c r="NYW563" s="419"/>
      <c r="NYX563" s="419"/>
      <c r="NYY563" s="471"/>
      <c r="NYZ563" s="17"/>
      <c r="NZA563" s="419"/>
      <c r="NZB563" s="419"/>
      <c r="NZC563" s="17"/>
      <c r="NZD563" s="17"/>
      <c r="NZE563" s="913"/>
      <c r="NZF563" s="17"/>
      <c r="NZG563" s="17"/>
      <c r="NZH563" s="219"/>
      <c r="NZI563" s="310"/>
      <c r="NZJ563" s="304"/>
      <c r="NZK563" s="408"/>
      <c r="NZL563" s="472"/>
      <c r="NZM563" s="906"/>
      <c r="NZN563" s="31"/>
      <c r="NZO563" s="419"/>
      <c r="NZP563" s="419"/>
      <c r="NZQ563" s="471"/>
      <c r="NZR563" s="17"/>
      <c r="NZS563" s="419"/>
      <c r="NZT563" s="419"/>
      <c r="NZU563" s="17"/>
      <c r="NZV563" s="17"/>
      <c r="NZW563" s="913"/>
      <c r="NZX563" s="17"/>
      <c r="NZY563" s="17"/>
      <c r="NZZ563" s="219"/>
      <c r="OAA563" s="310"/>
      <c r="OAB563" s="304"/>
      <c r="OAC563" s="408"/>
      <c r="OAD563" s="472"/>
      <c r="OAE563" s="906"/>
      <c r="OAF563" s="31"/>
      <c r="OAG563" s="419"/>
      <c r="OAH563" s="419"/>
      <c r="OAI563" s="471"/>
      <c r="OAJ563" s="17"/>
      <c r="OAK563" s="419"/>
      <c r="OAL563" s="419"/>
      <c r="OAM563" s="17"/>
      <c r="OAN563" s="17"/>
      <c r="OAO563" s="913"/>
      <c r="OAP563" s="17"/>
      <c r="OAQ563" s="17"/>
      <c r="OAR563" s="219"/>
      <c r="OAS563" s="310"/>
      <c r="OAT563" s="304"/>
      <c r="OAU563" s="408"/>
      <c r="OAV563" s="472"/>
      <c r="OAW563" s="906"/>
      <c r="OAX563" s="31"/>
      <c r="OAY563" s="419"/>
      <c r="OAZ563" s="419"/>
      <c r="OBA563" s="471"/>
      <c r="OBB563" s="17"/>
      <c r="OBC563" s="419"/>
      <c r="OBD563" s="419"/>
      <c r="OBE563" s="17"/>
      <c r="OBF563" s="17"/>
      <c r="OBG563" s="913"/>
      <c r="OBH563" s="17"/>
      <c r="OBI563" s="17"/>
      <c r="OBJ563" s="219"/>
      <c r="OBK563" s="310"/>
      <c r="OBL563" s="304"/>
      <c r="OBM563" s="408"/>
      <c r="OBN563" s="472"/>
      <c r="OBO563" s="906"/>
      <c r="OBP563" s="31"/>
      <c r="OBQ563" s="419"/>
      <c r="OBR563" s="419"/>
      <c r="OBS563" s="471"/>
      <c r="OBT563" s="17"/>
      <c r="OBU563" s="419"/>
      <c r="OBV563" s="419"/>
      <c r="OBW563" s="17"/>
      <c r="OBX563" s="17"/>
      <c r="OBY563" s="913"/>
      <c r="OBZ563" s="17"/>
      <c r="OCA563" s="17"/>
      <c r="OCB563" s="219"/>
      <c r="OCC563" s="310"/>
      <c r="OCD563" s="304"/>
      <c r="OCE563" s="408"/>
      <c r="OCF563" s="472"/>
      <c r="OCG563" s="906"/>
      <c r="OCH563" s="31"/>
      <c r="OCI563" s="419"/>
      <c r="OCJ563" s="419"/>
      <c r="OCK563" s="471"/>
      <c r="OCL563" s="17"/>
      <c r="OCM563" s="419"/>
      <c r="OCN563" s="419"/>
      <c r="OCO563" s="17"/>
      <c r="OCP563" s="17"/>
      <c r="OCQ563" s="913"/>
      <c r="OCR563" s="17"/>
      <c r="OCS563" s="17"/>
      <c r="OCT563" s="219"/>
      <c r="OCU563" s="310"/>
      <c r="OCV563" s="304"/>
      <c r="OCW563" s="408"/>
      <c r="OCX563" s="472"/>
      <c r="OCY563" s="906"/>
      <c r="OCZ563" s="31"/>
      <c r="ODA563" s="419"/>
      <c r="ODB563" s="419"/>
      <c r="ODC563" s="471"/>
      <c r="ODD563" s="17"/>
      <c r="ODE563" s="419"/>
      <c r="ODF563" s="419"/>
      <c r="ODG563" s="17"/>
      <c r="ODH563" s="17"/>
      <c r="ODI563" s="913"/>
      <c r="ODJ563" s="17"/>
      <c r="ODK563" s="17"/>
      <c r="ODL563" s="219"/>
      <c r="ODM563" s="310"/>
      <c r="ODN563" s="304"/>
      <c r="ODO563" s="408"/>
      <c r="ODP563" s="472"/>
      <c r="ODQ563" s="906"/>
      <c r="ODR563" s="31"/>
      <c r="ODS563" s="419"/>
      <c r="ODT563" s="419"/>
      <c r="ODU563" s="471"/>
      <c r="ODV563" s="17"/>
      <c r="ODW563" s="419"/>
      <c r="ODX563" s="419"/>
      <c r="ODY563" s="17"/>
      <c r="ODZ563" s="17"/>
      <c r="OEA563" s="913"/>
      <c r="OEB563" s="17"/>
      <c r="OEC563" s="17"/>
      <c r="OED563" s="219"/>
      <c r="OEE563" s="310"/>
      <c r="OEF563" s="304"/>
      <c r="OEG563" s="408"/>
      <c r="OEH563" s="472"/>
      <c r="OEI563" s="906"/>
      <c r="OEJ563" s="31"/>
      <c r="OEK563" s="419"/>
      <c r="OEL563" s="419"/>
      <c r="OEM563" s="471"/>
      <c r="OEN563" s="17"/>
      <c r="OEO563" s="419"/>
      <c r="OEP563" s="419"/>
      <c r="OEQ563" s="17"/>
      <c r="OER563" s="17"/>
      <c r="OES563" s="913"/>
      <c r="OET563" s="17"/>
      <c r="OEU563" s="17"/>
      <c r="OEV563" s="219"/>
      <c r="OEW563" s="310"/>
      <c r="OEX563" s="304"/>
      <c r="OEY563" s="408"/>
      <c r="OEZ563" s="472"/>
      <c r="OFA563" s="906"/>
      <c r="OFB563" s="31"/>
      <c r="OFC563" s="419"/>
      <c r="OFD563" s="419"/>
      <c r="OFE563" s="471"/>
      <c r="OFF563" s="17"/>
      <c r="OFG563" s="419"/>
      <c r="OFH563" s="419"/>
      <c r="OFI563" s="17"/>
      <c r="OFJ563" s="17"/>
      <c r="OFK563" s="913"/>
      <c r="OFL563" s="17"/>
      <c r="OFM563" s="17"/>
      <c r="OFN563" s="219"/>
      <c r="OFO563" s="310"/>
      <c r="OFP563" s="304"/>
      <c r="OFQ563" s="408"/>
      <c r="OFR563" s="472"/>
      <c r="OFS563" s="906"/>
      <c r="OFT563" s="31"/>
      <c r="OFU563" s="419"/>
      <c r="OFV563" s="419"/>
      <c r="OFW563" s="471"/>
      <c r="OFX563" s="17"/>
      <c r="OFY563" s="419"/>
      <c r="OFZ563" s="419"/>
      <c r="OGA563" s="17"/>
      <c r="OGB563" s="17"/>
      <c r="OGC563" s="913"/>
      <c r="OGD563" s="17"/>
      <c r="OGE563" s="17"/>
      <c r="OGF563" s="219"/>
      <c r="OGG563" s="310"/>
      <c r="OGH563" s="304"/>
      <c r="OGI563" s="408"/>
      <c r="OGJ563" s="472"/>
      <c r="OGK563" s="906"/>
      <c r="OGL563" s="31"/>
      <c r="OGM563" s="419"/>
      <c r="OGN563" s="419"/>
      <c r="OGO563" s="471"/>
      <c r="OGP563" s="17"/>
      <c r="OGQ563" s="419"/>
      <c r="OGR563" s="419"/>
      <c r="OGS563" s="17"/>
      <c r="OGT563" s="17"/>
      <c r="OGU563" s="913"/>
      <c r="OGV563" s="17"/>
      <c r="OGW563" s="17"/>
      <c r="OGX563" s="219"/>
      <c r="OGY563" s="310"/>
      <c r="OGZ563" s="304"/>
      <c r="OHA563" s="408"/>
      <c r="OHB563" s="472"/>
      <c r="OHC563" s="906"/>
      <c r="OHD563" s="31"/>
      <c r="OHE563" s="419"/>
      <c r="OHF563" s="419"/>
      <c r="OHG563" s="471"/>
      <c r="OHH563" s="17"/>
      <c r="OHI563" s="419"/>
      <c r="OHJ563" s="419"/>
      <c r="OHK563" s="17"/>
      <c r="OHL563" s="17"/>
      <c r="OHM563" s="913"/>
      <c r="OHN563" s="17"/>
      <c r="OHO563" s="17"/>
      <c r="OHP563" s="219"/>
      <c r="OHQ563" s="310"/>
      <c r="OHR563" s="304"/>
      <c r="OHS563" s="408"/>
      <c r="OHT563" s="472"/>
      <c r="OHU563" s="906"/>
      <c r="OHV563" s="31"/>
      <c r="OHW563" s="419"/>
      <c r="OHX563" s="419"/>
      <c r="OHY563" s="471"/>
      <c r="OHZ563" s="17"/>
      <c r="OIA563" s="419"/>
      <c r="OIB563" s="419"/>
      <c r="OIC563" s="17"/>
      <c r="OID563" s="17"/>
      <c r="OIE563" s="913"/>
      <c r="OIF563" s="17"/>
      <c r="OIG563" s="17"/>
      <c r="OIH563" s="219"/>
      <c r="OII563" s="310"/>
      <c r="OIJ563" s="304"/>
      <c r="OIK563" s="408"/>
      <c r="OIL563" s="472"/>
      <c r="OIM563" s="906"/>
      <c r="OIN563" s="31"/>
      <c r="OIO563" s="419"/>
      <c r="OIP563" s="419"/>
      <c r="OIQ563" s="471"/>
      <c r="OIR563" s="17"/>
      <c r="OIS563" s="419"/>
      <c r="OIT563" s="419"/>
      <c r="OIU563" s="17"/>
      <c r="OIV563" s="17"/>
      <c r="OIW563" s="913"/>
      <c r="OIX563" s="17"/>
      <c r="OIY563" s="17"/>
      <c r="OIZ563" s="219"/>
      <c r="OJA563" s="310"/>
      <c r="OJB563" s="304"/>
      <c r="OJC563" s="408"/>
      <c r="OJD563" s="472"/>
      <c r="OJE563" s="906"/>
      <c r="OJF563" s="31"/>
      <c r="OJG563" s="419"/>
      <c r="OJH563" s="419"/>
      <c r="OJI563" s="471"/>
      <c r="OJJ563" s="17"/>
      <c r="OJK563" s="419"/>
      <c r="OJL563" s="419"/>
      <c r="OJM563" s="17"/>
      <c r="OJN563" s="17"/>
      <c r="OJO563" s="913"/>
      <c r="OJP563" s="17"/>
      <c r="OJQ563" s="17"/>
      <c r="OJR563" s="219"/>
      <c r="OJS563" s="310"/>
      <c r="OJT563" s="304"/>
      <c r="OJU563" s="408"/>
      <c r="OJV563" s="472"/>
      <c r="OJW563" s="906"/>
      <c r="OJX563" s="31"/>
      <c r="OJY563" s="419"/>
      <c r="OJZ563" s="419"/>
      <c r="OKA563" s="471"/>
      <c r="OKB563" s="17"/>
      <c r="OKC563" s="419"/>
      <c r="OKD563" s="419"/>
      <c r="OKE563" s="17"/>
      <c r="OKF563" s="17"/>
      <c r="OKG563" s="913"/>
      <c r="OKH563" s="17"/>
      <c r="OKI563" s="17"/>
      <c r="OKJ563" s="219"/>
      <c r="OKK563" s="310"/>
      <c r="OKL563" s="304"/>
      <c r="OKM563" s="408"/>
      <c r="OKN563" s="472"/>
      <c r="OKO563" s="906"/>
      <c r="OKP563" s="31"/>
      <c r="OKQ563" s="419"/>
      <c r="OKR563" s="419"/>
      <c r="OKS563" s="471"/>
      <c r="OKT563" s="17"/>
      <c r="OKU563" s="419"/>
      <c r="OKV563" s="419"/>
      <c r="OKW563" s="17"/>
      <c r="OKX563" s="17"/>
      <c r="OKY563" s="913"/>
      <c r="OKZ563" s="17"/>
      <c r="OLA563" s="17"/>
      <c r="OLB563" s="219"/>
      <c r="OLC563" s="310"/>
      <c r="OLD563" s="304"/>
      <c r="OLE563" s="408"/>
      <c r="OLF563" s="472"/>
      <c r="OLG563" s="906"/>
      <c r="OLH563" s="31"/>
      <c r="OLI563" s="419"/>
      <c r="OLJ563" s="419"/>
      <c r="OLK563" s="471"/>
      <c r="OLL563" s="17"/>
      <c r="OLM563" s="419"/>
      <c r="OLN563" s="419"/>
      <c r="OLO563" s="17"/>
      <c r="OLP563" s="17"/>
      <c r="OLQ563" s="913"/>
      <c r="OLR563" s="17"/>
      <c r="OLS563" s="17"/>
      <c r="OLT563" s="219"/>
      <c r="OLU563" s="310"/>
      <c r="OLV563" s="304"/>
      <c r="OLW563" s="408"/>
      <c r="OLX563" s="472"/>
      <c r="OLY563" s="906"/>
      <c r="OLZ563" s="31"/>
      <c r="OMA563" s="419"/>
      <c r="OMB563" s="419"/>
      <c r="OMC563" s="471"/>
      <c r="OMD563" s="17"/>
      <c r="OME563" s="419"/>
      <c r="OMF563" s="419"/>
      <c r="OMG563" s="17"/>
      <c r="OMH563" s="17"/>
      <c r="OMI563" s="913"/>
      <c r="OMJ563" s="17"/>
      <c r="OMK563" s="17"/>
      <c r="OML563" s="219"/>
      <c r="OMM563" s="310"/>
      <c r="OMN563" s="304"/>
      <c r="OMO563" s="408"/>
      <c r="OMP563" s="472"/>
      <c r="OMQ563" s="906"/>
      <c r="OMR563" s="31"/>
      <c r="OMS563" s="419"/>
      <c r="OMT563" s="419"/>
      <c r="OMU563" s="471"/>
      <c r="OMV563" s="17"/>
      <c r="OMW563" s="419"/>
      <c r="OMX563" s="419"/>
      <c r="OMY563" s="17"/>
      <c r="OMZ563" s="17"/>
      <c r="ONA563" s="913"/>
      <c r="ONB563" s="17"/>
      <c r="ONC563" s="17"/>
      <c r="OND563" s="219"/>
      <c r="ONE563" s="310"/>
      <c r="ONF563" s="304"/>
      <c r="ONG563" s="408"/>
      <c r="ONH563" s="472"/>
      <c r="ONI563" s="906"/>
      <c r="ONJ563" s="31"/>
      <c r="ONK563" s="419"/>
      <c r="ONL563" s="419"/>
      <c r="ONM563" s="471"/>
      <c r="ONN563" s="17"/>
      <c r="ONO563" s="419"/>
      <c r="ONP563" s="419"/>
      <c r="ONQ563" s="17"/>
      <c r="ONR563" s="17"/>
      <c r="ONS563" s="913"/>
      <c r="ONT563" s="17"/>
      <c r="ONU563" s="17"/>
      <c r="ONV563" s="219"/>
      <c r="ONW563" s="310"/>
      <c r="ONX563" s="304"/>
      <c r="ONY563" s="408"/>
      <c r="ONZ563" s="472"/>
      <c r="OOA563" s="906"/>
      <c r="OOB563" s="31"/>
      <c r="OOC563" s="419"/>
      <c r="OOD563" s="419"/>
      <c r="OOE563" s="471"/>
      <c r="OOF563" s="17"/>
      <c r="OOG563" s="419"/>
      <c r="OOH563" s="419"/>
      <c r="OOI563" s="17"/>
      <c r="OOJ563" s="17"/>
      <c r="OOK563" s="913"/>
      <c r="OOL563" s="17"/>
      <c r="OOM563" s="17"/>
      <c r="OON563" s="219"/>
      <c r="OOO563" s="310"/>
      <c r="OOP563" s="304"/>
      <c r="OOQ563" s="408"/>
      <c r="OOR563" s="472"/>
      <c r="OOS563" s="906"/>
      <c r="OOT563" s="31"/>
      <c r="OOU563" s="419"/>
      <c r="OOV563" s="419"/>
      <c r="OOW563" s="471"/>
      <c r="OOX563" s="17"/>
      <c r="OOY563" s="419"/>
      <c r="OOZ563" s="419"/>
      <c r="OPA563" s="17"/>
      <c r="OPB563" s="17"/>
      <c r="OPC563" s="913"/>
      <c r="OPD563" s="17"/>
      <c r="OPE563" s="17"/>
      <c r="OPF563" s="219"/>
      <c r="OPG563" s="310"/>
      <c r="OPH563" s="304"/>
      <c r="OPI563" s="408"/>
      <c r="OPJ563" s="472"/>
      <c r="OPK563" s="906"/>
      <c r="OPL563" s="31"/>
      <c r="OPM563" s="419"/>
      <c r="OPN563" s="419"/>
      <c r="OPO563" s="471"/>
      <c r="OPP563" s="17"/>
      <c r="OPQ563" s="419"/>
      <c r="OPR563" s="419"/>
      <c r="OPS563" s="17"/>
      <c r="OPT563" s="17"/>
      <c r="OPU563" s="913"/>
      <c r="OPV563" s="17"/>
      <c r="OPW563" s="17"/>
      <c r="OPX563" s="219"/>
      <c r="OPY563" s="310"/>
      <c r="OPZ563" s="304"/>
      <c r="OQA563" s="408"/>
      <c r="OQB563" s="472"/>
      <c r="OQC563" s="906"/>
      <c r="OQD563" s="31"/>
      <c r="OQE563" s="419"/>
      <c r="OQF563" s="419"/>
      <c r="OQG563" s="471"/>
      <c r="OQH563" s="17"/>
      <c r="OQI563" s="419"/>
      <c r="OQJ563" s="419"/>
      <c r="OQK563" s="17"/>
      <c r="OQL563" s="17"/>
      <c r="OQM563" s="913"/>
      <c r="OQN563" s="17"/>
      <c r="OQO563" s="17"/>
      <c r="OQP563" s="219"/>
      <c r="OQQ563" s="310"/>
      <c r="OQR563" s="304"/>
      <c r="OQS563" s="408"/>
      <c r="OQT563" s="472"/>
      <c r="OQU563" s="906"/>
      <c r="OQV563" s="31"/>
      <c r="OQW563" s="419"/>
      <c r="OQX563" s="419"/>
      <c r="OQY563" s="471"/>
      <c r="OQZ563" s="17"/>
      <c r="ORA563" s="419"/>
      <c r="ORB563" s="419"/>
      <c r="ORC563" s="17"/>
      <c r="ORD563" s="17"/>
      <c r="ORE563" s="913"/>
      <c r="ORF563" s="17"/>
      <c r="ORG563" s="17"/>
      <c r="ORH563" s="219"/>
      <c r="ORI563" s="310"/>
      <c r="ORJ563" s="304"/>
      <c r="ORK563" s="408"/>
      <c r="ORL563" s="472"/>
      <c r="ORM563" s="906"/>
      <c r="ORN563" s="31"/>
      <c r="ORO563" s="419"/>
      <c r="ORP563" s="419"/>
      <c r="ORQ563" s="471"/>
      <c r="ORR563" s="17"/>
      <c r="ORS563" s="419"/>
      <c r="ORT563" s="419"/>
      <c r="ORU563" s="17"/>
      <c r="ORV563" s="17"/>
      <c r="ORW563" s="913"/>
      <c r="ORX563" s="17"/>
      <c r="ORY563" s="17"/>
      <c r="ORZ563" s="219"/>
      <c r="OSA563" s="310"/>
      <c r="OSB563" s="304"/>
      <c r="OSC563" s="408"/>
      <c r="OSD563" s="472"/>
      <c r="OSE563" s="906"/>
      <c r="OSF563" s="31"/>
      <c r="OSG563" s="419"/>
      <c r="OSH563" s="419"/>
      <c r="OSI563" s="471"/>
      <c r="OSJ563" s="17"/>
      <c r="OSK563" s="419"/>
      <c r="OSL563" s="419"/>
      <c r="OSM563" s="17"/>
      <c r="OSN563" s="17"/>
      <c r="OSO563" s="913"/>
      <c r="OSP563" s="17"/>
      <c r="OSQ563" s="17"/>
      <c r="OSR563" s="219"/>
      <c r="OSS563" s="310"/>
      <c r="OST563" s="304"/>
      <c r="OSU563" s="408"/>
      <c r="OSV563" s="472"/>
      <c r="OSW563" s="906"/>
      <c r="OSX563" s="31"/>
      <c r="OSY563" s="419"/>
      <c r="OSZ563" s="419"/>
      <c r="OTA563" s="471"/>
      <c r="OTB563" s="17"/>
      <c r="OTC563" s="419"/>
      <c r="OTD563" s="419"/>
      <c r="OTE563" s="17"/>
      <c r="OTF563" s="17"/>
      <c r="OTG563" s="913"/>
      <c r="OTH563" s="17"/>
      <c r="OTI563" s="17"/>
      <c r="OTJ563" s="219"/>
      <c r="OTK563" s="310"/>
      <c r="OTL563" s="304"/>
      <c r="OTM563" s="408"/>
      <c r="OTN563" s="472"/>
      <c r="OTO563" s="906"/>
      <c r="OTP563" s="31"/>
      <c r="OTQ563" s="419"/>
      <c r="OTR563" s="419"/>
      <c r="OTS563" s="471"/>
      <c r="OTT563" s="17"/>
      <c r="OTU563" s="419"/>
      <c r="OTV563" s="419"/>
      <c r="OTW563" s="17"/>
      <c r="OTX563" s="17"/>
      <c r="OTY563" s="913"/>
      <c r="OTZ563" s="17"/>
      <c r="OUA563" s="17"/>
      <c r="OUB563" s="219"/>
      <c r="OUC563" s="310"/>
      <c r="OUD563" s="304"/>
      <c r="OUE563" s="408"/>
      <c r="OUF563" s="472"/>
      <c r="OUG563" s="906"/>
      <c r="OUH563" s="31"/>
      <c r="OUI563" s="419"/>
      <c r="OUJ563" s="419"/>
      <c r="OUK563" s="471"/>
      <c r="OUL563" s="17"/>
      <c r="OUM563" s="419"/>
      <c r="OUN563" s="419"/>
      <c r="OUO563" s="17"/>
      <c r="OUP563" s="17"/>
      <c r="OUQ563" s="913"/>
      <c r="OUR563" s="17"/>
      <c r="OUS563" s="17"/>
      <c r="OUT563" s="219"/>
      <c r="OUU563" s="310"/>
      <c r="OUV563" s="304"/>
      <c r="OUW563" s="408"/>
      <c r="OUX563" s="472"/>
      <c r="OUY563" s="906"/>
      <c r="OUZ563" s="31"/>
      <c r="OVA563" s="419"/>
      <c r="OVB563" s="419"/>
      <c r="OVC563" s="471"/>
      <c r="OVD563" s="17"/>
      <c r="OVE563" s="419"/>
      <c r="OVF563" s="419"/>
      <c r="OVG563" s="17"/>
      <c r="OVH563" s="17"/>
      <c r="OVI563" s="913"/>
      <c r="OVJ563" s="17"/>
      <c r="OVK563" s="17"/>
      <c r="OVL563" s="219"/>
      <c r="OVM563" s="310"/>
      <c r="OVN563" s="304"/>
      <c r="OVO563" s="408"/>
      <c r="OVP563" s="472"/>
      <c r="OVQ563" s="906"/>
      <c r="OVR563" s="31"/>
      <c r="OVS563" s="419"/>
      <c r="OVT563" s="419"/>
      <c r="OVU563" s="471"/>
      <c r="OVV563" s="17"/>
      <c r="OVW563" s="419"/>
      <c r="OVX563" s="419"/>
      <c r="OVY563" s="17"/>
      <c r="OVZ563" s="17"/>
      <c r="OWA563" s="913"/>
      <c r="OWB563" s="17"/>
      <c r="OWC563" s="17"/>
      <c r="OWD563" s="219"/>
      <c r="OWE563" s="310"/>
      <c r="OWF563" s="304"/>
      <c r="OWG563" s="408"/>
      <c r="OWH563" s="472"/>
      <c r="OWI563" s="906"/>
      <c r="OWJ563" s="31"/>
      <c r="OWK563" s="419"/>
      <c r="OWL563" s="419"/>
      <c r="OWM563" s="471"/>
      <c r="OWN563" s="17"/>
      <c r="OWO563" s="419"/>
      <c r="OWP563" s="419"/>
      <c r="OWQ563" s="17"/>
      <c r="OWR563" s="17"/>
      <c r="OWS563" s="913"/>
      <c r="OWT563" s="17"/>
      <c r="OWU563" s="17"/>
      <c r="OWV563" s="219"/>
      <c r="OWW563" s="310"/>
      <c r="OWX563" s="304"/>
      <c r="OWY563" s="408"/>
      <c r="OWZ563" s="472"/>
      <c r="OXA563" s="906"/>
      <c r="OXB563" s="31"/>
      <c r="OXC563" s="419"/>
      <c r="OXD563" s="419"/>
      <c r="OXE563" s="471"/>
      <c r="OXF563" s="17"/>
      <c r="OXG563" s="419"/>
      <c r="OXH563" s="419"/>
      <c r="OXI563" s="17"/>
      <c r="OXJ563" s="17"/>
      <c r="OXK563" s="913"/>
      <c r="OXL563" s="17"/>
      <c r="OXM563" s="17"/>
      <c r="OXN563" s="219"/>
      <c r="OXO563" s="310"/>
      <c r="OXP563" s="304"/>
      <c r="OXQ563" s="408"/>
      <c r="OXR563" s="472"/>
      <c r="OXS563" s="906"/>
      <c r="OXT563" s="31"/>
      <c r="OXU563" s="419"/>
      <c r="OXV563" s="419"/>
      <c r="OXW563" s="471"/>
      <c r="OXX563" s="17"/>
      <c r="OXY563" s="419"/>
      <c r="OXZ563" s="419"/>
      <c r="OYA563" s="17"/>
      <c r="OYB563" s="17"/>
      <c r="OYC563" s="913"/>
      <c r="OYD563" s="17"/>
      <c r="OYE563" s="17"/>
      <c r="OYF563" s="219"/>
      <c r="OYG563" s="310"/>
      <c r="OYH563" s="304"/>
      <c r="OYI563" s="408"/>
      <c r="OYJ563" s="472"/>
      <c r="OYK563" s="906"/>
      <c r="OYL563" s="31"/>
      <c r="OYM563" s="419"/>
      <c r="OYN563" s="419"/>
      <c r="OYO563" s="471"/>
      <c r="OYP563" s="17"/>
      <c r="OYQ563" s="419"/>
      <c r="OYR563" s="419"/>
      <c r="OYS563" s="17"/>
      <c r="OYT563" s="17"/>
      <c r="OYU563" s="913"/>
      <c r="OYV563" s="17"/>
      <c r="OYW563" s="17"/>
      <c r="OYX563" s="219"/>
      <c r="OYY563" s="310"/>
      <c r="OYZ563" s="304"/>
      <c r="OZA563" s="408"/>
      <c r="OZB563" s="472"/>
      <c r="OZC563" s="906"/>
      <c r="OZD563" s="31"/>
      <c r="OZE563" s="419"/>
      <c r="OZF563" s="419"/>
      <c r="OZG563" s="471"/>
      <c r="OZH563" s="17"/>
      <c r="OZI563" s="419"/>
      <c r="OZJ563" s="419"/>
      <c r="OZK563" s="17"/>
      <c r="OZL563" s="17"/>
      <c r="OZM563" s="913"/>
      <c r="OZN563" s="17"/>
      <c r="OZO563" s="17"/>
      <c r="OZP563" s="219"/>
      <c r="OZQ563" s="310"/>
      <c r="OZR563" s="304"/>
      <c r="OZS563" s="408"/>
      <c r="OZT563" s="472"/>
      <c r="OZU563" s="906"/>
      <c r="OZV563" s="31"/>
      <c r="OZW563" s="419"/>
      <c r="OZX563" s="419"/>
      <c r="OZY563" s="471"/>
      <c r="OZZ563" s="17"/>
      <c r="PAA563" s="419"/>
      <c r="PAB563" s="419"/>
      <c r="PAC563" s="17"/>
      <c r="PAD563" s="17"/>
      <c r="PAE563" s="913"/>
      <c r="PAF563" s="17"/>
      <c r="PAG563" s="17"/>
      <c r="PAH563" s="219"/>
      <c r="PAI563" s="310"/>
      <c r="PAJ563" s="304"/>
      <c r="PAK563" s="408"/>
      <c r="PAL563" s="472"/>
      <c r="PAM563" s="906"/>
      <c r="PAN563" s="31"/>
      <c r="PAO563" s="419"/>
      <c r="PAP563" s="419"/>
      <c r="PAQ563" s="471"/>
      <c r="PAR563" s="17"/>
      <c r="PAS563" s="419"/>
      <c r="PAT563" s="419"/>
      <c r="PAU563" s="17"/>
      <c r="PAV563" s="17"/>
      <c r="PAW563" s="913"/>
      <c r="PAX563" s="17"/>
      <c r="PAY563" s="17"/>
      <c r="PAZ563" s="219"/>
      <c r="PBA563" s="310"/>
      <c r="PBB563" s="304"/>
      <c r="PBC563" s="408"/>
      <c r="PBD563" s="472"/>
      <c r="PBE563" s="906"/>
      <c r="PBF563" s="31"/>
      <c r="PBG563" s="419"/>
      <c r="PBH563" s="419"/>
      <c r="PBI563" s="471"/>
      <c r="PBJ563" s="17"/>
      <c r="PBK563" s="419"/>
      <c r="PBL563" s="419"/>
      <c r="PBM563" s="17"/>
      <c r="PBN563" s="17"/>
      <c r="PBO563" s="913"/>
      <c r="PBP563" s="17"/>
      <c r="PBQ563" s="17"/>
      <c r="PBR563" s="219"/>
      <c r="PBS563" s="310"/>
      <c r="PBT563" s="304"/>
      <c r="PBU563" s="408"/>
      <c r="PBV563" s="472"/>
      <c r="PBW563" s="906"/>
      <c r="PBX563" s="31"/>
      <c r="PBY563" s="419"/>
      <c r="PBZ563" s="419"/>
      <c r="PCA563" s="471"/>
      <c r="PCB563" s="17"/>
      <c r="PCC563" s="419"/>
      <c r="PCD563" s="419"/>
      <c r="PCE563" s="17"/>
      <c r="PCF563" s="17"/>
      <c r="PCG563" s="913"/>
      <c r="PCH563" s="17"/>
      <c r="PCI563" s="17"/>
      <c r="PCJ563" s="219"/>
      <c r="PCK563" s="310"/>
      <c r="PCL563" s="304"/>
      <c r="PCM563" s="408"/>
      <c r="PCN563" s="472"/>
      <c r="PCO563" s="906"/>
      <c r="PCP563" s="31"/>
      <c r="PCQ563" s="419"/>
      <c r="PCR563" s="419"/>
      <c r="PCS563" s="471"/>
      <c r="PCT563" s="17"/>
      <c r="PCU563" s="419"/>
      <c r="PCV563" s="419"/>
      <c r="PCW563" s="17"/>
      <c r="PCX563" s="17"/>
      <c r="PCY563" s="913"/>
      <c r="PCZ563" s="17"/>
      <c r="PDA563" s="17"/>
      <c r="PDB563" s="219"/>
      <c r="PDC563" s="310"/>
      <c r="PDD563" s="304"/>
      <c r="PDE563" s="408"/>
      <c r="PDF563" s="472"/>
      <c r="PDG563" s="906"/>
      <c r="PDH563" s="31"/>
      <c r="PDI563" s="419"/>
      <c r="PDJ563" s="419"/>
      <c r="PDK563" s="471"/>
      <c r="PDL563" s="17"/>
      <c r="PDM563" s="419"/>
      <c r="PDN563" s="419"/>
      <c r="PDO563" s="17"/>
      <c r="PDP563" s="17"/>
      <c r="PDQ563" s="913"/>
      <c r="PDR563" s="17"/>
      <c r="PDS563" s="17"/>
      <c r="PDT563" s="219"/>
      <c r="PDU563" s="310"/>
      <c r="PDV563" s="304"/>
      <c r="PDW563" s="408"/>
      <c r="PDX563" s="472"/>
      <c r="PDY563" s="906"/>
      <c r="PDZ563" s="31"/>
      <c r="PEA563" s="419"/>
      <c r="PEB563" s="419"/>
      <c r="PEC563" s="471"/>
      <c r="PED563" s="17"/>
      <c r="PEE563" s="419"/>
      <c r="PEF563" s="419"/>
      <c r="PEG563" s="17"/>
      <c r="PEH563" s="17"/>
      <c r="PEI563" s="913"/>
      <c r="PEJ563" s="17"/>
      <c r="PEK563" s="17"/>
      <c r="PEL563" s="219"/>
      <c r="PEM563" s="310"/>
      <c r="PEN563" s="304"/>
      <c r="PEO563" s="408"/>
      <c r="PEP563" s="472"/>
      <c r="PEQ563" s="906"/>
      <c r="PER563" s="31"/>
      <c r="PES563" s="419"/>
      <c r="PET563" s="419"/>
      <c r="PEU563" s="471"/>
      <c r="PEV563" s="17"/>
      <c r="PEW563" s="419"/>
      <c r="PEX563" s="419"/>
      <c r="PEY563" s="17"/>
      <c r="PEZ563" s="17"/>
      <c r="PFA563" s="913"/>
      <c r="PFB563" s="17"/>
      <c r="PFC563" s="17"/>
      <c r="PFD563" s="219"/>
      <c r="PFE563" s="310"/>
      <c r="PFF563" s="304"/>
      <c r="PFG563" s="408"/>
      <c r="PFH563" s="472"/>
      <c r="PFI563" s="906"/>
      <c r="PFJ563" s="31"/>
      <c r="PFK563" s="419"/>
      <c r="PFL563" s="419"/>
      <c r="PFM563" s="471"/>
      <c r="PFN563" s="17"/>
      <c r="PFO563" s="419"/>
      <c r="PFP563" s="419"/>
      <c r="PFQ563" s="17"/>
      <c r="PFR563" s="17"/>
      <c r="PFS563" s="913"/>
      <c r="PFT563" s="17"/>
      <c r="PFU563" s="17"/>
      <c r="PFV563" s="219"/>
      <c r="PFW563" s="310"/>
      <c r="PFX563" s="304"/>
      <c r="PFY563" s="408"/>
      <c r="PFZ563" s="472"/>
      <c r="PGA563" s="906"/>
      <c r="PGB563" s="31"/>
      <c r="PGC563" s="419"/>
      <c r="PGD563" s="419"/>
      <c r="PGE563" s="471"/>
      <c r="PGF563" s="17"/>
      <c r="PGG563" s="419"/>
      <c r="PGH563" s="419"/>
      <c r="PGI563" s="17"/>
      <c r="PGJ563" s="17"/>
      <c r="PGK563" s="913"/>
      <c r="PGL563" s="17"/>
      <c r="PGM563" s="17"/>
      <c r="PGN563" s="219"/>
      <c r="PGO563" s="310"/>
      <c r="PGP563" s="304"/>
      <c r="PGQ563" s="408"/>
      <c r="PGR563" s="472"/>
      <c r="PGS563" s="906"/>
      <c r="PGT563" s="31"/>
      <c r="PGU563" s="419"/>
      <c r="PGV563" s="419"/>
      <c r="PGW563" s="471"/>
      <c r="PGX563" s="17"/>
      <c r="PGY563" s="419"/>
      <c r="PGZ563" s="419"/>
      <c r="PHA563" s="17"/>
      <c r="PHB563" s="17"/>
      <c r="PHC563" s="913"/>
      <c r="PHD563" s="17"/>
      <c r="PHE563" s="17"/>
      <c r="PHF563" s="219"/>
      <c r="PHG563" s="310"/>
      <c r="PHH563" s="304"/>
      <c r="PHI563" s="408"/>
      <c r="PHJ563" s="472"/>
      <c r="PHK563" s="906"/>
      <c r="PHL563" s="31"/>
      <c r="PHM563" s="419"/>
      <c r="PHN563" s="419"/>
      <c r="PHO563" s="471"/>
      <c r="PHP563" s="17"/>
      <c r="PHQ563" s="419"/>
      <c r="PHR563" s="419"/>
      <c r="PHS563" s="17"/>
      <c r="PHT563" s="17"/>
      <c r="PHU563" s="913"/>
      <c r="PHV563" s="17"/>
      <c r="PHW563" s="17"/>
      <c r="PHX563" s="219"/>
      <c r="PHY563" s="310"/>
      <c r="PHZ563" s="304"/>
      <c r="PIA563" s="408"/>
      <c r="PIB563" s="472"/>
      <c r="PIC563" s="906"/>
      <c r="PID563" s="31"/>
      <c r="PIE563" s="419"/>
      <c r="PIF563" s="419"/>
      <c r="PIG563" s="471"/>
      <c r="PIH563" s="17"/>
      <c r="PII563" s="419"/>
      <c r="PIJ563" s="419"/>
      <c r="PIK563" s="17"/>
      <c r="PIL563" s="17"/>
      <c r="PIM563" s="913"/>
      <c r="PIN563" s="17"/>
      <c r="PIO563" s="17"/>
      <c r="PIP563" s="219"/>
      <c r="PIQ563" s="310"/>
      <c r="PIR563" s="304"/>
      <c r="PIS563" s="408"/>
      <c r="PIT563" s="472"/>
      <c r="PIU563" s="906"/>
      <c r="PIV563" s="31"/>
      <c r="PIW563" s="419"/>
      <c r="PIX563" s="419"/>
      <c r="PIY563" s="471"/>
      <c r="PIZ563" s="17"/>
      <c r="PJA563" s="419"/>
      <c r="PJB563" s="419"/>
      <c r="PJC563" s="17"/>
      <c r="PJD563" s="17"/>
      <c r="PJE563" s="913"/>
      <c r="PJF563" s="17"/>
      <c r="PJG563" s="17"/>
      <c r="PJH563" s="219"/>
      <c r="PJI563" s="310"/>
      <c r="PJJ563" s="304"/>
      <c r="PJK563" s="408"/>
      <c r="PJL563" s="472"/>
      <c r="PJM563" s="906"/>
      <c r="PJN563" s="31"/>
      <c r="PJO563" s="419"/>
      <c r="PJP563" s="419"/>
      <c r="PJQ563" s="471"/>
      <c r="PJR563" s="17"/>
      <c r="PJS563" s="419"/>
      <c r="PJT563" s="419"/>
      <c r="PJU563" s="17"/>
      <c r="PJV563" s="17"/>
      <c r="PJW563" s="913"/>
      <c r="PJX563" s="17"/>
      <c r="PJY563" s="17"/>
      <c r="PJZ563" s="219"/>
      <c r="PKA563" s="310"/>
      <c r="PKB563" s="304"/>
      <c r="PKC563" s="408"/>
      <c r="PKD563" s="472"/>
      <c r="PKE563" s="906"/>
      <c r="PKF563" s="31"/>
      <c r="PKG563" s="419"/>
      <c r="PKH563" s="419"/>
      <c r="PKI563" s="471"/>
      <c r="PKJ563" s="17"/>
      <c r="PKK563" s="419"/>
      <c r="PKL563" s="419"/>
      <c r="PKM563" s="17"/>
      <c r="PKN563" s="17"/>
      <c r="PKO563" s="913"/>
      <c r="PKP563" s="17"/>
      <c r="PKQ563" s="17"/>
      <c r="PKR563" s="219"/>
      <c r="PKS563" s="310"/>
      <c r="PKT563" s="304"/>
      <c r="PKU563" s="408"/>
      <c r="PKV563" s="472"/>
      <c r="PKW563" s="906"/>
      <c r="PKX563" s="31"/>
      <c r="PKY563" s="419"/>
      <c r="PKZ563" s="419"/>
      <c r="PLA563" s="471"/>
      <c r="PLB563" s="17"/>
      <c r="PLC563" s="419"/>
      <c r="PLD563" s="419"/>
      <c r="PLE563" s="17"/>
      <c r="PLF563" s="17"/>
      <c r="PLG563" s="913"/>
      <c r="PLH563" s="17"/>
      <c r="PLI563" s="17"/>
      <c r="PLJ563" s="219"/>
      <c r="PLK563" s="310"/>
      <c r="PLL563" s="304"/>
      <c r="PLM563" s="408"/>
      <c r="PLN563" s="472"/>
      <c r="PLO563" s="906"/>
      <c r="PLP563" s="31"/>
      <c r="PLQ563" s="419"/>
      <c r="PLR563" s="419"/>
      <c r="PLS563" s="471"/>
      <c r="PLT563" s="17"/>
      <c r="PLU563" s="419"/>
      <c r="PLV563" s="419"/>
      <c r="PLW563" s="17"/>
      <c r="PLX563" s="17"/>
      <c r="PLY563" s="913"/>
      <c r="PLZ563" s="17"/>
      <c r="PMA563" s="17"/>
      <c r="PMB563" s="219"/>
      <c r="PMC563" s="310"/>
      <c r="PMD563" s="304"/>
      <c r="PME563" s="408"/>
      <c r="PMF563" s="472"/>
      <c r="PMG563" s="906"/>
      <c r="PMH563" s="31"/>
      <c r="PMI563" s="419"/>
      <c r="PMJ563" s="419"/>
      <c r="PMK563" s="471"/>
      <c r="PML563" s="17"/>
      <c r="PMM563" s="419"/>
      <c r="PMN563" s="419"/>
      <c r="PMO563" s="17"/>
      <c r="PMP563" s="17"/>
      <c r="PMQ563" s="913"/>
      <c r="PMR563" s="17"/>
      <c r="PMS563" s="17"/>
      <c r="PMT563" s="219"/>
      <c r="PMU563" s="310"/>
      <c r="PMV563" s="304"/>
      <c r="PMW563" s="408"/>
      <c r="PMX563" s="472"/>
      <c r="PMY563" s="906"/>
      <c r="PMZ563" s="31"/>
      <c r="PNA563" s="419"/>
      <c r="PNB563" s="419"/>
      <c r="PNC563" s="471"/>
      <c r="PND563" s="17"/>
      <c r="PNE563" s="419"/>
      <c r="PNF563" s="419"/>
      <c r="PNG563" s="17"/>
      <c r="PNH563" s="17"/>
      <c r="PNI563" s="913"/>
      <c r="PNJ563" s="17"/>
      <c r="PNK563" s="17"/>
      <c r="PNL563" s="219"/>
      <c r="PNM563" s="310"/>
      <c r="PNN563" s="304"/>
      <c r="PNO563" s="408"/>
      <c r="PNP563" s="472"/>
      <c r="PNQ563" s="906"/>
      <c r="PNR563" s="31"/>
      <c r="PNS563" s="419"/>
      <c r="PNT563" s="419"/>
      <c r="PNU563" s="471"/>
      <c r="PNV563" s="17"/>
      <c r="PNW563" s="419"/>
      <c r="PNX563" s="419"/>
      <c r="PNY563" s="17"/>
      <c r="PNZ563" s="17"/>
      <c r="POA563" s="913"/>
      <c r="POB563" s="17"/>
      <c r="POC563" s="17"/>
      <c r="POD563" s="219"/>
      <c r="POE563" s="310"/>
      <c r="POF563" s="304"/>
      <c r="POG563" s="408"/>
      <c r="POH563" s="472"/>
      <c r="POI563" s="906"/>
      <c r="POJ563" s="31"/>
      <c r="POK563" s="419"/>
      <c r="POL563" s="419"/>
      <c r="POM563" s="471"/>
      <c r="PON563" s="17"/>
      <c r="POO563" s="419"/>
      <c r="POP563" s="419"/>
      <c r="POQ563" s="17"/>
      <c r="POR563" s="17"/>
      <c r="POS563" s="913"/>
      <c r="POT563" s="17"/>
      <c r="POU563" s="17"/>
      <c r="POV563" s="219"/>
      <c r="POW563" s="310"/>
      <c r="POX563" s="304"/>
      <c r="POY563" s="408"/>
      <c r="POZ563" s="472"/>
      <c r="PPA563" s="906"/>
      <c r="PPB563" s="31"/>
      <c r="PPC563" s="419"/>
      <c r="PPD563" s="419"/>
      <c r="PPE563" s="471"/>
      <c r="PPF563" s="17"/>
      <c r="PPG563" s="419"/>
      <c r="PPH563" s="419"/>
      <c r="PPI563" s="17"/>
      <c r="PPJ563" s="17"/>
      <c r="PPK563" s="913"/>
      <c r="PPL563" s="17"/>
      <c r="PPM563" s="17"/>
      <c r="PPN563" s="219"/>
      <c r="PPO563" s="310"/>
      <c r="PPP563" s="304"/>
      <c r="PPQ563" s="408"/>
      <c r="PPR563" s="472"/>
      <c r="PPS563" s="906"/>
      <c r="PPT563" s="31"/>
      <c r="PPU563" s="419"/>
      <c r="PPV563" s="419"/>
      <c r="PPW563" s="471"/>
      <c r="PPX563" s="17"/>
      <c r="PPY563" s="419"/>
      <c r="PPZ563" s="419"/>
      <c r="PQA563" s="17"/>
      <c r="PQB563" s="17"/>
      <c r="PQC563" s="913"/>
      <c r="PQD563" s="17"/>
      <c r="PQE563" s="17"/>
      <c r="PQF563" s="219"/>
      <c r="PQG563" s="310"/>
      <c r="PQH563" s="304"/>
      <c r="PQI563" s="408"/>
      <c r="PQJ563" s="472"/>
      <c r="PQK563" s="906"/>
      <c r="PQL563" s="31"/>
      <c r="PQM563" s="419"/>
      <c r="PQN563" s="419"/>
      <c r="PQO563" s="471"/>
      <c r="PQP563" s="17"/>
      <c r="PQQ563" s="419"/>
      <c r="PQR563" s="419"/>
      <c r="PQS563" s="17"/>
      <c r="PQT563" s="17"/>
      <c r="PQU563" s="913"/>
      <c r="PQV563" s="17"/>
      <c r="PQW563" s="17"/>
      <c r="PQX563" s="219"/>
      <c r="PQY563" s="310"/>
      <c r="PQZ563" s="304"/>
      <c r="PRA563" s="408"/>
      <c r="PRB563" s="472"/>
      <c r="PRC563" s="906"/>
      <c r="PRD563" s="31"/>
      <c r="PRE563" s="419"/>
      <c r="PRF563" s="419"/>
      <c r="PRG563" s="471"/>
      <c r="PRH563" s="17"/>
      <c r="PRI563" s="419"/>
      <c r="PRJ563" s="419"/>
      <c r="PRK563" s="17"/>
      <c r="PRL563" s="17"/>
      <c r="PRM563" s="913"/>
      <c r="PRN563" s="17"/>
      <c r="PRO563" s="17"/>
      <c r="PRP563" s="219"/>
      <c r="PRQ563" s="310"/>
      <c r="PRR563" s="304"/>
      <c r="PRS563" s="408"/>
      <c r="PRT563" s="472"/>
      <c r="PRU563" s="906"/>
      <c r="PRV563" s="31"/>
      <c r="PRW563" s="419"/>
      <c r="PRX563" s="419"/>
      <c r="PRY563" s="471"/>
      <c r="PRZ563" s="17"/>
      <c r="PSA563" s="419"/>
      <c r="PSB563" s="419"/>
      <c r="PSC563" s="17"/>
      <c r="PSD563" s="17"/>
      <c r="PSE563" s="913"/>
      <c r="PSF563" s="17"/>
      <c r="PSG563" s="17"/>
      <c r="PSH563" s="219"/>
      <c r="PSI563" s="310"/>
      <c r="PSJ563" s="304"/>
      <c r="PSK563" s="408"/>
      <c r="PSL563" s="472"/>
      <c r="PSM563" s="906"/>
      <c r="PSN563" s="31"/>
      <c r="PSO563" s="419"/>
      <c r="PSP563" s="419"/>
      <c r="PSQ563" s="471"/>
      <c r="PSR563" s="17"/>
      <c r="PSS563" s="419"/>
      <c r="PST563" s="419"/>
      <c r="PSU563" s="17"/>
      <c r="PSV563" s="17"/>
      <c r="PSW563" s="913"/>
      <c r="PSX563" s="17"/>
      <c r="PSY563" s="17"/>
      <c r="PSZ563" s="219"/>
      <c r="PTA563" s="310"/>
      <c r="PTB563" s="304"/>
      <c r="PTC563" s="408"/>
      <c r="PTD563" s="472"/>
      <c r="PTE563" s="906"/>
      <c r="PTF563" s="31"/>
      <c r="PTG563" s="419"/>
      <c r="PTH563" s="419"/>
      <c r="PTI563" s="471"/>
      <c r="PTJ563" s="17"/>
      <c r="PTK563" s="419"/>
      <c r="PTL563" s="419"/>
      <c r="PTM563" s="17"/>
      <c r="PTN563" s="17"/>
      <c r="PTO563" s="913"/>
      <c r="PTP563" s="17"/>
      <c r="PTQ563" s="17"/>
      <c r="PTR563" s="219"/>
      <c r="PTS563" s="310"/>
      <c r="PTT563" s="304"/>
      <c r="PTU563" s="408"/>
      <c r="PTV563" s="472"/>
      <c r="PTW563" s="906"/>
      <c r="PTX563" s="31"/>
      <c r="PTY563" s="419"/>
      <c r="PTZ563" s="419"/>
      <c r="PUA563" s="471"/>
      <c r="PUB563" s="17"/>
      <c r="PUC563" s="419"/>
      <c r="PUD563" s="419"/>
      <c r="PUE563" s="17"/>
      <c r="PUF563" s="17"/>
      <c r="PUG563" s="913"/>
      <c r="PUH563" s="17"/>
      <c r="PUI563" s="17"/>
      <c r="PUJ563" s="219"/>
      <c r="PUK563" s="310"/>
      <c r="PUL563" s="304"/>
      <c r="PUM563" s="408"/>
      <c r="PUN563" s="472"/>
      <c r="PUO563" s="906"/>
      <c r="PUP563" s="31"/>
      <c r="PUQ563" s="419"/>
      <c r="PUR563" s="419"/>
      <c r="PUS563" s="471"/>
      <c r="PUT563" s="17"/>
      <c r="PUU563" s="419"/>
      <c r="PUV563" s="419"/>
      <c r="PUW563" s="17"/>
      <c r="PUX563" s="17"/>
      <c r="PUY563" s="913"/>
      <c r="PUZ563" s="17"/>
      <c r="PVA563" s="17"/>
      <c r="PVB563" s="219"/>
      <c r="PVC563" s="310"/>
      <c r="PVD563" s="304"/>
      <c r="PVE563" s="408"/>
      <c r="PVF563" s="472"/>
      <c r="PVG563" s="906"/>
      <c r="PVH563" s="31"/>
      <c r="PVI563" s="419"/>
      <c r="PVJ563" s="419"/>
      <c r="PVK563" s="471"/>
      <c r="PVL563" s="17"/>
      <c r="PVM563" s="419"/>
      <c r="PVN563" s="419"/>
      <c r="PVO563" s="17"/>
      <c r="PVP563" s="17"/>
      <c r="PVQ563" s="913"/>
      <c r="PVR563" s="17"/>
      <c r="PVS563" s="17"/>
      <c r="PVT563" s="219"/>
      <c r="PVU563" s="310"/>
      <c r="PVV563" s="304"/>
      <c r="PVW563" s="408"/>
      <c r="PVX563" s="472"/>
      <c r="PVY563" s="906"/>
      <c r="PVZ563" s="31"/>
      <c r="PWA563" s="419"/>
      <c r="PWB563" s="419"/>
      <c r="PWC563" s="471"/>
      <c r="PWD563" s="17"/>
      <c r="PWE563" s="419"/>
      <c r="PWF563" s="419"/>
      <c r="PWG563" s="17"/>
      <c r="PWH563" s="17"/>
      <c r="PWI563" s="913"/>
      <c r="PWJ563" s="17"/>
      <c r="PWK563" s="17"/>
      <c r="PWL563" s="219"/>
      <c r="PWM563" s="310"/>
      <c r="PWN563" s="304"/>
      <c r="PWO563" s="408"/>
      <c r="PWP563" s="472"/>
      <c r="PWQ563" s="906"/>
      <c r="PWR563" s="31"/>
      <c r="PWS563" s="419"/>
      <c r="PWT563" s="419"/>
      <c r="PWU563" s="471"/>
      <c r="PWV563" s="17"/>
      <c r="PWW563" s="419"/>
      <c r="PWX563" s="419"/>
      <c r="PWY563" s="17"/>
      <c r="PWZ563" s="17"/>
      <c r="PXA563" s="913"/>
      <c r="PXB563" s="17"/>
      <c r="PXC563" s="17"/>
      <c r="PXD563" s="219"/>
      <c r="PXE563" s="310"/>
      <c r="PXF563" s="304"/>
      <c r="PXG563" s="408"/>
      <c r="PXH563" s="472"/>
      <c r="PXI563" s="906"/>
      <c r="PXJ563" s="31"/>
      <c r="PXK563" s="419"/>
      <c r="PXL563" s="419"/>
      <c r="PXM563" s="471"/>
      <c r="PXN563" s="17"/>
      <c r="PXO563" s="419"/>
      <c r="PXP563" s="419"/>
      <c r="PXQ563" s="17"/>
      <c r="PXR563" s="17"/>
      <c r="PXS563" s="913"/>
      <c r="PXT563" s="17"/>
      <c r="PXU563" s="17"/>
      <c r="PXV563" s="219"/>
      <c r="PXW563" s="310"/>
      <c r="PXX563" s="304"/>
      <c r="PXY563" s="408"/>
      <c r="PXZ563" s="472"/>
      <c r="PYA563" s="906"/>
      <c r="PYB563" s="31"/>
      <c r="PYC563" s="419"/>
      <c r="PYD563" s="419"/>
      <c r="PYE563" s="471"/>
      <c r="PYF563" s="17"/>
      <c r="PYG563" s="419"/>
      <c r="PYH563" s="419"/>
      <c r="PYI563" s="17"/>
      <c r="PYJ563" s="17"/>
      <c r="PYK563" s="913"/>
      <c r="PYL563" s="17"/>
      <c r="PYM563" s="17"/>
      <c r="PYN563" s="219"/>
      <c r="PYO563" s="310"/>
      <c r="PYP563" s="304"/>
      <c r="PYQ563" s="408"/>
      <c r="PYR563" s="472"/>
      <c r="PYS563" s="906"/>
      <c r="PYT563" s="31"/>
      <c r="PYU563" s="419"/>
      <c r="PYV563" s="419"/>
      <c r="PYW563" s="471"/>
      <c r="PYX563" s="17"/>
      <c r="PYY563" s="419"/>
      <c r="PYZ563" s="419"/>
      <c r="PZA563" s="17"/>
      <c r="PZB563" s="17"/>
      <c r="PZC563" s="913"/>
      <c r="PZD563" s="17"/>
      <c r="PZE563" s="17"/>
      <c r="PZF563" s="219"/>
      <c r="PZG563" s="310"/>
      <c r="PZH563" s="304"/>
      <c r="PZI563" s="408"/>
      <c r="PZJ563" s="472"/>
      <c r="PZK563" s="906"/>
      <c r="PZL563" s="31"/>
      <c r="PZM563" s="419"/>
      <c r="PZN563" s="419"/>
      <c r="PZO563" s="471"/>
      <c r="PZP563" s="17"/>
      <c r="PZQ563" s="419"/>
      <c r="PZR563" s="419"/>
      <c r="PZS563" s="17"/>
      <c r="PZT563" s="17"/>
      <c r="PZU563" s="913"/>
      <c r="PZV563" s="17"/>
      <c r="PZW563" s="17"/>
      <c r="PZX563" s="219"/>
      <c r="PZY563" s="310"/>
      <c r="PZZ563" s="304"/>
      <c r="QAA563" s="408"/>
      <c r="QAB563" s="472"/>
      <c r="QAC563" s="906"/>
      <c r="QAD563" s="31"/>
      <c r="QAE563" s="419"/>
      <c r="QAF563" s="419"/>
      <c r="QAG563" s="471"/>
      <c r="QAH563" s="17"/>
      <c r="QAI563" s="419"/>
      <c r="QAJ563" s="419"/>
      <c r="QAK563" s="17"/>
      <c r="QAL563" s="17"/>
      <c r="QAM563" s="913"/>
      <c r="QAN563" s="17"/>
      <c r="QAO563" s="17"/>
      <c r="QAP563" s="219"/>
      <c r="QAQ563" s="310"/>
      <c r="QAR563" s="304"/>
      <c r="QAS563" s="408"/>
      <c r="QAT563" s="472"/>
      <c r="QAU563" s="906"/>
      <c r="QAV563" s="31"/>
      <c r="QAW563" s="419"/>
      <c r="QAX563" s="419"/>
      <c r="QAY563" s="471"/>
      <c r="QAZ563" s="17"/>
      <c r="QBA563" s="419"/>
      <c r="QBB563" s="419"/>
      <c r="QBC563" s="17"/>
      <c r="QBD563" s="17"/>
      <c r="QBE563" s="913"/>
      <c r="QBF563" s="17"/>
      <c r="QBG563" s="17"/>
      <c r="QBH563" s="219"/>
      <c r="QBI563" s="310"/>
      <c r="QBJ563" s="304"/>
      <c r="QBK563" s="408"/>
      <c r="QBL563" s="472"/>
      <c r="QBM563" s="906"/>
      <c r="QBN563" s="31"/>
      <c r="QBO563" s="419"/>
      <c r="QBP563" s="419"/>
      <c r="QBQ563" s="471"/>
      <c r="QBR563" s="17"/>
      <c r="QBS563" s="419"/>
      <c r="QBT563" s="419"/>
      <c r="QBU563" s="17"/>
      <c r="QBV563" s="17"/>
      <c r="QBW563" s="913"/>
      <c r="QBX563" s="17"/>
      <c r="QBY563" s="17"/>
      <c r="QBZ563" s="219"/>
      <c r="QCA563" s="310"/>
      <c r="QCB563" s="304"/>
      <c r="QCC563" s="408"/>
      <c r="QCD563" s="472"/>
      <c r="QCE563" s="906"/>
      <c r="QCF563" s="31"/>
      <c r="QCG563" s="419"/>
      <c r="QCH563" s="419"/>
      <c r="QCI563" s="471"/>
      <c r="QCJ563" s="17"/>
      <c r="QCK563" s="419"/>
      <c r="QCL563" s="419"/>
      <c r="QCM563" s="17"/>
      <c r="QCN563" s="17"/>
      <c r="QCO563" s="913"/>
      <c r="QCP563" s="17"/>
      <c r="QCQ563" s="17"/>
      <c r="QCR563" s="219"/>
      <c r="QCS563" s="310"/>
      <c r="QCT563" s="304"/>
      <c r="QCU563" s="408"/>
      <c r="QCV563" s="472"/>
      <c r="QCW563" s="906"/>
      <c r="QCX563" s="31"/>
      <c r="QCY563" s="419"/>
      <c r="QCZ563" s="419"/>
      <c r="QDA563" s="471"/>
      <c r="QDB563" s="17"/>
      <c r="QDC563" s="419"/>
      <c r="QDD563" s="419"/>
      <c r="QDE563" s="17"/>
      <c r="QDF563" s="17"/>
      <c r="QDG563" s="913"/>
      <c r="QDH563" s="17"/>
      <c r="QDI563" s="17"/>
      <c r="QDJ563" s="219"/>
      <c r="QDK563" s="310"/>
      <c r="QDL563" s="304"/>
      <c r="QDM563" s="408"/>
      <c r="QDN563" s="472"/>
      <c r="QDO563" s="906"/>
      <c r="QDP563" s="31"/>
      <c r="QDQ563" s="419"/>
      <c r="QDR563" s="419"/>
      <c r="QDS563" s="471"/>
      <c r="QDT563" s="17"/>
      <c r="QDU563" s="419"/>
      <c r="QDV563" s="419"/>
      <c r="QDW563" s="17"/>
      <c r="QDX563" s="17"/>
      <c r="QDY563" s="913"/>
      <c r="QDZ563" s="17"/>
      <c r="QEA563" s="17"/>
      <c r="QEB563" s="219"/>
      <c r="QEC563" s="310"/>
      <c r="QED563" s="304"/>
      <c r="QEE563" s="408"/>
      <c r="QEF563" s="472"/>
      <c r="QEG563" s="906"/>
      <c r="QEH563" s="31"/>
      <c r="QEI563" s="419"/>
      <c r="QEJ563" s="419"/>
      <c r="QEK563" s="471"/>
      <c r="QEL563" s="17"/>
      <c r="QEM563" s="419"/>
      <c r="QEN563" s="419"/>
      <c r="QEO563" s="17"/>
      <c r="QEP563" s="17"/>
      <c r="QEQ563" s="913"/>
      <c r="QER563" s="17"/>
      <c r="QES563" s="17"/>
      <c r="QET563" s="219"/>
      <c r="QEU563" s="310"/>
      <c r="QEV563" s="304"/>
      <c r="QEW563" s="408"/>
      <c r="QEX563" s="472"/>
      <c r="QEY563" s="906"/>
      <c r="QEZ563" s="31"/>
      <c r="QFA563" s="419"/>
      <c r="QFB563" s="419"/>
      <c r="QFC563" s="471"/>
      <c r="QFD563" s="17"/>
      <c r="QFE563" s="419"/>
      <c r="QFF563" s="419"/>
      <c r="QFG563" s="17"/>
      <c r="QFH563" s="17"/>
      <c r="QFI563" s="913"/>
      <c r="QFJ563" s="17"/>
      <c r="QFK563" s="17"/>
      <c r="QFL563" s="219"/>
      <c r="QFM563" s="310"/>
      <c r="QFN563" s="304"/>
      <c r="QFO563" s="408"/>
      <c r="QFP563" s="472"/>
      <c r="QFQ563" s="906"/>
      <c r="QFR563" s="31"/>
      <c r="QFS563" s="419"/>
      <c r="QFT563" s="419"/>
      <c r="QFU563" s="471"/>
      <c r="QFV563" s="17"/>
      <c r="QFW563" s="419"/>
      <c r="QFX563" s="419"/>
      <c r="QFY563" s="17"/>
      <c r="QFZ563" s="17"/>
      <c r="QGA563" s="913"/>
      <c r="QGB563" s="17"/>
      <c r="QGC563" s="17"/>
      <c r="QGD563" s="219"/>
      <c r="QGE563" s="310"/>
      <c r="QGF563" s="304"/>
      <c r="QGG563" s="408"/>
      <c r="QGH563" s="472"/>
      <c r="QGI563" s="906"/>
      <c r="QGJ563" s="31"/>
      <c r="QGK563" s="419"/>
      <c r="QGL563" s="419"/>
      <c r="QGM563" s="471"/>
      <c r="QGN563" s="17"/>
      <c r="QGO563" s="419"/>
      <c r="QGP563" s="419"/>
      <c r="QGQ563" s="17"/>
      <c r="QGR563" s="17"/>
      <c r="QGS563" s="913"/>
      <c r="QGT563" s="17"/>
      <c r="QGU563" s="17"/>
      <c r="QGV563" s="219"/>
      <c r="QGW563" s="310"/>
      <c r="QGX563" s="304"/>
      <c r="QGY563" s="408"/>
      <c r="QGZ563" s="472"/>
      <c r="QHA563" s="906"/>
      <c r="QHB563" s="31"/>
      <c r="QHC563" s="419"/>
      <c r="QHD563" s="419"/>
      <c r="QHE563" s="471"/>
      <c r="QHF563" s="17"/>
      <c r="QHG563" s="419"/>
      <c r="QHH563" s="419"/>
      <c r="QHI563" s="17"/>
      <c r="QHJ563" s="17"/>
      <c r="QHK563" s="913"/>
      <c r="QHL563" s="17"/>
      <c r="QHM563" s="17"/>
      <c r="QHN563" s="219"/>
      <c r="QHO563" s="310"/>
      <c r="QHP563" s="304"/>
      <c r="QHQ563" s="408"/>
      <c r="QHR563" s="472"/>
      <c r="QHS563" s="906"/>
      <c r="QHT563" s="31"/>
      <c r="QHU563" s="419"/>
      <c r="QHV563" s="419"/>
      <c r="QHW563" s="471"/>
      <c r="QHX563" s="17"/>
      <c r="QHY563" s="419"/>
      <c r="QHZ563" s="419"/>
      <c r="QIA563" s="17"/>
      <c r="QIB563" s="17"/>
      <c r="QIC563" s="913"/>
      <c r="QID563" s="17"/>
      <c r="QIE563" s="17"/>
      <c r="QIF563" s="219"/>
      <c r="QIG563" s="310"/>
      <c r="QIH563" s="304"/>
      <c r="QII563" s="408"/>
      <c r="QIJ563" s="472"/>
      <c r="QIK563" s="906"/>
      <c r="QIL563" s="31"/>
      <c r="QIM563" s="419"/>
      <c r="QIN563" s="419"/>
      <c r="QIO563" s="471"/>
      <c r="QIP563" s="17"/>
      <c r="QIQ563" s="419"/>
      <c r="QIR563" s="419"/>
      <c r="QIS563" s="17"/>
      <c r="QIT563" s="17"/>
      <c r="QIU563" s="913"/>
      <c r="QIV563" s="17"/>
      <c r="QIW563" s="17"/>
      <c r="QIX563" s="219"/>
      <c r="QIY563" s="310"/>
      <c r="QIZ563" s="304"/>
      <c r="QJA563" s="408"/>
      <c r="QJB563" s="472"/>
      <c r="QJC563" s="906"/>
      <c r="QJD563" s="31"/>
      <c r="QJE563" s="419"/>
      <c r="QJF563" s="419"/>
      <c r="QJG563" s="471"/>
      <c r="QJH563" s="17"/>
      <c r="QJI563" s="419"/>
      <c r="QJJ563" s="419"/>
      <c r="QJK563" s="17"/>
      <c r="QJL563" s="17"/>
      <c r="QJM563" s="913"/>
      <c r="QJN563" s="17"/>
      <c r="QJO563" s="17"/>
      <c r="QJP563" s="219"/>
      <c r="QJQ563" s="310"/>
      <c r="QJR563" s="304"/>
      <c r="QJS563" s="408"/>
      <c r="QJT563" s="472"/>
      <c r="QJU563" s="906"/>
      <c r="QJV563" s="31"/>
      <c r="QJW563" s="419"/>
      <c r="QJX563" s="419"/>
      <c r="QJY563" s="471"/>
      <c r="QJZ563" s="17"/>
      <c r="QKA563" s="419"/>
      <c r="QKB563" s="419"/>
      <c r="QKC563" s="17"/>
      <c r="QKD563" s="17"/>
      <c r="QKE563" s="913"/>
      <c r="QKF563" s="17"/>
      <c r="QKG563" s="17"/>
      <c r="QKH563" s="219"/>
      <c r="QKI563" s="310"/>
      <c r="QKJ563" s="304"/>
      <c r="QKK563" s="408"/>
      <c r="QKL563" s="472"/>
      <c r="QKM563" s="906"/>
      <c r="QKN563" s="31"/>
      <c r="QKO563" s="419"/>
      <c r="QKP563" s="419"/>
      <c r="QKQ563" s="471"/>
      <c r="QKR563" s="17"/>
      <c r="QKS563" s="419"/>
      <c r="QKT563" s="419"/>
      <c r="QKU563" s="17"/>
      <c r="QKV563" s="17"/>
      <c r="QKW563" s="913"/>
      <c r="QKX563" s="17"/>
      <c r="QKY563" s="17"/>
      <c r="QKZ563" s="219"/>
      <c r="QLA563" s="310"/>
      <c r="QLB563" s="304"/>
      <c r="QLC563" s="408"/>
      <c r="QLD563" s="472"/>
      <c r="QLE563" s="906"/>
      <c r="QLF563" s="31"/>
      <c r="QLG563" s="419"/>
      <c r="QLH563" s="419"/>
      <c r="QLI563" s="471"/>
      <c r="QLJ563" s="17"/>
      <c r="QLK563" s="419"/>
      <c r="QLL563" s="419"/>
      <c r="QLM563" s="17"/>
      <c r="QLN563" s="17"/>
      <c r="QLO563" s="913"/>
      <c r="QLP563" s="17"/>
      <c r="QLQ563" s="17"/>
      <c r="QLR563" s="219"/>
      <c r="QLS563" s="310"/>
      <c r="QLT563" s="304"/>
      <c r="QLU563" s="408"/>
      <c r="QLV563" s="472"/>
      <c r="QLW563" s="906"/>
      <c r="QLX563" s="31"/>
      <c r="QLY563" s="419"/>
      <c r="QLZ563" s="419"/>
      <c r="QMA563" s="471"/>
      <c r="QMB563" s="17"/>
      <c r="QMC563" s="419"/>
      <c r="QMD563" s="419"/>
      <c r="QME563" s="17"/>
      <c r="QMF563" s="17"/>
      <c r="QMG563" s="913"/>
      <c r="QMH563" s="17"/>
      <c r="QMI563" s="17"/>
      <c r="QMJ563" s="219"/>
      <c r="QMK563" s="310"/>
      <c r="QML563" s="304"/>
      <c r="QMM563" s="408"/>
      <c r="QMN563" s="472"/>
      <c r="QMO563" s="906"/>
      <c r="QMP563" s="31"/>
      <c r="QMQ563" s="419"/>
      <c r="QMR563" s="419"/>
      <c r="QMS563" s="471"/>
      <c r="QMT563" s="17"/>
      <c r="QMU563" s="419"/>
      <c r="QMV563" s="419"/>
      <c r="QMW563" s="17"/>
      <c r="QMX563" s="17"/>
      <c r="QMY563" s="913"/>
      <c r="QMZ563" s="17"/>
      <c r="QNA563" s="17"/>
      <c r="QNB563" s="219"/>
      <c r="QNC563" s="310"/>
      <c r="QND563" s="304"/>
      <c r="QNE563" s="408"/>
      <c r="QNF563" s="472"/>
      <c r="QNG563" s="906"/>
      <c r="QNH563" s="31"/>
      <c r="QNI563" s="419"/>
      <c r="QNJ563" s="419"/>
      <c r="QNK563" s="471"/>
      <c r="QNL563" s="17"/>
      <c r="QNM563" s="419"/>
      <c r="QNN563" s="419"/>
      <c r="QNO563" s="17"/>
      <c r="QNP563" s="17"/>
      <c r="QNQ563" s="913"/>
      <c r="QNR563" s="17"/>
      <c r="QNS563" s="17"/>
      <c r="QNT563" s="219"/>
      <c r="QNU563" s="310"/>
      <c r="QNV563" s="304"/>
      <c r="QNW563" s="408"/>
      <c r="QNX563" s="472"/>
      <c r="QNY563" s="906"/>
      <c r="QNZ563" s="31"/>
      <c r="QOA563" s="419"/>
      <c r="QOB563" s="419"/>
      <c r="QOC563" s="471"/>
      <c r="QOD563" s="17"/>
      <c r="QOE563" s="419"/>
      <c r="QOF563" s="419"/>
      <c r="QOG563" s="17"/>
      <c r="QOH563" s="17"/>
      <c r="QOI563" s="913"/>
      <c r="QOJ563" s="17"/>
      <c r="QOK563" s="17"/>
      <c r="QOL563" s="219"/>
      <c r="QOM563" s="310"/>
      <c r="QON563" s="304"/>
      <c r="QOO563" s="408"/>
      <c r="QOP563" s="472"/>
      <c r="QOQ563" s="906"/>
      <c r="QOR563" s="31"/>
      <c r="QOS563" s="419"/>
      <c r="QOT563" s="419"/>
      <c r="QOU563" s="471"/>
      <c r="QOV563" s="17"/>
      <c r="QOW563" s="419"/>
      <c r="QOX563" s="419"/>
      <c r="QOY563" s="17"/>
      <c r="QOZ563" s="17"/>
      <c r="QPA563" s="913"/>
      <c r="QPB563" s="17"/>
      <c r="QPC563" s="17"/>
      <c r="QPD563" s="219"/>
      <c r="QPE563" s="310"/>
      <c r="QPF563" s="304"/>
      <c r="QPG563" s="408"/>
      <c r="QPH563" s="472"/>
      <c r="QPI563" s="906"/>
      <c r="QPJ563" s="31"/>
      <c r="QPK563" s="419"/>
      <c r="QPL563" s="419"/>
      <c r="QPM563" s="471"/>
      <c r="QPN563" s="17"/>
      <c r="QPO563" s="419"/>
      <c r="QPP563" s="419"/>
      <c r="QPQ563" s="17"/>
      <c r="QPR563" s="17"/>
      <c r="QPS563" s="913"/>
      <c r="QPT563" s="17"/>
      <c r="QPU563" s="17"/>
      <c r="QPV563" s="219"/>
      <c r="QPW563" s="310"/>
      <c r="QPX563" s="304"/>
      <c r="QPY563" s="408"/>
      <c r="QPZ563" s="472"/>
      <c r="QQA563" s="906"/>
      <c r="QQB563" s="31"/>
      <c r="QQC563" s="419"/>
      <c r="QQD563" s="419"/>
      <c r="QQE563" s="471"/>
      <c r="QQF563" s="17"/>
      <c r="QQG563" s="419"/>
      <c r="QQH563" s="419"/>
      <c r="QQI563" s="17"/>
      <c r="QQJ563" s="17"/>
      <c r="QQK563" s="913"/>
      <c r="QQL563" s="17"/>
      <c r="QQM563" s="17"/>
      <c r="QQN563" s="219"/>
      <c r="QQO563" s="310"/>
      <c r="QQP563" s="304"/>
      <c r="QQQ563" s="408"/>
      <c r="QQR563" s="472"/>
      <c r="QQS563" s="906"/>
      <c r="QQT563" s="31"/>
      <c r="QQU563" s="419"/>
      <c r="QQV563" s="419"/>
      <c r="QQW563" s="471"/>
      <c r="QQX563" s="17"/>
      <c r="QQY563" s="419"/>
      <c r="QQZ563" s="419"/>
      <c r="QRA563" s="17"/>
      <c r="QRB563" s="17"/>
      <c r="QRC563" s="913"/>
      <c r="QRD563" s="17"/>
      <c r="QRE563" s="17"/>
      <c r="QRF563" s="219"/>
      <c r="QRG563" s="310"/>
      <c r="QRH563" s="304"/>
      <c r="QRI563" s="408"/>
      <c r="QRJ563" s="472"/>
      <c r="QRK563" s="906"/>
      <c r="QRL563" s="31"/>
      <c r="QRM563" s="419"/>
      <c r="QRN563" s="419"/>
      <c r="QRO563" s="471"/>
      <c r="QRP563" s="17"/>
      <c r="QRQ563" s="419"/>
      <c r="QRR563" s="419"/>
      <c r="QRS563" s="17"/>
      <c r="QRT563" s="17"/>
      <c r="QRU563" s="913"/>
      <c r="QRV563" s="17"/>
      <c r="QRW563" s="17"/>
      <c r="QRX563" s="219"/>
      <c r="QRY563" s="310"/>
      <c r="QRZ563" s="304"/>
      <c r="QSA563" s="408"/>
      <c r="QSB563" s="472"/>
      <c r="QSC563" s="906"/>
      <c r="QSD563" s="31"/>
      <c r="QSE563" s="419"/>
      <c r="QSF563" s="419"/>
      <c r="QSG563" s="471"/>
      <c r="QSH563" s="17"/>
      <c r="QSI563" s="419"/>
      <c r="QSJ563" s="419"/>
      <c r="QSK563" s="17"/>
      <c r="QSL563" s="17"/>
      <c r="QSM563" s="913"/>
      <c r="QSN563" s="17"/>
      <c r="QSO563" s="17"/>
      <c r="QSP563" s="219"/>
      <c r="QSQ563" s="310"/>
      <c r="QSR563" s="304"/>
      <c r="QSS563" s="408"/>
      <c r="QST563" s="472"/>
      <c r="QSU563" s="906"/>
      <c r="QSV563" s="31"/>
      <c r="QSW563" s="419"/>
      <c r="QSX563" s="419"/>
      <c r="QSY563" s="471"/>
      <c r="QSZ563" s="17"/>
      <c r="QTA563" s="419"/>
      <c r="QTB563" s="419"/>
      <c r="QTC563" s="17"/>
      <c r="QTD563" s="17"/>
      <c r="QTE563" s="913"/>
      <c r="QTF563" s="17"/>
      <c r="QTG563" s="17"/>
      <c r="QTH563" s="219"/>
      <c r="QTI563" s="310"/>
      <c r="QTJ563" s="304"/>
      <c r="QTK563" s="408"/>
      <c r="QTL563" s="472"/>
      <c r="QTM563" s="906"/>
      <c r="QTN563" s="31"/>
      <c r="QTO563" s="419"/>
      <c r="QTP563" s="419"/>
      <c r="QTQ563" s="471"/>
      <c r="QTR563" s="17"/>
      <c r="QTS563" s="419"/>
      <c r="QTT563" s="419"/>
      <c r="QTU563" s="17"/>
      <c r="QTV563" s="17"/>
      <c r="QTW563" s="913"/>
      <c r="QTX563" s="17"/>
      <c r="QTY563" s="17"/>
      <c r="QTZ563" s="219"/>
      <c r="QUA563" s="310"/>
      <c r="QUB563" s="304"/>
      <c r="QUC563" s="408"/>
      <c r="QUD563" s="472"/>
      <c r="QUE563" s="906"/>
      <c r="QUF563" s="31"/>
      <c r="QUG563" s="419"/>
      <c r="QUH563" s="419"/>
      <c r="QUI563" s="471"/>
      <c r="QUJ563" s="17"/>
      <c r="QUK563" s="419"/>
      <c r="QUL563" s="419"/>
      <c r="QUM563" s="17"/>
      <c r="QUN563" s="17"/>
      <c r="QUO563" s="913"/>
      <c r="QUP563" s="17"/>
      <c r="QUQ563" s="17"/>
      <c r="QUR563" s="219"/>
      <c r="QUS563" s="310"/>
      <c r="QUT563" s="304"/>
      <c r="QUU563" s="408"/>
      <c r="QUV563" s="472"/>
      <c r="QUW563" s="906"/>
      <c r="QUX563" s="31"/>
      <c r="QUY563" s="419"/>
      <c r="QUZ563" s="419"/>
      <c r="QVA563" s="471"/>
      <c r="QVB563" s="17"/>
      <c r="QVC563" s="419"/>
      <c r="QVD563" s="419"/>
      <c r="QVE563" s="17"/>
      <c r="QVF563" s="17"/>
      <c r="QVG563" s="913"/>
      <c r="QVH563" s="17"/>
      <c r="QVI563" s="17"/>
      <c r="QVJ563" s="219"/>
      <c r="QVK563" s="310"/>
      <c r="QVL563" s="304"/>
      <c r="QVM563" s="408"/>
      <c r="QVN563" s="472"/>
      <c r="QVO563" s="906"/>
      <c r="QVP563" s="31"/>
      <c r="QVQ563" s="419"/>
      <c r="QVR563" s="419"/>
      <c r="QVS563" s="471"/>
      <c r="QVT563" s="17"/>
      <c r="QVU563" s="419"/>
      <c r="QVV563" s="419"/>
      <c r="QVW563" s="17"/>
      <c r="QVX563" s="17"/>
      <c r="QVY563" s="913"/>
      <c r="QVZ563" s="17"/>
      <c r="QWA563" s="17"/>
      <c r="QWB563" s="219"/>
      <c r="QWC563" s="310"/>
      <c r="QWD563" s="304"/>
      <c r="QWE563" s="408"/>
      <c r="QWF563" s="472"/>
      <c r="QWG563" s="906"/>
      <c r="QWH563" s="31"/>
      <c r="QWI563" s="419"/>
      <c r="QWJ563" s="419"/>
      <c r="QWK563" s="471"/>
      <c r="QWL563" s="17"/>
      <c r="QWM563" s="419"/>
      <c r="QWN563" s="419"/>
      <c r="QWO563" s="17"/>
      <c r="QWP563" s="17"/>
      <c r="QWQ563" s="913"/>
      <c r="QWR563" s="17"/>
      <c r="QWS563" s="17"/>
      <c r="QWT563" s="219"/>
      <c r="QWU563" s="310"/>
      <c r="QWV563" s="304"/>
      <c r="QWW563" s="408"/>
      <c r="QWX563" s="472"/>
      <c r="QWY563" s="906"/>
      <c r="QWZ563" s="31"/>
      <c r="QXA563" s="419"/>
      <c r="QXB563" s="419"/>
      <c r="QXC563" s="471"/>
      <c r="QXD563" s="17"/>
      <c r="QXE563" s="419"/>
      <c r="QXF563" s="419"/>
      <c r="QXG563" s="17"/>
      <c r="QXH563" s="17"/>
      <c r="QXI563" s="913"/>
      <c r="QXJ563" s="17"/>
      <c r="QXK563" s="17"/>
      <c r="QXL563" s="219"/>
      <c r="QXM563" s="310"/>
      <c r="QXN563" s="304"/>
      <c r="QXO563" s="408"/>
      <c r="QXP563" s="472"/>
      <c r="QXQ563" s="906"/>
      <c r="QXR563" s="31"/>
      <c r="QXS563" s="419"/>
      <c r="QXT563" s="419"/>
      <c r="QXU563" s="471"/>
      <c r="QXV563" s="17"/>
      <c r="QXW563" s="419"/>
      <c r="QXX563" s="419"/>
      <c r="QXY563" s="17"/>
      <c r="QXZ563" s="17"/>
      <c r="QYA563" s="913"/>
      <c r="QYB563" s="17"/>
      <c r="QYC563" s="17"/>
      <c r="QYD563" s="219"/>
      <c r="QYE563" s="310"/>
      <c r="QYF563" s="304"/>
      <c r="QYG563" s="408"/>
      <c r="QYH563" s="472"/>
      <c r="QYI563" s="906"/>
      <c r="QYJ563" s="31"/>
      <c r="QYK563" s="419"/>
      <c r="QYL563" s="419"/>
      <c r="QYM563" s="471"/>
      <c r="QYN563" s="17"/>
      <c r="QYO563" s="419"/>
      <c r="QYP563" s="419"/>
      <c r="QYQ563" s="17"/>
      <c r="QYR563" s="17"/>
      <c r="QYS563" s="913"/>
      <c r="QYT563" s="17"/>
      <c r="QYU563" s="17"/>
      <c r="QYV563" s="219"/>
      <c r="QYW563" s="310"/>
      <c r="QYX563" s="304"/>
      <c r="QYY563" s="408"/>
      <c r="QYZ563" s="472"/>
      <c r="QZA563" s="906"/>
      <c r="QZB563" s="31"/>
      <c r="QZC563" s="419"/>
      <c r="QZD563" s="419"/>
      <c r="QZE563" s="471"/>
      <c r="QZF563" s="17"/>
      <c r="QZG563" s="419"/>
      <c r="QZH563" s="419"/>
      <c r="QZI563" s="17"/>
      <c r="QZJ563" s="17"/>
      <c r="QZK563" s="913"/>
      <c r="QZL563" s="17"/>
      <c r="QZM563" s="17"/>
      <c r="QZN563" s="219"/>
      <c r="QZO563" s="310"/>
      <c r="QZP563" s="304"/>
      <c r="QZQ563" s="408"/>
      <c r="QZR563" s="472"/>
      <c r="QZS563" s="906"/>
      <c r="QZT563" s="31"/>
      <c r="QZU563" s="419"/>
      <c r="QZV563" s="419"/>
      <c r="QZW563" s="471"/>
      <c r="QZX563" s="17"/>
      <c r="QZY563" s="419"/>
      <c r="QZZ563" s="419"/>
      <c r="RAA563" s="17"/>
      <c r="RAB563" s="17"/>
      <c r="RAC563" s="913"/>
      <c r="RAD563" s="17"/>
      <c r="RAE563" s="17"/>
      <c r="RAF563" s="219"/>
      <c r="RAG563" s="310"/>
      <c r="RAH563" s="304"/>
      <c r="RAI563" s="408"/>
      <c r="RAJ563" s="472"/>
      <c r="RAK563" s="906"/>
      <c r="RAL563" s="31"/>
      <c r="RAM563" s="419"/>
      <c r="RAN563" s="419"/>
      <c r="RAO563" s="471"/>
      <c r="RAP563" s="17"/>
      <c r="RAQ563" s="419"/>
      <c r="RAR563" s="419"/>
      <c r="RAS563" s="17"/>
      <c r="RAT563" s="17"/>
      <c r="RAU563" s="913"/>
      <c r="RAV563" s="17"/>
      <c r="RAW563" s="17"/>
      <c r="RAX563" s="219"/>
      <c r="RAY563" s="310"/>
      <c r="RAZ563" s="304"/>
      <c r="RBA563" s="408"/>
      <c r="RBB563" s="472"/>
      <c r="RBC563" s="906"/>
      <c r="RBD563" s="31"/>
      <c r="RBE563" s="419"/>
      <c r="RBF563" s="419"/>
      <c r="RBG563" s="471"/>
      <c r="RBH563" s="17"/>
      <c r="RBI563" s="419"/>
      <c r="RBJ563" s="419"/>
      <c r="RBK563" s="17"/>
      <c r="RBL563" s="17"/>
      <c r="RBM563" s="913"/>
      <c r="RBN563" s="17"/>
      <c r="RBO563" s="17"/>
      <c r="RBP563" s="219"/>
      <c r="RBQ563" s="310"/>
      <c r="RBR563" s="304"/>
      <c r="RBS563" s="408"/>
      <c r="RBT563" s="472"/>
      <c r="RBU563" s="906"/>
      <c r="RBV563" s="31"/>
      <c r="RBW563" s="419"/>
      <c r="RBX563" s="419"/>
      <c r="RBY563" s="471"/>
      <c r="RBZ563" s="17"/>
      <c r="RCA563" s="419"/>
      <c r="RCB563" s="419"/>
      <c r="RCC563" s="17"/>
      <c r="RCD563" s="17"/>
      <c r="RCE563" s="913"/>
      <c r="RCF563" s="17"/>
      <c r="RCG563" s="17"/>
      <c r="RCH563" s="219"/>
      <c r="RCI563" s="310"/>
      <c r="RCJ563" s="304"/>
      <c r="RCK563" s="408"/>
      <c r="RCL563" s="472"/>
      <c r="RCM563" s="906"/>
      <c r="RCN563" s="31"/>
      <c r="RCO563" s="419"/>
      <c r="RCP563" s="419"/>
      <c r="RCQ563" s="471"/>
      <c r="RCR563" s="17"/>
      <c r="RCS563" s="419"/>
      <c r="RCT563" s="419"/>
      <c r="RCU563" s="17"/>
      <c r="RCV563" s="17"/>
      <c r="RCW563" s="913"/>
      <c r="RCX563" s="17"/>
      <c r="RCY563" s="17"/>
      <c r="RCZ563" s="219"/>
      <c r="RDA563" s="310"/>
      <c r="RDB563" s="304"/>
      <c r="RDC563" s="408"/>
      <c r="RDD563" s="472"/>
      <c r="RDE563" s="906"/>
      <c r="RDF563" s="31"/>
      <c r="RDG563" s="419"/>
      <c r="RDH563" s="419"/>
      <c r="RDI563" s="471"/>
      <c r="RDJ563" s="17"/>
      <c r="RDK563" s="419"/>
      <c r="RDL563" s="419"/>
      <c r="RDM563" s="17"/>
      <c r="RDN563" s="17"/>
      <c r="RDO563" s="913"/>
      <c r="RDP563" s="17"/>
      <c r="RDQ563" s="17"/>
      <c r="RDR563" s="219"/>
      <c r="RDS563" s="310"/>
      <c r="RDT563" s="304"/>
      <c r="RDU563" s="408"/>
      <c r="RDV563" s="472"/>
      <c r="RDW563" s="906"/>
      <c r="RDX563" s="31"/>
      <c r="RDY563" s="419"/>
      <c r="RDZ563" s="419"/>
      <c r="REA563" s="471"/>
      <c r="REB563" s="17"/>
      <c r="REC563" s="419"/>
      <c r="RED563" s="419"/>
      <c r="REE563" s="17"/>
      <c r="REF563" s="17"/>
      <c r="REG563" s="913"/>
      <c r="REH563" s="17"/>
      <c r="REI563" s="17"/>
      <c r="REJ563" s="219"/>
      <c r="REK563" s="310"/>
      <c r="REL563" s="304"/>
      <c r="REM563" s="408"/>
      <c r="REN563" s="472"/>
      <c r="REO563" s="906"/>
      <c r="REP563" s="31"/>
      <c r="REQ563" s="419"/>
      <c r="RER563" s="419"/>
      <c r="RES563" s="471"/>
      <c r="RET563" s="17"/>
      <c r="REU563" s="419"/>
      <c r="REV563" s="419"/>
      <c r="REW563" s="17"/>
      <c r="REX563" s="17"/>
      <c r="REY563" s="913"/>
      <c r="REZ563" s="17"/>
      <c r="RFA563" s="17"/>
      <c r="RFB563" s="219"/>
      <c r="RFC563" s="310"/>
      <c r="RFD563" s="304"/>
      <c r="RFE563" s="408"/>
      <c r="RFF563" s="472"/>
      <c r="RFG563" s="906"/>
      <c r="RFH563" s="31"/>
      <c r="RFI563" s="419"/>
      <c r="RFJ563" s="419"/>
      <c r="RFK563" s="471"/>
      <c r="RFL563" s="17"/>
      <c r="RFM563" s="419"/>
      <c r="RFN563" s="419"/>
      <c r="RFO563" s="17"/>
      <c r="RFP563" s="17"/>
      <c r="RFQ563" s="913"/>
      <c r="RFR563" s="17"/>
      <c r="RFS563" s="17"/>
      <c r="RFT563" s="219"/>
      <c r="RFU563" s="310"/>
      <c r="RFV563" s="304"/>
      <c r="RFW563" s="408"/>
      <c r="RFX563" s="472"/>
      <c r="RFY563" s="906"/>
      <c r="RFZ563" s="31"/>
      <c r="RGA563" s="419"/>
      <c r="RGB563" s="419"/>
      <c r="RGC563" s="471"/>
      <c r="RGD563" s="17"/>
      <c r="RGE563" s="419"/>
      <c r="RGF563" s="419"/>
      <c r="RGG563" s="17"/>
      <c r="RGH563" s="17"/>
      <c r="RGI563" s="913"/>
      <c r="RGJ563" s="17"/>
      <c r="RGK563" s="17"/>
      <c r="RGL563" s="219"/>
      <c r="RGM563" s="310"/>
      <c r="RGN563" s="304"/>
      <c r="RGO563" s="408"/>
      <c r="RGP563" s="472"/>
      <c r="RGQ563" s="906"/>
      <c r="RGR563" s="31"/>
      <c r="RGS563" s="419"/>
      <c r="RGT563" s="419"/>
      <c r="RGU563" s="471"/>
      <c r="RGV563" s="17"/>
      <c r="RGW563" s="419"/>
      <c r="RGX563" s="419"/>
      <c r="RGY563" s="17"/>
      <c r="RGZ563" s="17"/>
      <c r="RHA563" s="913"/>
      <c r="RHB563" s="17"/>
      <c r="RHC563" s="17"/>
      <c r="RHD563" s="219"/>
      <c r="RHE563" s="310"/>
      <c r="RHF563" s="304"/>
      <c r="RHG563" s="408"/>
      <c r="RHH563" s="472"/>
      <c r="RHI563" s="906"/>
      <c r="RHJ563" s="31"/>
      <c r="RHK563" s="419"/>
      <c r="RHL563" s="419"/>
      <c r="RHM563" s="471"/>
      <c r="RHN563" s="17"/>
      <c r="RHO563" s="419"/>
      <c r="RHP563" s="419"/>
      <c r="RHQ563" s="17"/>
      <c r="RHR563" s="17"/>
      <c r="RHS563" s="913"/>
      <c r="RHT563" s="17"/>
      <c r="RHU563" s="17"/>
      <c r="RHV563" s="219"/>
      <c r="RHW563" s="310"/>
      <c r="RHX563" s="304"/>
      <c r="RHY563" s="408"/>
      <c r="RHZ563" s="472"/>
      <c r="RIA563" s="906"/>
      <c r="RIB563" s="31"/>
      <c r="RIC563" s="419"/>
      <c r="RID563" s="419"/>
      <c r="RIE563" s="471"/>
      <c r="RIF563" s="17"/>
      <c r="RIG563" s="419"/>
      <c r="RIH563" s="419"/>
      <c r="RII563" s="17"/>
      <c r="RIJ563" s="17"/>
      <c r="RIK563" s="913"/>
      <c r="RIL563" s="17"/>
      <c r="RIM563" s="17"/>
      <c r="RIN563" s="219"/>
      <c r="RIO563" s="310"/>
      <c r="RIP563" s="304"/>
      <c r="RIQ563" s="408"/>
      <c r="RIR563" s="472"/>
      <c r="RIS563" s="906"/>
      <c r="RIT563" s="31"/>
      <c r="RIU563" s="419"/>
      <c r="RIV563" s="419"/>
      <c r="RIW563" s="471"/>
      <c r="RIX563" s="17"/>
      <c r="RIY563" s="419"/>
      <c r="RIZ563" s="419"/>
      <c r="RJA563" s="17"/>
      <c r="RJB563" s="17"/>
      <c r="RJC563" s="913"/>
      <c r="RJD563" s="17"/>
      <c r="RJE563" s="17"/>
      <c r="RJF563" s="219"/>
      <c r="RJG563" s="310"/>
      <c r="RJH563" s="304"/>
      <c r="RJI563" s="408"/>
      <c r="RJJ563" s="472"/>
      <c r="RJK563" s="906"/>
      <c r="RJL563" s="31"/>
      <c r="RJM563" s="419"/>
      <c r="RJN563" s="419"/>
      <c r="RJO563" s="471"/>
      <c r="RJP563" s="17"/>
      <c r="RJQ563" s="419"/>
      <c r="RJR563" s="419"/>
      <c r="RJS563" s="17"/>
      <c r="RJT563" s="17"/>
      <c r="RJU563" s="913"/>
      <c r="RJV563" s="17"/>
      <c r="RJW563" s="17"/>
      <c r="RJX563" s="219"/>
      <c r="RJY563" s="310"/>
      <c r="RJZ563" s="304"/>
      <c r="RKA563" s="408"/>
      <c r="RKB563" s="472"/>
      <c r="RKC563" s="906"/>
      <c r="RKD563" s="31"/>
      <c r="RKE563" s="419"/>
      <c r="RKF563" s="419"/>
      <c r="RKG563" s="471"/>
      <c r="RKH563" s="17"/>
      <c r="RKI563" s="419"/>
      <c r="RKJ563" s="419"/>
      <c r="RKK563" s="17"/>
      <c r="RKL563" s="17"/>
      <c r="RKM563" s="913"/>
      <c r="RKN563" s="17"/>
      <c r="RKO563" s="17"/>
      <c r="RKP563" s="219"/>
      <c r="RKQ563" s="310"/>
      <c r="RKR563" s="304"/>
      <c r="RKS563" s="408"/>
      <c r="RKT563" s="472"/>
      <c r="RKU563" s="906"/>
      <c r="RKV563" s="31"/>
      <c r="RKW563" s="419"/>
      <c r="RKX563" s="419"/>
      <c r="RKY563" s="471"/>
      <c r="RKZ563" s="17"/>
      <c r="RLA563" s="419"/>
      <c r="RLB563" s="419"/>
      <c r="RLC563" s="17"/>
      <c r="RLD563" s="17"/>
      <c r="RLE563" s="913"/>
      <c r="RLF563" s="17"/>
      <c r="RLG563" s="17"/>
      <c r="RLH563" s="219"/>
      <c r="RLI563" s="310"/>
      <c r="RLJ563" s="304"/>
      <c r="RLK563" s="408"/>
      <c r="RLL563" s="472"/>
      <c r="RLM563" s="906"/>
      <c r="RLN563" s="31"/>
      <c r="RLO563" s="419"/>
      <c r="RLP563" s="419"/>
      <c r="RLQ563" s="471"/>
      <c r="RLR563" s="17"/>
      <c r="RLS563" s="419"/>
      <c r="RLT563" s="419"/>
      <c r="RLU563" s="17"/>
      <c r="RLV563" s="17"/>
      <c r="RLW563" s="913"/>
      <c r="RLX563" s="17"/>
      <c r="RLY563" s="17"/>
      <c r="RLZ563" s="219"/>
      <c r="RMA563" s="310"/>
      <c r="RMB563" s="304"/>
      <c r="RMC563" s="408"/>
      <c r="RMD563" s="472"/>
      <c r="RME563" s="906"/>
      <c r="RMF563" s="31"/>
      <c r="RMG563" s="419"/>
      <c r="RMH563" s="419"/>
      <c r="RMI563" s="471"/>
      <c r="RMJ563" s="17"/>
      <c r="RMK563" s="419"/>
      <c r="RML563" s="419"/>
      <c r="RMM563" s="17"/>
      <c r="RMN563" s="17"/>
      <c r="RMO563" s="913"/>
      <c r="RMP563" s="17"/>
      <c r="RMQ563" s="17"/>
      <c r="RMR563" s="219"/>
      <c r="RMS563" s="310"/>
      <c r="RMT563" s="304"/>
      <c r="RMU563" s="408"/>
      <c r="RMV563" s="472"/>
      <c r="RMW563" s="906"/>
      <c r="RMX563" s="31"/>
      <c r="RMY563" s="419"/>
      <c r="RMZ563" s="419"/>
      <c r="RNA563" s="471"/>
      <c r="RNB563" s="17"/>
      <c r="RNC563" s="419"/>
      <c r="RND563" s="419"/>
      <c r="RNE563" s="17"/>
      <c r="RNF563" s="17"/>
      <c r="RNG563" s="913"/>
      <c r="RNH563" s="17"/>
      <c r="RNI563" s="17"/>
      <c r="RNJ563" s="219"/>
      <c r="RNK563" s="310"/>
      <c r="RNL563" s="304"/>
      <c r="RNM563" s="408"/>
      <c r="RNN563" s="472"/>
      <c r="RNO563" s="906"/>
      <c r="RNP563" s="31"/>
      <c r="RNQ563" s="419"/>
      <c r="RNR563" s="419"/>
      <c r="RNS563" s="471"/>
      <c r="RNT563" s="17"/>
      <c r="RNU563" s="419"/>
      <c r="RNV563" s="419"/>
      <c r="RNW563" s="17"/>
      <c r="RNX563" s="17"/>
      <c r="RNY563" s="913"/>
      <c r="RNZ563" s="17"/>
      <c r="ROA563" s="17"/>
      <c r="ROB563" s="219"/>
      <c r="ROC563" s="310"/>
      <c r="ROD563" s="304"/>
      <c r="ROE563" s="408"/>
      <c r="ROF563" s="472"/>
      <c r="ROG563" s="906"/>
      <c r="ROH563" s="31"/>
      <c r="ROI563" s="419"/>
      <c r="ROJ563" s="419"/>
      <c r="ROK563" s="471"/>
      <c r="ROL563" s="17"/>
      <c r="ROM563" s="419"/>
      <c r="RON563" s="419"/>
      <c r="ROO563" s="17"/>
      <c r="ROP563" s="17"/>
      <c r="ROQ563" s="913"/>
      <c r="ROR563" s="17"/>
      <c r="ROS563" s="17"/>
      <c r="ROT563" s="219"/>
      <c r="ROU563" s="310"/>
      <c r="ROV563" s="304"/>
      <c r="ROW563" s="408"/>
      <c r="ROX563" s="472"/>
      <c r="ROY563" s="906"/>
      <c r="ROZ563" s="31"/>
      <c r="RPA563" s="419"/>
      <c r="RPB563" s="419"/>
      <c r="RPC563" s="471"/>
      <c r="RPD563" s="17"/>
      <c r="RPE563" s="419"/>
      <c r="RPF563" s="419"/>
      <c r="RPG563" s="17"/>
      <c r="RPH563" s="17"/>
      <c r="RPI563" s="913"/>
      <c r="RPJ563" s="17"/>
      <c r="RPK563" s="17"/>
      <c r="RPL563" s="219"/>
      <c r="RPM563" s="310"/>
      <c r="RPN563" s="304"/>
      <c r="RPO563" s="408"/>
      <c r="RPP563" s="472"/>
      <c r="RPQ563" s="906"/>
      <c r="RPR563" s="31"/>
      <c r="RPS563" s="419"/>
      <c r="RPT563" s="419"/>
      <c r="RPU563" s="471"/>
      <c r="RPV563" s="17"/>
      <c r="RPW563" s="419"/>
      <c r="RPX563" s="419"/>
      <c r="RPY563" s="17"/>
      <c r="RPZ563" s="17"/>
      <c r="RQA563" s="913"/>
      <c r="RQB563" s="17"/>
      <c r="RQC563" s="17"/>
      <c r="RQD563" s="219"/>
      <c r="RQE563" s="310"/>
      <c r="RQF563" s="304"/>
      <c r="RQG563" s="408"/>
      <c r="RQH563" s="472"/>
      <c r="RQI563" s="906"/>
      <c r="RQJ563" s="31"/>
      <c r="RQK563" s="419"/>
      <c r="RQL563" s="419"/>
      <c r="RQM563" s="471"/>
      <c r="RQN563" s="17"/>
      <c r="RQO563" s="419"/>
      <c r="RQP563" s="419"/>
      <c r="RQQ563" s="17"/>
      <c r="RQR563" s="17"/>
      <c r="RQS563" s="913"/>
      <c r="RQT563" s="17"/>
      <c r="RQU563" s="17"/>
      <c r="RQV563" s="219"/>
      <c r="RQW563" s="310"/>
      <c r="RQX563" s="304"/>
      <c r="RQY563" s="408"/>
      <c r="RQZ563" s="472"/>
      <c r="RRA563" s="906"/>
      <c r="RRB563" s="31"/>
      <c r="RRC563" s="419"/>
      <c r="RRD563" s="419"/>
      <c r="RRE563" s="471"/>
      <c r="RRF563" s="17"/>
      <c r="RRG563" s="419"/>
      <c r="RRH563" s="419"/>
      <c r="RRI563" s="17"/>
      <c r="RRJ563" s="17"/>
      <c r="RRK563" s="913"/>
      <c r="RRL563" s="17"/>
      <c r="RRM563" s="17"/>
      <c r="RRN563" s="219"/>
      <c r="RRO563" s="310"/>
      <c r="RRP563" s="304"/>
      <c r="RRQ563" s="408"/>
      <c r="RRR563" s="472"/>
      <c r="RRS563" s="906"/>
      <c r="RRT563" s="31"/>
      <c r="RRU563" s="419"/>
      <c r="RRV563" s="419"/>
      <c r="RRW563" s="471"/>
      <c r="RRX563" s="17"/>
      <c r="RRY563" s="419"/>
      <c r="RRZ563" s="419"/>
      <c r="RSA563" s="17"/>
      <c r="RSB563" s="17"/>
      <c r="RSC563" s="913"/>
      <c r="RSD563" s="17"/>
      <c r="RSE563" s="17"/>
      <c r="RSF563" s="219"/>
      <c r="RSG563" s="310"/>
      <c r="RSH563" s="304"/>
      <c r="RSI563" s="408"/>
      <c r="RSJ563" s="472"/>
      <c r="RSK563" s="906"/>
      <c r="RSL563" s="31"/>
      <c r="RSM563" s="419"/>
      <c r="RSN563" s="419"/>
      <c r="RSO563" s="471"/>
      <c r="RSP563" s="17"/>
      <c r="RSQ563" s="419"/>
      <c r="RSR563" s="419"/>
      <c r="RSS563" s="17"/>
      <c r="RST563" s="17"/>
      <c r="RSU563" s="913"/>
      <c r="RSV563" s="17"/>
      <c r="RSW563" s="17"/>
      <c r="RSX563" s="219"/>
      <c r="RSY563" s="310"/>
      <c r="RSZ563" s="304"/>
      <c r="RTA563" s="408"/>
      <c r="RTB563" s="472"/>
      <c r="RTC563" s="906"/>
      <c r="RTD563" s="31"/>
      <c r="RTE563" s="419"/>
      <c r="RTF563" s="419"/>
      <c r="RTG563" s="471"/>
      <c r="RTH563" s="17"/>
      <c r="RTI563" s="419"/>
      <c r="RTJ563" s="419"/>
      <c r="RTK563" s="17"/>
      <c r="RTL563" s="17"/>
      <c r="RTM563" s="913"/>
      <c r="RTN563" s="17"/>
      <c r="RTO563" s="17"/>
      <c r="RTP563" s="219"/>
      <c r="RTQ563" s="310"/>
      <c r="RTR563" s="304"/>
      <c r="RTS563" s="408"/>
      <c r="RTT563" s="472"/>
      <c r="RTU563" s="906"/>
      <c r="RTV563" s="31"/>
      <c r="RTW563" s="419"/>
      <c r="RTX563" s="419"/>
      <c r="RTY563" s="471"/>
      <c r="RTZ563" s="17"/>
      <c r="RUA563" s="419"/>
      <c r="RUB563" s="419"/>
      <c r="RUC563" s="17"/>
      <c r="RUD563" s="17"/>
      <c r="RUE563" s="913"/>
      <c r="RUF563" s="17"/>
      <c r="RUG563" s="17"/>
      <c r="RUH563" s="219"/>
      <c r="RUI563" s="310"/>
      <c r="RUJ563" s="304"/>
      <c r="RUK563" s="408"/>
      <c r="RUL563" s="472"/>
      <c r="RUM563" s="906"/>
      <c r="RUN563" s="31"/>
      <c r="RUO563" s="419"/>
      <c r="RUP563" s="419"/>
      <c r="RUQ563" s="471"/>
      <c r="RUR563" s="17"/>
      <c r="RUS563" s="419"/>
      <c r="RUT563" s="419"/>
      <c r="RUU563" s="17"/>
      <c r="RUV563" s="17"/>
      <c r="RUW563" s="913"/>
      <c r="RUX563" s="17"/>
      <c r="RUY563" s="17"/>
      <c r="RUZ563" s="219"/>
      <c r="RVA563" s="310"/>
      <c r="RVB563" s="304"/>
      <c r="RVC563" s="408"/>
      <c r="RVD563" s="472"/>
      <c r="RVE563" s="906"/>
      <c r="RVF563" s="31"/>
      <c r="RVG563" s="419"/>
      <c r="RVH563" s="419"/>
      <c r="RVI563" s="471"/>
      <c r="RVJ563" s="17"/>
      <c r="RVK563" s="419"/>
      <c r="RVL563" s="419"/>
      <c r="RVM563" s="17"/>
      <c r="RVN563" s="17"/>
      <c r="RVO563" s="913"/>
      <c r="RVP563" s="17"/>
      <c r="RVQ563" s="17"/>
      <c r="RVR563" s="219"/>
      <c r="RVS563" s="310"/>
      <c r="RVT563" s="304"/>
      <c r="RVU563" s="408"/>
      <c r="RVV563" s="472"/>
      <c r="RVW563" s="906"/>
      <c r="RVX563" s="31"/>
      <c r="RVY563" s="419"/>
      <c r="RVZ563" s="419"/>
      <c r="RWA563" s="471"/>
      <c r="RWB563" s="17"/>
      <c r="RWC563" s="419"/>
      <c r="RWD563" s="419"/>
      <c r="RWE563" s="17"/>
      <c r="RWF563" s="17"/>
      <c r="RWG563" s="913"/>
      <c r="RWH563" s="17"/>
      <c r="RWI563" s="17"/>
      <c r="RWJ563" s="219"/>
      <c r="RWK563" s="310"/>
      <c r="RWL563" s="304"/>
      <c r="RWM563" s="408"/>
      <c r="RWN563" s="472"/>
      <c r="RWO563" s="906"/>
      <c r="RWP563" s="31"/>
      <c r="RWQ563" s="419"/>
      <c r="RWR563" s="419"/>
      <c r="RWS563" s="471"/>
      <c r="RWT563" s="17"/>
      <c r="RWU563" s="419"/>
      <c r="RWV563" s="419"/>
      <c r="RWW563" s="17"/>
      <c r="RWX563" s="17"/>
      <c r="RWY563" s="913"/>
      <c r="RWZ563" s="17"/>
      <c r="RXA563" s="17"/>
      <c r="RXB563" s="219"/>
      <c r="RXC563" s="310"/>
      <c r="RXD563" s="304"/>
      <c r="RXE563" s="408"/>
      <c r="RXF563" s="472"/>
      <c r="RXG563" s="906"/>
      <c r="RXH563" s="31"/>
      <c r="RXI563" s="419"/>
      <c r="RXJ563" s="419"/>
      <c r="RXK563" s="471"/>
      <c r="RXL563" s="17"/>
      <c r="RXM563" s="419"/>
      <c r="RXN563" s="419"/>
      <c r="RXO563" s="17"/>
      <c r="RXP563" s="17"/>
      <c r="RXQ563" s="913"/>
      <c r="RXR563" s="17"/>
      <c r="RXS563" s="17"/>
      <c r="RXT563" s="219"/>
      <c r="RXU563" s="310"/>
      <c r="RXV563" s="304"/>
      <c r="RXW563" s="408"/>
      <c r="RXX563" s="472"/>
      <c r="RXY563" s="906"/>
      <c r="RXZ563" s="31"/>
      <c r="RYA563" s="419"/>
      <c r="RYB563" s="419"/>
      <c r="RYC563" s="471"/>
      <c r="RYD563" s="17"/>
      <c r="RYE563" s="419"/>
      <c r="RYF563" s="419"/>
      <c r="RYG563" s="17"/>
      <c r="RYH563" s="17"/>
      <c r="RYI563" s="913"/>
      <c r="RYJ563" s="17"/>
      <c r="RYK563" s="17"/>
      <c r="RYL563" s="219"/>
      <c r="RYM563" s="310"/>
      <c r="RYN563" s="304"/>
      <c r="RYO563" s="408"/>
      <c r="RYP563" s="472"/>
      <c r="RYQ563" s="906"/>
      <c r="RYR563" s="31"/>
      <c r="RYS563" s="419"/>
      <c r="RYT563" s="419"/>
      <c r="RYU563" s="471"/>
      <c r="RYV563" s="17"/>
      <c r="RYW563" s="419"/>
      <c r="RYX563" s="419"/>
      <c r="RYY563" s="17"/>
      <c r="RYZ563" s="17"/>
      <c r="RZA563" s="913"/>
      <c r="RZB563" s="17"/>
      <c r="RZC563" s="17"/>
      <c r="RZD563" s="219"/>
      <c r="RZE563" s="310"/>
      <c r="RZF563" s="304"/>
      <c r="RZG563" s="408"/>
      <c r="RZH563" s="472"/>
      <c r="RZI563" s="906"/>
      <c r="RZJ563" s="31"/>
      <c r="RZK563" s="419"/>
      <c r="RZL563" s="419"/>
      <c r="RZM563" s="471"/>
      <c r="RZN563" s="17"/>
      <c r="RZO563" s="419"/>
      <c r="RZP563" s="419"/>
      <c r="RZQ563" s="17"/>
      <c r="RZR563" s="17"/>
      <c r="RZS563" s="913"/>
      <c r="RZT563" s="17"/>
      <c r="RZU563" s="17"/>
      <c r="RZV563" s="219"/>
      <c r="RZW563" s="310"/>
      <c r="RZX563" s="304"/>
      <c r="RZY563" s="408"/>
      <c r="RZZ563" s="472"/>
      <c r="SAA563" s="906"/>
      <c r="SAB563" s="31"/>
      <c r="SAC563" s="419"/>
      <c r="SAD563" s="419"/>
      <c r="SAE563" s="471"/>
      <c r="SAF563" s="17"/>
      <c r="SAG563" s="419"/>
      <c r="SAH563" s="419"/>
      <c r="SAI563" s="17"/>
      <c r="SAJ563" s="17"/>
      <c r="SAK563" s="913"/>
      <c r="SAL563" s="17"/>
      <c r="SAM563" s="17"/>
      <c r="SAN563" s="219"/>
      <c r="SAO563" s="310"/>
      <c r="SAP563" s="304"/>
      <c r="SAQ563" s="408"/>
      <c r="SAR563" s="472"/>
      <c r="SAS563" s="906"/>
      <c r="SAT563" s="31"/>
      <c r="SAU563" s="419"/>
      <c r="SAV563" s="419"/>
      <c r="SAW563" s="471"/>
      <c r="SAX563" s="17"/>
      <c r="SAY563" s="419"/>
      <c r="SAZ563" s="419"/>
      <c r="SBA563" s="17"/>
      <c r="SBB563" s="17"/>
      <c r="SBC563" s="913"/>
      <c r="SBD563" s="17"/>
      <c r="SBE563" s="17"/>
      <c r="SBF563" s="219"/>
      <c r="SBG563" s="310"/>
      <c r="SBH563" s="304"/>
      <c r="SBI563" s="408"/>
      <c r="SBJ563" s="472"/>
      <c r="SBK563" s="906"/>
      <c r="SBL563" s="31"/>
      <c r="SBM563" s="419"/>
      <c r="SBN563" s="419"/>
      <c r="SBO563" s="471"/>
      <c r="SBP563" s="17"/>
      <c r="SBQ563" s="419"/>
      <c r="SBR563" s="419"/>
      <c r="SBS563" s="17"/>
      <c r="SBT563" s="17"/>
      <c r="SBU563" s="913"/>
      <c r="SBV563" s="17"/>
      <c r="SBW563" s="17"/>
      <c r="SBX563" s="219"/>
      <c r="SBY563" s="310"/>
      <c r="SBZ563" s="304"/>
      <c r="SCA563" s="408"/>
      <c r="SCB563" s="472"/>
      <c r="SCC563" s="906"/>
      <c r="SCD563" s="31"/>
      <c r="SCE563" s="419"/>
      <c r="SCF563" s="419"/>
      <c r="SCG563" s="471"/>
      <c r="SCH563" s="17"/>
      <c r="SCI563" s="419"/>
      <c r="SCJ563" s="419"/>
      <c r="SCK563" s="17"/>
      <c r="SCL563" s="17"/>
      <c r="SCM563" s="913"/>
      <c r="SCN563" s="17"/>
      <c r="SCO563" s="17"/>
      <c r="SCP563" s="219"/>
      <c r="SCQ563" s="310"/>
      <c r="SCR563" s="304"/>
      <c r="SCS563" s="408"/>
      <c r="SCT563" s="472"/>
      <c r="SCU563" s="906"/>
      <c r="SCV563" s="31"/>
      <c r="SCW563" s="419"/>
      <c r="SCX563" s="419"/>
      <c r="SCY563" s="471"/>
      <c r="SCZ563" s="17"/>
      <c r="SDA563" s="419"/>
      <c r="SDB563" s="419"/>
      <c r="SDC563" s="17"/>
      <c r="SDD563" s="17"/>
      <c r="SDE563" s="913"/>
      <c r="SDF563" s="17"/>
      <c r="SDG563" s="17"/>
      <c r="SDH563" s="219"/>
      <c r="SDI563" s="310"/>
      <c r="SDJ563" s="304"/>
      <c r="SDK563" s="408"/>
      <c r="SDL563" s="472"/>
      <c r="SDM563" s="906"/>
      <c r="SDN563" s="31"/>
      <c r="SDO563" s="419"/>
      <c r="SDP563" s="419"/>
      <c r="SDQ563" s="471"/>
      <c r="SDR563" s="17"/>
      <c r="SDS563" s="419"/>
      <c r="SDT563" s="419"/>
      <c r="SDU563" s="17"/>
      <c r="SDV563" s="17"/>
      <c r="SDW563" s="913"/>
      <c r="SDX563" s="17"/>
      <c r="SDY563" s="17"/>
      <c r="SDZ563" s="219"/>
      <c r="SEA563" s="310"/>
      <c r="SEB563" s="304"/>
      <c r="SEC563" s="408"/>
      <c r="SED563" s="472"/>
      <c r="SEE563" s="906"/>
      <c r="SEF563" s="31"/>
      <c r="SEG563" s="419"/>
      <c r="SEH563" s="419"/>
      <c r="SEI563" s="471"/>
      <c r="SEJ563" s="17"/>
      <c r="SEK563" s="419"/>
      <c r="SEL563" s="419"/>
      <c r="SEM563" s="17"/>
      <c r="SEN563" s="17"/>
      <c r="SEO563" s="913"/>
      <c r="SEP563" s="17"/>
      <c r="SEQ563" s="17"/>
      <c r="SER563" s="219"/>
      <c r="SES563" s="310"/>
      <c r="SET563" s="304"/>
      <c r="SEU563" s="408"/>
      <c r="SEV563" s="472"/>
      <c r="SEW563" s="906"/>
      <c r="SEX563" s="31"/>
      <c r="SEY563" s="419"/>
      <c r="SEZ563" s="419"/>
      <c r="SFA563" s="471"/>
      <c r="SFB563" s="17"/>
      <c r="SFC563" s="419"/>
      <c r="SFD563" s="419"/>
      <c r="SFE563" s="17"/>
      <c r="SFF563" s="17"/>
      <c r="SFG563" s="913"/>
      <c r="SFH563" s="17"/>
      <c r="SFI563" s="17"/>
      <c r="SFJ563" s="219"/>
      <c r="SFK563" s="310"/>
      <c r="SFL563" s="304"/>
      <c r="SFM563" s="408"/>
      <c r="SFN563" s="472"/>
      <c r="SFO563" s="906"/>
      <c r="SFP563" s="31"/>
      <c r="SFQ563" s="419"/>
      <c r="SFR563" s="419"/>
      <c r="SFS563" s="471"/>
      <c r="SFT563" s="17"/>
      <c r="SFU563" s="419"/>
      <c r="SFV563" s="419"/>
      <c r="SFW563" s="17"/>
      <c r="SFX563" s="17"/>
      <c r="SFY563" s="913"/>
      <c r="SFZ563" s="17"/>
      <c r="SGA563" s="17"/>
      <c r="SGB563" s="219"/>
      <c r="SGC563" s="310"/>
      <c r="SGD563" s="304"/>
      <c r="SGE563" s="408"/>
      <c r="SGF563" s="472"/>
      <c r="SGG563" s="906"/>
      <c r="SGH563" s="31"/>
      <c r="SGI563" s="419"/>
      <c r="SGJ563" s="419"/>
      <c r="SGK563" s="471"/>
      <c r="SGL563" s="17"/>
      <c r="SGM563" s="419"/>
      <c r="SGN563" s="419"/>
      <c r="SGO563" s="17"/>
      <c r="SGP563" s="17"/>
      <c r="SGQ563" s="913"/>
      <c r="SGR563" s="17"/>
      <c r="SGS563" s="17"/>
      <c r="SGT563" s="219"/>
      <c r="SGU563" s="310"/>
      <c r="SGV563" s="304"/>
      <c r="SGW563" s="408"/>
      <c r="SGX563" s="472"/>
      <c r="SGY563" s="906"/>
      <c r="SGZ563" s="31"/>
      <c r="SHA563" s="419"/>
      <c r="SHB563" s="419"/>
      <c r="SHC563" s="471"/>
      <c r="SHD563" s="17"/>
      <c r="SHE563" s="419"/>
      <c r="SHF563" s="419"/>
      <c r="SHG563" s="17"/>
      <c r="SHH563" s="17"/>
      <c r="SHI563" s="913"/>
      <c r="SHJ563" s="17"/>
      <c r="SHK563" s="17"/>
      <c r="SHL563" s="219"/>
      <c r="SHM563" s="310"/>
      <c r="SHN563" s="304"/>
      <c r="SHO563" s="408"/>
      <c r="SHP563" s="472"/>
      <c r="SHQ563" s="906"/>
      <c r="SHR563" s="31"/>
      <c r="SHS563" s="419"/>
      <c r="SHT563" s="419"/>
      <c r="SHU563" s="471"/>
      <c r="SHV563" s="17"/>
      <c r="SHW563" s="419"/>
      <c r="SHX563" s="419"/>
      <c r="SHY563" s="17"/>
      <c r="SHZ563" s="17"/>
      <c r="SIA563" s="913"/>
      <c r="SIB563" s="17"/>
      <c r="SIC563" s="17"/>
      <c r="SID563" s="219"/>
      <c r="SIE563" s="310"/>
      <c r="SIF563" s="304"/>
      <c r="SIG563" s="408"/>
      <c r="SIH563" s="472"/>
      <c r="SII563" s="906"/>
      <c r="SIJ563" s="31"/>
      <c r="SIK563" s="419"/>
      <c r="SIL563" s="419"/>
      <c r="SIM563" s="471"/>
      <c r="SIN563" s="17"/>
      <c r="SIO563" s="419"/>
      <c r="SIP563" s="419"/>
      <c r="SIQ563" s="17"/>
      <c r="SIR563" s="17"/>
      <c r="SIS563" s="913"/>
      <c r="SIT563" s="17"/>
      <c r="SIU563" s="17"/>
      <c r="SIV563" s="219"/>
      <c r="SIW563" s="310"/>
      <c r="SIX563" s="304"/>
      <c r="SIY563" s="408"/>
      <c r="SIZ563" s="472"/>
      <c r="SJA563" s="906"/>
      <c r="SJB563" s="31"/>
      <c r="SJC563" s="419"/>
      <c r="SJD563" s="419"/>
      <c r="SJE563" s="471"/>
      <c r="SJF563" s="17"/>
      <c r="SJG563" s="419"/>
      <c r="SJH563" s="419"/>
      <c r="SJI563" s="17"/>
      <c r="SJJ563" s="17"/>
      <c r="SJK563" s="913"/>
      <c r="SJL563" s="17"/>
      <c r="SJM563" s="17"/>
      <c r="SJN563" s="219"/>
      <c r="SJO563" s="310"/>
      <c r="SJP563" s="304"/>
      <c r="SJQ563" s="408"/>
      <c r="SJR563" s="472"/>
      <c r="SJS563" s="906"/>
      <c r="SJT563" s="31"/>
      <c r="SJU563" s="419"/>
      <c r="SJV563" s="419"/>
      <c r="SJW563" s="471"/>
      <c r="SJX563" s="17"/>
      <c r="SJY563" s="419"/>
      <c r="SJZ563" s="419"/>
      <c r="SKA563" s="17"/>
      <c r="SKB563" s="17"/>
      <c r="SKC563" s="913"/>
      <c r="SKD563" s="17"/>
      <c r="SKE563" s="17"/>
      <c r="SKF563" s="219"/>
      <c r="SKG563" s="310"/>
      <c r="SKH563" s="304"/>
      <c r="SKI563" s="408"/>
      <c r="SKJ563" s="472"/>
      <c r="SKK563" s="906"/>
      <c r="SKL563" s="31"/>
      <c r="SKM563" s="419"/>
      <c r="SKN563" s="419"/>
      <c r="SKO563" s="471"/>
      <c r="SKP563" s="17"/>
      <c r="SKQ563" s="419"/>
      <c r="SKR563" s="419"/>
      <c r="SKS563" s="17"/>
      <c r="SKT563" s="17"/>
      <c r="SKU563" s="913"/>
      <c r="SKV563" s="17"/>
      <c r="SKW563" s="17"/>
      <c r="SKX563" s="219"/>
      <c r="SKY563" s="310"/>
      <c r="SKZ563" s="304"/>
      <c r="SLA563" s="408"/>
      <c r="SLB563" s="472"/>
      <c r="SLC563" s="906"/>
      <c r="SLD563" s="31"/>
      <c r="SLE563" s="419"/>
      <c r="SLF563" s="419"/>
      <c r="SLG563" s="471"/>
      <c r="SLH563" s="17"/>
      <c r="SLI563" s="419"/>
      <c r="SLJ563" s="419"/>
      <c r="SLK563" s="17"/>
      <c r="SLL563" s="17"/>
      <c r="SLM563" s="913"/>
      <c r="SLN563" s="17"/>
      <c r="SLO563" s="17"/>
      <c r="SLP563" s="219"/>
      <c r="SLQ563" s="310"/>
      <c r="SLR563" s="304"/>
      <c r="SLS563" s="408"/>
      <c r="SLT563" s="472"/>
      <c r="SLU563" s="906"/>
      <c r="SLV563" s="31"/>
      <c r="SLW563" s="419"/>
      <c r="SLX563" s="419"/>
      <c r="SLY563" s="471"/>
      <c r="SLZ563" s="17"/>
      <c r="SMA563" s="419"/>
      <c r="SMB563" s="419"/>
      <c r="SMC563" s="17"/>
      <c r="SMD563" s="17"/>
      <c r="SME563" s="913"/>
      <c r="SMF563" s="17"/>
      <c r="SMG563" s="17"/>
      <c r="SMH563" s="219"/>
      <c r="SMI563" s="310"/>
      <c r="SMJ563" s="304"/>
      <c r="SMK563" s="408"/>
      <c r="SML563" s="472"/>
      <c r="SMM563" s="906"/>
      <c r="SMN563" s="31"/>
      <c r="SMO563" s="419"/>
      <c r="SMP563" s="419"/>
      <c r="SMQ563" s="471"/>
      <c r="SMR563" s="17"/>
      <c r="SMS563" s="419"/>
      <c r="SMT563" s="419"/>
      <c r="SMU563" s="17"/>
      <c r="SMV563" s="17"/>
      <c r="SMW563" s="913"/>
      <c r="SMX563" s="17"/>
      <c r="SMY563" s="17"/>
      <c r="SMZ563" s="219"/>
      <c r="SNA563" s="310"/>
      <c r="SNB563" s="304"/>
      <c r="SNC563" s="408"/>
      <c r="SND563" s="472"/>
      <c r="SNE563" s="906"/>
      <c r="SNF563" s="31"/>
      <c r="SNG563" s="419"/>
      <c r="SNH563" s="419"/>
      <c r="SNI563" s="471"/>
      <c r="SNJ563" s="17"/>
      <c r="SNK563" s="419"/>
      <c r="SNL563" s="419"/>
      <c r="SNM563" s="17"/>
      <c r="SNN563" s="17"/>
      <c r="SNO563" s="913"/>
      <c r="SNP563" s="17"/>
      <c r="SNQ563" s="17"/>
      <c r="SNR563" s="219"/>
      <c r="SNS563" s="310"/>
      <c r="SNT563" s="304"/>
      <c r="SNU563" s="408"/>
      <c r="SNV563" s="472"/>
      <c r="SNW563" s="906"/>
      <c r="SNX563" s="31"/>
      <c r="SNY563" s="419"/>
      <c r="SNZ563" s="419"/>
      <c r="SOA563" s="471"/>
      <c r="SOB563" s="17"/>
      <c r="SOC563" s="419"/>
      <c r="SOD563" s="419"/>
      <c r="SOE563" s="17"/>
      <c r="SOF563" s="17"/>
      <c r="SOG563" s="913"/>
      <c r="SOH563" s="17"/>
      <c r="SOI563" s="17"/>
      <c r="SOJ563" s="219"/>
      <c r="SOK563" s="310"/>
      <c r="SOL563" s="304"/>
      <c r="SOM563" s="408"/>
      <c r="SON563" s="472"/>
      <c r="SOO563" s="906"/>
      <c r="SOP563" s="31"/>
      <c r="SOQ563" s="419"/>
      <c r="SOR563" s="419"/>
      <c r="SOS563" s="471"/>
      <c r="SOT563" s="17"/>
      <c r="SOU563" s="419"/>
      <c r="SOV563" s="419"/>
      <c r="SOW563" s="17"/>
      <c r="SOX563" s="17"/>
      <c r="SOY563" s="913"/>
      <c r="SOZ563" s="17"/>
      <c r="SPA563" s="17"/>
      <c r="SPB563" s="219"/>
      <c r="SPC563" s="310"/>
      <c r="SPD563" s="304"/>
      <c r="SPE563" s="408"/>
      <c r="SPF563" s="472"/>
      <c r="SPG563" s="906"/>
      <c r="SPH563" s="31"/>
      <c r="SPI563" s="419"/>
      <c r="SPJ563" s="419"/>
      <c r="SPK563" s="471"/>
      <c r="SPL563" s="17"/>
      <c r="SPM563" s="419"/>
      <c r="SPN563" s="419"/>
      <c r="SPO563" s="17"/>
      <c r="SPP563" s="17"/>
      <c r="SPQ563" s="913"/>
      <c r="SPR563" s="17"/>
      <c r="SPS563" s="17"/>
      <c r="SPT563" s="219"/>
      <c r="SPU563" s="310"/>
      <c r="SPV563" s="304"/>
      <c r="SPW563" s="408"/>
      <c r="SPX563" s="472"/>
      <c r="SPY563" s="906"/>
      <c r="SPZ563" s="31"/>
      <c r="SQA563" s="419"/>
      <c r="SQB563" s="419"/>
      <c r="SQC563" s="471"/>
      <c r="SQD563" s="17"/>
      <c r="SQE563" s="419"/>
      <c r="SQF563" s="419"/>
      <c r="SQG563" s="17"/>
      <c r="SQH563" s="17"/>
      <c r="SQI563" s="913"/>
      <c r="SQJ563" s="17"/>
      <c r="SQK563" s="17"/>
      <c r="SQL563" s="219"/>
      <c r="SQM563" s="310"/>
      <c r="SQN563" s="304"/>
      <c r="SQO563" s="408"/>
      <c r="SQP563" s="472"/>
      <c r="SQQ563" s="906"/>
      <c r="SQR563" s="31"/>
      <c r="SQS563" s="419"/>
      <c r="SQT563" s="419"/>
      <c r="SQU563" s="471"/>
      <c r="SQV563" s="17"/>
      <c r="SQW563" s="419"/>
      <c r="SQX563" s="419"/>
      <c r="SQY563" s="17"/>
      <c r="SQZ563" s="17"/>
      <c r="SRA563" s="913"/>
      <c r="SRB563" s="17"/>
      <c r="SRC563" s="17"/>
      <c r="SRD563" s="219"/>
      <c r="SRE563" s="310"/>
      <c r="SRF563" s="304"/>
      <c r="SRG563" s="408"/>
      <c r="SRH563" s="472"/>
      <c r="SRI563" s="906"/>
      <c r="SRJ563" s="31"/>
      <c r="SRK563" s="419"/>
      <c r="SRL563" s="419"/>
      <c r="SRM563" s="471"/>
      <c r="SRN563" s="17"/>
      <c r="SRO563" s="419"/>
      <c r="SRP563" s="419"/>
      <c r="SRQ563" s="17"/>
      <c r="SRR563" s="17"/>
      <c r="SRS563" s="913"/>
      <c r="SRT563" s="17"/>
      <c r="SRU563" s="17"/>
      <c r="SRV563" s="219"/>
      <c r="SRW563" s="310"/>
      <c r="SRX563" s="304"/>
      <c r="SRY563" s="408"/>
      <c r="SRZ563" s="472"/>
      <c r="SSA563" s="906"/>
      <c r="SSB563" s="31"/>
      <c r="SSC563" s="419"/>
      <c r="SSD563" s="419"/>
      <c r="SSE563" s="471"/>
      <c r="SSF563" s="17"/>
      <c r="SSG563" s="419"/>
      <c r="SSH563" s="419"/>
      <c r="SSI563" s="17"/>
      <c r="SSJ563" s="17"/>
      <c r="SSK563" s="913"/>
      <c r="SSL563" s="17"/>
      <c r="SSM563" s="17"/>
      <c r="SSN563" s="219"/>
      <c r="SSO563" s="310"/>
      <c r="SSP563" s="304"/>
      <c r="SSQ563" s="408"/>
      <c r="SSR563" s="472"/>
      <c r="SSS563" s="906"/>
      <c r="SST563" s="31"/>
      <c r="SSU563" s="419"/>
      <c r="SSV563" s="419"/>
      <c r="SSW563" s="471"/>
      <c r="SSX563" s="17"/>
      <c r="SSY563" s="419"/>
      <c r="SSZ563" s="419"/>
      <c r="STA563" s="17"/>
      <c r="STB563" s="17"/>
      <c r="STC563" s="913"/>
      <c r="STD563" s="17"/>
      <c r="STE563" s="17"/>
      <c r="STF563" s="219"/>
      <c r="STG563" s="310"/>
      <c r="STH563" s="304"/>
      <c r="STI563" s="408"/>
      <c r="STJ563" s="472"/>
      <c r="STK563" s="906"/>
      <c r="STL563" s="31"/>
      <c r="STM563" s="419"/>
      <c r="STN563" s="419"/>
      <c r="STO563" s="471"/>
      <c r="STP563" s="17"/>
      <c r="STQ563" s="419"/>
      <c r="STR563" s="419"/>
      <c r="STS563" s="17"/>
      <c r="STT563" s="17"/>
      <c r="STU563" s="913"/>
      <c r="STV563" s="17"/>
      <c r="STW563" s="17"/>
      <c r="STX563" s="219"/>
      <c r="STY563" s="310"/>
      <c r="STZ563" s="304"/>
      <c r="SUA563" s="408"/>
      <c r="SUB563" s="472"/>
      <c r="SUC563" s="906"/>
      <c r="SUD563" s="31"/>
      <c r="SUE563" s="419"/>
      <c r="SUF563" s="419"/>
      <c r="SUG563" s="471"/>
      <c r="SUH563" s="17"/>
      <c r="SUI563" s="419"/>
      <c r="SUJ563" s="419"/>
      <c r="SUK563" s="17"/>
      <c r="SUL563" s="17"/>
      <c r="SUM563" s="913"/>
      <c r="SUN563" s="17"/>
      <c r="SUO563" s="17"/>
      <c r="SUP563" s="219"/>
      <c r="SUQ563" s="310"/>
      <c r="SUR563" s="304"/>
      <c r="SUS563" s="408"/>
      <c r="SUT563" s="472"/>
      <c r="SUU563" s="906"/>
      <c r="SUV563" s="31"/>
      <c r="SUW563" s="419"/>
      <c r="SUX563" s="419"/>
      <c r="SUY563" s="471"/>
      <c r="SUZ563" s="17"/>
      <c r="SVA563" s="419"/>
      <c r="SVB563" s="419"/>
      <c r="SVC563" s="17"/>
      <c r="SVD563" s="17"/>
      <c r="SVE563" s="913"/>
      <c r="SVF563" s="17"/>
      <c r="SVG563" s="17"/>
      <c r="SVH563" s="219"/>
      <c r="SVI563" s="310"/>
      <c r="SVJ563" s="304"/>
      <c r="SVK563" s="408"/>
      <c r="SVL563" s="472"/>
      <c r="SVM563" s="906"/>
      <c r="SVN563" s="31"/>
      <c r="SVO563" s="419"/>
      <c r="SVP563" s="419"/>
      <c r="SVQ563" s="471"/>
      <c r="SVR563" s="17"/>
      <c r="SVS563" s="419"/>
      <c r="SVT563" s="419"/>
      <c r="SVU563" s="17"/>
      <c r="SVV563" s="17"/>
      <c r="SVW563" s="913"/>
      <c r="SVX563" s="17"/>
      <c r="SVY563" s="17"/>
      <c r="SVZ563" s="219"/>
      <c r="SWA563" s="310"/>
      <c r="SWB563" s="304"/>
      <c r="SWC563" s="408"/>
      <c r="SWD563" s="472"/>
      <c r="SWE563" s="906"/>
      <c r="SWF563" s="31"/>
      <c r="SWG563" s="419"/>
      <c r="SWH563" s="419"/>
      <c r="SWI563" s="471"/>
      <c r="SWJ563" s="17"/>
      <c r="SWK563" s="419"/>
      <c r="SWL563" s="419"/>
      <c r="SWM563" s="17"/>
      <c r="SWN563" s="17"/>
      <c r="SWO563" s="913"/>
      <c r="SWP563" s="17"/>
      <c r="SWQ563" s="17"/>
      <c r="SWR563" s="219"/>
      <c r="SWS563" s="310"/>
      <c r="SWT563" s="304"/>
      <c r="SWU563" s="408"/>
      <c r="SWV563" s="472"/>
      <c r="SWW563" s="906"/>
      <c r="SWX563" s="31"/>
      <c r="SWY563" s="419"/>
      <c r="SWZ563" s="419"/>
      <c r="SXA563" s="471"/>
      <c r="SXB563" s="17"/>
      <c r="SXC563" s="419"/>
      <c r="SXD563" s="419"/>
      <c r="SXE563" s="17"/>
      <c r="SXF563" s="17"/>
      <c r="SXG563" s="913"/>
      <c r="SXH563" s="17"/>
      <c r="SXI563" s="17"/>
      <c r="SXJ563" s="219"/>
      <c r="SXK563" s="310"/>
      <c r="SXL563" s="304"/>
      <c r="SXM563" s="408"/>
      <c r="SXN563" s="472"/>
      <c r="SXO563" s="906"/>
      <c r="SXP563" s="31"/>
      <c r="SXQ563" s="419"/>
      <c r="SXR563" s="419"/>
      <c r="SXS563" s="471"/>
      <c r="SXT563" s="17"/>
      <c r="SXU563" s="419"/>
      <c r="SXV563" s="419"/>
      <c r="SXW563" s="17"/>
      <c r="SXX563" s="17"/>
      <c r="SXY563" s="913"/>
      <c r="SXZ563" s="17"/>
      <c r="SYA563" s="17"/>
      <c r="SYB563" s="219"/>
      <c r="SYC563" s="310"/>
      <c r="SYD563" s="304"/>
      <c r="SYE563" s="408"/>
      <c r="SYF563" s="472"/>
      <c r="SYG563" s="906"/>
      <c r="SYH563" s="31"/>
      <c r="SYI563" s="419"/>
      <c r="SYJ563" s="419"/>
      <c r="SYK563" s="471"/>
      <c r="SYL563" s="17"/>
      <c r="SYM563" s="419"/>
      <c r="SYN563" s="419"/>
      <c r="SYO563" s="17"/>
      <c r="SYP563" s="17"/>
      <c r="SYQ563" s="913"/>
      <c r="SYR563" s="17"/>
      <c r="SYS563" s="17"/>
      <c r="SYT563" s="219"/>
      <c r="SYU563" s="310"/>
      <c r="SYV563" s="304"/>
      <c r="SYW563" s="408"/>
      <c r="SYX563" s="472"/>
      <c r="SYY563" s="906"/>
      <c r="SYZ563" s="31"/>
      <c r="SZA563" s="419"/>
      <c r="SZB563" s="419"/>
      <c r="SZC563" s="471"/>
      <c r="SZD563" s="17"/>
      <c r="SZE563" s="419"/>
      <c r="SZF563" s="419"/>
      <c r="SZG563" s="17"/>
      <c r="SZH563" s="17"/>
      <c r="SZI563" s="913"/>
      <c r="SZJ563" s="17"/>
      <c r="SZK563" s="17"/>
      <c r="SZL563" s="219"/>
      <c r="SZM563" s="310"/>
      <c r="SZN563" s="304"/>
      <c r="SZO563" s="408"/>
      <c r="SZP563" s="472"/>
      <c r="SZQ563" s="906"/>
      <c r="SZR563" s="31"/>
      <c r="SZS563" s="419"/>
      <c r="SZT563" s="419"/>
      <c r="SZU563" s="471"/>
      <c r="SZV563" s="17"/>
      <c r="SZW563" s="419"/>
      <c r="SZX563" s="419"/>
      <c r="SZY563" s="17"/>
      <c r="SZZ563" s="17"/>
      <c r="TAA563" s="913"/>
      <c r="TAB563" s="17"/>
      <c r="TAC563" s="17"/>
      <c r="TAD563" s="219"/>
      <c r="TAE563" s="310"/>
      <c r="TAF563" s="304"/>
      <c r="TAG563" s="408"/>
      <c r="TAH563" s="472"/>
      <c r="TAI563" s="906"/>
      <c r="TAJ563" s="31"/>
      <c r="TAK563" s="419"/>
      <c r="TAL563" s="419"/>
      <c r="TAM563" s="471"/>
      <c r="TAN563" s="17"/>
      <c r="TAO563" s="419"/>
      <c r="TAP563" s="419"/>
      <c r="TAQ563" s="17"/>
      <c r="TAR563" s="17"/>
      <c r="TAS563" s="913"/>
      <c r="TAT563" s="17"/>
      <c r="TAU563" s="17"/>
      <c r="TAV563" s="219"/>
      <c r="TAW563" s="310"/>
      <c r="TAX563" s="304"/>
      <c r="TAY563" s="408"/>
      <c r="TAZ563" s="472"/>
      <c r="TBA563" s="906"/>
      <c r="TBB563" s="31"/>
      <c r="TBC563" s="419"/>
      <c r="TBD563" s="419"/>
      <c r="TBE563" s="471"/>
      <c r="TBF563" s="17"/>
      <c r="TBG563" s="419"/>
      <c r="TBH563" s="419"/>
      <c r="TBI563" s="17"/>
      <c r="TBJ563" s="17"/>
      <c r="TBK563" s="913"/>
      <c r="TBL563" s="17"/>
      <c r="TBM563" s="17"/>
      <c r="TBN563" s="219"/>
      <c r="TBO563" s="310"/>
      <c r="TBP563" s="304"/>
      <c r="TBQ563" s="408"/>
      <c r="TBR563" s="472"/>
      <c r="TBS563" s="906"/>
      <c r="TBT563" s="31"/>
      <c r="TBU563" s="419"/>
      <c r="TBV563" s="419"/>
      <c r="TBW563" s="471"/>
      <c r="TBX563" s="17"/>
      <c r="TBY563" s="419"/>
      <c r="TBZ563" s="419"/>
      <c r="TCA563" s="17"/>
      <c r="TCB563" s="17"/>
      <c r="TCC563" s="913"/>
      <c r="TCD563" s="17"/>
      <c r="TCE563" s="17"/>
      <c r="TCF563" s="219"/>
      <c r="TCG563" s="310"/>
      <c r="TCH563" s="304"/>
      <c r="TCI563" s="408"/>
      <c r="TCJ563" s="472"/>
      <c r="TCK563" s="906"/>
      <c r="TCL563" s="31"/>
      <c r="TCM563" s="419"/>
      <c r="TCN563" s="419"/>
      <c r="TCO563" s="471"/>
      <c r="TCP563" s="17"/>
      <c r="TCQ563" s="419"/>
      <c r="TCR563" s="419"/>
      <c r="TCS563" s="17"/>
      <c r="TCT563" s="17"/>
      <c r="TCU563" s="913"/>
      <c r="TCV563" s="17"/>
      <c r="TCW563" s="17"/>
      <c r="TCX563" s="219"/>
      <c r="TCY563" s="310"/>
      <c r="TCZ563" s="304"/>
      <c r="TDA563" s="408"/>
      <c r="TDB563" s="472"/>
      <c r="TDC563" s="906"/>
      <c r="TDD563" s="31"/>
      <c r="TDE563" s="419"/>
      <c r="TDF563" s="419"/>
      <c r="TDG563" s="471"/>
      <c r="TDH563" s="17"/>
      <c r="TDI563" s="419"/>
      <c r="TDJ563" s="419"/>
      <c r="TDK563" s="17"/>
      <c r="TDL563" s="17"/>
      <c r="TDM563" s="913"/>
      <c r="TDN563" s="17"/>
      <c r="TDO563" s="17"/>
      <c r="TDP563" s="219"/>
      <c r="TDQ563" s="310"/>
      <c r="TDR563" s="304"/>
      <c r="TDS563" s="408"/>
      <c r="TDT563" s="472"/>
      <c r="TDU563" s="906"/>
      <c r="TDV563" s="31"/>
      <c r="TDW563" s="419"/>
      <c r="TDX563" s="419"/>
      <c r="TDY563" s="471"/>
      <c r="TDZ563" s="17"/>
      <c r="TEA563" s="419"/>
      <c r="TEB563" s="419"/>
      <c r="TEC563" s="17"/>
      <c r="TED563" s="17"/>
      <c r="TEE563" s="913"/>
      <c r="TEF563" s="17"/>
      <c r="TEG563" s="17"/>
      <c r="TEH563" s="219"/>
      <c r="TEI563" s="310"/>
      <c r="TEJ563" s="304"/>
      <c r="TEK563" s="408"/>
      <c r="TEL563" s="472"/>
      <c r="TEM563" s="906"/>
      <c r="TEN563" s="31"/>
      <c r="TEO563" s="419"/>
      <c r="TEP563" s="419"/>
      <c r="TEQ563" s="471"/>
      <c r="TER563" s="17"/>
      <c r="TES563" s="419"/>
      <c r="TET563" s="419"/>
      <c r="TEU563" s="17"/>
      <c r="TEV563" s="17"/>
      <c r="TEW563" s="913"/>
      <c r="TEX563" s="17"/>
      <c r="TEY563" s="17"/>
      <c r="TEZ563" s="219"/>
      <c r="TFA563" s="310"/>
      <c r="TFB563" s="304"/>
      <c r="TFC563" s="408"/>
      <c r="TFD563" s="472"/>
      <c r="TFE563" s="906"/>
      <c r="TFF563" s="31"/>
      <c r="TFG563" s="419"/>
      <c r="TFH563" s="419"/>
      <c r="TFI563" s="471"/>
      <c r="TFJ563" s="17"/>
      <c r="TFK563" s="419"/>
      <c r="TFL563" s="419"/>
      <c r="TFM563" s="17"/>
      <c r="TFN563" s="17"/>
      <c r="TFO563" s="913"/>
      <c r="TFP563" s="17"/>
      <c r="TFQ563" s="17"/>
      <c r="TFR563" s="219"/>
      <c r="TFS563" s="310"/>
      <c r="TFT563" s="304"/>
      <c r="TFU563" s="408"/>
      <c r="TFV563" s="472"/>
      <c r="TFW563" s="906"/>
      <c r="TFX563" s="31"/>
      <c r="TFY563" s="419"/>
      <c r="TFZ563" s="419"/>
      <c r="TGA563" s="471"/>
      <c r="TGB563" s="17"/>
      <c r="TGC563" s="419"/>
      <c r="TGD563" s="419"/>
      <c r="TGE563" s="17"/>
      <c r="TGF563" s="17"/>
      <c r="TGG563" s="913"/>
      <c r="TGH563" s="17"/>
      <c r="TGI563" s="17"/>
      <c r="TGJ563" s="219"/>
      <c r="TGK563" s="310"/>
      <c r="TGL563" s="304"/>
      <c r="TGM563" s="408"/>
      <c r="TGN563" s="472"/>
      <c r="TGO563" s="906"/>
      <c r="TGP563" s="31"/>
      <c r="TGQ563" s="419"/>
      <c r="TGR563" s="419"/>
      <c r="TGS563" s="471"/>
      <c r="TGT563" s="17"/>
      <c r="TGU563" s="419"/>
      <c r="TGV563" s="419"/>
      <c r="TGW563" s="17"/>
      <c r="TGX563" s="17"/>
      <c r="TGY563" s="913"/>
      <c r="TGZ563" s="17"/>
      <c r="THA563" s="17"/>
      <c r="THB563" s="219"/>
      <c r="THC563" s="310"/>
      <c r="THD563" s="304"/>
      <c r="THE563" s="408"/>
      <c r="THF563" s="472"/>
      <c r="THG563" s="906"/>
      <c r="THH563" s="31"/>
      <c r="THI563" s="419"/>
      <c r="THJ563" s="419"/>
      <c r="THK563" s="471"/>
      <c r="THL563" s="17"/>
      <c r="THM563" s="419"/>
      <c r="THN563" s="419"/>
      <c r="THO563" s="17"/>
      <c r="THP563" s="17"/>
      <c r="THQ563" s="913"/>
      <c r="THR563" s="17"/>
      <c r="THS563" s="17"/>
      <c r="THT563" s="219"/>
      <c r="THU563" s="310"/>
      <c r="THV563" s="304"/>
      <c r="THW563" s="408"/>
      <c r="THX563" s="472"/>
      <c r="THY563" s="906"/>
      <c r="THZ563" s="31"/>
      <c r="TIA563" s="419"/>
      <c r="TIB563" s="419"/>
      <c r="TIC563" s="471"/>
      <c r="TID563" s="17"/>
      <c r="TIE563" s="419"/>
      <c r="TIF563" s="419"/>
      <c r="TIG563" s="17"/>
      <c r="TIH563" s="17"/>
      <c r="TII563" s="913"/>
      <c r="TIJ563" s="17"/>
      <c r="TIK563" s="17"/>
      <c r="TIL563" s="219"/>
      <c r="TIM563" s="310"/>
      <c r="TIN563" s="304"/>
      <c r="TIO563" s="408"/>
      <c r="TIP563" s="472"/>
      <c r="TIQ563" s="906"/>
      <c r="TIR563" s="31"/>
      <c r="TIS563" s="419"/>
      <c r="TIT563" s="419"/>
      <c r="TIU563" s="471"/>
      <c r="TIV563" s="17"/>
      <c r="TIW563" s="419"/>
      <c r="TIX563" s="419"/>
      <c r="TIY563" s="17"/>
      <c r="TIZ563" s="17"/>
      <c r="TJA563" s="913"/>
      <c r="TJB563" s="17"/>
      <c r="TJC563" s="17"/>
      <c r="TJD563" s="219"/>
      <c r="TJE563" s="310"/>
      <c r="TJF563" s="304"/>
      <c r="TJG563" s="408"/>
      <c r="TJH563" s="472"/>
      <c r="TJI563" s="906"/>
      <c r="TJJ563" s="31"/>
      <c r="TJK563" s="419"/>
      <c r="TJL563" s="419"/>
      <c r="TJM563" s="471"/>
      <c r="TJN563" s="17"/>
      <c r="TJO563" s="419"/>
      <c r="TJP563" s="419"/>
      <c r="TJQ563" s="17"/>
      <c r="TJR563" s="17"/>
      <c r="TJS563" s="913"/>
      <c r="TJT563" s="17"/>
      <c r="TJU563" s="17"/>
      <c r="TJV563" s="219"/>
      <c r="TJW563" s="310"/>
      <c r="TJX563" s="304"/>
      <c r="TJY563" s="408"/>
      <c r="TJZ563" s="472"/>
      <c r="TKA563" s="906"/>
      <c r="TKB563" s="31"/>
      <c r="TKC563" s="419"/>
      <c r="TKD563" s="419"/>
      <c r="TKE563" s="471"/>
      <c r="TKF563" s="17"/>
      <c r="TKG563" s="419"/>
      <c r="TKH563" s="419"/>
      <c r="TKI563" s="17"/>
      <c r="TKJ563" s="17"/>
      <c r="TKK563" s="913"/>
      <c r="TKL563" s="17"/>
      <c r="TKM563" s="17"/>
      <c r="TKN563" s="219"/>
      <c r="TKO563" s="310"/>
      <c r="TKP563" s="304"/>
      <c r="TKQ563" s="408"/>
      <c r="TKR563" s="472"/>
      <c r="TKS563" s="906"/>
      <c r="TKT563" s="31"/>
      <c r="TKU563" s="419"/>
      <c r="TKV563" s="419"/>
      <c r="TKW563" s="471"/>
      <c r="TKX563" s="17"/>
      <c r="TKY563" s="419"/>
      <c r="TKZ563" s="419"/>
      <c r="TLA563" s="17"/>
      <c r="TLB563" s="17"/>
      <c r="TLC563" s="913"/>
      <c r="TLD563" s="17"/>
      <c r="TLE563" s="17"/>
      <c r="TLF563" s="219"/>
      <c r="TLG563" s="310"/>
      <c r="TLH563" s="304"/>
      <c r="TLI563" s="408"/>
      <c r="TLJ563" s="472"/>
      <c r="TLK563" s="906"/>
      <c r="TLL563" s="31"/>
      <c r="TLM563" s="419"/>
      <c r="TLN563" s="419"/>
      <c r="TLO563" s="471"/>
      <c r="TLP563" s="17"/>
      <c r="TLQ563" s="419"/>
      <c r="TLR563" s="419"/>
      <c r="TLS563" s="17"/>
      <c r="TLT563" s="17"/>
      <c r="TLU563" s="913"/>
      <c r="TLV563" s="17"/>
      <c r="TLW563" s="17"/>
      <c r="TLX563" s="219"/>
      <c r="TLY563" s="310"/>
      <c r="TLZ563" s="304"/>
      <c r="TMA563" s="408"/>
      <c r="TMB563" s="472"/>
      <c r="TMC563" s="906"/>
      <c r="TMD563" s="31"/>
      <c r="TME563" s="419"/>
      <c r="TMF563" s="419"/>
      <c r="TMG563" s="471"/>
      <c r="TMH563" s="17"/>
      <c r="TMI563" s="419"/>
      <c r="TMJ563" s="419"/>
      <c r="TMK563" s="17"/>
      <c r="TML563" s="17"/>
      <c r="TMM563" s="913"/>
      <c r="TMN563" s="17"/>
      <c r="TMO563" s="17"/>
      <c r="TMP563" s="219"/>
      <c r="TMQ563" s="310"/>
      <c r="TMR563" s="304"/>
      <c r="TMS563" s="408"/>
      <c r="TMT563" s="472"/>
      <c r="TMU563" s="906"/>
      <c r="TMV563" s="31"/>
      <c r="TMW563" s="419"/>
      <c r="TMX563" s="419"/>
      <c r="TMY563" s="471"/>
      <c r="TMZ563" s="17"/>
      <c r="TNA563" s="419"/>
      <c r="TNB563" s="419"/>
      <c r="TNC563" s="17"/>
      <c r="TND563" s="17"/>
      <c r="TNE563" s="913"/>
      <c r="TNF563" s="17"/>
      <c r="TNG563" s="17"/>
      <c r="TNH563" s="219"/>
      <c r="TNI563" s="310"/>
      <c r="TNJ563" s="304"/>
      <c r="TNK563" s="408"/>
      <c r="TNL563" s="472"/>
      <c r="TNM563" s="906"/>
      <c r="TNN563" s="31"/>
      <c r="TNO563" s="419"/>
      <c r="TNP563" s="419"/>
      <c r="TNQ563" s="471"/>
      <c r="TNR563" s="17"/>
      <c r="TNS563" s="419"/>
      <c r="TNT563" s="419"/>
      <c r="TNU563" s="17"/>
      <c r="TNV563" s="17"/>
      <c r="TNW563" s="913"/>
      <c r="TNX563" s="17"/>
      <c r="TNY563" s="17"/>
      <c r="TNZ563" s="219"/>
      <c r="TOA563" s="310"/>
      <c r="TOB563" s="304"/>
      <c r="TOC563" s="408"/>
      <c r="TOD563" s="472"/>
      <c r="TOE563" s="906"/>
      <c r="TOF563" s="31"/>
      <c r="TOG563" s="419"/>
      <c r="TOH563" s="419"/>
      <c r="TOI563" s="471"/>
      <c r="TOJ563" s="17"/>
      <c r="TOK563" s="419"/>
      <c r="TOL563" s="419"/>
      <c r="TOM563" s="17"/>
      <c r="TON563" s="17"/>
      <c r="TOO563" s="913"/>
      <c r="TOP563" s="17"/>
      <c r="TOQ563" s="17"/>
      <c r="TOR563" s="219"/>
      <c r="TOS563" s="310"/>
      <c r="TOT563" s="304"/>
      <c r="TOU563" s="408"/>
      <c r="TOV563" s="472"/>
      <c r="TOW563" s="906"/>
      <c r="TOX563" s="31"/>
      <c r="TOY563" s="419"/>
      <c r="TOZ563" s="419"/>
      <c r="TPA563" s="471"/>
      <c r="TPB563" s="17"/>
      <c r="TPC563" s="419"/>
      <c r="TPD563" s="419"/>
      <c r="TPE563" s="17"/>
      <c r="TPF563" s="17"/>
      <c r="TPG563" s="913"/>
      <c r="TPH563" s="17"/>
      <c r="TPI563" s="17"/>
      <c r="TPJ563" s="219"/>
      <c r="TPK563" s="310"/>
      <c r="TPL563" s="304"/>
      <c r="TPM563" s="408"/>
      <c r="TPN563" s="472"/>
      <c r="TPO563" s="906"/>
      <c r="TPP563" s="31"/>
      <c r="TPQ563" s="419"/>
      <c r="TPR563" s="419"/>
      <c r="TPS563" s="471"/>
      <c r="TPT563" s="17"/>
      <c r="TPU563" s="419"/>
      <c r="TPV563" s="419"/>
      <c r="TPW563" s="17"/>
      <c r="TPX563" s="17"/>
      <c r="TPY563" s="913"/>
      <c r="TPZ563" s="17"/>
      <c r="TQA563" s="17"/>
      <c r="TQB563" s="219"/>
      <c r="TQC563" s="310"/>
      <c r="TQD563" s="304"/>
      <c r="TQE563" s="408"/>
      <c r="TQF563" s="472"/>
      <c r="TQG563" s="906"/>
      <c r="TQH563" s="31"/>
      <c r="TQI563" s="419"/>
      <c r="TQJ563" s="419"/>
      <c r="TQK563" s="471"/>
      <c r="TQL563" s="17"/>
      <c r="TQM563" s="419"/>
      <c r="TQN563" s="419"/>
      <c r="TQO563" s="17"/>
      <c r="TQP563" s="17"/>
      <c r="TQQ563" s="913"/>
      <c r="TQR563" s="17"/>
      <c r="TQS563" s="17"/>
      <c r="TQT563" s="219"/>
      <c r="TQU563" s="310"/>
      <c r="TQV563" s="304"/>
      <c r="TQW563" s="408"/>
      <c r="TQX563" s="472"/>
      <c r="TQY563" s="906"/>
      <c r="TQZ563" s="31"/>
      <c r="TRA563" s="419"/>
      <c r="TRB563" s="419"/>
      <c r="TRC563" s="471"/>
      <c r="TRD563" s="17"/>
      <c r="TRE563" s="419"/>
      <c r="TRF563" s="419"/>
      <c r="TRG563" s="17"/>
      <c r="TRH563" s="17"/>
      <c r="TRI563" s="913"/>
      <c r="TRJ563" s="17"/>
      <c r="TRK563" s="17"/>
      <c r="TRL563" s="219"/>
      <c r="TRM563" s="310"/>
      <c r="TRN563" s="304"/>
      <c r="TRO563" s="408"/>
      <c r="TRP563" s="472"/>
      <c r="TRQ563" s="906"/>
      <c r="TRR563" s="31"/>
      <c r="TRS563" s="419"/>
      <c r="TRT563" s="419"/>
      <c r="TRU563" s="471"/>
      <c r="TRV563" s="17"/>
      <c r="TRW563" s="419"/>
      <c r="TRX563" s="419"/>
      <c r="TRY563" s="17"/>
      <c r="TRZ563" s="17"/>
      <c r="TSA563" s="913"/>
      <c r="TSB563" s="17"/>
      <c r="TSC563" s="17"/>
      <c r="TSD563" s="219"/>
      <c r="TSE563" s="310"/>
      <c r="TSF563" s="304"/>
      <c r="TSG563" s="408"/>
      <c r="TSH563" s="472"/>
      <c r="TSI563" s="906"/>
      <c r="TSJ563" s="31"/>
      <c r="TSK563" s="419"/>
      <c r="TSL563" s="419"/>
      <c r="TSM563" s="471"/>
      <c r="TSN563" s="17"/>
      <c r="TSO563" s="419"/>
      <c r="TSP563" s="419"/>
      <c r="TSQ563" s="17"/>
      <c r="TSR563" s="17"/>
      <c r="TSS563" s="913"/>
      <c r="TST563" s="17"/>
      <c r="TSU563" s="17"/>
      <c r="TSV563" s="219"/>
      <c r="TSW563" s="310"/>
      <c r="TSX563" s="304"/>
      <c r="TSY563" s="408"/>
      <c r="TSZ563" s="472"/>
      <c r="TTA563" s="906"/>
      <c r="TTB563" s="31"/>
      <c r="TTC563" s="419"/>
      <c r="TTD563" s="419"/>
      <c r="TTE563" s="471"/>
      <c r="TTF563" s="17"/>
      <c r="TTG563" s="419"/>
      <c r="TTH563" s="419"/>
      <c r="TTI563" s="17"/>
      <c r="TTJ563" s="17"/>
      <c r="TTK563" s="913"/>
      <c r="TTL563" s="17"/>
      <c r="TTM563" s="17"/>
      <c r="TTN563" s="219"/>
      <c r="TTO563" s="310"/>
      <c r="TTP563" s="304"/>
      <c r="TTQ563" s="408"/>
      <c r="TTR563" s="472"/>
      <c r="TTS563" s="906"/>
      <c r="TTT563" s="31"/>
      <c r="TTU563" s="419"/>
      <c r="TTV563" s="419"/>
      <c r="TTW563" s="471"/>
      <c r="TTX563" s="17"/>
      <c r="TTY563" s="419"/>
      <c r="TTZ563" s="419"/>
      <c r="TUA563" s="17"/>
      <c r="TUB563" s="17"/>
      <c r="TUC563" s="913"/>
      <c r="TUD563" s="17"/>
      <c r="TUE563" s="17"/>
      <c r="TUF563" s="219"/>
      <c r="TUG563" s="310"/>
      <c r="TUH563" s="304"/>
      <c r="TUI563" s="408"/>
      <c r="TUJ563" s="472"/>
      <c r="TUK563" s="906"/>
      <c r="TUL563" s="31"/>
      <c r="TUM563" s="419"/>
      <c r="TUN563" s="419"/>
      <c r="TUO563" s="471"/>
      <c r="TUP563" s="17"/>
      <c r="TUQ563" s="419"/>
      <c r="TUR563" s="419"/>
      <c r="TUS563" s="17"/>
      <c r="TUT563" s="17"/>
      <c r="TUU563" s="913"/>
      <c r="TUV563" s="17"/>
      <c r="TUW563" s="17"/>
      <c r="TUX563" s="219"/>
      <c r="TUY563" s="310"/>
      <c r="TUZ563" s="304"/>
      <c r="TVA563" s="408"/>
      <c r="TVB563" s="472"/>
      <c r="TVC563" s="906"/>
      <c r="TVD563" s="31"/>
      <c r="TVE563" s="419"/>
      <c r="TVF563" s="419"/>
      <c r="TVG563" s="471"/>
      <c r="TVH563" s="17"/>
      <c r="TVI563" s="419"/>
      <c r="TVJ563" s="419"/>
      <c r="TVK563" s="17"/>
      <c r="TVL563" s="17"/>
      <c r="TVM563" s="913"/>
      <c r="TVN563" s="17"/>
      <c r="TVO563" s="17"/>
      <c r="TVP563" s="219"/>
      <c r="TVQ563" s="310"/>
      <c r="TVR563" s="304"/>
      <c r="TVS563" s="408"/>
      <c r="TVT563" s="472"/>
      <c r="TVU563" s="906"/>
      <c r="TVV563" s="31"/>
      <c r="TVW563" s="419"/>
      <c r="TVX563" s="419"/>
      <c r="TVY563" s="471"/>
      <c r="TVZ563" s="17"/>
      <c r="TWA563" s="419"/>
      <c r="TWB563" s="419"/>
      <c r="TWC563" s="17"/>
      <c r="TWD563" s="17"/>
      <c r="TWE563" s="913"/>
      <c r="TWF563" s="17"/>
      <c r="TWG563" s="17"/>
      <c r="TWH563" s="219"/>
      <c r="TWI563" s="310"/>
      <c r="TWJ563" s="304"/>
      <c r="TWK563" s="408"/>
      <c r="TWL563" s="472"/>
      <c r="TWM563" s="906"/>
      <c r="TWN563" s="31"/>
      <c r="TWO563" s="419"/>
      <c r="TWP563" s="419"/>
      <c r="TWQ563" s="471"/>
      <c r="TWR563" s="17"/>
      <c r="TWS563" s="419"/>
      <c r="TWT563" s="419"/>
      <c r="TWU563" s="17"/>
      <c r="TWV563" s="17"/>
      <c r="TWW563" s="913"/>
      <c r="TWX563" s="17"/>
      <c r="TWY563" s="17"/>
      <c r="TWZ563" s="219"/>
      <c r="TXA563" s="310"/>
      <c r="TXB563" s="304"/>
      <c r="TXC563" s="408"/>
      <c r="TXD563" s="472"/>
      <c r="TXE563" s="906"/>
      <c r="TXF563" s="31"/>
      <c r="TXG563" s="419"/>
      <c r="TXH563" s="419"/>
      <c r="TXI563" s="471"/>
      <c r="TXJ563" s="17"/>
      <c r="TXK563" s="419"/>
      <c r="TXL563" s="419"/>
      <c r="TXM563" s="17"/>
      <c r="TXN563" s="17"/>
      <c r="TXO563" s="913"/>
      <c r="TXP563" s="17"/>
      <c r="TXQ563" s="17"/>
      <c r="TXR563" s="219"/>
      <c r="TXS563" s="310"/>
      <c r="TXT563" s="304"/>
      <c r="TXU563" s="408"/>
      <c r="TXV563" s="472"/>
      <c r="TXW563" s="906"/>
      <c r="TXX563" s="31"/>
      <c r="TXY563" s="419"/>
      <c r="TXZ563" s="419"/>
      <c r="TYA563" s="471"/>
      <c r="TYB563" s="17"/>
      <c r="TYC563" s="419"/>
      <c r="TYD563" s="419"/>
      <c r="TYE563" s="17"/>
      <c r="TYF563" s="17"/>
      <c r="TYG563" s="913"/>
      <c r="TYH563" s="17"/>
      <c r="TYI563" s="17"/>
      <c r="TYJ563" s="219"/>
      <c r="TYK563" s="310"/>
      <c r="TYL563" s="304"/>
      <c r="TYM563" s="408"/>
      <c r="TYN563" s="472"/>
      <c r="TYO563" s="906"/>
      <c r="TYP563" s="31"/>
      <c r="TYQ563" s="419"/>
      <c r="TYR563" s="419"/>
      <c r="TYS563" s="471"/>
      <c r="TYT563" s="17"/>
      <c r="TYU563" s="419"/>
      <c r="TYV563" s="419"/>
      <c r="TYW563" s="17"/>
      <c r="TYX563" s="17"/>
      <c r="TYY563" s="913"/>
      <c r="TYZ563" s="17"/>
      <c r="TZA563" s="17"/>
      <c r="TZB563" s="219"/>
      <c r="TZC563" s="310"/>
      <c r="TZD563" s="304"/>
      <c r="TZE563" s="408"/>
      <c r="TZF563" s="472"/>
      <c r="TZG563" s="906"/>
      <c r="TZH563" s="31"/>
      <c r="TZI563" s="419"/>
      <c r="TZJ563" s="419"/>
      <c r="TZK563" s="471"/>
      <c r="TZL563" s="17"/>
      <c r="TZM563" s="419"/>
      <c r="TZN563" s="419"/>
      <c r="TZO563" s="17"/>
      <c r="TZP563" s="17"/>
      <c r="TZQ563" s="913"/>
      <c r="TZR563" s="17"/>
      <c r="TZS563" s="17"/>
      <c r="TZT563" s="219"/>
      <c r="TZU563" s="310"/>
      <c r="TZV563" s="304"/>
      <c r="TZW563" s="408"/>
      <c r="TZX563" s="472"/>
      <c r="TZY563" s="906"/>
      <c r="TZZ563" s="31"/>
      <c r="UAA563" s="419"/>
      <c r="UAB563" s="419"/>
      <c r="UAC563" s="471"/>
      <c r="UAD563" s="17"/>
      <c r="UAE563" s="419"/>
      <c r="UAF563" s="419"/>
      <c r="UAG563" s="17"/>
      <c r="UAH563" s="17"/>
      <c r="UAI563" s="913"/>
      <c r="UAJ563" s="17"/>
      <c r="UAK563" s="17"/>
      <c r="UAL563" s="219"/>
      <c r="UAM563" s="310"/>
      <c r="UAN563" s="304"/>
      <c r="UAO563" s="408"/>
      <c r="UAP563" s="472"/>
      <c r="UAQ563" s="906"/>
      <c r="UAR563" s="31"/>
      <c r="UAS563" s="419"/>
      <c r="UAT563" s="419"/>
      <c r="UAU563" s="471"/>
      <c r="UAV563" s="17"/>
      <c r="UAW563" s="419"/>
      <c r="UAX563" s="419"/>
      <c r="UAY563" s="17"/>
      <c r="UAZ563" s="17"/>
      <c r="UBA563" s="913"/>
      <c r="UBB563" s="17"/>
      <c r="UBC563" s="17"/>
      <c r="UBD563" s="219"/>
      <c r="UBE563" s="310"/>
      <c r="UBF563" s="304"/>
      <c r="UBG563" s="408"/>
      <c r="UBH563" s="472"/>
      <c r="UBI563" s="906"/>
      <c r="UBJ563" s="31"/>
      <c r="UBK563" s="419"/>
      <c r="UBL563" s="419"/>
      <c r="UBM563" s="471"/>
      <c r="UBN563" s="17"/>
      <c r="UBO563" s="419"/>
      <c r="UBP563" s="419"/>
      <c r="UBQ563" s="17"/>
      <c r="UBR563" s="17"/>
      <c r="UBS563" s="913"/>
      <c r="UBT563" s="17"/>
      <c r="UBU563" s="17"/>
      <c r="UBV563" s="219"/>
      <c r="UBW563" s="310"/>
      <c r="UBX563" s="304"/>
      <c r="UBY563" s="408"/>
      <c r="UBZ563" s="472"/>
      <c r="UCA563" s="906"/>
      <c r="UCB563" s="31"/>
      <c r="UCC563" s="419"/>
      <c r="UCD563" s="419"/>
      <c r="UCE563" s="471"/>
      <c r="UCF563" s="17"/>
      <c r="UCG563" s="419"/>
      <c r="UCH563" s="419"/>
      <c r="UCI563" s="17"/>
      <c r="UCJ563" s="17"/>
      <c r="UCK563" s="913"/>
      <c r="UCL563" s="17"/>
      <c r="UCM563" s="17"/>
      <c r="UCN563" s="219"/>
      <c r="UCO563" s="310"/>
      <c r="UCP563" s="304"/>
      <c r="UCQ563" s="408"/>
      <c r="UCR563" s="472"/>
      <c r="UCS563" s="906"/>
      <c r="UCT563" s="31"/>
      <c r="UCU563" s="419"/>
      <c r="UCV563" s="419"/>
      <c r="UCW563" s="471"/>
      <c r="UCX563" s="17"/>
      <c r="UCY563" s="419"/>
      <c r="UCZ563" s="419"/>
      <c r="UDA563" s="17"/>
      <c r="UDB563" s="17"/>
      <c r="UDC563" s="913"/>
      <c r="UDD563" s="17"/>
      <c r="UDE563" s="17"/>
      <c r="UDF563" s="219"/>
      <c r="UDG563" s="310"/>
      <c r="UDH563" s="304"/>
      <c r="UDI563" s="408"/>
      <c r="UDJ563" s="472"/>
      <c r="UDK563" s="906"/>
      <c r="UDL563" s="31"/>
      <c r="UDM563" s="419"/>
      <c r="UDN563" s="419"/>
      <c r="UDO563" s="471"/>
      <c r="UDP563" s="17"/>
      <c r="UDQ563" s="419"/>
      <c r="UDR563" s="419"/>
      <c r="UDS563" s="17"/>
      <c r="UDT563" s="17"/>
      <c r="UDU563" s="913"/>
      <c r="UDV563" s="17"/>
      <c r="UDW563" s="17"/>
      <c r="UDX563" s="219"/>
      <c r="UDY563" s="310"/>
      <c r="UDZ563" s="304"/>
      <c r="UEA563" s="408"/>
      <c r="UEB563" s="472"/>
      <c r="UEC563" s="906"/>
      <c r="UED563" s="31"/>
      <c r="UEE563" s="419"/>
      <c r="UEF563" s="419"/>
      <c r="UEG563" s="471"/>
      <c r="UEH563" s="17"/>
      <c r="UEI563" s="419"/>
      <c r="UEJ563" s="419"/>
      <c r="UEK563" s="17"/>
      <c r="UEL563" s="17"/>
      <c r="UEM563" s="913"/>
      <c r="UEN563" s="17"/>
      <c r="UEO563" s="17"/>
      <c r="UEP563" s="219"/>
      <c r="UEQ563" s="310"/>
      <c r="UER563" s="304"/>
      <c r="UES563" s="408"/>
      <c r="UET563" s="472"/>
      <c r="UEU563" s="906"/>
      <c r="UEV563" s="31"/>
      <c r="UEW563" s="419"/>
      <c r="UEX563" s="419"/>
      <c r="UEY563" s="471"/>
      <c r="UEZ563" s="17"/>
      <c r="UFA563" s="419"/>
      <c r="UFB563" s="419"/>
      <c r="UFC563" s="17"/>
      <c r="UFD563" s="17"/>
      <c r="UFE563" s="913"/>
      <c r="UFF563" s="17"/>
      <c r="UFG563" s="17"/>
      <c r="UFH563" s="219"/>
      <c r="UFI563" s="310"/>
      <c r="UFJ563" s="304"/>
      <c r="UFK563" s="408"/>
      <c r="UFL563" s="472"/>
      <c r="UFM563" s="906"/>
      <c r="UFN563" s="31"/>
      <c r="UFO563" s="419"/>
      <c r="UFP563" s="419"/>
      <c r="UFQ563" s="471"/>
      <c r="UFR563" s="17"/>
      <c r="UFS563" s="419"/>
      <c r="UFT563" s="419"/>
      <c r="UFU563" s="17"/>
      <c r="UFV563" s="17"/>
      <c r="UFW563" s="913"/>
      <c r="UFX563" s="17"/>
      <c r="UFY563" s="17"/>
      <c r="UFZ563" s="219"/>
      <c r="UGA563" s="310"/>
      <c r="UGB563" s="304"/>
      <c r="UGC563" s="408"/>
      <c r="UGD563" s="472"/>
      <c r="UGE563" s="906"/>
      <c r="UGF563" s="31"/>
      <c r="UGG563" s="419"/>
      <c r="UGH563" s="419"/>
      <c r="UGI563" s="471"/>
      <c r="UGJ563" s="17"/>
      <c r="UGK563" s="419"/>
      <c r="UGL563" s="419"/>
      <c r="UGM563" s="17"/>
      <c r="UGN563" s="17"/>
      <c r="UGO563" s="913"/>
      <c r="UGP563" s="17"/>
      <c r="UGQ563" s="17"/>
      <c r="UGR563" s="219"/>
      <c r="UGS563" s="310"/>
      <c r="UGT563" s="304"/>
      <c r="UGU563" s="408"/>
      <c r="UGV563" s="472"/>
      <c r="UGW563" s="906"/>
      <c r="UGX563" s="31"/>
      <c r="UGY563" s="419"/>
      <c r="UGZ563" s="419"/>
      <c r="UHA563" s="471"/>
      <c r="UHB563" s="17"/>
      <c r="UHC563" s="419"/>
      <c r="UHD563" s="419"/>
      <c r="UHE563" s="17"/>
      <c r="UHF563" s="17"/>
      <c r="UHG563" s="913"/>
      <c r="UHH563" s="17"/>
      <c r="UHI563" s="17"/>
      <c r="UHJ563" s="219"/>
      <c r="UHK563" s="310"/>
      <c r="UHL563" s="304"/>
      <c r="UHM563" s="408"/>
      <c r="UHN563" s="472"/>
      <c r="UHO563" s="906"/>
      <c r="UHP563" s="31"/>
      <c r="UHQ563" s="419"/>
      <c r="UHR563" s="419"/>
      <c r="UHS563" s="471"/>
      <c r="UHT563" s="17"/>
      <c r="UHU563" s="419"/>
      <c r="UHV563" s="419"/>
      <c r="UHW563" s="17"/>
      <c r="UHX563" s="17"/>
      <c r="UHY563" s="913"/>
      <c r="UHZ563" s="17"/>
      <c r="UIA563" s="17"/>
      <c r="UIB563" s="219"/>
      <c r="UIC563" s="310"/>
      <c r="UID563" s="304"/>
      <c r="UIE563" s="408"/>
      <c r="UIF563" s="472"/>
      <c r="UIG563" s="906"/>
      <c r="UIH563" s="31"/>
      <c r="UII563" s="419"/>
      <c r="UIJ563" s="419"/>
      <c r="UIK563" s="471"/>
      <c r="UIL563" s="17"/>
      <c r="UIM563" s="419"/>
      <c r="UIN563" s="419"/>
      <c r="UIO563" s="17"/>
      <c r="UIP563" s="17"/>
      <c r="UIQ563" s="913"/>
      <c r="UIR563" s="17"/>
      <c r="UIS563" s="17"/>
      <c r="UIT563" s="219"/>
      <c r="UIU563" s="310"/>
      <c r="UIV563" s="304"/>
      <c r="UIW563" s="408"/>
      <c r="UIX563" s="472"/>
      <c r="UIY563" s="906"/>
      <c r="UIZ563" s="31"/>
      <c r="UJA563" s="419"/>
      <c r="UJB563" s="419"/>
      <c r="UJC563" s="471"/>
      <c r="UJD563" s="17"/>
      <c r="UJE563" s="419"/>
      <c r="UJF563" s="419"/>
      <c r="UJG563" s="17"/>
      <c r="UJH563" s="17"/>
      <c r="UJI563" s="913"/>
      <c r="UJJ563" s="17"/>
      <c r="UJK563" s="17"/>
      <c r="UJL563" s="219"/>
      <c r="UJM563" s="310"/>
      <c r="UJN563" s="304"/>
      <c r="UJO563" s="408"/>
      <c r="UJP563" s="472"/>
      <c r="UJQ563" s="906"/>
      <c r="UJR563" s="31"/>
      <c r="UJS563" s="419"/>
      <c r="UJT563" s="419"/>
      <c r="UJU563" s="471"/>
      <c r="UJV563" s="17"/>
      <c r="UJW563" s="419"/>
      <c r="UJX563" s="419"/>
      <c r="UJY563" s="17"/>
      <c r="UJZ563" s="17"/>
      <c r="UKA563" s="913"/>
      <c r="UKB563" s="17"/>
      <c r="UKC563" s="17"/>
      <c r="UKD563" s="219"/>
      <c r="UKE563" s="310"/>
      <c r="UKF563" s="304"/>
      <c r="UKG563" s="408"/>
      <c r="UKH563" s="472"/>
      <c r="UKI563" s="906"/>
      <c r="UKJ563" s="31"/>
      <c r="UKK563" s="419"/>
      <c r="UKL563" s="419"/>
      <c r="UKM563" s="471"/>
      <c r="UKN563" s="17"/>
      <c r="UKO563" s="419"/>
      <c r="UKP563" s="419"/>
      <c r="UKQ563" s="17"/>
      <c r="UKR563" s="17"/>
      <c r="UKS563" s="913"/>
      <c r="UKT563" s="17"/>
      <c r="UKU563" s="17"/>
      <c r="UKV563" s="219"/>
      <c r="UKW563" s="310"/>
      <c r="UKX563" s="304"/>
      <c r="UKY563" s="408"/>
      <c r="UKZ563" s="472"/>
      <c r="ULA563" s="906"/>
      <c r="ULB563" s="31"/>
      <c r="ULC563" s="419"/>
      <c r="ULD563" s="419"/>
      <c r="ULE563" s="471"/>
      <c r="ULF563" s="17"/>
      <c r="ULG563" s="419"/>
      <c r="ULH563" s="419"/>
      <c r="ULI563" s="17"/>
      <c r="ULJ563" s="17"/>
      <c r="ULK563" s="913"/>
      <c r="ULL563" s="17"/>
      <c r="ULM563" s="17"/>
      <c r="ULN563" s="219"/>
      <c r="ULO563" s="310"/>
      <c r="ULP563" s="304"/>
      <c r="ULQ563" s="408"/>
      <c r="ULR563" s="472"/>
      <c r="ULS563" s="906"/>
      <c r="ULT563" s="31"/>
      <c r="ULU563" s="419"/>
      <c r="ULV563" s="419"/>
      <c r="ULW563" s="471"/>
      <c r="ULX563" s="17"/>
      <c r="ULY563" s="419"/>
      <c r="ULZ563" s="419"/>
      <c r="UMA563" s="17"/>
      <c r="UMB563" s="17"/>
      <c r="UMC563" s="913"/>
      <c r="UMD563" s="17"/>
      <c r="UME563" s="17"/>
      <c r="UMF563" s="219"/>
      <c r="UMG563" s="310"/>
      <c r="UMH563" s="304"/>
      <c r="UMI563" s="408"/>
      <c r="UMJ563" s="472"/>
      <c r="UMK563" s="906"/>
      <c r="UML563" s="31"/>
      <c r="UMM563" s="419"/>
      <c r="UMN563" s="419"/>
      <c r="UMO563" s="471"/>
      <c r="UMP563" s="17"/>
      <c r="UMQ563" s="419"/>
      <c r="UMR563" s="419"/>
      <c r="UMS563" s="17"/>
      <c r="UMT563" s="17"/>
      <c r="UMU563" s="913"/>
      <c r="UMV563" s="17"/>
      <c r="UMW563" s="17"/>
      <c r="UMX563" s="219"/>
      <c r="UMY563" s="310"/>
      <c r="UMZ563" s="304"/>
      <c r="UNA563" s="408"/>
      <c r="UNB563" s="472"/>
      <c r="UNC563" s="906"/>
      <c r="UND563" s="31"/>
      <c r="UNE563" s="419"/>
      <c r="UNF563" s="419"/>
      <c r="UNG563" s="471"/>
      <c r="UNH563" s="17"/>
      <c r="UNI563" s="419"/>
      <c r="UNJ563" s="419"/>
      <c r="UNK563" s="17"/>
      <c r="UNL563" s="17"/>
      <c r="UNM563" s="913"/>
      <c r="UNN563" s="17"/>
      <c r="UNO563" s="17"/>
      <c r="UNP563" s="219"/>
      <c r="UNQ563" s="310"/>
      <c r="UNR563" s="304"/>
      <c r="UNS563" s="408"/>
      <c r="UNT563" s="472"/>
      <c r="UNU563" s="906"/>
      <c r="UNV563" s="31"/>
      <c r="UNW563" s="419"/>
      <c r="UNX563" s="419"/>
      <c r="UNY563" s="471"/>
      <c r="UNZ563" s="17"/>
      <c r="UOA563" s="419"/>
      <c r="UOB563" s="419"/>
      <c r="UOC563" s="17"/>
      <c r="UOD563" s="17"/>
      <c r="UOE563" s="913"/>
      <c r="UOF563" s="17"/>
      <c r="UOG563" s="17"/>
      <c r="UOH563" s="219"/>
      <c r="UOI563" s="310"/>
      <c r="UOJ563" s="304"/>
      <c r="UOK563" s="408"/>
      <c r="UOL563" s="472"/>
      <c r="UOM563" s="906"/>
      <c r="UON563" s="31"/>
      <c r="UOO563" s="419"/>
      <c r="UOP563" s="419"/>
      <c r="UOQ563" s="471"/>
      <c r="UOR563" s="17"/>
      <c r="UOS563" s="419"/>
      <c r="UOT563" s="419"/>
      <c r="UOU563" s="17"/>
      <c r="UOV563" s="17"/>
      <c r="UOW563" s="913"/>
      <c r="UOX563" s="17"/>
      <c r="UOY563" s="17"/>
      <c r="UOZ563" s="219"/>
      <c r="UPA563" s="310"/>
      <c r="UPB563" s="304"/>
      <c r="UPC563" s="408"/>
      <c r="UPD563" s="472"/>
      <c r="UPE563" s="906"/>
      <c r="UPF563" s="31"/>
      <c r="UPG563" s="419"/>
      <c r="UPH563" s="419"/>
      <c r="UPI563" s="471"/>
      <c r="UPJ563" s="17"/>
      <c r="UPK563" s="419"/>
      <c r="UPL563" s="419"/>
      <c r="UPM563" s="17"/>
      <c r="UPN563" s="17"/>
      <c r="UPO563" s="913"/>
      <c r="UPP563" s="17"/>
      <c r="UPQ563" s="17"/>
      <c r="UPR563" s="219"/>
      <c r="UPS563" s="310"/>
      <c r="UPT563" s="304"/>
      <c r="UPU563" s="408"/>
      <c r="UPV563" s="472"/>
      <c r="UPW563" s="906"/>
      <c r="UPX563" s="31"/>
      <c r="UPY563" s="419"/>
      <c r="UPZ563" s="419"/>
      <c r="UQA563" s="471"/>
      <c r="UQB563" s="17"/>
      <c r="UQC563" s="419"/>
      <c r="UQD563" s="419"/>
      <c r="UQE563" s="17"/>
      <c r="UQF563" s="17"/>
      <c r="UQG563" s="913"/>
      <c r="UQH563" s="17"/>
      <c r="UQI563" s="17"/>
      <c r="UQJ563" s="219"/>
      <c r="UQK563" s="310"/>
      <c r="UQL563" s="304"/>
      <c r="UQM563" s="408"/>
      <c r="UQN563" s="472"/>
      <c r="UQO563" s="906"/>
      <c r="UQP563" s="31"/>
      <c r="UQQ563" s="419"/>
      <c r="UQR563" s="419"/>
      <c r="UQS563" s="471"/>
      <c r="UQT563" s="17"/>
      <c r="UQU563" s="419"/>
      <c r="UQV563" s="419"/>
      <c r="UQW563" s="17"/>
      <c r="UQX563" s="17"/>
      <c r="UQY563" s="913"/>
      <c r="UQZ563" s="17"/>
      <c r="URA563" s="17"/>
      <c r="URB563" s="219"/>
      <c r="URC563" s="310"/>
      <c r="URD563" s="304"/>
      <c r="URE563" s="408"/>
      <c r="URF563" s="472"/>
      <c r="URG563" s="906"/>
      <c r="URH563" s="31"/>
      <c r="URI563" s="419"/>
      <c r="URJ563" s="419"/>
      <c r="URK563" s="471"/>
      <c r="URL563" s="17"/>
      <c r="URM563" s="419"/>
      <c r="URN563" s="419"/>
      <c r="URO563" s="17"/>
      <c r="URP563" s="17"/>
      <c r="URQ563" s="913"/>
      <c r="URR563" s="17"/>
      <c r="URS563" s="17"/>
      <c r="URT563" s="219"/>
      <c r="URU563" s="310"/>
      <c r="URV563" s="304"/>
      <c r="URW563" s="408"/>
      <c r="URX563" s="472"/>
      <c r="URY563" s="906"/>
      <c r="URZ563" s="31"/>
      <c r="USA563" s="419"/>
      <c r="USB563" s="419"/>
      <c r="USC563" s="471"/>
      <c r="USD563" s="17"/>
      <c r="USE563" s="419"/>
      <c r="USF563" s="419"/>
      <c r="USG563" s="17"/>
      <c r="USH563" s="17"/>
      <c r="USI563" s="913"/>
      <c r="USJ563" s="17"/>
      <c r="USK563" s="17"/>
      <c r="USL563" s="219"/>
      <c r="USM563" s="310"/>
      <c r="USN563" s="304"/>
      <c r="USO563" s="408"/>
      <c r="USP563" s="472"/>
      <c r="USQ563" s="906"/>
      <c r="USR563" s="31"/>
      <c r="USS563" s="419"/>
      <c r="UST563" s="419"/>
      <c r="USU563" s="471"/>
      <c r="USV563" s="17"/>
      <c r="USW563" s="419"/>
      <c r="USX563" s="419"/>
      <c r="USY563" s="17"/>
      <c r="USZ563" s="17"/>
      <c r="UTA563" s="913"/>
      <c r="UTB563" s="17"/>
      <c r="UTC563" s="17"/>
      <c r="UTD563" s="219"/>
      <c r="UTE563" s="310"/>
      <c r="UTF563" s="304"/>
      <c r="UTG563" s="408"/>
      <c r="UTH563" s="472"/>
      <c r="UTI563" s="906"/>
      <c r="UTJ563" s="31"/>
      <c r="UTK563" s="419"/>
      <c r="UTL563" s="419"/>
      <c r="UTM563" s="471"/>
      <c r="UTN563" s="17"/>
      <c r="UTO563" s="419"/>
      <c r="UTP563" s="419"/>
      <c r="UTQ563" s="17"/>
      <c r="UTR563" s="17"/>
      <c r="UTS563" s="913"/>
      <c r="UTT563" s="17"/>
      <c r="UTU563" s="17"/>
      <c r="UTV563" s="219"/>
      <c r="UTW563" s="310"/>
      <c r="UTX563" s="304"/>
      <c r="UTY563" s="408"/>
      <c r="UTZ563" s="472"/>
      <c r="UUA563" s="906"/>
      <c r="UUB563" s="31"/>
      <c r="UUC563" s="419"/>
      <c r="UUD563" s="419"/>
      <c r="UUE563" s="471"/>
      <c r="UUF563" s="17"/>
      <c r="UUG563" s="419"/>
      <c r="UUH563" s="419"/>
      <c r="UUI563" s="17"/>
      <c r="UUJ563" s="17"/>
      <c r="UUK563" s="913"/>
      <c r="UUL563" s="17"/>
      <c r="UUM563" s="17"/>
      <c r="UUN563" s="219"/>
      <c r="UUO563" s="310"/>
      <c r="UUP563" s="304"/>
      <c r="UUQ563" s="408"/>
      <c r="UUR563" s="472"/>
      <c r="UUS563" s="906"/>
      <c r="UUT563" s="31"/>
      <c r="UUU563" s="419"/>
      <c r="UUV563" s="419"/>
      <c r="UUW563" s="471"/>
      <c r="UUX563" s="17"/>
      <c r="UUY563" s="419"/>
      <c r="UUZ563" s="419"/>
      <c r="UVA563" s="17"/>
      <c r="UVB563" s="17"/>
      <c r="UVC563" s="913"/>
      <c r="UVD563" s="17"/>
      <c r="UVE563" s="17"/>
      <c r="UVF563" s="219"/>
      <c r="UVG563" s="310"/>
      <c r="UVH563" s="304"/>
      <c r="UVI563" s="408"/>
      <c r="UVJ563" s="472"/>
      <c r="UVK563" s="906"/>
      <c r="UVL563" s="31"/>
      <c r="UVM563" s="419"/>
      <c r="UVN563" s="419"/>
      <c r="UVO563" s="471"/>
      <c r="UVP563" s="17"/>
      <c r="UVQ563" s="419"/>
      <c r="UVR563" s="419"/>
      <c r="UVS563" s="17"/>
      <c r="UVT563" s="17"/>
      <c r="UVU563" s="913"/>
      <c r="UVV563" s="17"/>
      <c r="UVW563" s="17"/>
      <c r="UVX563" s="219"/>
      <c r="UVY563" s="310"/>
      <c r="UVZ563" s="304"/>
      <c r="UWA563" s="408"/>
      <c r="UWB563" s="472"/>
      <c r="UWC563" s="906"/>
      <c r="UWD563" s="31"/>
      <c r="UWE563" s="419"/>
      <c r="UWF563" s="419"/>
      <c r="UWG563" s="471"/>
      <c r="UWH563" s="17"/>
      <c r="UWI563" s="419"/>
      <c r="UWJ563" s="419"/>
      <c r="UWK563" s="17"/>
      <c r="UWL563" s="17"/>
      <c r="UWM563" s="913"/>
      <c r="UWN563" s="17"/>
      <c r="UWO563" s="17"/>
      <c r="UWP563" s="219"/>
      <c r="UWQ563" s="310"/>
      <c r="UWR563" s="304"/>
      <c r="UWS563" s="408"/>
      <c r="UWT563" s="472"/>
      <c r="UWU563" s="906"/>
      <c r="UWV563" s="31"/>
      <c r="UWW563" s="419"/>
      <c r="UWX563" s="419"/>
      <c r="UWY563" s="471"/>
      <c r="UWZ563" s="17"/>
      <c r="UXA563" s="419"/>
      <c r="UXB563" s="419"/>
      <c r="UXC563" s="17"/>
      <c r="UXD563" s="17"/>
      <c r="UXE563" s="913"/>
      <c r="UXF563" s="17"/>
      <c r="UXG563" s="17"/>
      <c r="UXH563" s="219"/>
      <c r="UXI563" s="310"/>
      <c r="UXJ563" s="304"/>
      <c r="UXK563" s="408"/>
      <c r="UXL563" s="472"/>
      <c r="UXM563" s="906"/>
      <c r="UXN563" s="31"/>
      <c r="UXO563" s="419"/>
      <c r="UXP563" s="419"/>
      <c r="UXQ563" s="471"/>
      <c r="UXR563" s="17"/>
      <c r="UXS563" s="419"/>
      <c r="UXT563" s="419"/>
      <c r="UXU563" s="17"/>
      <c r="UXV563" s="17"/>
      <c r="UXW563" s="913"/>
      <c r="UXX563" s="17"/>
      <c r="UXY563" s="17"/>
      <c r="UXZ563" s="219"/>
      <c r="UYA563" s="310"/>
      <c r="UYB563" s="304"/>
      <c r="UYC563" s="408"/>
      <c r="UYD563" s="472"/>
      <c r="UYE563" s="906"/>
      <c r="UYF563" s="31"/>
      <c r="UYG563" s="419"/>
      <c r="UYH563" s="419"/>
      <c r="UYI563" s="471"/>
      <c r="UYJ563" s="17"/>
      <c r="UYK563" s="419"/>
      <c r="UYL563" s="419"/>
      <c r="UYM563" s="17"/>
      <c r="UYN563" s="17"/>
      <c r="UYO563" s="913"/>
      <c r="UYP563" s="17"/>
      <c r="UYQ563" s="17"/>
      <c r="UYR563" s="219"/>
      <c r="UYS563" s="310"/>
      <c r="UYT563" s="304"/>
      <c r="UYU563" s="408"/>
      <c r="UYV563" s="472"/>
      <c r="UYW563" s="906"/>
      <c r="UYX563" s="31"/>
      <c r="UYY563" s="419"/>
      <c r="UYZ563" s="419"/>
      <c r="UZA563" s="471"/>
      <c r="UZB563" s="17"/>
      <c r="UZC563" s="419"/>
      <c r="UZD563" s="419"/>
      <c r="UZE563" s="17"/>
      <c r="UZF563" s="17"/>
      <c r="UZG563" s="913"/>
      <c r="UZH563" s="17"/>
      <c r="UZI563" s="17"/>
      <c r="UZJ563" s="219"/>
      <c r="UZK563" s="310"/>
      <c r="UZL563" s="304"/>
      <c r="UZM563" s="408"/>
      <c r="UZN563" s="472"/>
      <c r="UZO563" s="906"/>
      <c r="UZP563" s="31"/>
      <c r="UZQ563" s="419"/>
      <c r="UZR563" s="419"/>
      <c r="UZS563" s="471"/>
      <c r="UZT563" s="17"/>
      <c r="UZU563" s="419"/>
      <c r="UZV563" s="419"/>
      <c r="UZW563" s="17"/>
      <c r="UZX563" s="17"/>
      <c r="UZY563" s="913"/>
      <c r="UZZ563" s="17"/>
      <c r="VAA563" s="17"/>
      <c r="VAB563" s="219"/>
      <c r="VAC563" s="310"/>
      <c r="VAD563" s="304"/>
      <c r="VAE563" s="408"/>
      <c r="VAF563" s="472"/>
      <c r="VAG563" s="906"/>
      <c r="VAH563" s="31"/>
      <c r="VAI563" s="419"/>
      <c r="VAJ563" s="419"/>
      <c r="VAK563" s="471"/>
      <c r="VAL563" s="17"/>
      <c r="VAM563" s="419"/>
      <c r="VAN563" s="419"/>
      <c r="VAO563" s="17"/>
      <c r="VAP563" s="17"/>
      <c r="VAQ563" s="913"/>
      <c r="VAR563" s="17"/>
      <c r="VAS563" s="17"/>
      <c r="VAT563" s="219"/>
      <c r="VAU563" s="310"/>
      <c r="VAV563" s="304"/>
      <c r="VAW563" s="408"/>
      <c r="VAX563" s="472"/>
      <c r="VAY563" s="906"/>
      <c r="VAZ563" s="31"/>
      <c r="VBA563" s="419"/>
      <c r="VBB563" s="419"/>
      <c r="VBC563" s="471"/>
      <c r="VBD563" s="17"/>
      <c r="VBE563" s="419"/>
      <c r="VBF563" s="419"/>
      <c r="VBG563" s="17"/>
      <c r="VBH563" s="17"/>
      <c r="VBI563" s="913"/>
      <c r="VBJ563" s="17"/>
      <c r="VBK563" s="17"/>
      <c r="VBL563" s="219"/>
      <c r="VBM563" s="310"/>
      <c r="VBN563" s="304"/>
      <c r="VBO563" s="408"/>
      <c r="VBP563" s="472"/>
      <c r="VBQ563" s="906"/>
      <c r="VBR563" s="31"/>
      <c r="VBS563" s="419"/>
      <c r="VBT563" s="419"/>
      <c r="VBU563" s="471"/>
      <c r="VBV563" s="17"/>
      <c r="VBW563" s="419"/>
      <c r="VBX563" s="419"/>
      <c r="VBY563" s="17"/>
      <c r="VBZ563" s="17"/>
      <c r="VCA563" s="913"/>
      <c r="VCB563" s="17"/>
      <c r="VCC563" s="17"/>
      <c r="VCD563" s="219"/>
      <c r="VCE563" s="310"/>
      <c r="VCF563" s="304"/>
      <c r="VCG563" s="408"/>
      <c r="VCH563" s="472"/>
      <c r="VCI563" s="906"/>
      <c r="VCJ563" s="31"/>
      <c r="VCK563" s="419"/>
      <c r="VCL563" s="419"/>
      <c r="VCM563" s="471"/>
      <c r="VCN563" s="17"/>
      <c r="VCO563" s="419"/>
      <c r="VCP563" s="419"/>
      <c r="VCQ563" s="17"/>
      <c r="VCR563" s="17"/>
      <c r="VCS563" s="913"/>
      <c r="VCT563" s="17"/>
      <c r="VCU563" s="17"/>
      <c r="VCV563" s="219"/>
      <c r="VCW563" s="310"/>
      <c r="VCX563" s="304"/>
      <c r="VCY563" s="408"/>
      <c r="VCZ563" s="472"/>
      <c r="VDA563" s="906"/>
      <c r="VDB563" s="31"/>
      <c r="VDC563" s="419"/>
      <c r="VDD563" s="419"/>
      <c r="VDE563" s="471"/>
      <c r="VDF563" s="17"/>
      <c r="VDG563" s="419"/>
      <c r="VDH563" s="419"/>
      <c r="VDI563" s="17"/>
      <c r="VDJ563" s="17"/>
      <c r="VDK563" s="913"/>
      <c r="VDL563" s="17"/>
      <c r="VDM563" s="17"/>
      <c r="VDN563" s="219"/>
      <c r="VDO563" s="310"/>
      <c r="VDP563" s="304"/>
      <c r="VDQ563" s="408"/>
      <c r="VDR563" s="472"/>
      <c r="VDS563" s="906"/>
      <c r="VDT563" s="31"/>
      <c r="VDU563" s="419"/>
      <c r="VDV563" s="419"/>
      <c r="VDW563" s="471"/>
      <c r="VDX563" s="17"/>
      <c r="VDY563" s="419"/>
      <c r="VDZ563" s="419"/>
      <c r="VEA563" s="17"/>
      <c r="VEB563" s="17"/>
      <c r="VEC563" s="913"/>
      <c r="VED563" s="17"/>
      <c r="VEE563" s="17"/>
      <c r="VEF563" s="219"/>
      <c r="VEG563" s="310"/>
      <c r="VEH563" s="304"/>
      <c r="VEI563" s="408"/>
      <c r="VEJ563" s="472"/>
      <c r="VEK563" s="906"/>
      <c r="VEL563" s="31"/>
      <c r="VEM563" s="419"/>
      <c r="VEN563" s="419"/>
      <c r="VEO563" s="471"/>
      <c r="VEP563" s="17"/>
      <c r="VEQ563" s="419"/>
      <c r="VER563" s="419"/>
      <c r="VES563" s="17"/>
      <c r="VET563" s="17"/>
      <c r="VEU563" s="913"/>
      <c r="VEV563" s="17"/>
      <c r="VEW563" s="17"/>
      <c r="VEX563" s="219"/>
      <c r="VEY563" s="310"/>
      <c r="VEZ563" s="304"/>
      <c r="VFA563" s="408"/>
      <c r="VFB563" s="472"/>
      <c r="VFC563" s="906"/>
      <c r="VFD563" s="31"/>
      <c r="VFE563" s="419"/>
      <c r="VFF563" s="419"/>
      <c r="VFG563" s="471"/>
      <c r="VFH563" s="17"/>
      <c r="VFI563" s="419"/>
      <c r="VFJ563" s="419"/>
      <c r="VFK563" s="17"/>
      <c r="VFL563" s="17"/>
      <c r="VFM563" s="913"/>
      <c r="VFN563" s="17"/>
      <c r="VFO563" s="17"/>
      <c r="VFP563" s="219"/>
      <c r="VFQ563" s="310"/>
      <c r="VFR563" s="304"/>
      <c r="VFS563" s="408"/>
      <c r="VFT563" s="472"/>
      <c r="VFU563" s="906"/>
      <c r="VFV563" s="31"/>
      <c r="VFW563" s="419"/>
      <c r="VFX563" s="419"/>
      <c r="VFY563" s="471"/>
      <c r="VFZ563" s="17"/>
      <c r="VGA563" s="419"/>
      <c r="VGB563" s="419"/>
      <c r="VGC563" s="17"/>
      <c r="VGD563" s="17"/>
      <c r="VGE563" s="913"/>
      <c r="VGF563" s="17"/>
      <c r="VGG563" s="17"/>
      <c r="VGH563" s="219"/>
      <c r="VGI563" s="310"/>
      <c r="VGJ563" s="304"/>
      <c r="VGK563" s="408"/>
      <c r="VGL563" s="472"/>
      <c r="VGM563" s="906"/>
      <c r="VGN563" s="31"/>
      <c r="VGO563" s="419"/>
      <c r="VGP563" s="419"/>
      <c r="VGQ563" s="471"/>
      <c r="VGR563" s="17"/>
      <c r="VGS563" s="419"/>
      <c r="VGT563" s="419"/>
      <c r="VGU563" s="17"/>
      <c r="VGV563" s="17"/>
      <c r="VGW563" s="913"/>
      <c r="VGX563" s="17"/>
      <c r="VGY563" s="17"/>
      <c r="VGZ563" s="219"/>
      <c r="VHA563" s="310"/>
      <c r="VHB563" s="304"/>
      <c r="VHC563" s="408"/>
      <c r="VHD563" s="472"/>
      <c r="VHE563" s="906"/>
      <c r="VHF563" s="31"/>
      <c r="VHG563" s="419"/>
      <c r="VHH563" s="419"/>
      <c r="VHI563" s="471"/>
      <c r="VHJ563" s="17"/>
      <c r="VHK563" s="419"/>
      <c r="VHL563" s="419"/>
      <c r="VHM563" s="17"/>
      <c r="VHN563" s="17"/>
      <c r="VHO563" s="913"/>
      <c r="VHP563" s="17"/>
      <c r="VHQ563" s="17"/>
      <c r="VHR563" s="219"/>
      <c r="VHS563" s="310"/>
      <c r="VHT563" s="304"/>
      <c r="VHU563" s="408"/>
      <c r="VHV563" s="472"/>
      <c r="VHW563" s="906"/>
      <c r="VHX563" s="31"/>
      <c r="VHY563" s="419"/>
      <c r="VHZ563" s="419"/>
      <c r="VIA563" s="471"/>
      <c r="VIB563" s="17"/>
      <c r="VIC563" s="419"/>
      <c r="VID563" s="419"/>
      <c r="VIE563" s="17"/>
      <c r="VIF563" s="17"/>
      <c r="VIG563" s="913"/>
      <c r="VIH563" s="17"/>
      <c r="VII563" s="17"/>
      <c r="VIJ563" s="219"/>
      <c r="VIK563" s="310"/>
      <c r="VIL563" s="304"/>
      <c r="VIM563" s="408"/>
      <c r="VIN563" s="472"/>
      <c r="VIO563" s="906"/>
      <c r="VIP563" s="31"/>
      <c r="VIQ563" s="419"/>
      <c r="VIR563" s="419"/>
      <c r="VIS563" s="471"/>
      <c r="VIT563" s="17"/>
      <c r="VIU563" s="419"/>
      <c r="VIV563" s="419"/>
      <c r="VIW563" s="17"/>
      <c r="VIX563" s="17"/>
      <c r="VIY563" s="913"/>
      <c r="VIZ563" s="17"/>
      <c r="VJA563" s="17"/>
      <c r="VJB563" s="219"/>
      <c r="VJC563" s="310"/>
      <c r="VJD563" s="304"/>
      <c r="VJE563" s="408"/>
      <c r="VJF563" s="472"/>
      <c r="VJG563" s="906"/>
      <c r="VJH563" s="31"/>
      <c r="VJI563" s="419"/>
      <c r="VJJ563" s="419"/>
      <c r="VJK563" s="471"/>
      <c r="VJL563" s="17"/>
      <c r="VJM563" s="419"/>
      <c r="VJN563" s="419"/>
      <c r="VJO563" s="17"/>
      <c r="VJP563" s="17"/>
      <c r="VJQ563" s="913"/>
      <c r="VJR563" s="17"/>
      <c r="VJS563" s="17"/>
      <c r="VJT563" s="219"/>
      <c r="VJU563" s="310"/>
      <c r="VJV563" s="304"/>
      <c r="VJW563" s="408"/>
      <c r="VJX563" s="472"/>
      <c r="VJY563" s="906"/>
      <c r="VJZ563" s="31"/>
      <c r="VKA563" s="419"/>
      <c r="VKB563" s="419"/>
      <c r="VKC563" s="471"/>
      <c r="VKD563" s="17"/>
      <c r="VKE563" s="419"/>
      <c r="VKF563" s="419"/>
      <c r="VKG563" s="17"/>
      <c r="VKH563" s="17"/>
      <c r="VKI563" s="913"/>
      <c r="VKJ563" s="17"/>
      <c r="VKK563" s="17"/>
      <c r="VKL563" s="219"/>
      <c r="VKM563" s="310"/>
      <c r="VKN563" s="304"/>
      <c r="VKO563" s="408"/>
      <c r="VKP563" s="472"/>
      <c r="VKQ563" s="906"/>
      <c r="VKR563" s="31"/>
      <c r="VKS563" s="419"/>
      <c r="VKT563" s="419"/>
      <c r="VKU563" s="471"/>
      <c r="VKV563" s="17"/>
      <c r="VKW563" s="419"/>
      <c r="VKX563" s="419"/>
      <c r="VKY563" s="17"/>
      <c r="VKZ563" s="17"/>
      <c r="VLA563" s="913"/>
      <c r="VLB563" s="17"/>
      <c r="VLC563" s="17"/>
      <c r="VLD563" s="219"/>
      <c r="VLE563" s="310"/>
      <c r="VLF563" s="304"/>
      <c r="VLG563" s="408"/>
      <c r="VLH563" s="472"/>
      <c r="VLI563" s="906"/>
      <c r="VLJ563" s="31"/>
      <c r="VLK563" s="419"/>
      <c r="VLL563" s="419"/>
      <c r="VLM563" s="471"/>
      <c r="VLN563" s="17"/>
      <c r="VLO563" s="419"/>
      <c r="VLP563" s="419"/>
      <c r="VLQ563" s="17"/>
      <c r="VLR563" s="17"/>
      <c r="VLS563" s="913"/>
      <c r="VLT563" s="17"/>
      <c r="VLU563" s="17"/>
      <c r="VLV563" s="219"/>
      <c r="VLW563" s="310"/>
      <c r="VLX563" s="304"/>
      <c r="VLY563" s="408"/>
      <c r="VLZ563" s="472"/>
      <c r="VMA563" s="906"/>
      <c r="VMB563" s="31"/>
      <c r="VMC563" s="419"/>
      <c r="VMD563" s="419"/>
      <c r="VME563" s="471"/>
      <c r="VMF563" s="17"/>
      <c r="VMG563" s="419"/>
      <c r="VMH563" s="419"/>
      <c r="VMI563" s="17"/>
      <c r="VMJ563" s="17"/>
      <c r="VMK563" s="913"/>
      <c r="VML563" s="17"/>
      <c r="VMM563" s="17"/>
      <c r="VMN563" s="219"/>
      <c r="VMO563" s="310"/>
      <c r="VMP563" s="304"/>
      <c r="VMQ563" s="408"/>
      <c r="VMR563" s="472"/>
      <c r="VMS563" s="906"/>
      <c r="VMT563" s="31"/>
      <c r="VMU563" s="419"/>
      <c r="VMV563" s="419"/>
      <c r="VMW563" s="471"/>
      <c r="VMX563" s="17"/>
      <c r="VMY563" s="419"/>
      <c r="VMZ563" s="419"/>
      <c r="VNA563" s="17"/>
      <c r="VNB563" s="17"/>
      <c r="VNC563" s="913"/>
      <c r="VND563" s="17"/>
      <c r="VNE563" s="17"/>
      <c r="VNF563" s="219"/>
      <c r="VNG563" s="310"/>
      <c r="VNH563" s="304"/>
      <c r="VNI563" s="408"/>
      <c r="VNJ563" s="472"/>
      <c r="VNK563" s="906"/>
      <c r="VNL563" s="31"/>
      <c r="VNM563" s="419"/>
      <c r="VNN563" s="419"/>
      <c r="VNO563" s="471"/>
      <c r="VNP563" s="17"/>
      <c r="VNQ563" s="419"/>
      <c r="VNR563" s="419"/>
      <c r="VNS563" s="17"/>
      <c r="VNT563" s="17"/>
      <c r="VNU563" s="913"/>
      <c r="VNV563" s="17"/>
      <c r="VNW563" s="17"/>
      <c r="VNX563" s="219"/>
      <c r="VNY563" s="310"/>
      <c r="VNZ563" s="304"/>
      <c r="VOA563" s="408"/>
      <c r="VOB563" s="472"/>
      <c r="VOC563" s="906"/>
      <c r="VOD563" s="31"/>
      <c r="VOE563" s="419"/>
      <c r="VOF563" s="419"/>
      <c r="VOG563" s="471"/>
      <c r="VOH563" s="17"/>
      <c r="VOI563" s="419"/>
      <c r="VOJ563" s="419"/>
      <c r="VOK563" s="17"/>
      <c r="VOL563" s="17"/>
      <c r="VOM563" s="913"/>
      <c r="VON563" s="17"/>
      <c r="VOO563" s="17"/>
      <c r="VOP563" s="219"/>
      <c r="VOQ563" s="310"/>
      <c r="VOR563" s="304"/>
      <c r="VOS563" s="408"/>
      <c r="VOT563" s="472"/>
      <c r="VOU563" s="906"/>
      <c r="VOV563" s="31"/>
      <c r="VOW563" s="419"/>
      <c r="VOX563" s="419"/>
      <c r="VOY563" s="471"/>
      <c r="VOZ563" s="17"/>
      <c r="VPA563" s="419"/>
      <c r="VPB563" s="419"/>
      <c r="VPC563" s="17"/>
      <c r="VPD563" s="17"/>
      <c r="VPE563" s="913"/>
      <c r="VPF563" s="17"/>
      <c r="VPG563" s="17"/>
      <c r="VPH563" s="219"/>
      <c r="VPI563" s="310"/>
      <c r="VPJ563" s="304"/>
      <c r="VPK563" s="408"/>
      <c r="VPL563" s="472"/>
      <c r="VPM563" s="906"/>
      <c r="VPN563" s="31"/>
      <c r="VPO563" s="419"/>
      <c r="VPP563" s="419"/>
      <c r="VPQ563" s="471"/>
      <c r="VPR563" s="17"/>
      <c r="VPS563" s="419"/>
      <c r="VPT563" s="419"/>
      <c r="VPU563" s="17"/>
      <c r="VPV563" s="17"/>
      <c r="VPW563" s="913"/>
      <c r="VPX563" s="17"/>
      <c r="VPY563" s="17"/>
      <c r="VPZ563" s="219"/>
      <c r="VQA563" s="310"/>
      <c r="VQB563" s="304"/>
      <c r="VQC563" s="408"/>
      <c r="VQD563" s="472"/>
      <c r="VQE563" s="906"/>
      <c r="VQF563" s="31"/>
      <c r="VQG563" s="419"/>
      <c r="VQH563" s="419"/>
      <c r="VQI563" s="471"/>
      <c r="VQJ563" s="17"/>
      <c r="VQK563" s="419"/>
      <c r="VQL563" s="419"/>
      <c r="VQM563" s="17"/>
      <c r="VQN563" s="17"/>
      <c r="VQO563" s="913"/>
      <c r="VQP563" s="17"/>
      <c r="VQQ563" s="17"/>
      <c r="VQR563" s="219"/>
      <c r="VQS563" s="310"/>
      <c r="VQT563" s="304"/>
      <c r="VQU563" s="408"/>
      <c r="VQV563" s="472"/>
      <c r="VQW563" s="906"/>
      <c r="VQX563" s="31"/>
      <c r="VQY563" s="419"/>
      <c r="VQZ563" s="419"/>
      <c r="VRA563" s="471"/>
      <c r="VRB563" s="17"/>
      <c r="VRC563" s="419"/>
      <c r="VRD563" s="419"/>
      <c r="VRE563" s="17"/>
      <c r="VRF563" s="17"/>
      <c r="VRG563" s="913"/>
      <c r="VRH563" s="17"/>
      <c r="VRI563" s="17"/>
      <c r="VRJ563" s="219"/>
      <c r="VRK563" s="310"/>
      <c r="VRL563" s="304"/>
      <c r="VRM563" s="408"/>
      <c r="VRN563" s="472"/>
      <c r="VRO563" s="906"/>
      <c r="VRP563" s="31"/>
      <c r="VRQ563" s="419"/>
      <c r="VRR563" s="419"/>
      <c r="VRS563" s="471"/>
      <c r="VRT563" s="17"/>
      <c r="VRU563" s="419"/>
      <c r="VRV563" s="419"/>
      <c r="VRW563" s="17"/>
      <c r="VRX563" s="17"/>
      <c r="VRY563" s="913"/>
      <c r="VRZ563" s="17"/>
      <c r="VSA563" s="17"/>
      <c r="VSB563" s="219"/>
      <c r="VSC563" s="310"/>
      <c r="VSD563" s="304"/>
      <c r="VSE563" s="408"/>
      <c r="VSF563" s="472"/>
      <c r="VSG563" s="906"/>
      <c r="VSH563" s="31"/>
      <c r="VSI563" s="419"/>
      <c r="VSJ563" s="419"/>
      <c r="VSK563" s="471"/>
      <c r="VSL563" s="17"/>
      <c r="VSM563" s="419"/>
      <c r="VSN563" s="419"/>
      <c r="VSO563" s="17"/>
      <c r="VSP563" s="17"/>
      <c r="VSQ563" s="913"/>
      <c r="VSR563" s="17"/>
      <c r="VSS563" s="17"/>
      <c r="VST563" s="219"/>
      <c r="VSU563" s="310"/>
      <c r="VSV563" s="304"/>
      <c r="VSW563" s="408"/>
      <c r="VSX563" s="472"/>
      <c r="VSY563" s="906"/>
      <c r="VSZ563" s="31"/>
      <c r="VTA563" s="419"/>
      <c r="VTB563" s="419"/>
      <c r="VTC563" s="471"/>
      <c r="VTD563" s="17"/>
      <c r="VTE563" s="419"/>
      <c r="VTF563" s="419"/>
      <c r="VTG563" s="17"/>
      <c r="VTH563" s="17"/>
      <c r="VTI563" s="913"/>
      <c r="VTJ563" s="17"/>
      <c r="VTK563" s="17"/>
      <c r="VTL563" s="219"/>
      <c r="VTM563" s="310"/>
      <c r="VTN563" s="304"/>
      <c r="VTO563" s="408"/>
      <c r="VTP563" s="472"/>
      <c r="VTQ563" s="906"/>
      <c r="VTR563" s="31"/>
      <c r="VTS563" s="419"/>
      <c r="VTT563" s="419"/>
      <c r="VTU563" s="471"/>
      <c r="VTV563" s="17"/>
      <c r="VTW563" s="419"/>
      <c r="VTX563" s="419"/>
      <c r="VTY563" s="17"/>
      <c r="VTZ563" s="17"/>
      <c r="VUA563" s="913"/>
      <c r="VUB563" s="17"/>
      <c r="VUC563" s="17"/>
      <c r="VUD563" s="219"/>
      <c r="VUE563" s="310"/>
      <c r="VUF563" s="304"/>
      <c r="VUG563" s="408"/>
      <c r="VUH563" s="472"/>
      <c r="VUI563" s="906"/>
      <c r="VUJ563" s="31"/>
      <c r="VUK563" s="419"/>
      <c r="VUL563" s="419"/>
      <c r="VUM563" s="471"/>
      <c r="VUN563" s="17"/>
      <c r="VUO563" s="419"/>
      <c r="VUP563" s="419"/>
      <c r="VUQ563" s="17"/>
      <c r="VUR563" s="17"/>
      <c r="VUS563" s="913"/>
      <c r="VUT563" s="17"/>
      <c r="VUU563" s="17"/>
      <c r="VUV563" s="219"/>
      <c r="VUW563" s="310"/>
      <c r="VUX563" s="304"/>
      <c r="VUY563" s="408"/>
      <c r="VUZ563" s="472"/>
      <c r="VVA563" s="906"/>
      <c r="VVB563" s="31"/>
      <c r="VVC563" s="419"/>
      <c r="VVD563" s="419"/>
      <c r="VVE563" s="471"/>
      <c r="VVF563" s="17"/>
      <c r="VVG563" s="419"/>
      <c r="VVH563" s="419"/>
      <c r="VVI563" s="17"/>
      <c r="VVJ563" s="17"/>
      <c r="VVK563" s="913"/>
      <c r="VVL563" s="17"/>
      <c r="VVM563" s="17"/>
      <c r="VVN563" s="219"/>
      <c r="VVO563" s="310"/>
      <c r="VVP563" s="304"/>
      <c r="VVQ563" s="408"/>
      <c r="VVR563" s="472"/>
      <c r="VVS563" s="906"/>
      <c r="VVT563" s="31"/>
      <c r="VVU563" s="419"/>
      <c r="VVV563" s="419"/>
      <c r="VVW563" s="471"/>
      <c r="VVX563" s="17"/>
      <c r="VVY563" s="419"/>
      <c r="VVZ563" s="419"/>
      <c r="VWA563" s="17"/>
      <c r="VWB563" s="17"/>
      <c r="VWC563" s="913"/>
      <c r="VWD563" s="17"/>
      <c r="VWE563" s="17"/>
      <c r="VWF563" s="219"/>
      <c r="VWG563" s="310"/>
      <c r="VWH563" s="304"/>
      <c r="VWI563" s="408"/>
      <c r="VWJ563" s="472"/>
      <c r="VWK563" s="906"/>
      <c r="VWL563" s="31"/>
      <c r="VWM563" s="419"/>
      <c r="VWN563" s="419"/>
      <c r="VWO563" s="471"/>
      <c r="VWP563" s="17"/>
      <c r="VWQ563" s="419"/>
      <c r="VWR563" s="419"/>
      <c r="VWS563" s="17"/>
      <c r="VWT563" s="17"/>
      <c r="VWU563" s="913"/>
      <c r="VWV563" s="17"/>
      <c r="VWW563" s="17"/>
      <c r="VWX563" s="219"/>
      <c r="VWY563" s="310"/>
      <c r="VWZ563" s="304"/>
      <c r="VXA563" s="408"/>
      <c r="VXB563" s="472"/>
      <c r="VXC563" s="906"/>
      <c r="VXD563" s="31"/>
      <c r="VXE563" s="419"/>
      <c r="VXF563" s="419"/>
      <c r="VXG563" s="471"/>
      <c r="VXH563" s="17"/>
      <c r="VXI563" s="419"/>
      <c r="VXJ563" s="419"/>
      <c r="VXK563" s="17"/>
      <c r="VXL563" s="17"/>
      <c r="VXM563" s="913"/>
      <c r="VXN563" s="17"/>
      <c r="VXO563" s="17"/>
      <c r="VXP563" s="219"/>
      <c r="VXQ563" s="310"/>
      <c r="VXR563" s="304"/>
      <c r="VXS563" s="408"/>
      <c r="VXT563" s="472"/>
      <c r="VXU563" s="906"/>
      <c r="VXV563" s="31"/>
      <c r="VXW563" s="419"/>
      <c r="VXX563" s="419"/>
      <c r="VXY563" s="471"/>
      <c r="VXZ563" s="17"/>
      <c r="VYA563" s="419"/>
      <c r="VYB563" s="419"/>
      <c r="VYC563" s="17"/>
      <c r="VYD563" s="17"/>
      <c r="VYE563" s="913"/>
      <c r="VYF563" s="17"/>
      <c r="VYG563" s="17"/>
      <c r="VYH563" s="219"/>
      <c r="VYI563" s="310"/>
      <c r="VYJ563" s="304"/>
      <c r="VYK563" s="408"/>
      <c r="VYL563" s="472"/>
      <c r="VYM563" s="906"/>
      <c r="VYN563" s="31"/>
      <c r="VYO563" s="419"/>
      <c r="VYP563" s="419"/>
      <c r="VYQ563" s="471"/>
      <c r="VYR563" s="17"/>
      <c r="VYS563" s="419"/>
      <c r="VYT563" s="419"/>
      <c r="VYU563" s="17"/>
      <c r="VYV563" s="17"/>
      <c r="VYW563" s="913"/>
      <c r="VYX563" s="17"/>
      <c r="VYY563" s="17"/>
      <c r="VYZ563" s="219"/>
      <c r="VZA563" s="310"/>
      <c r="VZB563" s="304"/>
      <c r="VZC563" s="408"/>
      <c r="VZD563" s="472"/>
      <c r="VZE563" s="906"/>
      <c r="VZF563" s="31"/>
      <c r="VZG563" s="419"/>
      <c r="VZH563" s="419"/>
      <c r="VZI563" s="471"/>
      <c r="VZJ563" s="17"/>
      <c r="VZK563" s="419"/>
      <c r="VZL563" s="419"/>
      <c r="VZM563" s="17"/>
      <c r="VZN563" s="17"/>
      <c r="VZO563" s="913"/>
      <c r="VZP563" s="17"/>
      <c r="VZQ563" s="17"/>
      <c r="VZR563" s="219"/>
      <c r="VZS563" s="310"/>
      <c r="VZT563" s="304"/>
      <c r="VZU563" s="408"/>
      <c r="VZV563" s="472"/>
      <c r="VZW563" s="906"/>
      <c r="VZX563" s="31"/>
      <c r="VZY563" s="419"/>
      <c r="VZZ563" s="419"/>
      <c r="WAA563" s="471"/>
      <c r="WAB563" s="17"/>
      <c r="WAC563" s="419"/>
      <c r="WAD563" s="419"/>
      <c r="WAE563" s="17"/>
      <c r="WAF563" s="17"/>
      <c r="WAG563" s="913"/>
      <c r="WAH563" s="17"/>
      <c r="WAI563" s="17"/>
      <c r="WAJ563" s="219"/>
      <c r="WAK563" s="310"/>
      <c r="WAL563" s="304"/>
      <c r="WAM563" s="408"/>
      <c r="WAN563" s="472"/>
      <c r="WAO563" s="906"/>
      <c r="WAP563" s="31"/>
      <c r="WAQ563" s="419"/>
      <c r="WAR563" s="419"/>
      <c r="WAS563" s="471"/>
      <c r="WAT563" s="17"/>
      <c r="WAU563" s="419"/>
      <c r="WAV563" s="419"/>
      <c r="WAW563" s="17"/>
      <c r="WAX563" s="17"/>
      <c r="WAY563" s="913"/>
      <c r="WAZ563" s="17"/>
      <c r="WBA563" s="17"/>
      <c r="WBB563" s="219"/>
      <c r="WBC563" s="310"/>
      <c r="WBD563" s="304"/>
      <c r="WBE563" s="408"/>
      <c r="WBF563" s="472"/>
      <c r="WBG563" s="906"/>
      <c r="WBH563" s="31"/>
      <c r="WBI563" s="419"/>
      <c r="WBJ563" s="419"/>
      <c r="WBK563" s="471"/>
      <c r="WBL563" s="17"/>
      <c r="WBM563" s="419"/>
      <c r="WBN563" s="419"/>
      <c r="WBO563" s="17"/>
      <c r="WBP563" s="17"/>
      <c r="WBQ563" s="913"/>
      <c r="WBR563" s="17"/>
      <c r="WBS563" s="17"/>
      <c r="WBT563" s="219"/>
      <c r="WBU563" s="310"/>
      <c r="WBV563" s="304"/>
      <c r="WBW563" s="408"/>
      <c r="WBX563" s="472"/>
      <c r="WBY563" s="906"/>
      <c r="WBZ563" s="31"/>
      <c r="WCA563" s="419"/>
      <c r="WCB563" s="419"/>
      <c r="WCC563" s="471"/>
      <c r="WCD563" s="17"/>
      <c r="WCE563" s="419"/>
      <c r="WCF563" s="419"/>
      <c r="WCG563" s="17"/>
      <c r="WCH563" s="17"/>
      <c r="WCI563" s="913"/>
      <c r="WCJ563" s="17"/>
      <c r="WCK563" s="17"/>
      <c r="WCL563" s="219"/>
      <c r="WCM563" s="310"/>
      <c r="WCN563" s="304"/>
      <c r="WCO563" s="408"/>
      <c r="WCP563" s="472"/>
      <c r="WCQ563" s="906"/>
      <c r="WCR563" s="31"/>
      <c r="WCS563" s="419"/>
      <c r="WCT563" s="419"/>
      <c r="WCU563" s="471"/>
      <c r="WCV563" s="17"/>
      <c r="WCW563" s="419"/>
      <c r="WCX563" s="419"/>
      <c r="WCY563" s="17"/>
      <c r="WCZ563" s="17"/>
      <c r="WDA563" s="913"/>
      <c r="WDB563" s="17"/>
      <c r="WDC563" s="17"/>
      <c r="WDD563" s="219"/>
      <c r="WDE563" s="310"/>
      <c r="WDF563" s="304"/>
      <c r="WDG563" s="408"/>
      <c r="WDH563" s="472"/>
      <c r="WDI563" s="906"/>
      <c r="WDJ563" s="31"/>
      <c r="WDK563" s="419"/>
      <c r="WDL563" s="419"/>
      <c r="WDM563" s="471"/>
      <c r="WDN563" s="17"/>
      <c r="WDO563" s="419"/>
      <c r="WDP563" s="419"/>
      <c r="WDQ563" s="17"/>
      <c r="WDR563" s="17"/>
      <c r="WDS563" s="913"/>
      <c r="WDT563" s="17"/>
      <c r="WDU563" s="17"/>
      <c r="WDV563" s="219"/>
      <c r="WDW563" s="310"/>
      <c r="WDX563" s="304"/>
      <c r="WDY563" s="408"/>
      <c r="WDZ563" s="472"/>
      <c r="WEA563" s="906"/>
      <c r="WEB563" s="31"/>
      <c r="WEC563" s="419"/>
      <c r="WED563" s="419"/>
      <c r="WEE563" s="471"/>
      <c r="WEF563" s="17"/>
      <c r="WEG563" s="419"/>
      <c r="WEH563" s="419"/>
      <c r="WEI563" s="17"/>
      <c r="WEJ563" s="17"/>
      <c r="WEK563" s="913"/>
      <c r="WEL563" s="17"/>
      <c r="WEM563" s="17"/>
      <c r="WEN563" s="219"/>
      <c r="WEO563" s="310"/>
      <c r="WEP563" s="304"/>
      <c r="WEQ563" s="408"/>
      <c r="WER563" s="472"/>
      <c r="WES563" s="906"/>
      <c r="WET563" s="31"/>
      <c r="WEU563" s="419"/>
      <c r="WEV563" s="419"/>
      <c r="WEW563" s="471"/>
      <c r="WEX563" s="17"/>
      <c r="WEY563" s="419"/>
      <c r="WEZ563" s="419"/>
      <c r="WFA563" s="17"/>
      <c r="WFB563" s="17"/>
      <c r="WFC563" s="913"/>
      <c r="WFD563" s="17"/>
      <c r="WFE563" s="17"/>
      <c r="WFF563" s="219"/>
      <c r="WFG563" s="310"/>
      <c r="WFH563" s="304"/>
      <c r="WFI563" s="408"/>
      <c r="WFJ563" s="472"/>
      <c r="WFK563" s="906"/>
      <c r="WFL563" s="31"/>
      <c r="WFM563" s="419"/>
      <c r="WFN563" s="419"/>
      <c r="WFO563" s="471"/>
      <c r="WFP563" s="17"/>
      <c r="WFQ563" s="419"/>
      <c r="WFR563" s="419"/>
      <c r="WFS563" s="17"/>
      <c r="WFT563" s="17"/>
      <c r="WFU563" s="913"/>
      <c r="WFV563" s="17"/>
      <c r="WFW563" s="17"/>
      <c r="WFX563" s="219"/>
      <c r="WFY563" s="310"/>
      <c r="WFZ563" s="304"/>
      <c r="WGA563" s="408"/>
      <c r="WGB563" s="472"/>
      <c r="WGC563" s="906"/>
      <c r="WGD563" s="31"/>
      <c r="WGE563" s="419"/>
      <c r="WGF563" s="419"/>
      <c r="WGG563" s="471"/>
      <c r="WGH563" s="17"/>
      <c r="WGI563" s="419"/>
      <c r="WGJ563" s="419"/>
      <c r="WGK563" s="17"/>
      <c r="WGL563" s="17"/>
      <c r="WGM563" s="913"/>
      <c r="WGN563" s="17"/>
      <c r="WGO563" s="17"/>
      <c r="WGP563" s="219"/>
      <c r="WGQ563" s="310"/>
      <c r="WGR563" s="304"/>
      <c r="WGS563" s="408"/>
      <c r="WGT563" s="472"/>
      <c r="WGU563" s="906"/>
      <c r="WGV563" s="31"/>
      <c r="WGW563" s="419"/>
      <c r="WGX563" s="419"/>
      <c r="WGY563" s="471"/>
      <c r="WGZ563" s="17"/>
      <c r="WHA563" s="419"/>
      <c r="WHB563" s="419"/>
      <c r="WHC563" s="17"/>
      <c r="WHD563" s="17"/>
      <c r="WHE563" s="913"/>
      <c r="WHF563" s="17"/>
      <c r="WHG563" s="17"/>
      <c r="WHH563" s="219"/>
      <c r="WHI563" s="310"/>
      <c r="WHJ563" s="304"/>
      <c r="WHK563" s="408"/>
      <c r="WHL563" s="472"/>
      <c r="WHM563" s="906"/>
      <c r="WHN563" s="31"/>
      <c r="WHO563" s="419"/>
      <c r="WHP563" s="419"/>
      <c r="WHQ563" s="471"/>
      <c r="WHR563" s="17"/>
      <c r="WHS563" s="419"/>
      <c r="WHT563" s="419"/>
      <c r="WHU563" s="17"/>
      <c r="WHV563" s="17"/>
      <c r="WHW563" s="913"/>
      <c r="WHX563" s="17"/>
      <c r="WHY563" s="17"/>
      <c r="WHZ563" s="219"/>
      <c r="WIA563" s="310"/>
      <c r="WIB563" s="304"/>
      <c r="WIC563" s="408"/>
      <c r="WID563" s="472"/>
      <c r="WIE563" s="906"/>
      <c r="WIF563" s="31"/>
      <c r="WIG563" s="419"/>
      <c r="WIH563" s="419"/>
      <c r="WII563" s="471"/>
      <c r="WIJ563" s="17"/>
      <c r="WIK563" s="419"/>
      <c r="WIL563" s="419"/>
      <c r="WIM563" s="17"/>
      <c r="WIN563" s="17"/>
      <c r="WIO563" s="913"/>
      <c r="WIP563" s="17"/>
      <c r="WIQ563" s="17"/>
      <c r="WIR563" s="219"/>
      <c r="WIS563" s="310"/>
      <c r="WIT563" s="304"/>
      <c r="WIU563" s="408"/>
      <c r="WIV563" s="472"/>
      <c r="WIW563" s="906"/>
      <c r="WIX563" s="31"/>
      <c r="WIY563" s="419"/>
      <c r="WIZ563" s="419"/>
      <c r="WJA563" s="471"/>
      <c r="WJB563" s="17"/>
      <c r="WJC563" s="419"/>
      <c r="WJD563" s="419"/>
      <c r="WJE563" s="17"/>
      <c r="WJF563" s="17"/>
      <c r="WJG563" s="913"/>
      <c r="WJH563" s="17"/>
      <c r="WJI563" s="17"/>
      <c r="WJJ563" s="219"/>
      <c r="WJK563" s="310"/>
      <c r="WJL563" s="304"/>
      <c r="WJM563" s="408"/>
      <c r="WJN563" s="472"/>
      <c r="WJO563" s="906"/>
      <c r="WJP563" s="31"/>
      <c r="WJQ563" s="419"/>
      <c r="WJR563" s="419"/>
      <c r="WJS563" s="471"/>
      <c r="WJT563" s="17"/>
      <c r="WJU563" s="419"/>
      <c r="WJV563" s="419"/>
      <c r="WJW563" s="17"/>
      <c r="WJX563" s="17"/>
      <c r="WJY563" s="913"/>
      <c r="WJZ563" s="17"/>
      <c r="WKA563" s="17"/>
      <c r="WKB563" s="219"/>
      <c r="WKC563" s="310"/>
      <c r="WKD563" s="304"/>
      <c r="WKE563" s="408"/>
      <c r="WKF563" s="472"/>
      <c r="WKG563" s="906"/>
      <c r="WKH563" s="31"/>
      <c r="WKI563" s="419"/>
      <c r="WKJ563" s="419"/>
      <c r="WKK563" s="471"/>
      <c r="WKL563" s="17"/>
      <c r="WKM563" s="419"/>
      <c r="WKN563" s="419"/>
      <c r="WKO563" s="17"/>
      <c r="WKP563" s="17"/>
      <c r="WKQ563" s="913"/>
      <c r="WKR563" s="17"/>
      <c r="WKS563" s="17"/>
      <c r="WKT563" s="219"/>
      <c r="WKU563" s="310"/>
      <c r="WKV563" s="304"/>
      <c r="WKW563" s="408"/>
      <c r="WKX563" s="472"/>
      <c r="WKY563" s="906"/>
      <c r="WKZ563" s="31"/>
      <c r="WLA563" s="419"/>
      <c r="WLB563" s="419"/>
      <c r="WLC563" s="471"/>
      <c r="WLD563" s="17"/>
      <c r="WLE563" s="419"/>
      <c r="WLF563" s="419"/>
      <c r="WLG563" s="17"/>
      <c r="WLH563" s="17"/>
      <c r="WLI563" s="913"/>
      <c r="WLJ563" s="17"/>
      <c r="WLK563" s="17"/>
      <c r="WLL563" s="219"/>
      <c r="WLM563" s="310"/>
      <c r="WLN563" s="304"/>
      <c r="WLO563" s="408"/>
      <c r="WLP563" s="472"/>
      <c r="WLQ563" s="906"/>
      <c r="WLR563" s="31"/>
      <c r="WLS563" s="419"/>
      <c r="WLT563" s="419"/>
      <c r="WLU563" s="471"/>
      <c r="WLV563" s="17"/>
      <c r="WLW563" s="419"/>
      <c r="WLX563" s="419"/>
      <c r="WLY563" s="17"/>
      <c r="WLZ563" s="17"/>
      <c r="WMA563" s="913"/>
      <c r="WMB563" s="17"/>
      <c r="WMC563" s="17"/>
      <c r="WMD563" s="219"/>
      <c r="WME563" s="310"/>
      <c r="WMF563" s="304"/>
      <c r="WMG563" s="408"/>
      <c r="WMH563" s="472"/>
      <c r="WMI563" s="906"/>
      <c r="WMJ563" s="31"/>
      <c r="WMK563" s="419"/>
      <c r="WML563" s="419"/>
      <c r="WMM563" s="471"/>
      <c r="WMN563" s="17"/>
      <c r="WMO563" s="419"/>
      <c r="WMP563" s="419"/>
      <c r="WMQ563" s="17"/>
      <c r="WMR563" s="17"/>
      <c r="WMS563" s="913"/>
      <c r="WMT563" s="17"/>
      <c r="WMU563" s="17"/>
      <c r="WMV563" s="219"/>
      <c r="WMW563" s="310"/>
      <c r="WMX563" s="304"/>
      <c r="WMY563" s="408"/>
      <c r="WMZ563" s="472"/>
      <c r="WNA563" s="906"/>
      <c r="WNB563" s="31"/>
      <c r="WNC563" s="419"/>
      <c r="WND563" s="419"/>
      <c r="WNE563" s="471"/>
      <c r="WNF563" s="17"/>
      <c r="WNG563" s="419"/>
      <c r="WNH563" s="419"/>
      <c r="WNI563" s="17"/>
      <c r="WNJ563" s="17"/>
      <c r="WNK563" s="913"/>
      <c r="WNL563" s="17"/>
      <c r="WNM563" s="17"/>
      <c r="WNN563" s="219"/>
      <c r="WNO563" s="310"/>
      <c r="WNP563" s="304"/>
      <c r="WNQ563" s="408"/>
      <c r="WNR563" s="472"/>
      <c r="WNS563" s="906"/>
      <c r="WNT563" s="31"/>
      <c r="WNU563" s="419"/>
      <c r="WNV563" s="419"/>
      <c r="WNW563" s="471"/>
      <c r="WNX563" s="17"/>
      <c r="WNY563" s="419"/>
      <c r="WNZ563" s="419"/>
      <c r="WOA563" s="17"/>
      <c r="WOB563" s="17"/>
      <c r="WOC563" s="913"/>
      <c r="WOD563" s="17"/>
      <c r="WOE563" s="17"/>
      <c r="WOF563" s="219"/>
      <c r="WOG563" s="310"/>
      <c r="WOH563" s="304"/>
      <c r="WOI563" s="408"/>
      <c r="WOJ563" s="472"/>
      <c r="WOK563" s="906"/>
      <c r="WOL563" s="31"/>
      <c r="WOM563" s="419"/>
      <c r="WON563" s="419"/>
      <c r="WOO563" s="471"/>
      <c r="WOP563" s="17"/>
      <c r="WOQ563" s="419"/>
      <c r="WOR563" s="419"/>
      <c r="WOS563" s="17"/>
      <c r="WOT563" s="17"/>
      <c r="WOU563" s="913"/>
      <c r="WOV563" s="17"/>
      <c r="WOW563" s="17"/>
      <c r="WOX563" s="219"/>
      <c r="WOY563" s="310"/>
      <c r="WOZ563" s="304"/>
      <c r="WPA563" s="408"/>
      <c r="WPB563" s="472"/>
      <c r="WPC563" s="906"/>
      <c r="WPD563" s="31"/>
      <c r="WPE563" s="419"/>
      <c r="WPF563" s="419"/>
      <c r="WPG563" s="471"/>
      <c r="WPH563" s="17"/>
      <c r="WPI563" s="419"/>
      <c r="WPJ563" s="419"/>
      <c r="WPK563" s="17"/>
      <c r="WPL563" s="17"/>
      <c r="WPM563" s="913"/>
      <c r="WPN563" s="17"/>
      <c r="WPO563" s="17"/>
      <c r="WPP563" s="219"/>
      <c r="WPQ563" s="310"/>
      <c r="WPR563" s="304"/>
      <c r="WPS563" s="408"/>
      <c r="WPT563" s="472"/>
      <c r="WPU563" s="906"/>
      <c r="WPV563" s="31"/>
      <c r="WPW563" s="419"/>
      <c r="WPX563" s="419"/>
      <c r="WPY563" s="471"/>
      <c r="WPZ563" s="17"/>
      <c r="WQA563" s="419"/>
      <c r="WQB563" s="419"/>
      <c r="WQC563" s="17"/>
      <c r="WQD563" s="17"/>
      <c r="WQE563" s="913"/>
      <c r="WQF563" s="17"/>
      <c r="WQG563" s="17"/>
      <c r="WQH563" s="219"/>
      <c r="WQI563" s="310"/>
      <c r="WQJ563" s="304"/>
      <c r="WQK563" s="408"/>
      <c r="WQL563" s="472"/>
      <c r="WQM563" s="906"/>
      <c r="WQN563" s="31"/>
      <c r="WQO563" s="419"/>
      <c r="WQP563" s="419"/>
      <c r="WQQ563" s="471"/>
      <c r="WQR563" s="17"/>
      <c r="WQS563" s="419"/>
      <c r="WQT563" s="419"/>
      <c r="WQU563" s="17"/>
      <c r="WQV563" s="17"/>
      <c r="WQW563" s="913"/>
      <c r="WQX563" s="17"/>
      <c r="WQY563" s="17"/>
      <c r="WQZ563" s="219"/>
      <c r="WRA563" s="310"/>
      <c r="WRB563" s="304"/>
      <c r="WRC563" s="408"/>
      <c r="WRD563" s="472"/>
      <c r="WRE563" s="906"/>
      <c r="WRF563" s="31"/>
      <c r="WRG563" s="419"/>
      <c r="WRH563" s="419"/>
      <c r="WRI563" s="471"/>
      <c r="WRJ563" s="17"/>
      <c r="WRK563" s="419"/>
      <c r="WRL563" s="419"/>
      <c r="WRM563" s="17"/>
      <c r="WRN563" s="17"/>
      <c r="WRO563" s="913"/>
      <c r="WRP563" s="17"/>
      <c r="WRQ563" s="17"/>
      <c r="WRR563" s="219"/>
      <c r="WRS563" s="310"/>
      <c r="WRT563" s="304"/>
      <c r="WRU563" s="408"/>
      <c r="WRV563" s="472"/>
      <c r="WRW563" s="906"/>
      <c r="WRX563" s="31"/>
      <c r="WRY563" s="419"/>
      <c r="WRZ563" s="419"/>
      <c r="WSA563" s="471"/>
      <c r="WSB563" s="17"/>
      <c r="WSC563" s="419"/>
      <c r="WSD563" s="419"/>
      <c r="WSE563" s="17"/>
      <c r="WSF563" s="17"/>
      <c r="WSG563" s="913"/>
      <c r="WSH563" s="17"/>
      <c r="WSI563" s="17"/>
      <c r="WSJ563" s="219"/>
      <c r="WSK563" s="310"/>
      <c r="WSL563" s="304"/>
      <c r="WSM563" s="408"/>
      <c r="WSN563" s="472"/>
      <c r="WSO563" s="906"/>
      <c r="WSP563" s="31"/>
      <c r="WSQ563" s="419"/>
      <c r="WSR563" s="419"/>
      <c r="WSS563" s="471"/>
      <c r="WST563" s="17"/>
      <c r="WSU563" s="419"/>
      <c r="WSV563" s="419"/>
      <c r="WSW563" s="17"/>
      <c r="WSX563" s="17"/>
      <c r="WSY563" s="913"/>
      <c r="WSZ563" s="17"/>
      <c r="WTA563" s="17"/>
      <c r="WTB563" s="219"/>
      <c r="WTC563" s="310"/>
      <c r="WTD563" s="304"/>
      <c r="WTE563" s="408"/>
      <c r="WTF563" s="472"/>
      <c r="WTG563" s="906"/>
      <c r="WTH563" s="31"/>
      <c r="WTI563" s="419"/>
      <c r="WTJ563" s="419"/>
      <c r="WTK563" s="471"/>
      <c r="WTL563" s="17"/>
      <c r="WTM563" s="419"/>
      <c r="WTN563" s="419"/>
      <c r="WTO563" s="17"/>
      <c r="WTP563" s="17"/>
      <c r="WTQ563" s="913"/>
      <c r="WTR563" s="17"/>
      <c r="WTS563" s="17"/>
      <c r="WTT563" s="219"/>
      <c r="WTU563" s="310"/>
      <c r="WTV563" s="304"/>
      <c r="WTW563" s="408"/>
      <c r="WTX563" s="472"/>
      <c r="WTY563" s="906"/>
      <c r="WTZ563" s="31"/>
      <c r="WUA563" s="419"/>
      <c r="WUB563" s="419"/>
      <c r="WUC563" s="471"/>
      <c r="WUD563" s="17"/>
      <c r="WUE563" s="419"/>
      <c r="WUF563" s="419"/>
      <c r="WUG563" s="17"/>
      <c r="WUH563" s="17"/>
      <c r="WUI563" s="913"/>
      <c r="WUJ563" s="17"/>
      <c r="WUK563" s="17"/>
      <c r="WUL563" s="219"/>
      <c r="WUM563" s="310"/>
      <c r="WUN563" s="304"/>
      <c r="WUO563" s="408"/>
      <c r="WUP563" s="472"/>
      <c r="WUQ563" s="906"/>
      <c r="WUR563" s="31"/>
      <c r="WUS563" s="419"/>
      <c r="WUT563" s="419"/>
      <c r="WUU563" s="471"/>
      <c r="WUV563" s="17"/>
      <c r="WUW563" s="419"/>
      <c r="WUX563" s="419"/>
      <c r="WUY563" s="17"/>
      <c r="WUZ563" s="17"/>
      <c r="WVA563" s="913"/>
      <c r="WVB563" s="17"/>
      <c r="WVC563" s="17"/>
      <c r="WVD563" s="219"/>
      <c r="WVE563" s="310"/>
      <c r="WVF563" s="304"/>
      <c r="WVG563" s="408"/>
      <c r="WVH563" s="472"/>
      <c r="WVI563" s="906"/>
      <c r="WVJ563" s="31"/>
      <c r="WVK563" s="419"/>
      <c r="WVL563" s="419"/>
      <c r="WVM563" s="471"/>
      <c r="WVN563" s="17"/>
      <c r="WVO563" s="419"/>
      <c r="WVP563" s="419"/>
      <c r="WVQ563" s="17"/>
      <c r="WVR563" s="17"/>
      <c r="WVS563" s="913"/>
      <c r="WVT563" s="17"/>
      <c r="WVU563" s="17"/>
      <c r="WVV563" s="219"/>
      <c r="WVW563" s="310"/>
      <c r="WVX563" s="304"/>
      <c r="WVY563" s="408"/>
      <c r="WVZ563" s="472"/>
      <c r="WWA563" s="906"/>
      <c r="WWB563" s="31"/>
      <c r="WWC563" s="419"/>
      <c r="WWD563" s="419"/>
      <c r="WWE563" s="471"/>
      <c r="WWF563" s="17"/>
      <c r="WWG563" s="419"/>
      <c r="WWH563" s="419"/>
      <c r="WWI563" s="17"/>
      <c r="WWJ563" s="17"/>
      <c r="WWK563" s="913"/>
      <c r="WWL563" s="17"/>
      <c r="WWM563" s="17"/>
      <c r="WWN563" s="219"/>
      <c r="WWO563" s="310"/>
      <c r="WWP563" s="304"/>
      <c r="WWQ563" s="408"/>
      <c r="WWR563" s="472"/>
      <c r="WWS563" s="906"/>
      <c r="WWT563" s="31"/>
      <c r="WWU563" s="419"/>
      <c r="WWV563" s="419"/>
      <c r="WWW563" s="471"/>
      <c r="WWX563" s="17"/>
      <c r="WWY563" s="419"/>
      <c r="WWZ563" s="419"/>
      <c r="WXA563" s="17"/>
      <c r="WXB563" s="17"/>
      <c r="WXC563" s="913"/>
      <c r="WXD563" s="17"/>
      <c r="WXE563" s="17"/>
      <c r="WXF563" s="219"/>
      <c r="WXG563" s="310"/>
      <c r="WXH563" s="304"/>
      <c r="WXI563" s="408"/>
      <c r="WXJ563" s="472"/>
      <c r="WXK563" s="906"/>
      <c r="WXL563" s="31"/>
      <c r="WXM563" s="419"/>
      <c r="WXN563" s="419"/>
      <c r="WXO563" s="471"/>
      <c r="WXP563" s="17"/>
      <c r="WXQ563" s="419"/>
      <c r="WXR563" s="419"/>
      <c r="WXS563" s="17"/>
      <c r="WXT563" s="17"/>
      <c r="WXU563" s="913"/>
      <c r="WXV563" s="17"/>
      <c r="WXW563" s="17"/>
      <c r="WXX563" s="219"/>
      <c r="WXY563" s="310"/>
      <c r="WXZ563" s="304"/>
      <c r="WYA563" s="408"/>
      <c r="WYB563" s="472"/>
      <c r="WYC563" s="906"/>
      <c r="WYD563" s="31"/>
      <c r="WYE563" s="419"/>
      <c r="WYF563" s="419"/>
      <c r="WYG563" s="471"/>
      <c r="WYH563" s="17"/>
      <c r="WYI563" s="419"/>
      <c r="WYJ563" s="419"/>
      <c r="WYK563" s="17"/>
      <c r="WYL563" s="17"/>
      <c r="WYM563" s="913"/>
      <c r="WYN563" s="17"/>
      <c r="WYO563" s="17"/>
      <c r="WYP563" s="219"/>
      <c r="WYQ563" s="310"/>
      <c r="WYR563" s="304"/>
      <c r="WYS563" s="408"/>
      <c r="WYT563" s="472"/>
      <c r="WYU563" s="906"/>
      <c r="WYV563" s="31"/>
      <c r="WYW563" s="419"/>
      <c r="WYX563" s="419"/>
      <c r="WYY563" s="471"/>
      <c r="WYZ563" s="17"/>
      <c r="WZA563" s="419"/>
      <c r="WZB563" s="419"/>
      <c r="WZC563" s="17"/>
      <c r="WZD563" s="17"/>
      <c r="WZE563" s="913"/>
      <c r="WZF563" s="17"/>
      <c r="WZG563" s="17"/>
      <c r="WZH563" s="219"/>
      <c r="WZI563" s="310"/>
      <c r="WZJ563" s="304"/>
      <c r="WZK563" s="408"/>
      <c r="WZL563" s="472"/>
      <c r="WZM563" s="906"/>
      <c r="WZN563" s="31"/>
      <c r="WZO563" s="419"/>
      <c r="WZP563" s="419"/>
      <c r="WZQ563" s="471"/>
      <c r="WZR563" s="17"/>
      <c r="WZS563" s="419"/>
      <c r="WZT563" s="419"/>
      <c r="WZU563" s="17"/>
      <c r="WZV563" s="17"/>
      <c r="WZW563" s="913"/>
      <c r="WZX563" s="17"/>
      <c r="WZY563" s="17"/>
      <c r="WZZ563" s="219"/>
      <c r="XAA563" s="310"/>
      <c r="XAB563" s="304"/>
      <c r="XAC563" s="408"/>
      <c r="XAD563" s="472"/>
      <c r="XAE563" s="906"/>
      <c r="XAF563" s="31"/>
      <c r="XAG563" s="419"/>
      <c r="XAH563" s="419"/>
      <c r="XAI563" s="471"/>
      <c r="XAJ563" s="17"/>
      <c r="XAK563" s="419"/>
      <c r="XAL563" s="419"/>
      <c r="XAM563" s="17"/>
      <c r="XAN563" s="17"/>
      <c r="XAO563" s="913"/>
      <c r="XAP563" s="17"/>
      <c r="XAQ563" s="17"/>
      <c r="XAR563" s="219"/>
      <c r="XAS563" s="310"/>
      <c r="XAT563" s="304"/>
      <c r="XAU563" s="408"/>
      <c r="XAV563" s="472"/>
      <c r="XAW563" s="906"/>
      <c r="XAX563" s="31"/>
      <c r="XAY563" s="419"/>
      <c r="XAZ563" s="419"/>
      <c r="XBA563" s="471"/>
      <c r="XBB563" s="17"/>
      <c r="XBC563" s="419"/>
      <c r="XBD563" s="419"/>
      <c r="XBE563" s="17"/>
      <c r="XBF563" s="17"/>
      <c r="XBG563" s="913"/>
      <c r="XBH563" s="17"/>
      <c r="XBI563" s="17"/>
      <c r="XBJ563" s="219"/>
      <c r="XBK563" s="310"/>
      <c r="XBL563" s="304"/>
      <c r="XBM563" s="408"/>
      <c r="XBN563" s="472"/>
      <c r="XBO563" s="906"/>
      <c r="XBP563" s="31"/>
      <c r="XBQ563" s="419"/>
      <c r="XBR563" s="419"/>
      <c r="XBS563" s="471"/>
      <c r="XBT563" s="17"/>
      <c r="XBU563" s="419"/>
      <c r="XBV563" s="419"/>
      <c r="XBW563" s="17"/>
      <c r="XBX563" s="17"/>
      <c r="XBY563" s="913"/>
      <c r="XBZ563" s="17"/>
      <c r="XCA563" s="17"/>
      <c r="XCB563" s="219"/>
      <c r="XCC563" s="310"/>
      <c r="XCD563" s="304"/>
      <c r="XCE563" s="408"/>
      <c r="XCF563" s="472"/>
      <c r="XCG563" s="906"/>
      <c r="XCH563" s="31"/>
      <c r="XCI563" s="419"/>
      <c r="XCJ563" s="419"/>
      <c r="XCK563" s="471"/>
      <c r="XCL563" s="17"/>
      <c r="XCM563" s="419"/>
      <c r="XCN563" s="419"/>
      <c r="XCO563" s="17"/>
      <c r="XCP563" s="17"/>
      <c r="XCQ563" s="913"/>
      <c r="XCR563" s="17"/>
      <c r="XCS563" s="17"/>
      <c r="XCT563" s="219"/>
      <c r="XCU563" s="310"/>
      <c r="XCV563" s="304"/>
      <c r="XCW563" s="408"/>
      <c r="XCX563" s="472"/>
      <c r="XCY563" s="906"/>
      <c r="XCZ563" s="31"/>
      <c r="XDA563" s="419"/>
      <c r="XDB563" s="419"/>
      <c r="XDC563" s="471"/>
      <c r="XDD563" s="17"/>
      <c r="XDE563" s="419"/>
      <c r="XDF563" s="419"/>
      <c r="XDG563" s="17"/>
      <c r="XDH563" s="17"/>
      <c r="XDI563" s="913"/>
      <c r="XDJ563" s="17"/>
      <c r="XDK563" s="17"/>
      <c r="XDL563" s="219"/>
      <c r="XDM563" s="310"/>
      <c r="XDN563" s="304"/>
      <c r="XDO563" s="408"/>
      <c r="XDP563" s="472"/>
      <c r="XDQ563" s="906"/>
      <c r="XDR563" s="31"/>
      <c r="XDS563" s="419"/>
      <c r="XDT563" s="419"/>
      <c r="XDU563" s="471"/>
      <c r="XDV563" s="17"/>
      <c r="XDW563" s="419"/>
      <c r="XDX563" s="419"/>
      <c r="XDY563" s="17"/>
      <c r="XDZ563" s="17"/>
      <c r="XEA563" s="913"/>
      <c r="XEB563" s="17"/>
      <c r="XEC563" s="17"/>
      <c r="XED563" s="219"/>
      <c r="XEE563" s="310"/>
      <c r="XEF563" s="304"/>
      <c r="XEG563" s="408"/>
      <c r="XEH563" s="472"/>
      <c r="XEI563" s="906"/>
      <c r="XEJ563" s="31"/>
      <c r="XEK563" s="419"/>
      <c r="XEL563" s="419"/>
      <c r="XEM563" s="471"/>
      <c r="XEN563" s="17"/>
      <c r="XEO563" s="419"/>
      <c r="XEP563" s="419"/>
      <c r="XEQ563" s="17"/>
      <c r="XER563" s="17"/>
      <c r="XES563" s="913"/>
      <c r="XET563" s="17"/>
      <c r="XEU563" s="17"/>
      <c r="XEV563" s="219"/>
      <c r="XEW563" s="310"/>
      <c r="XEX563" s="304"/>
      <c r="XEY563" s="408"/>
      <c r="XEZ563" s="472"/>
      <c r="XFA563" s="906"/>
      <c r="XFB563" s="31"/>
      <c r="XFC563" s="419"/>
      <c r="XFD563" s="419"/>
    </row>
    <row r="564" spans="1:16384" s="246" customFormat="1" ht="14.4" x14ac:dyDescent="0.3">
      <c r="A564" s="906" t="s">
        <v>2736</v>
      </c>
      <c r="B564" s="31" t="s">
        <v>1324</v>
      </c>
      <c r="C564" s="419" t="s">
        <v>600</v>
      </c>
      <c r="D564" s="419">
        <v>7</v>
      </c>
      <c r="E564" s="471" t="s">
        <v>1864</v>
      </c>
      <c r="F564" s="17"/>
      <c r="G564" s="419">
        <v>11451800</v>
      </c>
      <c r="H564" s="419">
        <v>201803071131</v>
      </c>
      <c r="I564" s="17"/>
      <c r="J564" s="17"/>
      <c r="K564" s="17" t="s">
        <v>1691</v>
      </c>
      <c r="L564" s="17" t="s">
        <v>1692</v>
      </c>
      <c r="M564" s="17"/>
      <c r="N564" s="219"/>
      <c r="O564" s="310" t="s">
        <v>45</v>
      </c>
      <c r="P564" s="304">
        <v>43166</v>
      </c>
      <c r="Q564" s="408">
        <v>0.47986111111111113</v>
      </c>
      <c r="R564" s="472" t="s">
        <v>2731</v>
      </c>
      <c r="S564" s="472" t="s">
        <v>2731</v>
      </c>
      <c r="T564" s="246">
        <v>127.4</v>
      </c>
      <c r="U564" s="246">
        <v>133</v>
      </c>
      <c r="V564" s="246">
        <f t="shared" si="381"/>
        <v>5.5999999999999943</v>
      </c>
      <c r="W564" s="246">
        <v>682</v>
      </c>
      <c r="X564" s="617">
        <v>8.2111436950146537</v>
      </c>
      <c r="Y564" s="643"/>
      <c r="Z564" s="472" t="s">
        <v>2731</v>
      </c>
      <c r="AA564" s="617">
        <v>130</v>
      </c>
      <c r="AB564" s="617">
        <v>135.69999999999999</v>
      </c>
      <c r="AC564" s="617">
        <v>5.6999999999999886</v>
      </c>
      <c r="AD564" s="617">
        <v>686</v>
      </c>
      <c r="AE564" s="617">
        <v>8.3090379008746176</v>
      </c>
      <c r="AF564" s="643"/>
      <c r="AG564" s="472" t="s">
        <v>2731</v>
      </c>
      <c r="AH564" s="617">
        <v>129.4</v>
      </c>
      <c r="AI564" s="617">
        <v>135.5</v>
      </c>
      <c r="AJ564" s="617">
        <v>6.0999999999999943</v>
      </c>
      <c r="AK564" s="617">
        <v>694</v>
      </c>
      <c r="AL564" s="617">
        <v>8.7896253602305396</v>
      </c>
      <c r="AM564" s="643"/>
      <c r="AN564" s="617">
        <v>8.436602318706603</v>
      </c>
      <c r="AO564" s="617">
        <v>0.30962036394647274</v>
      </c>
      <c r="AP564" s="617">
        <v>3.66996513821621</v>
      </c>
      <c r="AQ564" s="1036">
        <v>3</v>
      </c>
      <c r="AR564" s="643"/>
      <c r="AS564" s="17"/>
      <c r="AT564" s="86" t="s">
        <v>191</v>
      </c>
      <c r="AU564" s="86" t="s">
        <v>191</v>
      </c>
      <c r="AV564" s="86" t="s">
        <v>191</v>
      </c>
      <c r="AW564" s="17"/>
      <c r="AX564" s="219"/>
      <c r="AY564" s="86" t="s">
        <v>191</v>
      </c>
      <c r="AZ564" s="86" t="s">
        <v>191</v>
      </c>
      <c r="BA564" s="86" t="s">
        <v>191</v>
      </c>
      <c r="BB564" s="472"/>
      <c r="BC564" s="906"/>
      <c r="BD564" s="31"/>
      <c r="BE564" s="247" t="s">
        <v>2731</v>
      </c>
      <c r="BF564" s="198">
        <v>3.0140415330531432</v>
      </c>
      <c r="BG564" s="471"/>
      <c r="BH564" s="17"/>
      <c r="BI564" s="419"/>
      <c r="BJ564" s="419"/>
      <c r="BK564" s="17"/>
      <c r="BL564" s="17"/>
      <c r="BM564" s="913"/>
      <c r="BN564" s="17"/>
      <c r="BO564" s="17"/>
      <c r="BP564" s="219"/>
      <c r="BQ564" s="310"/>
      <c r="BR564" s="304"/>
      <c r="BS564" s="408"/>
      <c r="BT564" s="472"/>
      <c r="BU564" s="906"/>
      <c r="BV564" s="31"/>
      <c r="BW564" s="419"/>
      <c r="BX564" s="419"/>
      <c r="BY564" s="471"/>
      <c r="BZ564" s="17"/>
      <c r="CA564" s="419"/>
      <c r="CB564" s="419"/>
      <c r="CC564" s="17"/>
      <c r="CD564" s="17"/>
      <c r="CE564" s="913"/>
      <c r="CF564" s="17"/>
      <c r="CG564" s="17"/>
      <c r="CH564" s="219"/>
      <c r="CI564" s="310"/>
      <c r="CJ564" s="304"/>
      <c r="CK564" s="408"/>
      <c r="CL564" s="472"/>
      <c r="CM564" s="906"/>
      <c r="CN564" s="31"/>
      <c r="CO564" s="419"/>
      <c r="CP564" s="419"/>
      <c r="CQ564" s="471"/>
      <c r="CR564" s="17"/>
      <c r="CS564" s="419"/>
      <c r="CT564" s="419"/>
      <c r="CU564" s="17"/>
      <c r="CV564" s="17"/>
      <c r="CW564" s="913"/>
      <c r="CX564" s="17"/>
      <c r="CY564" s="17"/>
      <c r="CZ564" s="219"/>
      <c r="DA564" s="310"/>
      <c r="DB564" s="304"/>
      <c r="DC564" s="408"/>
      <c r="DD564" s="472"/>
      <c r="DE564" s="906"/>
      <c r="DF564" s="31"/>
      <c r="DG564" s="419"/>
      <c r="DH564" s="419"/>
      <c r="DI564" s="471"/>
      <c r="DJ564" s="17"/>
      <c r="DK564" s="419"/>
      <c r="DL564" s="419"/>
      <c r="DM564" s="17"/>
      <c r="DN564" s="17"/>
      <c r="DO564" s="913"/>
      <c r="DP564" s="17"/>
      <c r="DQ564" s="17"/>
      <c r="DR564" s="219"/>
      <c r="DS564" s="310"/>
      <c r="DT564" s="304"/>
      <c r="DU564" s="408"/>
      <c r="DV564" s="472"/>
      <c r="DW564" s="906"/>
      <c r="DX564" s="31"/>
      <c r="DY564" s="419"/>
      <c r="DZ564" s="419"/>
      <c r="EA564" s="471"/>
      <c r="EB564" s="17"/>
      <c r="EC564" s="419"/>
      <c r="ED564" s="419"/>
      <c r="EE564" s="17"/>
      <c r="EF564" s="17"/>
      <c r="EG564" s="913"/>
      <c r="EH564" s="17"/>
      <c r="EI564" s="17"/>
      <c r="EJ564" s="219"/>
      <c r="EK564" s="310"/>
      <c r="EL564" s="304"/>
      <c r="EM564" s="408"/>
      <c r="EN564" s="472"/>
      <c r="EO564" s="906"/>
      <c r="EP564" s="31"/>
      <c r="EQ564" s="419"/>
      <c r="ER564" s="419"/>
      <c r="ES564" s="471"/>
      <c r="ET564" s="17"/>
      <c r="EU564" s="419"/>
      <c r="EV564" s="419"/>
      <c r="EW564" s="17"/>
      <c r="EX564" s="17"/>
      <c r="EY564" s="913"/>
      <c r="EZ564" s="17"/>
      <c r="FA564" s="17"/>
      <c r="FB564" s="219"/>
      <c r="FC564" s="310"/>
      <c r="FD564" s="304"/>
      <c r="FE564" s="408"/>
      <c r="FF564" s="472"/>
      <c r="FG564" s="906"/>
      <c r="FH564" s="31"/>
      <c r="FI564" s="419"/>
      <c r="FJ564" s="419"/>
      <c r="FK564" s="471"/>
      <c r="FL564" s="17"/>
      <c r="FM564" s="419"/>
      <c r="FN564" s="419"/>
      <c r="FO564" s="17"/>
      <c r="FP564" s="17"/>
      <c r="FQ564" s="913"/>
      <c r="FR564" s="17"/>
      <c r="FS564" s="17"/>
      <c r="FT564" s="219"/>
      <c r="FU564" s="310"/>
      <c r="FV564" s="304"/>
      <c r="FW564" s="408"/>
      <c r="FX564" s="472"/>
      <c r="FY564" s="906"/>
      <c r="FZ564" s="31"/>
      <c r="GA564" s="419"/>
      <c r="GB564" s="419"/>
      <c r="GC564" s="471"/>
      <c r="GD564" s="17"/>
      <c r="GE564" s="419"/>
      <c r="GF564" s="419"/>
      <c r="GG564" s="17"/>
      <c r="GH564" s="17"/>
      <c r="GI564" s="913"/>
      <c r="GJ564" s="17"/>
      <c r="GK564" s="17"/>
      <c r="GL564" s="219"/>
      <c r="GM564" s="310"/>
      <c r="GN564" s="304"/>
      <c r="GO564" s="408"/>
      <c r="GP564" s="472"/>
      <c r="GQ564" s="906"/>
      <c r="GR564" s="31"/>
      <c r="GS564" s="419"/>
      <c r="GT564" s="419"/>
      <c r="GU564" s="471"/>
      <c r="GV564" s="17"/>
      <c r="GW564" s="419"/>
      <c r="GX564" s="419"/>
      <c r="GY564" s="17"/>
      <c r="GZ564" s="17"/>
      <c r="HA564" s="913"/>
      <c r="HB564" s="17"/>
      <c r="HC564" s="17"/>
      <c r="HD564" s="219"/>
      <c r="HE564" s="310"/>
      <c r="HF564" s="304"/>
      <c r="HG564" s="408"/>
      <c r="HH564" s="472"/>
      <c r="HI564" s="906"/>
      <c r="HJ564" s="31"/>
      <c r="HK564" s="419"/>
      <c r="HL564" s="419"/>
      <c r="HM564" s="471"/>
      <c r="HN564" s="17"/>
      <c r="HO564" s="419"/>
      <c r="HP564" s="419"/>
      <c r="HQ564" s="17"/>
      <c r="HR564" s="17"/>
      <c r="HS564" s="913"/>
      <c r="HT564" s="17"/>
      <c r="HU564" s="17"/>
      <c r="HV564" s="219"/>
      <c r="HW564" s="310"/>
      <c r="HX564" s="304"/>
      <c r="HY564" s="408"/>
      <c r="HZ564" s="472"/>
      <c r="IA564" s="906"/>
      <c r="IB564" s="31"/>
      <c r="IC564" s="419"/>
      <c r="ID564" s="419"/>
      <c r="IE564" s="471"/>
      <c r="IF564" s="17"/>
      <c r="IG564" s="419"/>
      <c r="IH564" s="419"/>
      <c r="II564" s="17"/>
      <c r="IJ564" s="17"/>
      <c r="IK564" s="913"/>
      <c r="IL564" s="17"/>
      <c r="IM564" s="17"/>
      <c r="IN564" s="219"/>
      <c r="IO564" s="310"/>
      <c r="IP564" s="304"/>
      <c r="IQ564" s="408"/>
      <c r="IR564" s="472"/>
      <c r="IS564" s="906"/>
      <c r="IT564" s="31"/>
      <c r="IU564" s="419"/>
      <c r="IV564" s="419"/>
      <c r="IW564" s="471"/>
      <c r="IX564" s="17"/>
      <c r="IY564" s="419"/>
      <c r="IZ564" s="419"/>
      <c r="JA564" s="17"/>
      <c r="JB564" s="17"/>
      <c r="JC564" s="913"/>
      <c r="JD564" s="17"/>
      <c r="JE564" s="17"/>
      <c r="JF564" s="219"/>
      <c r="JG564" s="310"/>
      <c r="JH564" s="304"/>
      <c r="JI564" s="408"/>
      <c r="JJ564" s="472"/>
      <c r="JK564" s="906"/>
      <c r="JL564" s="31"/>
      <c r="JM564" s="419"/>
      <c r="JN564" s="419"/>
      <c r="JO564" s="471"/>
      <c r="JP564" s="17"/>
      <c r="JQ564" s="419"/>
      <c r="JR564" s="419"/>
      <c r="JS564" s="17"/>
      <c r="JT564" s="17"/>
      <c r="JU564" s="913"/>
      <c r="JV564" s="17"/>
      <c r="JW564" s="17"/>
      <c r="JX564" s="219"/>
      <c r="JY564" s="310"/>
      <c r="JZ564" s="304"/>
      <c r="KA564" s="408"/>
      <c r="KB564" s="472"/>
      <c r="KC564" s="906"/>
      <c r="KD564" s="31"/>
      <c r="KE564" s="419"/>
      <c r="KF564" s="419"/>
      <c r="KG564" s="471"/>
      <c r="KH564" s="17"/>
      <c r="KI564" s="419"/>
      <c r="KJ564" s="419"/>
      <c r="KK564" s="17"/>
      <c r="KL564" s="17"/>
      <c r="KM564" s="913"/>
      <c r="KN564" s="17"/>
      <c r="KO564" s="17"/>
      <c r="KP564" s="219"/>
      <c r="KQ564" s="310"/>
      <c r="KR564" s="304"/>
      <c r="KS564" s="408"/>
      <c r="KT564" s="472"/>
      <c r="KU564" s="906"/>
      <c r="KV564" s="31"/>
      <c r="KW564" s="419"/>
      <c r="KX564" s="419"/>
      <c r="KY564" s="471"/>
      <c r="KZ564" s="17"/>
      <c r="LA564" s="419"/>
      <c r="LB564" s="419"/>
      <c r="LC564" s="17"/>
      <c r="LD564" s="17"/>
      <c r="LE564" s="913"/>
      <c r="LF564" s="17"/>
      <c r="LG564" s="17"/>
      <c r="LH564" s="219"/>
      <c r="LI564" s="310"/>
      <c r="LJ564" s="304"/>
      <c r="LK564" s="408"/>
      <c r="LL564" s="472"/>
      <c r="LM564" s="906"/>
      <c r="LN564" s="31"/>
      <c r="LO564" s="419"/>
      <c r="LP564" s="419"/>
      <c r="LQ564" s="471"/>
      <c r="LR564" s="17"/>
      <c r="LS564" s="419"/>
      <c r="LT564" s="419"/>
      <c r="LU564" s="17"/>
      <c r="LV564" s="17"/>
      <c r="LW564" s="913"/>
      <c r="LX564" s="17"/>
      <c r="LY564" s="17"/>
      <c r="LZ564" s="219"/>
      <c r="MA564" s="310"/>
      <c r="MB564" s="304"/>
      <c r="MC564" s="408"/>
      <c r="MD564" s="472"/>
      <c r="ME564" s="906"/>
      <c r="MF564" s="31"/>
      <c r="MG564" s="419"/>
      <c r="MH564" s="419"/>
      <c r="MI564" s="471"/>
      <c r="MJ564" s="17"/>
      <c r="MK564" s="419"/>
      <c r="ML564" s="419"/>
      <c r="MM564" s="17"/>
      <c r="MN564" s="17"/>
      <c r="MO564" s="913"/>
      <c r="MP564" s="17"/>
      <c r="MQ564" s="17"/>
      <c r="MR564" s="219"/>
      <c r="MS564" s="310"/>
      <c r="MT564" s="304"/>
      <c r="MU564" s="408"/>
      <c r="MV564" s="472"/>
      <c r="MW564" s="906"/>
      <c r="MX564" s="31"/>
      <c r="MY564" s="419"/>
      <c r="MZ564" s="419"/>
      <c r="NA564" s="471"/>
      <c r="NB564" s="17"/>
      <c r="NC564" s="419"/>
      <c r="ND564" s="419"/>
      <c r="NE564" s="17"/>
      <c r="NF564" s="17"/>
      <c r="NG564" s="913"/>
      <c r="NH564" s="17"/>
      <c r="NI564" s="17"/>
      <c r="NJ564" s="219"/>
      <c r="NK564" s="310"/>
      <c r="NL564" s="304"/>
      <c r="NM564" s="408"/>
      <c r="NN564" s="472"/>
      <c r="NO564" s="906"/>
      <c r="NP564" s="31"/>
      <c r="NQ564" s="419"/>
      <c r="NR564" s="419"/>
      <c r="NS564" s="471"/>
      <c r="NT564" s="17"/>
      <c r="NU564" s="419"/>
      <c r="NV564" s="419"/>
      <c r="NW564" s="17"/>
      <c r="NX564" s="17"/>
      <c r="NY564" s="913"/>
      <c r="NZ564" s="17"/>
      <c r="OA564" s="17"/>
      <c r="OB564" s="219"/>
      <c r="OC564" s="310"/>
      <c r="OD564" s="304"/>
      <c r="OE564" s="408"/>
      <c r="OF564" s="472"/>
      <c r="OG564" s="906"/>
      <c r="OH564" s="31"/>
      <c r="OI564" s="419"/>
      <c r="OJ564" s="419"/>
      <c r="OK564" s="471"/>
      <c r="OL564" s="17"/>
      <c r="OM564" s="419"/>
      <c r="ON564" s="419"/>
      <c r="OO564" s="17"/>
      <c r="OP564" s="17"/>
      <c r="OQ564" s="913"/>
      <c r="OR564" s="17"/>
      <c r="OS564" s="17"/>
      <c r="OT564" s="219"/>
      <c r="OU564" s="310"/>
      <c r="OV564" s="304"/>
      <c r="OW564" s="408"/>
      <c r="OX564" s="472"/>
      <c r="OY564" s="906"/>
      <c r="OZ564" s="31"/>
      <c r="PA564" s="419"/>
      <c r="PB564" s="419"/>
      <c r="PC564" s="471"/>
      <c r="PD564" s="17"/>
      <c r="PE564" s="419"/>
      <c r="PF564" s="419"/>
      <c r="PG564" s="17"/>
      <c r="PH564" s="17"/>
      <c r="PI564" s="913"/>
      <c r="PJ564" s="17"/>
      <c r="PK564" s="17"/>
      <c r="PL564" s="219"/>
      <c r="PM564" s="310"/>
      <c r="PN564" s="304"/>
      <c r="PO564" s="408"/>
      <c r="PP564" s="472"/>
      <c r="PQ564" s="906"/>
      <c r="PR564" s="31"/>
      <c r="PS564" s="419"/>
      <c r="PT564" s="419"/>
      <c r="PU564" s="471"/>
      <c r="PV564" s="17"/>
      <c r="PW564" s="419"/>
      <c r="PX564" s="419"/>
      <c r="PY564" s="17"/>
      <c r="PZ564" s="17"/>
      <c r="QA564" s="913"/>
      <c r="QB564" s="17"/>
      <c r="QC564" s="17"/>
      <c r="QD564" s="219"/>
      <c r="QE564" s="310"/>
      <c r="QF564" s="304"/>
      <c r="QG564" s="408"/>
      <c r="QH564" s="472"/>
      <c r="QI564" s="906"/>
      <c r="QJ564" s="31"/>
      <c r="QK564" s="419"/>
      <c r="QL564" s="419"/>
      <c r="QM564" s="471"/>
      <c r="QN564" s="17"/>
      <c r="QO564" s="419"/>
      <c r="QP564" s="419"/>
      <c r="QQ564" s="17"/>
      <c r="QR564" s="17"/>
      <c r="QS564" s="913"/>
      <c r="QT564" s="17"/>
      <c r="QU564" s="17"/>
      <c r="QV564" s="219"/>
      <c r="QW564" s="310"/>
      <c r="QX564" s="304"/>
      <c r="QY564" s="408"/>
      <c r="QZ564" s="472"/>
      <c r="RA564" s="906"/>
      <c r="RB564" s="31"/>
      <c r="RC564" s="419"/>
      <c r="RD564" s="419"/>
      <c r="RE564" s="471"/>
      <c r="RF564" s="17"/>
      <c r="RG564" s="419"/>
      <c r="RH564" s="419"/>
      <c r="RI564" s="17"/>
      <c r="RJ564" s="17"/>
      <c r="RK564" s="913"/>
      <c r="RL564" s="17"/>
      <c r="RM564" s="17"/>
      <c r="RN564" s="219"/>
      <c r="RO564" s="310"/>
      <c r="RP564" s="304"/>
      <c r="RQ564" s="408"/>
      <c r="RR564" s="472"/>
      <c r="RS564" s="906"/>
      <c r="RT564" s="31"/>
      <c r="RU564" s="419"/>
      <c r="RV564" s="419"/>
      <c r="RW564" s="471"/>
      <c r="RX564" s="17"/>
      <c r="RY564" s="419"/>
      <c r="RZ564" s="419"/>
      <c r="SA564" s="17"/>
      <c r="SB564" s="17"/>
      <c r="SC564" s="913"/>
      <c r="SD564" s="17"/>
      <c r="SE564" s="17"/>
      <c r="SF564" s="219"/>
      <c r="SG564" s="310"/>
      <c r="SH564" s="304"/>
      <c r="SI564" s="408"/>
      <c r="SJ564" s="472"/>
      <c r="SK564" s="906"/>
      <c r="SL564" s="31"/>
      <c r="SM564" s="419"/>
      <c r="SN564" s="419"/>
      <c r="SO564" s="471"/>
      <c r="SP564" s="17"/>
      <c r="SQ564" s="419"/>
      <c r="SR564" s="419"/>
      <c r="SS564" s="17"/>
      <c r="ST564" s="17"/>
      <c r="SU564" s="913"/>
      <c r="SV564" s="17"/>
      <c r="SW564" s="17"/>
      <c r="SX564" s="219"/>
      <c r="SY564" s="310"/>
      <c r="SZ564" s="304"/>
      <c r="TA564" s="408"/>
      <c r="TB564" s="472"/>
      <c r="TC564" s="906"/>
      <c r="TD564" s="31"/>
      <c r="TE564" s="419"/>
      <c r="TF564" s="419"/>
      <c r="TG564" s="471"/>
      <c r="TH564" s="17"/>
      <c r="TI564" s="419"/>
      <c r="TJ564" s="419"/>
      <c r="TK564" s="17"/>
      <c r="TL564" s="17"/>
      <c r="TM564" s="913"/>
      <c r="TN564" s="17"/>
      <c r="TO564" s="17"/>
      <c r="TP564" s="219"/>
      <c r="TQ564" s="310"/>
      <c r="TR564" s="304"/>
      <c r="TS564" s="408"/>
      <c r="TT564" s="472"/>
      <c r="TU564" s="906"/>
      <c r="TV564" s="31"/>
      <c r="TW564" s="419"/>
      <c r="TX564" s="419"/>
      <c r="TY564" s="471"/>
      <c r="TZ564" s="17"/>
      <c r="UA564" s="419"/>
      <c r="UB564" s="419"/>
      <c r="UC564" s="17"/>
      <c r="UD564" s="17"/>
      <c r="UE564" s="913"/>
      <c r="UF564" s="17"/>
      <c r="UG564" s="17"/>
      <c r="UH564" s="219"/>
      <c r="UI564" s="310"/>
      <c r="UJ564" s="304"/>
      <c r="UK564" s="408"/>
      <c r="UL564" s="472"/>
      <c r="UM564" s="906"/>
      <c r="UN564" s="31"/>
      <c r="UO564" s="419"/>
      <c r="UP564" s="419"/>
      <c r="UQ564" s="471"/>
      <c r="UR564" s="17"/>
      <c r="US564" s="419"/>
      <c r="UT564" s="419"/>
      <c r="UU564" s="17"/>
      <c r="UV564" s="17"/>
      <c r="UW564" s="913"/>
      <c r="UX564" s="17"/>
      <c r="UY564" s="17"/>
      <c r="UZ564" s="219"/>
      <c r="VA564" s="310"/>
      <c r="VB564" s="304"/>
      <c r="VC564" s="408"/>
      <c r="VD564" s="472"/>
      <c r="VE564" s="906"/>
      <c r="VF564" s="31"/>
      <c r="VG564" s="419"/>
      <c r="VH564" s="419"/>
      <c r="VI564" s="471"/>
      <c r="VJ564" s="17"/>
      <c r="VK564" s="419"/>
      <c r="VL564" s="419"/>
      <c r="VM564" s="17"/>
      <c r="VN564" s="17"/>
      <c r="VO564" s="913"/>
      <c r="VP564" s="17"/>
      <c r="VQ564" s="17"/>
      <c r="VR564" s="219"/>
      <c r="VS564" s="310"/>
      <c r="VT564" s="304"/>
      <c r="VU564" s="408"/>
      <c r="VV564" s="472"/>
      <c r="VW564" s="906"/>
      <c r="VX564" s="31"/>
      <c r="VY564" s="419"/>
      <c r="VZ564" s="419"/>
      <c r="WA564" s="471"/>
      <c r="WB564" s="17"/>
      <c r="WC564" s="419"/>
      <c r="WD564" s="419"/>
      <c r="WE564" s="17"/>
      <c r="WF564" s="17"/>
      <c r="WG564" s="913"/>
      <c r="WH564" s="17"/>
      <c r="WI564" s="17"/>
      <c r="WJ564" s="219"/>
      <c r="WK564" s="310"/>
      <c r="WL564" s="304"/>
      <c r="WM564" s="408"/>
      <c r="WN564" s="472"/>
      <c r="WO564" s="906"/>
      <c r="WP564" s="31"/>
      <c r="WQ564" s="419"/>
      <c r="WR564" s="419"/>
      <c r="WS564" s="471"/>
      <c r="WT564" s="17"/>
      <c r="WU564" s="419"/>
      <c r="WV564" s="419"/>
      <c r="WW564" s="17"/>
      <c r="WX564" s="17"/>
      <c r="WY564" s="913"/>
      <c r="WZ564" s="17"/>
      <c r="XA564" s="17"/>
      <c r="XB564" s="219"/>
      <c r="XC564" s="310"/>
      <c r="XD564" s="304"/>
      <c r="XE564" s="408"/>
      <c r="XF564" s="472"/>
      <c r="XG564" s="906"/>
      <c r="XH564" s="31"/>
      <c r="XI564" s="419"/>
      <c r="XJ564" s="419"/>
      <c r="XK564" s="471"/>
      <c r="XL564" s="17"/>
      <c r="XM564" s="419"/>
      <c r="XN564" s="419"/>
      <c r="XO564" s="17"/>
      <c r="XP564" s="17"/>
      <c r="XQ564" s="913"/>
      <c r="XR564" s="17"/>
      <c r="XS564" s="17"/>
      <c r="XT564" s="219"/>
      <c r="XU564" s="310"/>
      <c r="XV564" s="304"/>
      <c r="XW564" s="408"/>
      <c r="XX564" s="472"/>
      <c r="XY564" s="906"/>
      <c r="XZ564" s="31"/>
      <c r="YA564" s="419"/>
      <c r="YB564" s="419"/>
      <c r="YC564" s="471"/>
      <c r="YD564" s="17"/>
      <c r="YE564" s="419"/>
      <c r="YF564" s="419"/>
      <c r="YG564" s="17"/>
      <c r="YH564" s="17"/>
      <c r="YI564" s="913"/>
      <c r="YJ564" s="17"/>
      <c r="YK564" s="17"/>
      <c r="YL564" s="219"/>
      <c r="YM564" s="310"/>
      <c r="YN564" s="304"/>
      <c r="YO564" s="408"/>
      <c r="YP564" s="472"/>
      <c r="YQ564" s="906"/>
      <c r="YR564" s="31"/>
      <c r="YS564" s="419"/>
      <c r="YT564" s="419"/>
      <c r="YU564" s="471"/>
      <c r="YV564" s="17"/>
      <c r="YW564" s="419"/>
      <c r="YX564" s="419"/>
      <c r="YY564" s="17"/>
      <c r="YZ564" s="17"/>
      <c r="ZA564" s="913"/>
      <c r="ZB564" s="17"/>
      <c r="ZC564" s="17"/>
      <c r="ZD564" s="219"/>
      <c r="ZE564" s="310"/>
      <c r="ZF564" s="304"/>
      <c r="ZG564" s="408"/>
      <c r="ZH564" s="472"/>
      <c r="ZI564" s="906"/>
      <c r="ZJ564" s="31"/>
      <c r="ZK564" s="419"/>
      <c r="ZL564" s="419"/>
      <c r="ZM564" s="471"/>
      <c r="ZN564" s="17"/>
      <c r="ZO564" s="419"/>
      <c r="ZP564" s="419"/>
      <c r="ZQ564" s="17"/>
      <c r="ZR564" s="17"/>
      <c r="ZS564" s="913"/>
      <c r="ZT564" s="17"/>
      <c r="ZU564" s="17"/>
      <c r="ZV564" s="219"/>
      <c r="ZW564" s="310"/>
      <c r="ZX564" s="304"/>
      <c r="ZY564" s="408"/>
      <c r="ZZ564" s="472"/>
      <c r="AAA564" s="906"/>
      <c r="AAB564" s="31"/>
      <c r="AAC564" s="419"/>
      <c r="AAD564" s="419"/>
      <c r="AAE564" s="471"/>
      <c r="AAF564" s="17"/>
      <c r="AAG564" s="419"/>
      <c r="AAH564" s="419"/>
      <c r="AAI564" s="17"/>
      <c r="AAJ564" s="17"/>
      <c r="AAK564" s="913"/>
      <c r="AAL564" s="17"/>
      <c r="AAM564" s="17"/>
      <c r="AAN564" s="219"/>
      <c r="AAO564" s="310"/>
      <c r="AAP564" s="304"/>
      <c r="AAQ564" s="408"/>
      <c r="AAR564" s="472"/>
      <c r="AAS564" s="906"/>
      <c r="AAT564" s="31"/>
      <c r="AAU564" s="419"/>
      <c r="AAV564" s="419"/>
      <c r="AAW564" s="471"/>
      <c r="AAX564" s="17"/>
      <c r="AAY564" s="419"/>
      <c r="AAZ564" s="419"/>
      <c r="ABA564" s="17"/>
      <c r="ABB564" s="17"/>
      <c r="ABC564" s="913"/>
      <c r="ABD564" s="17"/>
      <c r="ABE564" s="17"/>
      <c r="ABF564" s="219"/>
      <c r="ABG564" s="310"/>
      <c r="ABH564" s="304"/>
      <c r="ABI564" s="408"/>
      <c r="ABJ564" s="472"/>
      <c r="ABK564" s="906"/>
      <c r="ABL564" s="31"/>
      <c r="ABM564" s="419"/>
      <c r="ABN564" s="419"/>
      <c r="ABO564" s="471"/>
      <c r="ABP564" s="17"/>
      <c r="ABQ564" s="419"/>
      <c r="ABR564" s="419"/>
      <c r="ABS564" s="17"/>
      <c r="ABT564" s="17"/>
      <c r="ABU564" s="913"/>
      <c r="ABV564" s="17"/>
      <c r="ABW564" s="17"/>
      <c r="ABX564" s="219"/>
      <c r="ABY564" s="310"/>
      <c r="ABZ564" s="304"/>
      <c r="ACA564" s="408"/>
      <c r="ACB564" s="472"/>
      <c r="ACC564" s="906"/>
      <c r="ACD564" s="31"/>
      <c r="ACE564" s="419"/>
      <c r="ACF564" s="419"/>
      <c r="ACG564" s="471"/>
      <c r="ACH564" s="17"/>
      <c r="ACI564" s="419"/>
      <c r="ACJ564" s="419"/>
      <c r="ACK564" s="17"/>
      <c r="ACL564" s="17"/>
      <c r="ACM564" s="913"/>
      <c r="ACN564" s="17"/>
      <c r="ACO564" s="17"/>
      <c r="ACP564" s="219"/>
      <c r="ACQ564" s="310"/>
      <c r="ACR564" s="304"/>
      <c r="ACS564" s="408"/>
      <c r="ACT564" s="472"/>
      <c r="ACU564" s="906"/>
      <c r="ACV564" s="31"/>
      <c r="ACW564" s="419"/>
      <c r="ACX564" s="419"/>
      <c r="ACY564" s="471"/>
      <c r="ACZ564" s="17"/>
      <c r="ADA564" s="419"/>
      <c r="ADB564" s="419"/>
      <c r="ADC564" s="17"/>
      <c r="ADD564" s="17"/>
      <c r="ADE564" s="913"/>
      <c r="ADF564" s="17"/>
      <c r="ADG564" s="17"/>
      <c r="ADH564" s="219"/>
      <c r="ADI564" s="310"/>
      <c r="ADJ564" s="304"/>
      <c r="ADK564" s="408"/>
      <c r="ADL564" s="472"/>
      <c r="ADM564" s="906"/>
      <c r="ADN564" s="31"/>
      <c r="ADO564" s="419"/>
      <c r="ADP564" s="419"/>
      <c r="ADQ564" s="471"/>
      <c r="ADR564" s="17"/>
      <c r="ADS564" s="419"/>
      <c r="ADT564" s="419"/>
      <c r="ADU564" s="17"/>
      <c r="ADV564" s="17"/>
      <c r="ADW564" s="913"/>
      <c r="ADX564" s="17"/>
      <c r="ADY564" s="17"/>
      <c r="ADZ564" s="219"/>
      <c r="AEA564" s="310"/>
      <c r="AEB564" s="304"/>
      <c r="AEC564" s="408"/>
      <c r="AED564" s="472"/>
      <c r="AEE564" s="906"/>
      <c r="AEF564" s="31"/>
      <c r="AEG564" s="419"/>
      <c r="AEH564" s="419"/>
      <c r="AEI564" s="471"/>
      <c r="AEJ564" s="17"/>
      <c r="AEK564" s="419"/>
      <c r="AEL564" s="419"/>
      <c r="AEM564" s="17"/>
      <c r="AEN564" s="17"/>
      <c r="AEO564" s="913"/>
      <c r="AEP564" s="17"/>
      <c r="AEQ564" s="17"/>
      <c r="AER564" s="219"/>
      <c r="AES564" s="310"/>
      <c r="AET564" s="304"/>
      <c r="AEU564" s="408"/>
      <c r="AEV564" s="472"/>
      <c r="AEW564" s="906"/>
      <c r="AEX564" s="31"/>
      <c r="AEY564" s="419"/>
      <c r="AEZ564" s="419"/>
      <c r="AFA564" s="471"/>
      <c r="AFB564" s="17"/>
      <c r="AFC564" s="419"/>
      <c r="AFD564" s="419"/>
      <c r="AFE564" s="17"/>
      <c r="AFF564" s="17"/>
      <c r="AFG564" s="913"/>
      <c r="AFH564" s="17"/>
      <c r="AFI564" s="17"/>
      <c r="AFJ564" s="219"/>
      <c r="AFK564" s="310"/>
      <c r="AFL564" s="304"/>
      <c r="AFM564" s="408"/>
      <c r="AFN564" s="472"/>
      <c r="AFO564" s="906"/>
      <c r="AFP564" s="31"/>
      <c r="AFQ564" s="419"/>
      <c r="AFR564" s="419"/>
      <c r="AFS564" s="471"/>
      <c r="AFT564" s="17"/>
      <c r="AFU564" s="419"/>
      <c r="AFV564" s="419"/>
      <c r="AFW564" s="17"/>
      <c r="AFX564" s="17"/>
      <c r="AFY564" s="913"/>
      <c r="AFZ564" s="17"/>
      <c r="AGA564" s="17"/>
      <c r="AGB564" s="219"/>
      <c r="AGC564" s="310"/>
      <c r="AGD564" s="304"/>
      <c r="AGE564" s="408"/>
      <c r="AGF564" s="472"/>
      <c r="AGG564" s="906"/>
      <c r="AGH564" s="31"/>
      <c r="AGI564" s="419"/>
      <c r="AGJ564" s="419"/>
      <c r="AGK564" s="471"/>
      <c r="AGL564" s="17"/>
      <c r="AGM564" s="419"/>
      <c r="AGN564" s="419"/>
      <c r="AGO564" s="17"/>
      <c r="AGP564" s="17"/>
      <c r="AGQ564" s="913"/>
      <c r="AGR564" s="17"/>
      <c r="AGS564" s="17"/>
      <c r="AGT564" s="219"/>
      <c r="AGU564" s="310"/>
      <c r="AGV564" s="304"/>
      <c r="AGW564" s="408"/>
      <c r="AGX564" s="472"/>
      <c r="AGY564" s="906"/>
      <c r="AGZ564" s="31"/>
      <c r="AHA564" s="419"/>
      <c r="AHB564" s="419"/>
      <c r="AHC564" s="471"/>
      <c r="AHD564" s="17"/>
      <c r="AHE564" s="419"/>
      <c r="AHF564" s="419"/>
      <c r="AHG564" s="17"/>
      <c r="AHH564" s="17"/>
      <c r="AHI564" s="913"/>
      <c r="AHJ564" s="17"/>
      <c r="AHK564" s="17"/>
      <c r="AHL564" s="219"/>
      <c r="AHM564" s="310"/>
      <c r="AHN564" s="304"/>
      <c r="AHO564" s="408"/>
      <c r="AHP564" s="472"/>
      <c r="AHQ564" s="906"/>
      <c r="AHR564" s="31"/>
      <c r="AHS564" s="419"/>
      <c r="AHT564" s="419"/>
      <c r="AHU564" s="471"/>
      <c r="AHV564" s="17"/>
      <c r="AHW564" s="419"/>
      <c r="AHX564" s="419"/>
      <c r="AHY564" s="17"/>
      <c r="AHZ564" s="17"/>
      <c r="AIA564" s="913"/>
      <c r="AIB564" s="17"/>
      <c r="AIC564" s="17"/>
      <c r="AID564" s="219"/>
      <c r="AIE564" s="310"/>
      <c r="AIF564" s="304"/>
      <c r="AIG564" s="408"/>
      <c r="AIH564" s="472"/>
      <c r="AII564" s="906"/>
      <c r="AIJ564" s="31"/>
      <c r="AIK564" s="419"/>
      <c r="AIL564" s="419"/>
      <c r="AIM564" s="471"/>
      <c r="AIN564" s="17"/>
      <c r="AIO564" s="419"/>
      <c r="AIP564" s="419"/>
      <c r="AIQ564" s="17"/>
      <c r="AIR564" s="17"/>
      <c r="AIS564" s="913"/>
      <c r="AIT564" s="17"/>
      <c r="AIU564" s="17"/>
      <c r="AIV564" s="219"/>
      <c r="AIW564" s="310"/>
      <c r="AIX564" s="304"/>
      <c r="AIY564" s="408"/>
      <c r="AIZ564" s="472"/>
      <c r="AJA564" s="906"/>
      <c r="AJB564" s="31"/>
      <c r="AJC564" s="419"/>
      <c r="AJD564" s="419"/>
      <c r="AJE564" s="471"/>
      <c r="AJF564" s="17"/>
      <c r="AJG564" s="419"/>
      <c r="AJH564" s="419"/>
      <c r="AJI564" s="17"/>
      <c r="AJJ564" s="17"/>
      <c r="AJK564" s="913"/>
      <c r="AJL564" s="17"/>
      <c r="AJM564" s="17"/>
      <c r="AJN564" s="219"/>
      <c r="AJO564" s="310"/>
      <c r="AJP564" s="304"/>
      <c r="AJQ564" s="408"/>
      <c r="AJR564" s="472"/>
      <c r="AJS564" s="906"/>
      <c r="AJT564" s="31"/>
      <c r="AJU564" s="419"/>
      <c r="AJV564" s="419"/>
      <c r="AJW564" s="471"/>
      <c r="AJX564" s="17"/>
      <c r="AJY564" s="419"/>
      <c r="AJZ564" s="419"/>
      <c r="AKA564" s="17"/>
      <c r="AKB564" s="17"/>
      <c r="AKC564" s="913"/>
      <c r="AKD564" s="17"/>
      <c r="AKE564" s="17"/>
      <c r="AKF564" s="219"/>
      <c r="AKG564" s="310"/>
      <c r="AKH564" s="304"/>
      <c r="AKI564" s="408"/>
      <c r="AKJ564" s="472"/>
      <c r="AKK564" s="906"/>
      <c r="AKL564" s="31"/>
      <c r="AKM564" s="419"/>
      <c r="AKN564" s="419"/>
      <c r="AKO564" s="471"/>
      <c r="AKP564" s="17"/>
      <c r="AKQ564" s="419"/>
      <c r="AKR564" s="419"/>
      <c r="AKS564" s="17"/>
      <c r="AKT564" s="17"/>
      <c r="AKU564" s="913"/>
      <c r="AKV564" s="17"/>
      <c r="AKW564" s="17"/>
      <c r="AKX564" s="219"/>
      <c r="AKY564" s="310"/>
      <c r="AKZ564" s="304"/>
      <c r="ALA564" s="408"/>
      <c r="ALB564" s="472"/>
      <c r="ALC564" s="906"/>
      <c r="ALD564" s="31"/>
      <c r="ALE564" s="419"/>
      <c r="ALF564" s="419"/>
      <c r="ALG564" s="471"/>
      <c r="ALH564" s="17"/>
      <c r="ALI564" s="419"/>
      <c r="ALJ564" s="419"/>
      <c r="ALK564" s="17"/>
      <c r="ALL564" s="17"/>
      <c r="ALM564" s="913"/>
      <c r="ALN564" s="17"/>
      <c r="ALO564" s="17"/>
      <c r="ALP564" s="219"/>
      <c r="ALQ564" s="310"/>
      <c r="ALR564" s="304"/>
      <c r="ALS564" s="408"/>
      <c r="ALT564" s="472"/>
      <c r="ALU564" s="906"/>
      <c r="ALV564" s="31"/>
      <c r="ALW564" s="419"/>
      <c r="ALX564" s="419"/>
      <c r="ALY564" s="471"/>
      <c r="ALZ564" s="17"/>
      <c r="AMA564" s="419"/>
      <c r="AMB564" s="419"/>
      <c r="AMC564" s="17"/>
      <c r="AMD564" s="17"/>
      <c r="AME564" s="913"/>
      <c r="AMF564" s="17"/>
      <c r="AMG564" s="17"/>
      <c r="AMH564" s="219"/>
      <c r="AMI564" s="310"/>
      <c r="AMJ564" s="304"/>
      <c r="AMK564" s="408"/>
      <c r="AML564" s="472"/>
      <c r="AMM564" s="906"/>
      <c r="AMN564" s="31"/>
      <c r="AMO564" s="419"/>
      <c r="AMP564" s="419"/>
      <c r="AMQ564" s="471"/>
      <c r="AMR564" s="17"/>
      <c r="AMS564" s="419"/>
      <c r="AMT564" s="419"/>
      <c r="AMU564" s="17"/>
      <c r="AMV564" s="17"/>
      <c r="AMW564" s="913"/>
      <c r="AMX564" s="17"/>
      <c r="AMY564" s="17"/>
      <c r="AMZ564" s="219"/>
      <c r="ANA564" s="310"/>
      <c r="ANB564" s="304"/>
      <c r="ANC564" s="408"/>
      <c r="AND564" s="472"/>
      <c r="ANE564" s="906"/>
      <c r="ANF564" s="31"/>
      <c r="ANG564" s="419"/>
      <c r="ANH564" s="419"/>
      <c r="ANI564" s="471"/>
      <c r="ANJ564" s="17"/>
      <c r="ANK564" s="419"/>
      <c r="ANL564" s="419"/>
      <c r="ANM564" s="17"/>
      <c r="ANN564" s="17"/>
      <c r="ANO564" s="913"/>
      <c r="ANP564" s="17"/>
      <c r="ANQ564" s="17"/>
      <c r="ANR564" s="219"/>
      <c r="ANS564" s="310"/>
      <c r="ANT564" s="304"/>
      <c r="ANU564" s="408"/>
      <c r="ANV564" s="472"/>
      <c r="ANW564" s="906"/>
      <c r="ANX564" s="31"/>
      <c r="ANY564" s="419"/>
      <c r="ANZ564" s="419"/>
      <c r="AOA564" s="471"/>
      <c r="AOB564" s="17"/>
      <c r="AOC564" s="419"/>
      <c r="AOD564" s="419"/>
      <c r="AOE564" s="17"/>
      <c r="AOF564" s="17"/>
      <c r="AOG564" s="913"/>
      <c r="AOH564" s="17"/>
      <c r="AOI564" s="17"/>
      <c r="AOJ564" s="219"/>
      <c r="AOK564" s="310"/>
      <c r="AOL564" s="304"/>
      <c r="AOM564" s="408"/>
      <c r="AON564" s="472"/>
      <c r="AOO564" s="906"/>
      <c r="AOP564" s="31"/>
      <c r="AOQ564" s="419"/>
      <c r="AOR564" s="419"/>
      <c r="AOS564" s="471"/>
      <c r="AOT564" s="17"/>
      <c r="AOU564" s="419"/>
      <c r="AOV564" s="419"/>
      <c r="AOW564" s="17"/>
      <c r="AOX564" s="17"/>
      <c r="AOY564" s="913"/>
      <c r="AOZ564" s="17"/>
      <c r="APA564" s="17"/>
      <c r="APB564" s="219"/>
      <c r="APC564" s="310"/>
      <c r="APD564" s="304"/>
      <c r="APE564" s="408"/>
      <c r="APF564" s="472"/>
      <c r="APG564" s="906"/>
      <c r="APH564" s="31"/>
      <c r="API564" s="419"/>
      <c r="APJ564" s="419"/>
      <c r="APK564" s="471"/>
      <c r="APL564" s="17"/>
      <c r="APM564" s="419"/>
      <c r="APN564" s="419"/>
      <c r="APO564" s="17"/>
      <c r="APP564" s="17"/>
      <c r="APQ564" s="913"/>
      <c r="APR564" s="17"/>
      <c r="APS564" s="17"/>
      <c r="APT564" s="219"/>
      <c r="APU564" s="310"/>
      <c r="APV564" s="304"/>
      <c r="APW564" s="408"/>
      <c r="APX564" s="472"/>
      <c r="APY564" s="906"/>
      <c r="APZ564" s="31"/>
      <c r="AQA564" s="419"/>
      <c r="AQB564" s="419"/>
      <c r="AQC564" s="471"/>
      <c r="AQD564" s="17"/>
      <c r="AQE564" s="419"/>
      <c r="AQF564" s="419"/>
      <c r="AQG564" s="17"/>
      <c r="AQH564" s="17"/>
      <c r="AQI564" s="913"/>
      <c r="AQJ564" s="17"/>
      <c r="AQK564" s="17"/>
      <c r="AQL564" s="219"/>
      <c r="AQM564" s="310"/>
      <c r="AQN564" s="304"/>
      <c r="AQO564" s="408"/>
      <c r="AQP564" s="472"/>
      <c r="AQQ564" s="906"/>
      <c r="AQR564" s="31"/>
      <c r="AQS564" s="419"/>
      <c r="AQT564" s="419"/>
      <c r="AQU564" s="471"/>
      <c r="AQV564" s="17"/>
      <c r="AQW564" s="419"/>
      <c r="AQX564" s="419"/>
      <c r="AQY564" s="17"/>
      <c r="AQZ564" s="17"/>
      <c r="ARA564" s="913"/>
      <c r="ARB564" s="17"/>
      <c r="ARC564" s="17"/>
      <c r="ARD564" s="219"/>
      <c r="ARE564" s="310"/>
      <c r="ARF564" s="304"/>
      <c r="ARG564" s="408"/>
      <c r="ARH564" s="472"/>
      <c r="ARI564" s="906"/>
      <c r="ARJ564" s="31"/>
      <c r="ARK564" s="419"/>
      <c r="ARL564" s="419"/>
      <c r="ARM564" s="471"/>
      <c r="ARN564" s="17"/>
      <c r="ARO564" s="419"/>
      <c r="ARP564" s="419"/>
      <c r="ARQ564" s="17"/>
      <c r="ARR564" s="17"/>
      <c r="ARS564" s="913"/>
      <c r="ART564" s="17"/>
      <c r="ARU564" s="17"/>
      <c r="ARV564" s="219"/>
      <c r="ARW564" s="310"/>
      <c r="ARX564" s="304"/>
      <c r="ARY564" s="408"/>
      <c r="ARZ564" s="472"/>
      <c r="ASA564" s="906"/>
      <c r="ASB564" s="31"/>
      <c r="ASC564" s="419"/>
      <c r="ASD564" s="419"/>
      <c r="ASE564" s="471"/>
      <c r="ASF564" s="17"/>
      <c r="ASG564" s="419"/>
      <c r="ASH564" s="419"/>
      <c r="ASI564" s="17"/>
      <c r="ASJ564" s="17"/>
      <c r="ASK564" s="913"/>
      <c r="ASL564" s="17"/>
      <c r="ASM564" s="17"/>
      <c r="ASN564" s="219"/>
      <c r="ASO564" s="310"/>
      <c r="ASP564" s="304"/>
      <c r="ASQ564" s="408"/>
      <c r="ASR564" s="472"/>
      <c r="ASS564" s="906"/>
      <c r="AST564" s="31"/>
      <c r="ASU564" s="419"/>
      <c r="ASV564" s="419"/>
      <c r="ASW564" s="471"/>
      <c r="ASX564" s="17"/>
      <c r="ASY564" s="419"/>
      <c r="ASZ564" s="419"/>
      <c r="ATA564" s="17"/>
      <c r="ATB564" s="17"/>
      <c r="ATC564" s="913"/>
      <c r="ATD564" s="17"/>
      <c r="ATE564" s="17"/>
      <c r="ATF564" s="219"/>
      <c r="ATG564" s="310"/>
      <c r="ATH564" s="304"/>
      <c r="ATI564" s="408"/>
      <c r="ATJ564" s="472"/>
      <c r="ATK564" s="906"/>
      <c r="ATL564" s="31"/>
      <c r="ATM564" s="419"/>
      <c r="ATN564" s="419"/>
      <c r="ATO564" s="471"/>
      <c r="ATP564" s="17"/>
      <c r="ATQ564" s="419"/>
      <c r="ATR564" s="419"/>
      <c r="ATS564" s="17"/>
      <c r="ATT564" s="17"/>
      <c r="ATU564" s="913"/>
      <c r="ATV564" s="17"/>
      <c r="ATW564" s="17"/>
      <c r="ATX564" s="219"/>
      <c r="ATY564" s="310"/>
      <c r="ATZ564" s="304"/>
      <c r="AUA564" s="408"/>
      <c r="AUB564" s="472"/>
      <c r="AUC564" s="906"/>
      <c r="AUD564" s="31"/>
      <c r="AUE564" s="419"/>
      <c r="AUF564" s="419"/>
      <c r="AUG564" s="471"/>
      <c r="AUH564" s="17"/>
      <c r="AUI564" s="419"/>
      <c r="AUJ564" s="419"/>
      <c r="AUK564" s="17"/>
      <c r="AUL564" s="17"/>
      <c r="AUM564" s="913"/>
      <c r="AUN564" s="17"/>
      <c r="AUO564" s="17"/>
      <c r="AUP564" s="219"/>
      <c r="AUQ564" s="310"/>
      <c r="AUR564" s="304"/>
      <c r="AUS564" s="408"/>
      <c r="AUT564" s="472"/>
      <c r="AUU564" s="906"/>
      <c r="AUV564" s="31"/>
      <c r="AUW564" s="419"/>
      <c r="AUX564" s="419"/>
      <c r="AUY564" s="471"/>
      <c r="AUZ564" s="17"/>
      <c r="AVA564" s="419"/>
      <c r="AVB564" s="419"/>
      <c r="AVC564" s="17"/>
      <c r="AVD564" s="17"/>
      <c r="AVE564" s="913"/>
      <c r="AVF564" s="17"/>
      <c r="AVG564" s="17"/>
      <c r="AVH564" s="219"/>
      <c r="AVI564" s="310"/>
      <c r="AVJ564" s="304"/>
      <c r="AVK564" s="408"/>
      <c r="AVL564" s="472"/>
      <c r="AVM564" s="906"/>
      <c r="AVN564" s="31"/>
      <c r="AVO564" s="419"/>
      <c r="AVP564" s="419"/>
      <c r="AVQ564" s="471"/>
      <c r="AVR564" s="17"/>
      <c r="AVS564" s="419"/>
      <c r="AVT564" s="419"/>
      <c r="AVU564" s="17"/>
      <c r="AVV564" s="17"/>
      <c r="AVW564" s="913"/>
      <c r="AVX564" s="17"/>
      <c r="AVY564" s="17"/>
      <c r="AVZ564" s="219"/>
      <c r="AWA564" s="310"/>
      <c r="AWB564" s="304"/>
      <c r="AWC564" s="408"/>
      <c r="AWD564" s="472"/>
      <c r="AWE564" s="906"/>
      <c r="AWF564" s="31"/>
      <c r="AWG564" s="419"/>
      <c r="AWH564" s="419"/>
      <c r="AWI564" s="471"/>
      <c r="AWJ564" s="17"/>
      <c r="AWK564" s="419"/>
      <c r="AWL564" s="419"/>
      <c r="AWM564" s="17"/>
      <c r="AWN564" s="17"/>
      <c r="AWO564" s="913"/>
      <c r="AWP564" s="17"/>
      <c r="AWQ564" s="17"/>
      <c r="AWR564" s="219"/>
      <c r="AWS564" s="310"/>
      <c r="AWT564" s="304"/>
      <c r="AWU564" s="408"/>
      <c r="AWV564" s="472"/>
      <c r="AWW564" s="906"/>
      <c r="AWX564" s="31"/>
      <c r="AWY564" s="419"/>
      <c r="AWZ564" s="419"/>
      <c r="AXA564" s="471"/>
      <c r="AXB564" s="17"/>
      <c r="AXC564" s="419"/>
      <c r="AXD564" s="419"/>
      <c r="AXE564" s="17"/>
      <c r="AXF564" s="17"/>
      <c r="AXG564" s="913"/>
      <c r="AXH564" s="17"/>
      <c r="AXI564" s="17"/>
      <c r="AXJ564" s="219"/>
      <c r="AXK564" s="310"/>
      <c r="AXL564" s="304"/>
      <c r="AXM564" s="408"/>
      <c r="AXN564" s="472"/>
      <c r="AXO564" s="906"/>
      <c r="AXP564" s="31"/>
      <c r="AXQ564" s="419"/>
      <c r="AXR564" s="419"/>
      <c r="AXS564" s="471"/>
      <c r="AXT564" s="17"/>
      <c r="AXU564" s="419"/>
      <c r="AXV564" s="419"/>
      <c r="AXW564" s="17"/>
      <c r="AXX564" s="17"/>
      <c r="AXY564" s="913"/>
      <c r="AXZ564" s="17"/>
      <c r="AYA564" s="17"/>
      <c r="AYB564" s="219"/>
      <c r="AYC564" s="310"/>
      <c r="AYD564" s="304"/>
      <c r="AYE564" s="408"/>
      <c r="AYF564" s="472"/>
      <c r="AYG564" s="906"/>
      <c r="AYH564" s="31"/>
      <c r="AYI564" s="419"/>
      <c r="AYJ564" s="419"/>
      <c r="AYK564" s="471"/>
      <c r="AYL564" s="17"/>
      <c r="AYM564" s="419"/>
      <c r="AYN564" s="419"/>
      <c r="AYO564" s="17"/>
      <c r="AYP564" s="17"/>
      <c r="AYQ564" s="913"/>
      <c r="AYR564" s="17"/>
      <c r="AYS564" s="17"/>
      <c r="AYT564" s="219"/>
      <c r="AYU564" s="310"/>
      <c r="AYV564" s="304"/>
      <c r="AYW564" s="408"/>
      <c r="AYX564" s="472"/>
      <c r="AYY564" s="906"/>
      <c r="AYZ564" s="31"/>
      <c r="AZA564" s="419"/>
      <c r="AZB564" s="419"/>
      <c r="AZC564" s="471"/>
      <c r="AZD564" s="17"/>
      <c r="AZE564" s="419"/>
      <c r="AZF564" s="419"/>
      <c r="AZG564" s="17"/>
      <c r="AZH564" s="17"/>
      <c r="AZI564" s="913"/>
      <c r="AZJ564" s="17"/>
      <c r="AZK564" s="17"/>
      <c r="AZL564" s="219"/>
      <c r="AZM564" s="310"/>
      <c r="AZN564" s="304"/>
      <c r="AZO564" s="408"/>
      <c r="AZP564" s="472"/>
      <c r="AZQ564" s="906"/>
      <c r="AZR564" s="31"/>
      <c r="AZS564" s="419"/>
      <c r="AZT564" s="419"/>
      <c r="AZU564" s="471"/>
      <c r="AZV564" s="17"/>
      <c r="AZW564" s="419"/>
      <c r="AZX564" s="419"/>
      <c r="AZY564" s="17"/>
      <c r="AZZ564" s="17"/>
      <c r="BAA564" s="913"/>
      <c r="BAB564" s="17"/>
      <c r="BAC564" s="17"/>
      <c r="BAD564" s="219"/>
      <c r="BAE564" s="310"/>
      <c r="BAF564" s="304"/>
      <c r="BAG564" s="408"/>
      <c r="BAH564" s="472"/>
      <c r="BAI564" s="906"/>
      <c r="BAJ564" s="31"/>
      <c r="BAK564" s="419"/>
      <c r="BAL564" s="419"/>
      <c r="BAM564" s="471"/>
      <c r="BAN564" s="17"/>
      <c r="BAO564" s="419"/>
      <c r="BAP564" s="419"/>
      <c r="BAQ564" s="17"/>
      <c r="BAR564" s="17"/>
      <c r="BAS564" s="913"/>
      <c r="BAT564" s="17"/>
      <c r="BAU564" s="17"/>
      <c r="BAV564" s="219"/>
      <c r="BAW564" s="310"/>
      <c r="BAX564" s="304"/>
      <c r="BAY564" s="408"/>
      <c r="BAZ564" s="472"/>
      <c r="BBA564" s="906"/>
      <c r="BBB564" s="31"/>
      <c r="BBC564" s="419"/>
      <c r="BBD564" s="419"/>
      <c r="BBE564" s="471"/>
      <c r="BBF564" s="17"/>
      <c r="BBG564" s="419"/>
      <c r="BBH564" s="419"/>
      <c r="BBI564" s="17"/>
      <c r="BBJ564" s="17"/>
      <c r="BBK564" s="913"/>
      <c r="BBL564" s="17"/>
      <c r="BBM564" s="17"/>
      <c r="BBN564" s="219"/>
      <c r="BBO564" s="310"/>
      <c r="BBP564" s="304"/>
      <c r="BBQ564" s="408"/>
      <c r="BBR564" s="472"/>
      <c r="BBS564" s="906"/>
      <c r="BBT564" s="31"/>
      <c r="BBU564" s="419"/>
      <c r="BBV564" s="419"/>
      <c r="BBW564" s="471"/>
      <c r="BBX564" s="17"/>
      <c r="BBY564" s="419"/>
      <c r="BBZ564" s="419"/>
      <c r="BCA564" s="17"/>
      <c r="BCB564" s="17"/>
      <c r="BCC564" s="913"/>
      <c r="BCD564" s="17"/>
      <c r="BCE564" s="17"/>
      <c r="BCF564" s="219"/>
      <c r="BCG564" s="310"/>
      <c r="BCH564" s="304"/>
      <c r="BCI564" s="408"/>
      <c r="BCJ564" s="472"/>
      <c r="BCK564" s="906"/>
      <c r="BCL564" s="31"/>
      <c r="BCM564" s="419"/>
      <c r="BCN564" s="419"/>
      <c r="BCO564" s="471"/>
      <c r="BCP564" s="17"/>
      <c r="BCQ564" s="419"/>
      <c r="BCR564" s="419"/>
      <c r="BCS564" s="17"/>
      <c r="BCT564" s="17"/>
      <c r="BCU564" s="913"/>
      <c r="BCV564" s="17"/>
      <c r="BCW564" s="17"/>
      <c r="BCX564" s="219"/>
      <c r="BCY564" s="310"/>
      <c r="BCZ564" s="304"/>
      <c r="BDA564" s="408"/>
      <c r="BDB564" s="472"/>
      <c r="BDC564" s="906"/>
      <c r="BDD564" s="31"/>
      <c r="BDE564" s="419"/>
      <c r="BDF564" s="419"/>
      <c r="BDG564" s="471"/>
      <c r="BDH564" s="17"/>
      <c r="BDI564" s="419"/>
      <c r="BDJ564" s="419"/>
      <c r="BDK564" s="17"/>
      <c r="BDL564" s="17"/>
      <c r="BDM564" s="913"/>
      <c r="BDN564" s="17"/>
      <c r="BDO564" s="17"/>
      <c r="BDP564" s="219"/>
      <c r="BDQ564" s="310"/>
      <c r="BDR564" s="304"/>
      <c r="BDS564" s="408"/>
      <c r="BDT564" s="472"/>
      <c r="BDU564" s="906"/>
      <c r="BDV564" s="31"/>
      <c r="BDW564" s="419"/>
      <c r="BDX564" s="419"/>
      <c r="BDY564" s="471"/>
      <c r="BDZ564" s="17"/>
      <c r="BEA564" s="419"/>
      <c r="BEB564" s="419"/>
      <c r="BEC564" s="17"/>
      <c r="BED564" s="17"/>
      <c r="BEE564" s="913"/>
      <c r="BEF564" s="17"/>
      <c r="BEG564" s="17"/>
      <c r="BEH564" s="219"/>
      <c r="BEI564" s="310"/>
      <c r="BEJ564" s="304"/>
      <c r="BEK564" s="408"/>
      <c r="BEL564" s="472"/>
      <c r="BEM564" s="906"/>
      <c r="BEN564" s="31"/>
      <c r="BEO564" s="419"/>
      <c r="BEP564" s="419"/>
      <c r="BEQ564" s="471"/>
      <c r="BER564" s="17"/>
      <c r="BES564" s="419"/>
      <c r="BET564" s="419"/>
      <c r="BEU564" s="17"/>
      <c r="BEV564" s="17"/>
      <c r="BEW564" s="913"/>
      <c r="BEX564" s="17"/>
      <c r="BEY564" s="17"/>
      <c r="BEZ564" s="219"/>
      <c r="BFA564" s="310"/>
      <c r="BFB564" s="304"/>
      <c r="BFC564" s="408"/>
      <c r="BFD564" s="472"/>
      <c r="BFE564" s="906"/>
      <c r="BFF564" s="31"/>
      <c r="BFG564" s="419"/>
      <c r="BFH564" s="419"/>
      <c r="BFI564" s="471"/>
      <c r="BFJ564" s="17"/>
      <c r="BFK564" s="419"/>
      <c r="BFL564" s="419"/>
      <c r="BFM564" s="17"/>
      <c r="BFN564" s="17"/>
      <c r="BFO564" s="913"/>
      <c r="BFP564" s="17"/>
      <c r="BFQ564" s="17"/>
      <c r="BFR564" s="219"/>
      <c r="BFS564" s="310"/>
      <c r="BFT564" s="304"/>
      <c r="BFU564" s="408"/>
      <c r="BFV564" s="472"/>
      <c r="BFW564" s="906"/>
      <c r="BFX564" s="31"/>
      <c r="BFY564" s="419"/>
      <c r="BFZ564" s="419"/>
      <c r="BGA564" s="471"/>
      <c r="BGB564" s="17"/>
      <c r="BGC564" s="419"/>
      <c r="BGD564" s="419"/>
      <c r="BGE564" s="17"/>
      <c r="BGF564" s="17"/>
      <c r="BGG564" s="913"/>
      <c r="BGH564" s="17"/>
      <c r="BGI564" s="17"/>
      <c r="BGJ564" s="219"/>
      <c r="BGK564" s="310"/>
      <c r="BGL564" s="304"/>
      <c r="BGM564" s="408"/>
      <c r="BGN564" s="472"/>
      <c r="BGO564" s="906"/>
      <c r="BGP564" s="31"/>
      <c r="BGQ564" s="419"/>
      <c r="BGR564" s="419"/>
      <c r="BGS564" s="471"/>
      <c r="BGT564" s="17"/>
      <c r="BGU564" s="419"/>
      <c r="BGV564" s="419"/>
      <c r="BGW564" s="17"/>
      <c r="BGX564" s="17"/>
      <c r="BGY564" s="913"/>
      <c r="BGZ564" s="17"/>
      <c r="BHA564" s="17"/>
      <c r="BHB564" s="219"/>
      <c r="BHC564" s="310"/>
      <c r="BHD564" s="304"/>
      <c r="BHE564" s="408"/>
      <c r="BHF564" s="472"/>
      <c r="BHG564" s="906"/>
      <c r="BHH564" s="31"/>
      <c r="BHI564" s="419"/>
      <c r="BHJ564" s="419"/>
      <c r="BHK564" s="471"/>
      <c r="BHL564" s="17"/>
      <c r="BHM564" s="419"/>
      <c r="BHN564" s="419"/>
      <c r="BHO564" s="17"/>
      <c r="BHP564" s="17"/>
      <c r="BHQ564" s="913"/>
      <c r="BHR564" s="17"/>
      <c r="BHS564" s="17"/>
      <c r="BHT564" s="219"/>
      <c r="BHU564" s="310"/>
      <c r="BHV564" s="304"/>
      <c r="BHW564" s="408"/>
      <c r="BHX564" s="472"/>
      <c r="BHY564" s="906"/>
      <c r="BHZ564" s="31"/>
      <c r="BIA564" s="419"/>
      <c r="BIB564" s="419"/>
      <c r="BIC564" s="471"/>
      <c r="BID564" s="17"/>
      <c r="BIE564" s="419"/>
      <c r="BIF564" s="419"/>
      <c r="BIG564" s="17"/>
      <c r="BIH564" s="17"/>
      <c r="BII564" s="913"/>
      <c r="BIJ564" s="17"/>
      <c r="BIK564" s="17"/>
      <c r="BIL564" s="219"/>
      <c r="BIM564" s="310"/>
      <c r="BIN564" s="304"/>
      <c r="BIO564" s="408"/>
      <c r="BIP564" s="472"/>
      <c r="BIQ564" s="906"/>
      <c r="BIR564" s="31"/>
      <c r="BIS564" s="419"/>
      <c r="BIT564" s="419"/>
      <c r="BIU564" s="471"/>
      <c r="BIV564" s="17"/>
      <c r="BIW564" s="419"/>
      <c r="BIX564" s="419"/>
      <c r="BIY564" s="17"/>
      <c r="BIZ564" s="17"/>
      <c r="BJA564" s="913"/>
      <c r="BJB564" s="17"/>
      <c r="BJC564" s="17"/>
      <c r="BJD564" s="219"/>
      <c r="BJE564" s="310"/>
      <c r="BJF564" s="304"/>
      <c r="BJG564" s="408"/>
      <c r="BJH564" s="472"/>
      <c r="BJI564" s="906"/>
      <c r="BJJ564" s="31"/>
      <c r="BJK564" s="419"/>
      <c r="BJL564" s="419"/>
      <c r="BJM564" s="471"/>
      <c r="BJN564" s="17"/>
      <c r="BJO564" s="419"/>
      <c r="BJP564" s="419"/>
      <c r="BJQ564" s="17"/>
      <c r="BJR564" s="17"/>
      <c r="BJS564" s="913"/>
      <c r="BJT564" s="17"/>
      <c r="BJU564" s="17"/>
      <c r="BJV564" s="219"/>
      <c r="BJW564" s="310"/>
      <c r="BJX564" s="304"/>
      <c r="BJY564" s="408"/>
      <c r="BJZ564" s="472"/>
      <c r="BKA564" s="906"/>
      <c r="BKB564" s="31"/>
      <c r="BKC564" s="419"/>
      <c r="BKD564" s="419"/>
      <c r="BKE564" s="471"/>
      <c r="BKF564" s="17"/>
      <c r="BKG564" s="419"/>
      <c r="BKH564" s="419"/>
      <c r="BKI564" s="17"/>
      <c r="BKJ564" s="17"/>
      <c r="BKK564" s="913"/>
      <c r="BKL564" s="17"/>
      <c r="BKM564" s="17"/>
      <c r="BKN564" s="219"/>
      <c r="BKO564" s="310"/>
      <c r="BKP564" s="304"/>
      <c r="BKQ564" s="408"/>
      <c r="BKR564" s="472"/>
      <c r="BKS564" s="906"/>
      <c r="BKT564" s="31"/>
      <c r="BKU564" s="419"/>
      <c r="BKV564" s="419"/>
      <c r="BKW564" s="471"/>
      <c r="BKX564" s="17"/>
      <c r="BKY564" s="419"/>
      <c r="BKZ564" s="419"/>
      <c r="BLA564" s="17"/>
      <c r="BLB564" s="17"/>
      <c r="BLC564" s="913"/>
      <c r="BLD564" s="17"/>
      <c r="BLE564" s="17"/>
      <c r="BLF564" s="219"/>
      <c r="BLG564" s="310"/>
      <c r="BLH564" s="304"/>
      <c r="BLI564" s="408"/>
      <c r="BLJ564" s="472"/>
      <c r="BLK564" s="906"/>
      <c r="BLL564" s="31"/>
      <c r="BLM564" s="419"/>
      <c r="BLN564" s="419"/>
      <c r="BLO564" s="471"/>
      <c r="BLP564" s="17"/>
      <c r="BLQ564" s="419"/>
      <c r="BLR564" s="419"/>
      <c r="BLS564" s="17"/>
      <c r="BLT564" s="17"/>
      <c r="BLU564" s="913"/>
      <c r="BLV564" s="17"/>
      <c r="BLW564" s="17"/>
      <c r="BLX564" s="219"/>
      <c r="BLY564" s="310"/>
      <c r="BLZ564" s="304"/>
      <c r="BMA564" s="408"/>
      <c r="BMB564" s="472"/>
      <c r="BMC564" s="906"/>
      <c r="BMD564" s="31"/>
      <c r="BME564" s="419"/>
      <c r="BMF564" s="419"/>
      <c r="BMG564" s="471"/>
      <c r="BMH564" s="17"/>
      <c r="BMI564" s="419"/>
      <c r="BMJ564" s="419"/>
      <c r="BMK564" s="17"/>
      <c r="BML564" s="17"/>
      <c r="BMM564" s="913"/>
      <c r="BMN564" s="17"/>
      <c r="BMO564" s="17"/>
      <c r="BMP564" s="219"/>
      <c r="BMQ564" s="310"/>
      <c r="BMR564" s="304"/>
      <c r="BMS564" s="408"/>
      <c r="BMT564" s="472"/>
      <c r="BMU564" s="906"/>
      <c r="BMV564" s="31"/>
      <c r="BMW564" s="419"/>
      <c r="BMX564" s="419"/>
      <c r="BMY564" s="471"/>
      <c r="BMZ564" s="17"/>
      <c r="BNA564" s="419"/>
      <c r="BNB564" s="419"/>
      <c r="BNC564" s="17"/>
      <c r="BND564" s="17"/>
      <c r="BNE564" s="913"/>
      <c r="BNF564" s="17"/>
      <c r="BNG564" s="17"/>
      <c r="BNH564" s="219"/>
      <c r="BNI564" s="310"/>
      <c r="BNJ564" s="304"/>
      <c r="BNK564" s="408"/>
      <c r="BNL564" s="472"/>
      <c r="BNM564" s="906"/>
      <c r="BNN564" s="31"/>
      <c r="BNO564" s="419"/>
      <c r="BNP564" s="419"/>
      <c r="BNQ564" s="471"/>
      <c r="BNR564" s="17"/>
      <c r="BNS564" s="419"/>
      <c r="BNT564" s="419"/>
      <c r="BNU564" s="17"/>
      <c r="BNV564" s="17"/>
      <c r="BNW564" s="913"/>
      <c r="BNX564" s="17"/>
      <c r="BNY564" s="17"/>
      <c r="BNZ564" s="219"/>
      <c r="BOA564" s="310"/>
      <c r="BOB564" s="304"/>
      <c r="BOC564" s="408"/>
      <c r="BOD564" s="472"/>
      <c r="BOE564" s="906"/>
      <c r="BOF564" s="31"/>
      <c r="BOG564" s="419"/>
      <c r="BOH564" s="419"/>
      <c r="BOI564" s="471"/>
      <c r="BOJ564" s="17"/>
      <c r="BOK564" s="419"/>
      <c r="BOL564" s="419"/>
      <c r="BOM564" s="17"/>
      <c r="BON564" s="17"/>
      <c r="BOO564" s="913"/>
      <c r="BOP564" s="17"/>
      <c r="BOQ564" s="17"/>
      <c r="BOR564" s="219"/>
      <c r="BOS564" s="310"/>
      <c r="BOT564" s="304"/>
      <c r="BOU564" s="408"/>
      <c r="BOV564" s="472"/>
      <c r="BOW564" s="906"/>
      <c r="BOX564" s="31"/>
      <c r="BOY564" s="419"/>
      <c r="BOZ564" s="419"/>
      <c r="BPA564" s="471"/>
      <c r="BPB564" s="17"/>
      <c r="BPC564" s="419"/>
      <c r="BPD564" s="419"/>
      <c r="BPE564" s="17"/>
      <c r="BPF564" s="17"/>
      <c r="BPG564" s="913"/>
      <c r="BPH564" s="17"/>
      <c r="BPI564" s="17"/>
      <c r="BPJ564" s="219"/>
      <c r="BPK564" s="310"/>
      <c r="BPL564" s="304"/>
      <c r="BPM564" s="408"/>
      <c r="BPN564" s="472"/>
      <c r="BPO564" s="906"/>
      <c r="BPP564" s="31"/>
      <c r="BPQ564" s="419"/>
      <c r="BPR564" s="419"/>
      <c r="BPS564" s="471"/>
      <c r="BPT564" s="17"/>
      <c r="BPU564" s="419"/>
      <c r="BPV564" s="419"/>
      <c r="BPW564" s="17"/>
      <c r="BPX564" s="17"/>
      <c r="BPY564" s="913"/>
      <c r="BPZ564" s="17"/>
      <c r="BQA564" s="17"/>
      <c r="BQB564" s="219"/>
      <c r="BQC564" s="310"/>
      <c r="BQD564" s="304"/>
      <c r="BQE564" s="408"/>
      <c r="BQF564" s="472"/>
      <c r="BQG564" s="906"/>
      <c r="BQH564" s="31"/>
      <c r="BQI564" s="419"/>
      <c r="BQJ564" s="419"/>
      <c r="BQK564" s="471"/>
      <c r="BQL564" s="17"/>
      <c r="BQM564" s="419"/>
      <c r="BQN564" s="419"/>
      <c r="BQO564" s="17"/>
      <c r="BQP564" s="17"/>
      <c r="BQQ564" s="913"/>
      <c r="BQR564" s="17"/>
      <c r="BQS564" s="17"/>
      <c r="BQT564" s="219"/>
      <c r="BQU564" s="310"/>
      <c r="BQV564" s="304"/>
      <c r="BQW564" s="408"/>
      <c r="BQX564" s="472"/>
      <c r="BQY564" s="906"/>
      <c r="BQZ564" s="31"/>
      <c r="BRA564" s="419"/>
      <c r="BRB564" s="419"/>
      <c r="BRC564" s="471"/>
      <c r="BRD564" s="17"/>
      <c r="BRE564" s="419"/>
      <c r="BRF564" s="419"/>
      <c r="BRG564" s="17"/>
      <c r="BRH564" s="17"/>
      <c r="BRI564" s="913"/>
      <c r="BRJ564" s="17"/>
      <c r="BRK564" s="17"/>
      <c r="BRL564" s="219"/>
      <c r="BRM564" s="310"/>
      <c r="BRN564" s="304"/>
      <c r="BRO564" s="408"/>
      <c r="BRP564" s="472"/>
      <c r="BRQ564" s="906"/>
      <c r="BRR564" s="31"/>
      <c r="BRS564" s="419"/>
      <c r="BRT564" s="419"/>
      <c r="BRU564" s="471"/>
      <c r="BRV564" s="17"/>
      <c r="BRW564" s="419"/>
      <c r="BRX564" s="419"/>
      <c r="BRY564" s="17"/>
      <c r="BRZ564" s="17"/>
      <c r="BSA564" s="913"/>
      <c r="BSB564" s="17"/>
      <c r="BSC564" s="17"/>
      <c r="BSD564" s="219"/>
      <c r="BSE564" s="310"/>
      <c r="BSF564" s="304"/>
      <c r="BSG564" s="408"/>
      <c r="BSH564" s="472"/>
      <c r="BSI564" s="906"/>
      <c r="BSJ564" s="31"/>
      <c r="BSK564" s="419"/>
      <c r="BSL564" s="419"/>
      <c r="BSM564" s="471"/>
      <c r="BSN564" s="17"/>
      <c r="BSO564" s="419"/>
      <c r="BSP564" s="419"/>
      <c r="BSQ564" s="17"/>
      <c r="BSR564" s="17"/>
      <c r="BSS564" s="913"/>
      <c r="BST564" s="17"/>
      <c r="BSU564" s="17"/>
      <c r="BSV564" s="219"/>
      <c r="BSW564" s="310"/>
      <c r="BSX564" s="304"/>
      <c r="BSY564" s="408"/>
      <c r="BSZ564" s="472"/>
      <c r="BTA564" s="906"/>
      <c r="BTB564" s="31"/>
      <c r="BTC564" s="419"/>
      <c r="BTD564" s="419"/>
      <c r="BTE564" s="471"/>
      <c r="BTF564" s="17"/>
      <c r="BTG564" s="419"/>
      <c r="BTH564" s="419"/>
      <c r="BTI564" s="17"/>
      <c r="BTJ564" s="17"/>
      <c r="BTK564" s="913"/>
      <c r="BTL564" s="17"/>
      <c r="BTM564" s="17"/>
      <c r="BTN564" s="219"/>
      <c r="BTO564" s="310"/>
      <c r="BTP564" s="304"/>
      <c r="BTQ564" s="408"/>
      <c r="BTR564" s="472"/>
      <c r="BTS564" s="906"/>
      <c r="BTT564" s="31"/>
      <c r="BTU564" s="419"/>
      <c r="BTV564" s="419"/>
      <c r="BTW564" s="471"/>
      <c r="BTX564" s="17"/>
      <c r="BTY564" s="419"/>
      <c r="BTZ564" s="419"/>
      <c r="BUA564" s="17"/>
      <c r="BUB564" s="17"/>
      <c r="BUC564" s="913"/>
      <c r="BUD564" s="17"/>
      <c r="BUE564" s="17"/>
      <c r="BUF564" s="219"/>
      <c r="BUG564" s="310"/>
      <c r="BUH564" s="304"/>
      <c r="BUI564" s="408"/>
      <c r="BUJ564" s="472"/>
      <c r="BUK564" s="906"/>
      <c r="BUL564" s="31"/>
      <c r="BUM564" s="419"/>
      <c r="BUN564" s="419"/>
      <c r="BUO564" s="471"/>
      <c r="BUP564" s="17"/>
      <c r="BUQ564" s="419"/>
      <c r="BUR564" s="419"/>
      <c r="BUS564" s="17"/>
      <c r="BUT564" s="17"/>
      <c r="BUU564" s="913"/>
      <c r="BUV564" s="17"/>
      <c r="BUW564" s="17"/>
      <c r="BUX564" s="219"/>
      <c r="BUY564" s="310"/>
      <c r="BUZ564" s="304"/>
      <c r="BVA564" s="408"/>
      <c r="BVB564" s="472"/>
      <c r="BVC564" s="906"/>
      <c r="BVD564" s="31"/>
      <c r="BVE564" s="419"/>
      <c r="BVF564" s="419"/>
      <c r="BVG564" s="471"/>
      <c r="BVH564" s="17"/>
      <c r="BVI564" s="419"/>
      <c r="BVJ564" s="419"/>
      <c r="BVK564" s="17"/>
      <c r="BVL564" s="17"/>
      <c r="BVM564" s="913"/>
      <c r="BVN564" s="17"/>
      <c r="BVO564" s="17"/>
      <c r="BVP564" s="219"/>
      <c r="BVQ564" s="310"/>
      <c r="BVR564" s="304"/>
      <c r="BVS564" s="408"/>
      <c r="BVT564" s="472"/>
      <c r="BVU564" s="906"/>
      <c r="BVV564" s="31"/>
      <c r="BVW564" s="419"/>
      <c r="BVX564" s="419"/>
      <c r="BVY564" s="471"/>
      <c r="BVZ564" s="17"/>
      <c r="BWA564" s="419"/>
      <c r="BWB564" s="419"/>
      <c r="BWC564" s="17"/>
      <c r="BWD564" s="17"/>
      <c r="BWE564" s="913"/>
      <c r="BWF564" s="17"/>
      <c r="BWG564" s="17"/>
      <c r="BWH564" s="219"/>
      <c r="BWI564" s="310"/>
      <c r="BWJ564" s="304"/>
      <c r="BWK564" s="408"/>
      <c r="BWL564" s="472"/>
      <c r="BWM564" s="906"/>
      <c r="BWN564" s="31"/>
      <c r="BWO564" s="419"/>
      <c r="BWP564" s="419"/>
      <c r="BWQ564" s="471"/>
      <c r="BWR564" s="17"/>
      <c r="BWS564" s="419"/>
      <c r="BWT564" s="419"/>
      <c r="BWU564" s="17"/>
      <c r="BWV564" s="17"/>
      <c r="BWW564" s="913"/>
      <c r="BWX564" s="17"/>
      <c r="BWY564" s="17"/>
      <c r="BWZ564" s="219"/>
      <c r="BXA564" s="310"/>
      <c r="BXB564" s="304"/>
      <c r="BXC564" s="408"/>
      <c r="BXD564" s="472"/>
      <c r="BXE564" s="906"/>
      <c r="BXF564" s="31"/>
      <c r="BXG564" s="419"/>
      <c r="BXH564" s="419"/>
      <c r="BXI564" s="471"/>
      <c r="BXJ564" s="17"/>
      <c r="BXK564" s="419"/>
      <c r="BXL564" s="419"/>
      <c r="BXM564" s="17"/>
      <c r="BXN564" s="17"/>
      <c r="BXO564" s="913"/>
      <c r="BXP564" s="17"/>
      <c r="BXQ564" s="17"/>
      <c r="BXR564" s="219"/>
      <c r="BXS564" s="310"/>
      <c r="BXT564" s="304"/>
      <c r="BXU564" s="408"/>
      <c r="BXV564" s="472"/>
      <c r="BXW564" s="906"/>
      <c r="BXX564" s="31"/>
      <c r="BXY564" s="419"/>
      <c r="BXZ564" s="419"/>
      <c r="BYA564" s="471"/>
      <c r="BYB564" s="17"/>
      <c r="BYC564" s="419"/>
      <c r="BYD564" s="419"/>
      <c r="BYE564" s="17"/>
      <c r="BYF564" s="17"/>
      <c r="BYG564" s="913"/>
      <c r="BYH564" s="17"/>
      <c r="BYI564" s="17"/>
      <c r="BYJ564" s="219"/>
      <c r="BYK564" s="310"/>
      <c r="BYL564" s="304"/>
      <c r="BYM564" s="408"/>
      <c r="BYN564" s="472"/>
      <c r="BYO564" s="906"/>
      <c r="BYP564" s="31"/>
      <c r="BYQ564" s="419"/>
      <c r="BYR564" s="419"/>
      <c r="BYS564" s="471"/>
      <c r="BYT564" s="17"/>
      <c r="BYU564" s="419"/>
      <c r="BYV564" s="419"/>
      <c r="BYW564" s="17"/>
      <c r="BYX564" s="17"/>
      <c r="BYY564" s="913"/>
      <c r="BYZ564" s="17"/>
      <c r="BZA564" s="17"/>
      <c r="BZB564" s="219"/>
      <c r="BZC564" s="310"/>
      <c r="BZD564" s="304"/>
      <c r="BZE564" s="408"/>
      <c r="BZF564" s="472"/>
      <c r="BZG564" s="906"/>
      <c r="BZH564" s="31"/>
      <c r="BZI564" s="419"/>
      <c r="BZJ564" s="419"/>
      <c r="BZK564" s="471"/>
      <c r="BZL564" s="17"/>
      <c r="BZM564" s="419"/>
      <c r="BZN564" s="419"/>
      <c r="BZO564" s="17"/>
      <c r="BZP564" s="17"/>
      <c r="BZQ564" s="913"/>
      <c r="BZR564" s="17"/>
      <c r="BZS564" s="17"/>
      <c r="BZT564" s="219"/>
      <c r="BZU564" s="310"/>
      <c r="BZV564" s="304"/>
      <c r="BZW564" s="408"/>
      <c r="BZX564" s="472"/>
      <c r="BZY564" s="906"/>
      <c r="BZZ564" s="31"/>
      <c r="CAA564" s="419"/>
      <c r="CAB564" s="419"/>
      <c r="CAC564" s="471"/>
      <c r="CAD564" s="17"/>
      <c r="CAE564" s="419"/>
      <c r="CAF564" s="419"/>
      <c r="CAG564" s="17"/>
      <c r="CAH564" s="17"/>
      <c r="CAI564" s="913"/>
      <c r="CAJ564" s="17"/>
      <c r="CAK564" s="17"/>
      <c r="CAL564" s="219"/>
      <c r="CAM564" s="310"/>
      <c r="CAN564" s="304"/>
      <c r="CAO564" s="408"/>
      <c r="CAP564" s="472"/>
      <c r="CAQ564" s="906"/>
      <c r="CAR564" s="31"/>
      <c r="CAS564" s="419"/>
      <c r="CAT564" s="419"/>
      <c r="CAU564" s="471"/>
      <c r="CAV564" s="17"/>
      <c r="CAW564" s="419"/>
      <c r="CAX564" s="419"/>
      <c r="CAY564" s="17"/>
      <c r="CAZ564" s="17"/>
      <c r="CBA564" s="913"/>
      <c r="CBB564" s="17"/>
      <c r="CBC564" s="17"/>
      <c r="CBD564" s="219"/>
      <c r="CBE564" s="310"/>
      <c r="CBF564" s="304"/>
      <c r="CBG564" s="408"/>
      <c r="CBH564" s="472"/>
      <c r="CBI564" s="906"/>
      <c r="CBJ564" s="31"/>
      <c r="CBK564" s="419"/>
      <c r="CBL564" s="419"/>
      <c r="CBM564" s="471"/>
      <c r="CBN564" s="17"/>
      <c r="CBO564" s="419"/>
      <c r="CBP564" s="419"/>
      <c r="CBQ564" s="17"/>
      <c r="CBR564" s="17"/>
      <c r="CBS564" s="913"/>
      <c r="CBT564" s="17"/>
      <c r="CBU564" s="17"/>
      <c r="CBV564" s="219"/>
      <c r="CBW564" s="310"/>
      <c r="CBX564" s="304"/>
      <c r="CBY564" s="408"/>
      <c r="CBZ564" s="472"/>
      <c r="CCA564" s="906"/>
      <c r="CCB564" s="31"/>
      <c r="CCC564" s="419"/>
      <c r="CCD564" s="419"/>
      <c r="CCE564" s="471"/>
      <c r="CCF564" s="17"/>
      <c r="CCG564" s="419"/>
      <c r="CCH564" s="419"/>
      <c r="CCI564" s="17"/>
      <c r="CCJ564" s="17"/>
      <c r="CCK564" s="913"/>
      <c r="CCL564" s="17"/>
      <c r="CCM564" s="17"/>
      <c r="CCN564" s="219"/>
      <c r="CCO564" s="310"/>
      <c r="CCP564" s="304"/>
      <c r="CCQ564" s="408"/>
      <c r="CCR564" s="472"/>
      <c r="CCS564" s="906"/>
      <c r="CCT564" s="31"/>
      <c r="CCU564" s="419"/>
      <c r="CCV564" s="419"/>
      <c r="CCW564" s="471"/>
      <c r="CCX564" s="17"/>
      <c r="CCY564" s="419"/>
      <c r="CCZ564" s="419"/>
      <c r="CDA564" s="17"/>
      <c r="CDB564" s="17"/>
      <c r="CDC564" s="913"/>
      <c r="CDD564" s="17"/>
      <c r="CDE564" s="17"/>
      <c r="CDF564" s="219"/>
      <c r="CDG564" s="310"/>
      <c r="CDH564" s="304"/>
      <c r="CDI564" s="408"/>
      <c r="CDJ564" s="472"/>
      <c r="CDK564" s="906"/>
      <c r="CDL564" s="31"/>
      <c r="CDM564" s="419"/>
      <c r="CDN564" s="419"/>
      <c r="CDO564" s="471"/>
      <c r="CDP564" s="17"/>
      <c r="CDQ564" s="419"/>
      <c r="CDR564" s="419"/>
      <c r="CDS564" s="17"/>
      <c r="CDT564" s="17"/>
      <c r="CDU564" s="913"/>
      <c r="CDV564" s="17"/>
      <c r="CDW564" s="17"/>
      <c r="CDX564" s="219"/>
      <c r="CDY564" s="310"/>
      <c r="CDZ564" s="304"/>
      <c r="CEA564" s="408"/>
      <c r="CEB564" s="472"/>
      <c r="CEC564" s="906"/>
      <c r="CED564" s="31"/>
      <c r="CEE564" s="419"/>
      <c r="CEF564" s="419"/>
      <c r="CEG564" s="471"/>
      <c r="CEH564" s="17"/>
      <c r="CEI564" s="419"/>
      <c r="CEJ564" s="419"/>
      <c r="CEK564" s="17"/>
      <c r="CEL564" s="17"/>
      <c r="CEM564" s="913"/>
      <c r="CEN564" s="17"/>
      <c r="CEO564" s="17"/>
      <c r="CEP564" s="219"/>
      <c r="CEQ564" s="310"/>
      <c r="CER564" s="304"/>
      <c r="CES564" s="408"/>
      <c r="CET564" s="472"/>
      <c r="CEU564" s="906"/>
      <c r="CEV564" s="31"/>
      <c r="CEW564" s="419"/>
      <c r="CEX564" s="419"/>
      <c r="CEY564" s="471"/>
      <c r="CEZ564" s="17"/>
      <c r="CFA564" s="419"/>
      <c r="CFB564" s="419"/>
      <c r="CFC564" s="17"/>
      <c r="CFD564" s="17"/>
      <c r="CFE564" s="913"/>
      <c r="CFF564" s="17"/>
      <c r="CFG564" s="17"/>
      <c r="CFH564" s="219"/>
      <c r="CFI564" s="310"/>
      <c r="CFJ564" s="304"/>
      <c r="CFK564" s="408"/>
      <c r="CFL564" s="472"/>
      <c r="CFM564" s="906"/>
      <c r="CFN564" s="31"/>
      <c r="CFO564" s="419"/>
      <c r="CFP564" s="419"/>
      <c r="CFQ564" s="471"/>
      <c r="CFR564" s="17"/>
      <c r="CFS564" s="419"/>
      <c r="CFT564" s="419"/>
      <c r="CFU564" s="17"/>
      <c r="CFV564" s="17"/>
      <c r="CFW564" s="913"/>
      <c r="CFX564" s="17"/>
      <c r="CFY564" s="17"/>
      <c r="CFZ564" s="219"/>
      <c r="CGA564" s="310"/>
      <c r="CGB564" s="304"/>
      <c r="CGC564" s="408"/>
      <c r="CGD564" s="472"/>
      <c r="CGE564" s="906"/>
      <c r="CGF564" s="31"/>
      <c r="CGG564" s="419"/>
      <c r="CGH564" s="419"/>
      <c r="CGI564" s="471"/>
      <c r="CGJ564" s="17"/>
      <c r="CGK564" s="419"/>
      <c r="CGL564" s="419"/>
      <c r="CGM564" s="17"/>
      <c r="CGN564" s="17"/>
      <c r="CGO564" s="913"/>
      <c r="CGP564" s="17"/>
      <c r="CGQ564" s="17"/>
      <c r="CGR564" s="219"/>
      <c r="CGS564" s="310"/>
      <c r="CGT564" s="304"/>
      <c r="CGU564" s="408"/>
      <c r="CGV564" s="472"/>
      <c r="CGW564" s="906"/>
      <c r="CGX564" s="31"/>
      <c r="CGY564" s="419"/>
      <c r="CGZ564" s="419"/>
      <c r="CHA564" s="471"/>
      <c r="CHB564" s="17"/>
      <c r="CHC564" s="419"/>
      <c r="CHD564" s="419"/>
      <c r="CHE564" s="17"/>
      <c r="CHF564" s="17"/>
      <c r="CHG564" s="913"/>
      <c r="CHH564" s="17"/>
      <c r="CHI564" s="17"/>
      <c r="CHJ564" s="219"/>
      <c r="CHK564" s="310"/>
      <c r="CHL564" s="304"/>
      <c r="CHM564" s="408"/>
      <c r="CHN564" s="472"/>
      <c r="CHO564" s="906"/>
      <c r="CHP564" s="31"/>
      <c r="CHQ564" s="419"/>
      <c r="CHR564" s="419"/>
      <c r="CHS564" s="471"/>
      <c r="CHT564" s="17"/>
      <c r="CHU564" s="419"/>
      <c r="CHV564" s="419"/>
      <c r="CHW564" s="17"/>
      <c r="CHX564" s="17"/>
      <c r="CHY564" s="913"/>
      <c r="CHZ564" s="17"/>
      <c r="CIA564" s="17"/>
      <c r="CIB564" s="219"/>
      <c r="CIC564" s="310"/>
      <c r="CID564" s="304"/>
      <c r="CIE564" s="408"/>
      <c r="CIF564" s="472"/>
      <c r="CIG564" s="906"/>
      <c r="CIH564" s="31"/>
      <c r="CII564" s="419"/>
      <c r="CIJ564" s="419"/>
      <c r="CIK564" s="471"/>
      <c r="CIL564" s="17"/>
      <c r="CIM564" s="419"/>
      <c r="CIN564" s="419"/>
      <c r="CIO564" s="17"/>
      <c r="CIP564" s="17"/>
      <c r="CIQ564" s="913"/>
      <c r="CIR564" s="17"/>
      <c r="CIS564" s="17"/>
      <c r="CIT564" s="219"/>
      <c r="CIU564" s="310"/>
      <c r="CIV564" s="304"/>
      <c r="CIW564" s="408"/>
      <c r="CIX564" s="472"/>
      <c r="CIY564" s="906"/>
      <c r="CIZ564" s="31"/>
      <c r="CJA564" s="419"/>
      <c r="CJB564" s="419"/>
      <c r="CJC564" s="471"/>
      <c r="CJD564" s="17"/>
      <c r="CJE564" s="419"/>
      <c r="CJF564" s="419"/>
      <c r="CJG564" s="17"/>
      <c r="CJH564" s="17"/>
      <c r="CJI564" s="913"/>
      <c r="CJJ564" s="17"/>
      <c r="CJK564" s="17"/>
      <c r="CJL564" s="219"/>
      <c r="CJM564" s="310"/>
      <c r="CJN564" s="304"/>
      <c r="CJO564" s="408"/>
      <c r="CJP564" s="472"/>
      <c r="CJQ564" s="906"/>
      <c r="CJR564" s="31"/>
      <c r="CJS564" s="419"/>
      <c r="CJT564" s="419"/>
      <c r="CJU564" s="471"/>
      <c r="CJV564" s="17"/>
      <c r="CJW564" s="419"/>
      <c r="CJX564" s="419"/>
      <c r="CJY564" s="17"/>
      <c r="CJZ564" s="17"/>
      <c r="CKA564" s="913"/>
      <c r="CKB564" s="17"/>
      <c r="CKC564" s="17"/>
      <c r="CKD564" s="219"/>
      <c r="CKE564" s="310"/>
      <c r="CKF564" s="304"/>
      <c r="CKG564" s="408"/>
      <c r="CKH564" s="472"/>
      <c r="CKI564" s="906"/>
      <c r="CKJ564" s="31"/>
      <c r="CKK564" s="419"/>
      <c r="CKL564" s="419"/>
      <c r="CKM564" s="471"/>
      <c r="CKN564" s="17"/>
      <c r="CKO564" s="419"/>
      <c r="CKP564" s="419"/>
      <c r="CKQ564" s="17"/>
      <c r="CKR564" s="17"/>
      <c r="CKS564" s="913"/>
      <c r="CKT564" s="17"/>
      <c r="CKU564" s="17"/>
      <c r="CKV564" s="219"/>
      <c r="CKW564" s="310"/>
      <c r="CKX564" s="304"/>
      <c r="CKY564" s="408"/>
      <c r="CKZ564" s="472"/>
      <c r="CLA564" s="906"/>
      <c r="CLB564" s="31"/>
      <c r="CLC564" s="419"/>
      <c r="CLD564" s="419"/>
      <c r="CLE564" s="471"/>
      <c r="CLF564" s="17"/>
      <c r="CLG564" s="419"/>
      <c r="CLH564" s="419"/>
      <c r="CLI564" s="17"/>
      <c r="CLJ564" s="17"/>
      <c r="CLK564" s="913"/>
      <c r="CLL564" s="17"/>
      <c r="CLM564" s="17"/>
      <c r="CLN564" s="219"/>
      <c r="CLO564" s="310"/>
      <c r="CLP564" s="304"/>
      <c r="CLQ564" s="408"/>
      <c r="CLR564" s="472"/>
      <c r="CLS564" s="906"/>
      <c r="CLT564" s="31"/>
      <c r="CLU564" s="419"/>
      <c r="CLV564" s="419"/>
      <c r="CLW564" s="471"/>
      <c r="CLX564" s="17"/>
      <c r="CLY564" s="419"/>
      <c r="CLZ564" s="419"/>
      <c r="CMA564" s="17"/>
      <c r="CMB564" s="17"/>
      <c r="CMC564" s="913"/>
      <c r="CMD564" s="17"/>
      <c r="CME564" s="17"/>
      <c r="CMF564" s="219"/>
      <c r="CMG564" s="310"/>
      <c r="CMH564" s="304"/>
      <c r="CMI564" s="408"/>
      <c r="CMJ564" s="472"/>
      <c r="CMK564" s="906"/>
      <c r="CML564" s="31"/>
      <c r="CMM564" s="419"/>
      <c r="CMN564" s="419"/>
      <c r="CMO564" s="471"/>
      <c r="CMP564" s="17"/>
      <c r="CMQ564" s="419"/>
      <c r="CMR564" s="419"/>
      <c r="CMS564" s="17"/>
      <c r="CMT564" s="17"/>
      <c r="CMU564" s="913"/>
      <c r="CMV564" s="17"/>
      <c r="CMW564" s="17"/>
      <c r="CMX564" s="219"/>
      <c r="CMY564" s="310"/>
      <c r="CMZ564" s="304"/>
      <c r="CNA564" s="408"/>
      <c r="CNB564" s="472"/>
      <c r="CNC564" s="906"/>
      <c r="CND564" s="31"/>
      <c r="CNE564" s="419"/>
      <c r="CNF564" s="419"/>
      <c r="CNG564" s="471"/>
      <c r="CNH564" s="17"/>
      <c r="CNI564" s="419"/>
      <c r="CNJ564" s="419"/>
      <c r="CNK564" s="17"/>
      <c r="CNL564" s="17"/>
      <c r="CNM564" s="913"/>
      <c r="CNN564" s="17"/>
      <c r="CNO564" s="17"/>
      <c r="CNP564" s="219"/>
      <c r="CNQ564" s="310"/>
      <c r="CNR564" s="304"/>
      <c r="CNS564" s="408"/>
      <c r="CNT564" s="472"/>
      <c r="CNU564" s="906"/>
      <c r="CNV564" s="31"/>
      <c r="CNW564" s="419"/>
      <c r="CNX564" s="419"/>
      <c r="CNY564" s="471"/>
      <c r="CNZ564" s="17"/>
      <c r="COA564" s="419"/>
      <c r="COB564" s="419"/>
      <c r="COC564" s="17"/>
      <c r="COD564" s="17"/>
      <c r="COE564" s="913"/>
      <c r="COF564" s="17"/>
      <c r="COG564" s="17"/>
      <c r="COH564" s="219"/>
      <c r="COI564" s="310"/>
      <c r="COJ564" s="304"/>
      <c r="COK564" s="408"/>
      <c r="COL564" s="472"/>
      <c r="COM564" s="906"/>
      <c r="CON564" s="31"/>
      <c r="COO564" s="419"/>
      <c r="COP564" s="419"/>
      <c r="COQ564" s="471"/>
      <c r="COR564" s="17"/>
      <c r="COS564" s="419"/>
      <c r="COT564" s="419"/>
      <c r="COU564" s="17"/>
      <c r="COV564" s="17"/>
      <c r="COW564" s="913"/>
      <c r="COX564" s="17"/>
      <c r="COY564" s="17"/>
      <c r="COZ564" s="219"/>
      <c r="CPA564" s="310"/>
      <c r="CPB564" s="304"/>
      <c r="CPC564" s="408"/>
      <c r="CPD564" s="472"/>
      <c r="CPE564" s="906"/>
      <c r="CPF564" s="31"/>
      <c r="CPG564" s="419"/>
      <c r="CPH564" s="419"/>
      <c r="CPI564" s="471"/>
      <c r="CPJ564" s="17"/>
      <c r="CPK564" s="419"/>
      <c r="CPL564" s="419"/>
      <c r="CPM564" s="17"/>
      <c r="CPN564" s="17"/>
      <c r="CPO564" s="913"/>
      <c r="CPP564" s="17"/>
      <c r="CPQ564" s="17"/>
      <c r="CPR564" s="219"/>
      <c r="CPS564" s="310"/>
      <c r="CPT564" s="304"/>
      <c r="CPU564" s="408"/>
      <c r="CPV564" s="472"/>
      <c r="CPW564" s="906"/>
      <c r="CPX564" s="31"/>
      <c r="CPY564" s="419"/>
      <c r="CPZ564" s="419"/>
      <c r="CQA564" s="471"/>
      <c r="CQB564" s="17"/>
      <c r="CQC564" s="419"/>
      <c r="CQD564" s="419"/>
      <c r="CQE564" s="17"/>
      <c r="CQF564" s="17"/>
      <c r="CQG564" s="913"/>
      <c r="CQH564" s="17"/>
      <c r="CQI564" s="17"/>
      <c r="CQJ564" s="219"/>
      <c r="CQK564" s="310"/>
      <c r="CQL564" s="304"/>
      <c r="CQM564" s="408"/>
      <c r="CQN564" s="472"/>
      <c r="CQO564" s="906"/>
      <c r="CQP564" s="31"/>
      <c r="CQQ564" s="419"/>
      <c r="CQR564" s="419"/>
      <c r="CQS564" s="471"/>
      <c r="CQT564" s="17"/>
      <c r="CQU564" s="419"/>
      <c r="CQV564" s="419"/>
      <c r="CQW564" s="17"/>
      <c r="CQX564" s="17"/>
      <c r="CQY564" s="913"/>
      <c r="CQZ564" s="17"/>
      <c r="CRA564" s="17"/>
      <c r="CRB564" s="219"/>
      <c r="CRC564" s="310"/>
      <c r="CRD564" s="304"/>
      <c r="CRE564" s="408"/>
      <c r="CRF564" s="472"/>
      <c r="CRG564" s="906"/>
      <c r="CRH564" s="31"/>
      <c r="CRI564" s="419"/>
      <c r="CRJ564" s="419"/>
      <c r="CRK564" s="471"/>
      <c r="CRL564" s="17"/>
      <c r="CRM564" s="419"/>
      <c r="CRN564" s="419"/>
      <c r="CRO564" s="17"/>
      <c r="CRP564" s="17"/>
      <c r="CRQ564" s="913"/>
      <c r="CRR564" s="17"/>
      <c r="CRS564" s="17"/>
      <c r="CRT564" s="219"/>
      <c r="CRU564" s="310"/>
      <c r="CRV564" s="304"/>
      <c r="CRW564" s="408"/>
      <c r="CRX564" s="472"/>
      <c r="CRY564" s="906"/>
      <c r="CRZ564" s="31"/>
      <c r="CSA564" s="419"/>
      <c r="CSB564" s="419"/>
      <c r="CSC564" s="471"/>
      <c r="CSD564" s="17"/>
      <c r="CSE564" s="419"/>
      <c r="CSF564" s="419"/>
      <c r="CSG564" s="17"/>
      <c r="CSH564" s="17"/>
      <c r="CSI564" s="913"/>
      <c r="CSJ564" s="17"/>
      <c r="CSK564" s="17"/>
      <c r="CSL564" s="219"/>
      <c r="CSM564" s="310"/>
      <c r="CSN564" s="304"/>
      <c r="CSO564" s="408"/>
      <c r="CSP564" s="472"/>
      <c r="CSQ564" s="906"/>
      <c r="CSR564" s="31"/>
      <c r="CSS564" s="419"/>
      <c r="CST564" s="419"/>
      <c r="CSU564" s="471"/>
      <c r="CSV564" s="17"/>
      <c r="CSW564" s="419"/>
      <c r="CSX564" s="419"/>
      <c r="CSY564" s="17"/>
      <c r="CSZ564" s="17"/>
      <c r="CTA564" s="913"/>
      <c r="CTB564" s="17"/>
      <c r="CTC564" s="17"/>
      <c r="CTD564" s="219"/>
      <c r="CTE564" s="310"/>
      <c r="CTF564" s="304"/>
      <c r="CTG564" s="408"/>
      <c r="CTH564" s="472"/>
      <c r="CTI564" s="906"/>
      <c r="CTJ564" s="31"/>
      <c r="CTK564" s="419"/>
      <c r="CTL564" s="419"/>
      <c r="CTM564" s="471"/>
      <c r="CTN564" s="17"/>
      <c r="CTO564" s="419"/>
      <c r="CTP564" s="419"/>
      <c r="CTQ564" s="17"/>
      <c r="CTR564" s="17"/>
      <c r="CTS564" s="913"/>
      <c r="CTT564" s="17"/>
      <c r="CTU564" s="17"/>
      <c r="CTV564" s="219"/>
      <c r="CTW564" s="310"/>
      <c r="CTX564" s="304"/>
      <c r="CTY564" s="408"/>
      <c r="CTZ564" s="472"/>
      <c r="CUA564" s="906"/>
      <c r="CUB564" s="31"/>
      <c r="CUC564" s="419"/>
      <c r="CUD564" s="419"/>
      <c r="CUE564" s="471"/>
      <c r="CUF564" s="17"/>
      <c r="CUG564" s="419"/>
      <c r="CUH564" s="419"/>
      <c r="CUI564" s="17"/>
      <c r="CUJ564" s="17"/>
      <c r="CUK564" s="913"/>
      <c r="CUL564" s="17"/>
      <c r="CUM564" s="17"/>
      <c r="CUN564" s="219"/>
      <c r="CUO564" s="310"/>
      <c r="CUP564" s="304"/>
      <c r="CUQ564" s="408"/>
      <c r="CUR564" s="472"/>
      <c r="CUS564" s="906"/>
      <c r="CUT564" s="31"/>
      <c r="CUU564" s="419"/>
      <c r="CUV564" s="419"/>
      <c r="CUW564" s="471"/>
      <c r="CUX564" s="17"/>
      <c r="CUY564" s="419"/>
      <c r="CUZ564" s="419"/>
      <c r="CVA564" s="17"/>
      <c r="CVB564" s="17"/>
      <c r="CVC564" s="913"/>
      <c r="CVD564" s="17"/>
      <c r="CVE564" s="17"/>
      <c r="CVF564" s="219"/>
      <c r="CVG564" s="310"/>
      <c r="CVH564" s="304"/>
      <c r="CVI564" s="408"/>
      <c r="CVJ564" s="472"/>
      <c r="CVK564" s="906"/>
      <c r="CVL564" s="31"/>
      <c r="CVM564" s="419"/>
      <c r="CVN564" s="419"/>
      <c r="CVO564" s="471"/>
      <c r="CVP564" s="17"/>
      <c r="CVQ564" s="419"/>
      <c r="CVR564" s="419"/>
      <c r="CVS564" s="17"/>
      <c r="CVT564" s="17"/>
      <c r="CVU564" s="913"/>
      <c r="CVV564" s="17"/>
      <c r="CVW564" s="17"/>
      <c r="CVX564" s="219"/>
      <c r="CVY564" s="310"/>
      <c r="CVZ564" s="304"/>
      <c r="CWA564" s="408"/>
      <c r="CWB564" s="472"/>
      <c r="CWC564" s="906"/>
      <c r="CWD564" s="31"/>
      <c r="CWE564" s="419"/>
      <c r="CWF564" s="419"/>
      <c r="CWG564" s="471"/>
      <c r="CWH564" s="17"/>
      <c r="CWI564" s="419"/>
      <c r="CWJ564" s="419"/>
      <c r="CWK564" s="17"/>
      <c r="CWL564" s="17"/>
      <c r="CWM564" s="913"/>
      <c r="CWN564" s="17"/>
      <c r="CWO564" s="17"/>
      <c r="CWP564" s="219"/>
      <c r="CWQ564" s="310"/>
      <c r="CWR564" s="304"/>
      <c r="CWS564" s="408"/>
      <c r="CWT564" s="472"/>
      <c r="CWU564" s="906"/>
      <c r="CWV564" s="31"/>
      <c r="CWW564" s="419"/>
      <c r="CWX564" s="419"/>
      <c r="CWY564" s="471"/>
      <c r="CWZ564" s="17"/>
      <c r="CXA564" s="419"/>
      <c r="CXB564" s="419"/>
      <c r="CXC564" s="17"/>
      <c r="CXD564" s="17"/>
      <c r="CXE564" s="913"/>
      <c r="CXF564" s="17"/>
      <c r="CXG564" s="17"/>
      <c r="CXH564" s="219"/>
      <c r="CXI564" s="310"/>
      <c r="CXJ564" s="304"/>
      <c r="CXK564" s="408"/>
      <c r="CXL564" s="472"/>
      <c r="CXM564" s="906"/>
      <c r="CXN564" s="31"/>
      <c r="CXO564" s="419"/>
      <c r="CXP564" s="419"/>
      <c r="CXQ564" s="471"/>
      <c r="CXR564" s="17"/>
      <c r="CXS564" s="419"/>
      <c r="CXT564" s="419"/>
      <c r="CXU564" s="17"/>
      <c r="CXV564" s="17"/>
      <c r="CXW564" s="913"/>
      <c r="CXX564" s="17"/>
      <c r="CXY564" s="17"/>
      <c r="CXZ564" s="219"/>
      <c r="CYA564" s="310"/>
      <c r="CYB564" s="304"/>
      <c r="CYC564" s="408"/>
      <c r="CYD564" s="472"/>
      <c r="CYE564" s="906"/>
      <c r="CYF564" s="31"/>
      <c r="CYG564" s="419"/>
      <c r="CYH564" s="419"/>
      <c r="CYI564" s="471"/>
      <c r="CYJ564" s="17"/>
      <c r="CYK564" s="419"/>
      <c r="CYL564" s="419"/>
      <c r="CYM564" s="17"/>
      <c r="CYN564" s="17"/>
      <c r="CYO564" s="913"/>
      <c r="CYP564" s="17"/>
      <c r="CYQ564" s="17"/>
      <c r="CYR564" s="219"/>
      <c r="CYS564" s="310"/>
      <c r="CYT564" s="304"/>
      <c r="CYU564" s="408"/>
      <c r="CYV564" s="472"/>
      <c r="CYW564" s="906"/>
      <c r="CYX564" s="31"/>
      <c r="CYY564" s="419"/>
      <c r="CYZ564" s="419"/>
      <c r="CZA564" s="471"/>
      <c r="CZB564" s="17"/>
      <c r="CZC564" s="419"/>
      <c r="CZD564" s="419"/>
      <c r="CZE564" s="17"/>
      <c r="CZF564" s="17"/>
      <c r="CZG564" s="913"/>
      <c r="CZH564" s="17"/>
      <c r="CZI564" s="17"/>
      <c r="CZJ564" s="219"/>
      <c r="CZK564" s="310"/>
      <c r="CZL564" s="304"/>
      <c r="CZM564" s="408"/>
      <c r="CZN564" s="472"/>
      <c r="CZO564" s="906"/>
      <c r="CZP564" s="31"/>
      <c r="CZQ564" s="419"/>
      <c r="CZR564" s="419"/>
      <c r="CZS564" s="471"/>
      <c r="CZT564" s="17"/>
      <c r="CZU564" s="419"/>
      <c r="CZV564" s="419"/>
      <c r="CZW564" s="17"/>
      <c r="CZX564" s="17"/>
      <c r="CZY564" s="913"/>
      <c r="CZZ564" s="17"/>
      <c r="DAA564" s="17"/>
      <c r="DAB564" s="219"/>
      <c r="DAC564" s="310"/>
      <c r="DAD564" s="304"/>
      <c r="DAE564" s="408"/>
      <c r="DAF564" s="472"/>
      <c r="DAG564" s="906"/>
      <c r="DAH564" s="31"/>
      <c r="DAI564" s="419"/>
      <c r="DAJ564" s="419"/>
      <c r="DAK564" s="471"/>
      <c r="DAL564" s="17"/>
      <c r="DAM564" s="419"/>
      <c r="DAN564" s="419"/>
      <c r="DAO564" s="17"/>
      <c r="DAP564" s="17"/>
      <c r="DAQ564" s="913"/>
      <c r="DAR564" s="17"/>
      <c r="DAS564" s="17"/>
      <c r="DAT564" s="219"/>
      <c r="DAU564" s="310"/>
      <c r="DAV564" s="304"/>
      <c r="DAW564" s="408"/>
      <c r="DAX564" s="472"/>
      <c r="DAY564" s="906"/>
      <c r="DAZ564" s="31"/>
      <c r="DBA564" s="419"/>
      <c r="DBB564" s="419"/>
      <c r="DBC564" s="471"/>
      <c r="DBD564" s="17"/>
      <c r="DBE564" s="419"/>
      <c r="DBF564" s="419"/>
      <c r="DBG564" s="17"/>
      <c r="DBH564" s="17"/>
      <c r="DBI564" s="913"/>
      <c r="DBJ564" s="17"/>
      <c r="DBK564" s="17"/>
      <c r="DBL564" s="219"/>
      <c r="DBM564" s="310"/>
      <c r="DBN564" s="304"/>
      <c r="DBO564" s="408"/>
      <c r="DBP564" s="472"/>
      <c r="DBQ564" s="906"/>
      <c r="DBR564" s="31"/>
      <c r="DBS564" s="419"/>
      <c r="DBT564" s="419"/>
      <c r="DBU564" s="471"/>
      <c r="DBV564" s="17"/>
      <c r="DBW564" s="419"/>
      <c r="DBX564" s="419"/>
      <c r="DBY564" s="17"/>
      <c r="DBZ564" s="17"/>
      <c r="DCA564" s="913"/>
      <c r="DCB564" s="17"/>
      <c r="DCC564" s="17"/>
      <c r="DCD564" s="219"/>
      <c r="DCE564" s="310"/>
      <c r="DCF564" s="304"/>
      <c r="DCG564" s="408"/>
      <c r="DCH564" s="472"/>
      <c r="DCI564" s="906"/>
      <c r="DCJ564" s="31"/>
      <c r="DCK564" s="419"/>
      <c r="DCL564" s="419"/>
      <c r="DCM564" s="471"/>
      <c r="DCN564" s="17"/>
      <c r="DCO564" s="419"/>
      <c r="DCP564" s="419"/>
      <c r="DCQ564" s="17"/>
      <c r="DCR564" s="17"/>
      <c r="DCS564" s="913"/>
      <c r="DCT564" s="17"/>
      <c r="DCU564" s="17"/>
      <c r="DCV564" s="219"/>
      <c r="DCW564" s="310"/>
      <c r="DCX564" s="304"/>
      <c r="DCY564" s="408"/>
      <c r="DCZ564" s="472"/>
      <c r="DDA564" s="906"/>
      <c r="DDB564" s="31"/>
      <c r="DDC564" s="419"/>
      <c r="DDD564" s="419"/>
      <c r="DDE564" s="471"/>
      <c r="DDF564" s="17"/>
      <c r="DDG564" s="419"/>
      <c r="DDH564" s="419"/>
      <c r="DDI564" s="17"/>
      <c r="DDJ564" s="17"/>
      <c r="DDK564" s="913"/>
      <c r="DDL564" s="17"/>
      <c r="DDM564" s="17"/>
      <c r="DDN564" s="219"/>
      <c r="DDO564" s="310"/>
      <c r="DDP564" s="304"/>
      <c r="DDQ564" s="408"/>
      <c r="DDR564" s="472"/>
      <c r="DDS564" s="906"/>
      <c r="DDT564" s="31"/>
      <c r="DDU564" s="419"/>
      <c r="DDV564" s="419"/>
      <c r="DDW564" s="471"/>
      <c r="DDX564" s="17"/>
      <c r="DDY564" s="419"/>
      <c r="DDZ564" s="419"/>
      <c r="DEA564" s="17"/>
      <c r="DEB564" s="17"/>
      <c r="DEC564" s="913"/>
      <c r="DED564" s="17"/>
      <c r="DEE564" s="17"/>
      <c r="DEF564" s="219"/>
      <c r="DEG564" s="310"/>
      <c r="DEH564" s="304"/>
      <c r="DEI564" s="408"/>
      <c r="DEJ564" s="472"/>
      <c r="DEK564" s="906"/>
      <c r="DEL564" s="31"/>
      <c r="DEM564" s="419"/>
      <c r="DEN564" s="419"/>
      <c r="DEO564" s="471"/>
      <c r="DEP564" s="17"/>
      <c r="DEQ564" s="419"/>
      <c r="DER564" s="419"/>
      <c r="DES564" s="17"/>
      <c r="DET564" s="17"/>
      <c r="DEU564" s="913"/>
      <c r="DEV564" s="17"/>
      <c r="DEW564" s="17"/>
      <c r="DEX564" s="219"/>
      <c r="DEY564" s="310"/>
      <c r="DEZ564" s="304"/>
      <c r="DFA564" s="408"/>
      <c r="DFB564" s="472"/>
      <c r="DFC564" s="906"/>
      <c r="DFD564" s="31"/>
      <c r="DFE564" s="419"/>
      <c r="DFF564" s="419"/>
      <c r="DFG564" s="471"/>
      <c r="DFH564" s="17"/>
      <c r="DFI564" s="419"/>
      <c r="DFJ564" s="419"/>
      <c r="DFK564" s="17"/>
      <c r="DFL564" s="17"/>
      <c r="DFM564" s="913"/>
      <c r="DFN564" s="17"/>
      <c r="DFO564" s="17"/>
      <c r="DFP564" s="219"/>
      <c r="DFQ564" s="310"/>
      <c r="DFR564" s="304"/>
      <c r="DFS564" s="408"/>
      <c r="DFT564" s="472"/>
      <c r="DFU564" s="906"/>
      <c r="DFV564" s="31"/>
      <c r="DFW564" s="419"/>
      <c r="DFX564" s="419"/>
      <c r="DFY564" s="471"/>
      <c r="DFZ564" s="17"/>
      <c r="DGA564" s="419"/>
      <c r="DGB564" s="419"/>
      <c r="DGC564" s="17"/>
      <c r="DGD564" s="17"/>
      <c r="DGE564" s="913"/>
      <c r="DGF564" s="17"/>
      <c r="DGG564" s="17"/>
      <c r="DGH564" s="219"/>
      <c r="DGI564" s="310"/>
      <c r="DGJ564" s="304"/>
      <c r="DGK564" s="408"/>
      <c r="DGL564" s="472"/>
      <c r="DGM564" s="906"/>
      <c r="DGN564" s="31"/>
      <c r="DGO564" s="419"/>
      <c r="DGP564" s="419"/>
      <c r="DGQ564" s="471"/>
      <c r="DGR564" s="17"/>
      <c r="DGS564" s="419"/>
      <c r="DGT564" s="419"/>
      <c r="DGU564" s="17"/>
      <c r="DGV564" s="17"/>
      <c r="DGW564" s="913"/>
      <c r="DGX564" s="17"/>
      <c r="DGY564" s="17"/>
      <c r="DGZ564" s="219"/>
      <c r="DHA564" s="310"/>
      <c r="DHB564" s="304"/>
      <c r="DHC564" s="408"/>
      <c r="DHD564" s="472"/>
      <c r="DHE564" s="906"/>
      <c r="DHF564" s="31"/>
      <c r="DHG564" s="419"/>
      <c r="DHH564" s="419"/>
      <c r="DHI564" s="471"/>
      <c r="DHJ564" s="17"/>
      <c r="DHK564" s="419"/>
      <c r="DHL564" s="419"/>
      <c r="DHM564" s="17"/>
      <c r="DHN564" s="17"/>
      <c r="DHO564" s="913"/>
      <c r="DHP564" s="17"/>
      <c r="DHQ564" s="17"/>
      <c r="DHR564" s="219"/>
      <c r="DHS564" s="310"/>
      <c r="DHT564" s="304"/>
      <c r="DHU564" s="408"/>
      <c r="DHV564" s="472"/>
      <c r="DHW564" s="906"/>
      <c r="DHX564" s="31"/>
      <c r="DHY564" s="419"/>
      <c r="DHZ564" s="419"/>
      <c r="DIA564" s="471"/>
      <c r="DIB564" s="17"/>
      <c r="DIC564" s="419"/>
      <c r="DID564" s="419"/>
      <c r="DIE564" s="17"/>
      <c r="DIF564" s="17"/>
      <c r="DIG564" s="913"/>
      <c r="DIH564" s="17"/>
      <c r="DII564" s="17"/>
      <c r="DIJ564" s="219"/>
      <c r="DIK564" s="310"/>
      <c r="DIL564" s="304"/>
      <c r="DIM564" s="408"/>
      <c r="DIN564" s="472"/>
      <c r="DIO564" s="906"/>
      <c r="DIP564" s="31"/>
      <c r="DIQ564" s="419"/>
      <c r="DIR564" s="419"/>
      <c r="DIS564" s="471"/>
      <c r="DIT564" s="17"/>
      <c r="DIU564" s="419"/>
      <c r="DIV564" s="419"/>
      <c r="DIW564" s="17"/>
      <c r="DIX564" s="17"/>
      <c r="DIY564" s="913"/>
      <c r="DIZ564" s="17"/>
      <c r="DJA564" s="17"/>
      <c r="DJB564" s="219"/>
      <c r="DJC564" s="310"/>
      <c r="DJD564" s="304"/>
      <c r="DJE564" s="408"/>
      <c r="DJF564" s="472"/>
      <c r="DJG564" s="906"/>
      <c r="DJH564" s="31"/>
      <c r="DJI564" s="419"/>
      <c r="DJJ564" s="419"/>
      <c r="DJK564" s="471"/>
      <c r="DJL564" s="17"/>
      <c r="DJM564" s="419"/>
      <c r="DJN564" s="419"/>
      <c r="DJO564" s="17"/>
      <c r="DJP564" s="17"/>
      <c r="DJQ564" s="913"/>
      <c r="DJR564" s="17"/>
      <c r="DJS564" s="17"/>
      <c r="DJT564" s="219"/>
      <c r="DJU564" s="310"/>
      <c r="DJV564" s="304"/>
      <c r="DJW564" s="408"/>
      <c r="DJX564" s="472"/>
      <c r="DJY564" s="906"/>
      <c r="DJZ564" s="31"/>
      <c r="DKA564" s="419"/>
      <c r="DKB564" s="419"/>
      <c r="DKC564" s="471"/>
      <c r="DKD564" s="17"/>
      <c r="DKE564" s="419"/>
      <c r="DKF564" s="419"/>
      <c r="DKG564" s="17"/>
      <c r="DKH564" s="17"/>
      <c r="DKI564" s="913"/>
      <c r="DKJ564" s="17"/>
      <c r="DKK564" s="17"/>
      <c r="DKL564" s="219"/>
      <c r="DKM564" s="310"/>
      <c r="DKN564" s="304"/>
      <c r="DKO564" s="408"/>
      <c r="DKP564" s="472"/>
      <c r="DKQ564" s="906"/>
      <c r="DKR564" s="31"/>
      <c r="DKS564" s="419"/>
      <c r="DKT564" s="419"/>
      <c r="DKU564" s="471"/>
      <c r="DKV564" s="17"/>
      <c r="DKW564" s="419"/>
      <c r="DKX564" s="419"/>
      <c r="DKY564" s="17"/>
      <c r="DKZ564" s="17"/>
      <c r="DLA564" s="913"/>
      <c r="DLB564" s="17"/>
      <c r="DLC564" s="17"/>
      <c r="DLD564" s="219"/>
      <c r="DLE564" s="310"/>
      <c r="DLF564" s="304"/>
      <c r="DLG564" s="408"/>
      <c r="DLH564" s="472"/>
      <c r="DLI564" s="906"/>
      <c r="DLJ564" s="31"/>
      <c r="DLK564" s="419"/>
      <c r="DLL564" s="419"/>
      <c r="DLM564" s="471"/>
      <c r="DLN564" s="17"/>
      <c r="DLO564" s="419"/>
      <c r="DLP564" s="419"/>
      <c r="DLQ564" s="17"/>
      <c r="DLR564" s="17"/>
      <c r="DLS564" s="913"/>
      <c r="DLT564" s="17"/>
      <c r="DLU564" s="17"/>
      <c r="DLV564" s="219"/>
      <c r="DLW564" s="310"/>
      <c r="DLX564" s="304"/>
      <c r="DLY564" s="408"/>
      <c r="DLZ564" s="472"/>
      <c r="DMA564" s="906"/>
      <c r="DMB564" s="31"/>
      <c r="DMC564" s="419"/>
      <c r="DMD564" s="419"/>
      <c r="DME564" s="471"/>
      <c r="DMF564" s="17"/>
      <c r="DMG564" s="419"/>
      <c r="DMH564" s="419"/>
      <c r="DMI564" s="17"/>
      <c r="DMJ564" s="17"/>
      <c r="DMK564" s="913"/>
      <c r="DML564" s="17"/>
      <c r="DMM564" s="17"/>
      <c r="DMN564" s="219"/>
      <c r="DMO564" s="310"/>
      <c r="DMP564" s="304"/>
      <c r="DMQ564" s="408"/>
      <c r="DMR564" s="472"/>
      <c r="DMS564" s="906"/>
      <c r="DMT564" s="31"/>
      <c r="DMU564" s="419"/>
      <c r="DMV564" s="419"/>
      <c r="DMW564" s="471"/>
      <c r="DMX564" s="17"/>
      <c r="DMY564" s="419"/>
      <c r="DMZ564" s="419"/>
      <c r="DNA564" s="17"/>
      <c r="DNB564" s="17"/>
      <c r="DNC564" s="913"/>
      <c r="DND564" s="17"/>
      <c r="DNE564" s="17"/>
      <c r="DNF564" s="219"/>
      <c r="DNG564" s="310"/>
      <c r="DNH564" s="304"/>
      <c r="DNI564" s="408"/>
      <c r="DNJ564" s="472"/>
      <c r="DNK564" s="906"/>
      <c r="DNL564" s="31"/>
      <c r="DNM564" s="419"/>
      <c r="DNN564" s="419"/>
      <c r="DNO564" s="471"/>
      <c r="DNP564" s="17"/>
      <c r="DNQ564" s="419"/>
      <c r="DNR564" s="419"/>
      <c r="DNS564" s="17"/>
      <c r="DNT564" s="17"/>
      <c r="DNU564" s="913"/>
      <c r="DNV564" s="17"/>
      <c r="DNW564" s="17"/>
      <c r="DNX564" s="219"/>
      <c r="DNY564" s="310"/>
      <c r="DNZ564" s="304"/>
      <c r="DOA564" s="408"/>
      <c r="DOB564" s="472"/>
      <c r="DOC564" s="906"/>
      <c r="DOD564" s="31"/>
      <c r="DOE564" s="419"/>
      <c r="DOF564" s="419"/>
      <c r="DOG564" s="471"/>
      <c r="DOH564" s="17"/>
      <c r="DOI564" s="419"/>
      <c r="DOJ564" s="419"/>
      <c r="DOK564" s="17"/>
      <c r="DOL564" s="17"/>
      <c r="DOM564" s="913"/>
      <c r="DON564" s="17"/>
      <c r="DOO564" s="17"/>
      <c r="DOP564" s="219"/>
      <c r="DOQ564" s="310"/>
      <c r="DOR564" s="304"/>
      <c r="DOS564" s="408"/>
      <c r="DOT564" s="472"/>
      <c r="DOU564" s="906"/>
      <c r="DOV564" s="31"/>
      <c r="DOW564" s="419"/>
      <c r="DOX564" s="419"/>
      <c r="DOY564" s="471"/>
      <c r="DOZ564" s="17"/>
      <c r="DPA564" s="419"/>
      <c r="DPB564" s="419"/>
      <c r="DPC564" s="17"/>
      <c r="DPD564" s="17"/>
      <c r="DPE564" s="913"/>
      <c r="DPF564" s="17"/>
      <c r="DPG564" s="17"/>
      <c r="DPH564" s="219"/>
      <c r="DPI564" s="310"/>
      <c r="DPJ564" s="304"/>
      <c r="DPK564" s="408"/>
      <c r="DPL564" s="472"/>
      <c r="DPM564" s="906"/>
      <c r="DPN564" s="31"/>
      <c r="DPO564" s="419"/>
      <c r="DPP564" s="419"/>
      <c r="DPQ564" s="471"/>
      <c r="DPR564" s="17"/>
      <c r="DPS564" s="419"/>
      <c r="DPT564" s="419"/>
      <c r="DPU564" s="17"/>
      <c r="DPV564" s="17"/>
      <c r="DPW564" s="913"/>
      <c r="DPX564" s="17"/>
      <c r="DPY564" s="17"/>
      <c r="DPZ564" s="219"/>
      <c r="DQA564" s="310"/>
      <c r="DQB564" s="304"/>
      <c r="DQC564" s="408"/>
      <c r="DQD564" s="472"/>
      <c r="DQE564" s="906"/>
      <c r="DQF564" s="31"/>
      <c r="DQG564" s="419"/>
      <c r="DQH564" s="419"/>
      <c r="DQI564" s="471"/>
      <c r="DQJ564" s="17"/>
      <c r="DQK564" s="419"/>
      <c r="DQL564" s="419"/>
      <c r="DQM564" s="17"/>
      <c r="DQN564" s="17"/>
      <c r="DQO564" s="913"/>
      <c r="DQP564" s="17"/>
      <c r="DQQ564" s="17"/>
      <c r="DQR564" s="219"/>
      <c r="DQS564" s="310"/>
      <c r="DQT564" s="304"/>
      <c r="DQU564" s="408"/>
      <c r="DQV564" s="472"/>
      <c r="DQW564" s="906"/>
      <c r="DQX564" s="31"/>
      <c r="DQY564" s="419"/>
      <c r="DQZ564" s="419"/>
      <c r="DRA564" s="471"/>
      <c r="DRB564" s="17"/>
      <c r="DRC564" s="419"/>
      <c r="DRD564" s="419"/>
      <c r="DRE564" s="17"/>
      <c r="DRF564" s="17"/>
      <c r="DRG564" s="913"/>
      <c r="DRH564" s="17"/>
      <c r="DRI564" s="17"/>
      <c r="DRJ564" s="219"/>
      <c r="DRK564" s="310"/>
      <c r="DRL564" s="304"/>
      <c r="DRM564" s="408"/>
      <c r="DRN564" s="472"/>
      <c r="DRO564" s="906"/>
      <c r="DRP564" s="31"/>
      <c r="DRQ564" s="419"/>
      <c r="DRR564" s="419"/>
      <c r="DRS564" s="471"/>
      <c r="DRT564" s="17"/>
      <c r="DRU564" s="419"/>
      <c r="DRV564" s="419"/>
      <c r="DRW564" s="17"/>
      <c r="DRX564" s="17"/>
      <c r="DRY564" s="913"/>
      <c r="DRZ564" s="17"/>
      <c r="DSA564" s="17"/>
      <c r="DSB564" s="219"/>
      <c r="DSC564" s="310"/>
      <c r="DSD564" s="304"/>
      <c r="DSE564" s="408"/>
      <c r="DSF564" s="472"/>
      <c r="DSG564" s="906"/>
      <c r="DSH564" s="31"/>
      <c r="DSI564" s="419"/>
      <c r="DSJ564" s="419"/>
      <c r="DSK564" s="471"/>
      <c r="DSL564" s="17"/>
      <c r="DSM564" s="419"/>
      <c r="DSN564" s="419"/>
      <c r="DSO564" s="17"/>
      <c r="DSP564" s="17"/>
      <c r="DSQ564" s="913"/>
      <c r="DSR564" s="17"/>
      <c r="DSS564" s="17"/>
      <c r="DST564" s="219"/>
      <c r="DSU564" s="310"/>
      <c r="DSV564" s="304"/>
      <c r="DSW564" s="408"/>
      <c r="DSX564" s="472"/>
      <c r="DSY564" s="906"/>
      <c r="DSZ564" s="31"/>
      <c r="DTA564" s="419"/>
      <c r="DTB564" s="419"/>
      <c r="DTC564" s="471"/>
      <c r="DTD564" s="17"/>
      <c r="DTE564" s="419"/>
      <c r="DTF564" s="419"/>
      <c r="DTG564" s="17"/>
      <c r="DTH564" s="17"/>
      <c r="DTI564" s="913"/>
      <c r="DTJ564" s="17"/>
      <c r="DTK564" s="17"/>
      <c r="DTL564" s="219"/>
      <c r="DTM564" s="310"/>
      <c r="DTN564" s="304"/>
      <c r="DTO564" s="408"/>
      <c r="DTP564" s="472"/>
      <c r="DTQ564" s="906"/>
      <c r="DTR564" s="31"/>
      <c r="DTS564" s="419"/>
      <c r="DTT564" s="419"/>
      <c r="DTU564" s="471"/>
      <c r="DTV564" s="17"/>
      <c r="DTW564" s="419"/>
      <c r="DTX564" s="419"/>
      <c r="DTY564" s="17"/>
      <c r="DTZ564" s="17"/>
      <c r="DUA564" s="913"/>
      <c r="DUB564" s="17"/>
      <c r="DUC564" s="17"/>
      <c r="DUD564" s="219"/>
      <c r="DUE564" s="310"/>
      <c r="DUF564" s="304"/>
      <c r="DUG564" s="408"/>
      <c r="DUH564" s="472"/>
      <c r="DUI564" s="906"/>
      <c r="DUJ564" s="31"/>
      <c r="DUK564" s="419"/>
      <c r="DUL564" s="419"/>
      <c r="DUM564" s="471"/>
      <c r="DUN564" s="17"/>
      <c r="DUO564" s="419"/>
      <c r="DUP564" s="419"/>
      <c r="DUQ564" s="17"/>
      <c r="DUR564" s="17"/>
      <c r="DUS564" s="913"/>
      <c r="DUT564" s="17"/>
      <c r="DUU564" s="17"/>
      <c r="DUV564" s="219"/>
      <c r="DUW564" s="310"/>
      <c r="DUX564" s="304"/>
      <c r="DUY564" s="408"/>
      <c r="DUZ564" s="472"/>
      <c r="DVA564" s="906"/>
      <c r="DVB564" s="31"/>
      <c r="DVC564" s="419"/>
      <c r="DVD564" s="419"/>
      <c r="DVE564" s="471"/>
      <c r="DVF564" s="17"/>
      <c r="DVG564" s="419"/>
      <c r="DVH564" s="419"/>
      <c r="DVI564" s="17"/>
      <c r="DVJ564" s="17"/>
      <c r="DVK564" s="913"/>
      <c r="DVL564" s="17"/>
      <c r="DVM564" s="17"/>
      <c r="DVN564" s="219"/>
      <c r="DVO564" s="310"/>
      <c r="DVP564" s="304"/>
      <c r="DVQ564" s="408"/>
      <c r="DVR564" s="472"/>
      <c r="DVS564" s="906"/>
      <c r="DVT564" s="31"/>
      <c r="DVU564" s="419"/>
      <c r="DVV564" s="419"/>
      <c r="DVW564" s="471"/>
      <c r="DVX564" s="17"/>
      <c r="DVY564" s="419"/>
      <c r="DVZ564" s="419"/>
      <c r="DWA564" s="17"/>
      <c r="DWB564" s="17"/>
      <c r="DWC564" s="913"/>
      <c r="DWD564" s="17"/>
      <c r="DWE564" s="17"/>
      <c r="DWF564" s="219"/>
      <c r="DWG564" s="310"/>
      <c r="DWH564" s="304"/>
      <c r="DWI564" s="408"/>
      <c r="DWJ564" s="472"/>
      <c r="DWK564" s="906"/>
      <c r="DWL564" s="31"/>
      <c r="DWM564" s="419"/>
      <c r="DWN564" s="419"/>
      <c r="DWO564" s="471"/>
      <c r="DWP564" s="17"/>
      <c r="DWQ564" s="419"/>
      <c r="DWR564" s="419"/>
      <c r="DWS564" s="17"/>
      <c r="DWT564" s="17"/>
      <c r="DWU564" s="913"/>
      <c r="DWV564" s="17"/>
      <c r="DWW564" s="17"/>
      <c r="DWX564" s="219"/>
      <c r="DWY564" s="310"/>
      <c r="DWZ564" s="304"/>
      <c r="DXA564" s="408"/>
      <c r="DXB564" s="472"/>
      <c r="DXC564" s="906"/>
      <c r="DXD564" s="31"/>
      <c r="DXE564" s="419"/>
      <c r="DXF564" s="419"/>
      <c r="DXG564" s="471"/>
      <c r="DXH564" s="17"/>
      <c r="DXI564" s="419"/>
      <c r="DXJ564" s="419"/>
      <c r="DXK564" s="17"/>
      <c r="DXL564" s="17"/>
      <c r="DXM564" s="913"/>
      <c r="DXN564" s="17"/>
      <c r="DXO564" s="17"/>
      <c r="DXP564" s="219"/>
      <c r="DXQ564" s="310"/>
      <c r="DXR564" s="304"/>
      <c r="DXS564" s="408"/>
      <c r="DXT564" s="472"/>
      <c r="DXU564" s="906"/>
      <c r="DXV564" s="31"/>
      <c r="DXW564" s="419"/>
      <c r="DXX564" s="419"/>
      <c r="DXY564" s="471"/>
      <c r="DXZ564" s="17"/>
      <c r="DYA564" s="419"/>
      <c r="DYB564" s="419"/>
      <c r="DYC564" s="17"/>
      <c r="DYD564" s="17"/>
      <c r="DYE564" s="913"/>
      <c r="DYF564" s="17"/>
      <c r="DYG564" s="17"/>
      <c r="DYH564" s="219"/>
      <c r="DYI564" s="310"/>
      <c r="DYJ564" s="304"/>
      <c r="DYK564" s="408"/>
      <c r="DYL564" s="472"/>
      <c r="DYM564" s="906"/>
      <c r="DYN564" s="31"/>
      <c r="DYO564" s="419"/>
      <c r="DYP564" s="419"/>
      <c r="DYQ564" s="471"/>
      <c r="DYR564" s="17"/>
      <c r="DYS564" s="419"/>
      <c r="DYT564" s="419"/>
      <c r="DYU564" s="17"/>
      <c r="DYV564" s="17"/>
      <c r="DYW564" s="913"/>
      <c r="DYX564" s="17"/>
      <c r="DYY564" s="17"/>
      <c r="DYZ564" s="219"/>
      <c r="DZA564" s="310"/>
      <c r="DZB564" s="304"/>
      <c r="DZC564" s="408"/>
      <c r="DZD564" s="472"/>
      <c r="DZE564" s="906"/>
      <c r="DZF564" s="31"/>
      <c r="DZG564" s="419"/>
      <c r="DZH564" s="419"/>
      <c r="DZI564" s="471"/>
      <c r="DZJ564" s="17"/>
      <c r="DZK564" s="419"/>
      <c r="DZL564" s="419"/>
      <c r="DZM564" s="17"/>
      <c r="DZN564" s="17"/>
      <c r="DZO564" s="913"/>
      <c r="DZP564" s="17"/>
      <c r="DZQ564" s="17"/>
      <c r="DZR564" s="219"/>
      <c r="DZS564" s="310"/>
      <c r="DZT564" s="304"/>
      <c r="DZU564" s="408"/>
      <c r="DZV564" s="472"/>
      <c r="DZW564" s="906"/>
      <c r="DZX564" s="31"/>
      <c r="DZY564" s="419"/>
      <c r="DZZ564" s="419"/>
      <c r="EAA564" s="471"/>
      <c r="EAB564" s="17"/>
      <c r="EAC564" s="419"/>
      <c r="EAD564" s="419"/>
      <c r="EAE564" s="17"/>
      <c r="EAF564" s="17"/>
      <c r="EAG564" s="913"/>
      <c r="EAH564" s="17"/>
      <c r="EAI564" s="17"/>
      <c r="EAJ564" s="219"/>
      <c r="EAK564" s="310"/>
      <c r="EAL564" s="304"/>
      <c r="EAM564" s="408"/>
      <c r="EAN564" s="472"/>
      <c r="EAO564" s="906"/>
      <c r="EAP564" s="31"/>
      <c r="EAQ564" s="419"/>
      <c r="EAR564" s="419"/>
      <c r="EAS564" s="471"/>
      <c r="EAT564" s="17"/>
      <c r="EAU564" s="419"/>
      <c r="EAV564" s="419"/>
      <c r="EAW564" s="17"/>
      <c r="EAX564" s="17"/>
      <c r="EAY564" s="913"/>
      <c r="EAZ564" s="17"/>
      <c r="EBA564" s="17"/>
      <c r="EBB564" s="219"/>
      <c r="EBC564" s="310"/>
      <c r="EBD564" s="304"/>
      <c r="EBE564" s="408"/>
      <c r="EBF564" s="472"/>
      <c r="EBG564" s="906"/>
      <c r="EBH564" s="31"/>
      <c r="EBI564" s="419"/>
      <c r="EBJ564" s="419"/>
      <c r="EBK564" s="471"/>
      <c r="EBL564" s="17"/>
      <c r="EBM564" s="419"/>
      <c r="EBN564" s="419"/>
      <c r="EBO564" s="17"/>
      <c r="EBP564" s="17"/>
      <c r="EBQ564" s="913"/>
      <c r="EBR564" s="17"/>
      <c r="EBS564" s="17"/>
      <c r="EBT564" s="219"/>
      <c r="EBU564" s="310"/>
      <c r="EBV564" s="304"/>
      <c r="EBW564" s="408"/>
      <c r="EBX564" s="472"/>
      <c r="EBY564" s="906"/>
      <c r="EBZ564" s="31"/>
      <c r="ECA564" s="419"/>
      <c r="ECB564" s="419"/>
      <c r="ECC564" s="471"/>
      <c r="ECD564" s="17"/>
      <c r="ECE564" s="419"/>
      <c r="ECF564" s="419"/>
      <c r="ECG564" s="17"/>
      <c r="ECH564" s="17"/>
      <c r="ECI564" s="913"/>
      <c r="ECJ564" s="17"/>
      <c r="ECK564" s="17"/>
      <c r="ECL564" s="219"/>
      <c r="ECM564" s="310"/>
      <c r="ECN564" s="304"/>
      <c r="ECO564" s="408"/>
      <c r="ECP564" s="472"/>
      <c r="ECQ564" s="906"/>
      <c r="ECR564" s="31"/>
      <c r="ECS564" s="419"/>
      <c r="ECT564" s="419"/>
      <c r="ECU564" s="471"/>
      <c r="ECV564" s="17"/>
      <c r="ECW564" s="419"/>
      <c r="ECX564" s="419"/>
      <c r="ECY564" s="17"/>
      <c r="ECZ564" s="17"/>
      <c r="EDA564" s="913"/>
      <c r="EDB564" s="17"/>
      <c r="EDC564" s="17"/>
      <c r="EDD564" s="219"/>
      <c r="EDE564" s="310"/>
      <c r="EDF564" s="304"/>
      <c r="EDG564" s="408"/>
      <c r="EDH564" s="472"/>
      <c r="EDI564" s="906"/>
      <c r="EDJ564" s="31"/>
      <c r="EDK564" s="419"/>
      <c r="EDL564" s="419"/>
      <c r="EDM564" s="471"/>
      <c r="EDN564" s="17"/>
      <c r="EDO564" s="419"/>
      <c r="EDP564" s="419"/>
      <c r="EDQ564" s="17"/>
      <c r="EDR564" s="17"/>
      <c r="EDS564" s="913"/>
      <c r="EDT564" s="17"/>
      <c r="EDU564" s="17"/>
      <c r="EDV564" s="219"/>
      <c r="EDW564" s="310"/>
      <c r="EDX564" s="304"/>
      <c r="EDY564" s="408"/>
      <c r="EDZ564" s="472"/>
      <c r="EEA564" s="906"/>
      <c r="EEB564" s="31"/>
      <c r="EEC564" s="419"/>
      <c r="EED564" s="419"/>
      <c r="EEE564" s="471"/>
      <c r="EEF564" s="17"/>
      <c r="EEG564" s="419"/>
      <c r="EEH564" s="419"/>
      <c r="EEI564" s="17"/>
      <c r="EEJ564" s="17"/>
      <c r="EEK564" s="913"/>
      <c r="EEL564" s="17"/>
      <c r="EEM564" s="17"/>
      <c r="EEN564" s="219"/>
      <c r="EEO564" s="310"/>
      <c r="EEP564" s="304"/>
      <c r="EEQ564" s="408"/>
      <c r="EER564" s="472"/>
      <c r="EES564" s="906"/>
      <c r="EET564" s="31"/>
      <c r="EEU564" s="419"/>
      <c r="EEV564" s="419"/>
      <c r="EEW564" s="471"/>
      <c r="EEX564" s="17"/>
      <c r="EEY564" s="419"/>
      <c r="EEZ564" s="419"/>
      <c r="EFA564" s="17"/>
      <c r="EFB564" s="17"/>
      <c r="EFC564" s="913"/>
      <c r="EFD564" s="17"/>
      <c r="EFE564" s="17"/>
      <c r="EFF564" s="219"/>
      <c r="EFG564" s="310"/>
      <c r="EFH564" s="304"/>
      <c r="EFI564" s="408"/>
      <c r="EFJ564" s="472"/>
      <c r="EFK564" s="906"/>
      <c r="EFL564" s="31"/>
      <c r="EFM564" s="419"/>
      <c r="EFN564" s="419"/>
      <c r="EFO564" s="471"/>
      <c r="EFP564" s="17"/>
      <c r="EFQ564" s="419"/>
      <c r="EFR564" s="419"/>
      <c r="EFS564" s="17"/>
      <c r="EFT564" s="17"/>
      <c r="EFU564" s="913"/>
      <c r="EFV564" s="17"/>
      <c r="EFW564" s="17"/>
      <c r="EFX564" s="219"/>
      <c r="EFY564" s="310"/>
      <c r="EFZ564" s="304"/>
      <c r="EGA564" s="408"/>
      <c r="EGB564" s="472"/>
      <c r="EGC564" s="906"/>
      <c r="EGD564" s="31"/>
      <c r="EGE564" s="419"/>
      <c r="EGF564" s="419"/>
      <c r="EGG564" s="471"/>
      <c r="EGH564" s="17"/>
      <c r="EGI564" s="419"/>
      <c r="EGJ564" s="419"/>
      <c r="EGK564" s="17"/>
      <c r="EGL564" s="17"/>
      <c r="EGM564" s="913"/>
      <c r="EGN564" s="17"/>
      <c r="EGO564" s="17"/>
      <c r="EGP564" s="219"/>
      <c r="EGQ564" s="310"/>
      <c r="EGR564" s="304"/>
      <c r="EGS564" s="408"/>
      <c r="EGT564" s="472"/>
      <c r="EGU564" s="906"/>
      <c r="EGV564" s="31"/>
      <c r="EGW564" s="419"/>
      <c r="EGX564" s="419"/>
      <c r="EGY564" s="471"/>
      <c r="EGZ564" s="17"/>
      <c r="EHA564" s="419"/>
      <c r="EHB564" s="419"/>
      <c r="EHC564" s="17"/>
      <c r="EHD564" s="17"/>
      <c r="EHE564" s="913"/>
      <c r="EHF564" s="17"/>
      <c r="EHG564" s="17"/>
      <c r="EHH564" s="219"/>
      <c r="EHI564" s="310"/>
      <c r="EHJ564" s="304"/>
      <c r="EHK564" s="408"/>
      <c r="EHL564" s="472"/>
      <c r="EHM564" s="906"/>
      <c r="EHN564" s="31"/>
      <c r="EHO564" s="419"/>
      <c r="EHP564" s="419"/>
      <c r="EHQ564" s="471"/>
      <c r="EHR564" s="17"/>
      <c r="EHS564" s="419"/>
      <c r="EHT564" s="419"/>
      <c r="EHU564" s="17"/>
      <c r="EHV564" s="17"/>
      <c r="EHW564" s="913"/>
      <c r="EHX564" s="17"/>
      <c r="EHY564" s="17"/>
      <c r="EHZ564" s="219"/>
      <c r="EIA564" s="310"/>
      <c r="EIB564" s="304"/>
      <c r="EIC564" s="408"/>
      <c r="EID564" s="472"/>
      <c r="EIE564" s="906"/>
      <c r="EIF564" s="31"/>
      <c r="EIG564" s="419"/>
      <c r="EIH564" s="419"/>
      <c r="EII564" s="471"/>
      <c r="EIJ564" s="17"/>
      <c r="EIK564" s="419"/>
      <c r="EIL564" s="419"/>
      <c r="EIM564" s="17"/>
      <c r="EIN564" s="17"/>
      <c r="EIO564" s="913"/>
      <c r="EIP564" s="17"/>
      <c r="EIQ564" s="17"/>
      <c r="EIR564" s="219"/>
      <c r="EIS564" s="310"/>
      <c r="EIT564" s="304"/>
      <c r="EIU564" s="408"/>
      <c r="EIV564" s="472"/>
      <c r="EIW564" s="906"/>
      <c r="EIX564" s="31"/>
      <c r="EIY564" s="419"/>
      <c r="EIZ564" s="419"/>
      <c r="EJA564" s="471"/>
      <c r="EJB564" s="17"/>
      <c r="EJC564" s="419"/>
      <c r="EJD564" s="419"/>
      <c r="EJE564" s="17"/>
      <c r="EJF564" s="17"/>
      <c r="EJG564" s="913"/>
      <c r="EJH564" s="17"/>
      <c r="EJI564" s="17"/>
      <c r="EJJ564" s="219"/>
      <c r="EJK564" s="310"/>
      <c r="EJL564" s="304"/>
      <c r="EJM564" s="408"/>
      <c r="EJN564" s="472"/>
      <c r="EJO564" s="906"/>
      <c r="EJP564" s="31"/>
      <c r="EJQ564" s="419"/>
      <c r="EJR564" s="419"/>
      <c r="EJS564" s="471"/>
      <c r="EJT564" s="17"/>
      <c r="EJU564" s="419"/>
      <c r="EJV564" s="419"/>
      <c r="EJW564" s="17"/>
      <c r="EJX564" s="17"/>
      <c r="EJY564" s="913"/>
      <c r="EJZ564" s="17"/>
      <c r="EKA564" s="17"/>
      <c r="EKB564" s="219"/>
      <c r="EKC564" s="310"/>
      <c r="EKD564" s="304"/>
      <c r="EKE564" s="408"/>
      <c r="EKF564" s="472"/>
      <c r="EKG564" s="906"/>
      <c r="EKH564" s="31"/>
      <c r="EKI564" s="419"/>
      <c r="EKJ564" s="419"/>
      <c r="EKK564" s="471"/>
      <c r="EKL564" s="17"/>
      <c r="EKM564" s="419"/>
      <c r="EKN564" s="419"/>
      <c r="EKO564" s="17"/>
      <c r="EKP564" s="17"/>
      <c r="EKQ564" s="913"/>
      <c r="EKR564" s="17"/>
      <c r="EKS564" s="17"/>
      <c r="EKT564" s="219"/>
      <c r="EKU564" s="310"/>
      <c r="EKV564" s="304"/>
      <c r="EKW564" s="408"/>
      <c r="EKX564" s="472"/>
      <c r="EKY564" s="906"/>
      <c r="EKZ564" s="31"/>
      <c r="ELA564" s="419"/>
      <c r="ELB564" s="419"/>
      <c r="ELC564" s="471"/>
      <c r="ELD564" s="17"/>
      <c r="ELE564" s="419"/>
      <c r="ELF564" s="419"/>
      <c r="ELG564" s="17"/>
      <c r="ELH564" s="17"/>
      <c r="ELI564" s="913"/>
      <c r="ELJ564" s="17"/>
      <c r="ELK564" s="17"/>
      <c r="ELL564" s="219"/>
      <c r="ELM564" s="310"/>
      <c r="ELN564" s="304"/>
      <c r="ELO564" s="408"/>
      <c r="ELP564" s="472"/>
      <c r="ELQ564" s="906"/>
      <c r="ELR564" s="31"/>
      <c r="ELS564" s="419"/>
      <c r="ELT564" s="419"/>
      <c r="ELU564" s="471"/>
      <c r="ELV564" s="17"/>
      <c r="ELW564" s="419"/>
      <c r="ELX564" s="419"/>
      <c r="ELY564" s="17"/>
      <c r="ELZ564" s="17"/>
      <c r="EMA564" s="913"/>
      <c r="EMB564" s="17"/>
      <c r="EMC564" s="17"/>
      <c r="EMD564" s="219"/>
      <c r="EME564" s="310"/>
      <c r="EMF564" s="304"/>
      <c r="EMG564" s="408"/>
      <c r="EMH564" s="472"/>
      <c r="EMI564" s="906"/>
      <c r="EMJ564" s="31"/>
      <c r="EMK564" s="419"/>
      <c r="EML564" s="419"/>
      <c r="EMM564" s="471"/>
      <c r="EMN564" s="17"/>
      <c r="EMO564" s="419"/>
      <c r="EMP564" s="419"/>
      <c r="EMQ564" s="17"/>
      <c r="EMR564" s="17"/>
      <c r="EMS564" s="913"/>
      <c r="EMT564" s="17"/>
      <c r="EMU564" s="17"/>
      <c r="EMV564" s="219"/>
      <c r="EMW564" s="310"/>
      <c r="EMX564" s="304"/>
      <c r="EMY564" s="408"/>
      <c r="EMZ564" s="472"/>
      <c r="ENA564" s="906"/>
      <c r="ENB564" s="31"/>
      <c r="ENC564" s="419"/>
      <c r="END564" s="419"/>
      <c r="ENE564" s="471"/>
      <c r="ENF564" s="17"/>
      <c r="ENG564" s="419"/>
      <c r="ENH564" s="419"/>
      <c r="ENI564" s="17"/>
      <c r="ENJ564" s="17"/>
      <c r="ENK564" s="913"/>
      <c r="ENL564" s="17"/>
      <c r="ENM564" s="17"/>
      <c r="ENN564" s="219"/>
      <c r="ENO564" s="310"/>
      <c r="ENP564" s="304"/>
      <c r="ENQ564" s="408"/>
      <c r="ENR564" s="472"/>
      <c r="ENS564" s="906"/>
      <c r="ENT564" s="31"/>
      <c r="ENU564" s="419"/>
      <c r="ENV564" s="419"/>
      <c r="ENW564" s="471"/>
      <c r="ENX564" s="17"/>
      <c r="ENY564" s="419"/>
      <c r="ENZ564" s="419"/>
      <c r="EOA564" s="17"/>
      <c r="EOB564" s="17"/>
      <c r="EOC564" s="913"/>
      <c r="EOD564" s="17"/>
      <c r="EOE564" s="17"/>
      <c r="EOF564" s="219"/>
      <c r="EOG564" s="310"/>
      <c r="EOH564" s="304"/>
      <c r="EOI564" s="408"/>
      <c r="EOJ564" s="472"/>
      <c r="EOK564" s="906"/>
      <c r="EOL564" s="31"/>
      <c r="EOM564" s="419"/>
      <c r="EON564" s="419"/>
      <c r="EOO564" s="471"/>
      <c r="EOP564" s="17"/>
      <c r="EOQ564" s="419"/>
      <c r="EOR564" s="419"/>
      <c r="EOS564" s="17"/>
      <c r="EOT564" s="17"/>
      <c r="EOU564" s="913"/>
      <c r="EOV564" s="17"/>
      <c r="EOW564" s="17"/>
      <c r="EOX564" s="219"/>
      <c r="EOY564" s="310"/>
      <c r="EOZ564" s="304"/>
      <c r="EPA564" s="408"/>
      <c r="EPB564" s="472"/>
      <c r="EPC564" s="906"/>
      <c r="EPD564" s="31"/>
      <c r="EPE564" s="419"/>
      <c r="EPF564" s="419"/>
      <c r="EPG564" s="471"/>
      <c r="EPH564" s="17"/>
      <c r="EPI564" s="419"/>
      <c r="EPJ564" s="419"/>
      <c r="EPK564" s="17"/>
      <c r="EPL564" s="17"/>
      <c r="EPM564" s="913"/>
      <c r="EPN564" s="17"/>
      <c r="EPO564" s="17"/>
      <c r="EPP564" s="219"/>
      <c r="EPQ564" s="310"/>
      <c r="EPR564" s="304"/>
      <c r="EPS564" s="408"/>
      <c r="EPT564" s="472"/>
      <c r="EPU564" s="906"/>
      <c r="EPV564" s="31"/>
      <c r="EPW564" s="419"/>
      <c r="EPX564" s="419"/>
      <c r="EPY564" s="471"/>
      <c r="EPZ564" s="17"/>
      <c r="EQA564" s="419"/>
      <c r="EQB564" s="419"/>
      <c r="EQC564" s="17"/>
      <c r="EQD564" s="17"/>
      <c r="EQE564" s="913"/>
      <c r="EQF564" s="17"/>
      <c r="EQG564" s="17"/>
      <c r="EQH564" s="219"/>
      <c r="EQI564" s="310"/>
      <c r="EQJ564" s="304"/>
      <c r="EQK564" s="408"/>
      <c r="EQL564" s="472"/>
      <c r="EQM564" s="906"/>
      <c r="EQN564" s="31"/>
      <c r="EQO564" s="419"/>
      <c r="EQP564" s="419"/>
      <c r="EQQ564" s="471"/>
      <c r="EQR564" s="17"/>
      <c r="EQS564" s="419"/>
      <c r="EQT564" s="419"/>
      <c r="EQU564" s="17"/>
      <c r="EQV564" s="17"/>
      <c r="EQW564" s="913"/>
      <c r="EQX564" s="17"/>
      <c r="EQY564" s="17"/>
      <c r="EQZ564" s="219"/>
      <c r="ERA564" s="310"/>
      <c r="ERB564" s="304"/>
      <c r="ERC564" s="408"/>
      <c r="ERD564" s="472"/>
      <c r="ERE564" s="906"/>
      <c r="ERF564" s="31"/>
      <c r="ERG564" s="419"/>
      <c r="ERH564" s="419"/>
      <c r="ERI564" s="471"/>
      <c r="ERJ564" s="17"/>
      <c r="ERK564" s="419"/>
      <c r="ERL564" s="419"/>
      <c r="ERM564" s="17"/>
      <c r="ERN564" s="17"/>
      <c r="ERO564" s="913"/>
      <c r="ERP564" s="17"/>
      <c r="ERQ564" s="17"/>
      <c r="ERR564" s="219"/>
      <c r="ERS564" s="310"/>
      <c r="ERT564" s="304"/>
      <c r="ERU564" s="408"/>
      <c r="ERV564" s="472"/>
      <c r="ERW564" s="906"/>
      <c r="ERX564" s="31"/>
      <c r="ERY564" s="419"/>
      <c r="ERZ564" s="419"/>
      <c r="ESA564" s="471"/>
      <c r="ESB564" s="17"/>
      <c r="ESC564" s="419"/>
      <c r="ESD564" s="419"/>
      <c r="ESE564" s="17"/>
      <c r="ESF564" s="17"/>
      <c r="ESG564" s="913"/>
      <c r="ESH564" s="17"/>
      <c r="ESI564" s="17"/>
      <c r="ESJ564" s="219"/>
      <c r="ESK564" s="310"/>
      <c r="ESL564" s="304"/>
      <c r="ESM564" s="408"/>
      <c r="ESN564" s="472"/>
      <c r="ESO564" s="906"/>
      <c r="ESP564" s="31"/>
      <c r="ESQ564" s="419"/>
      <c r="ESR564" s="419"/>
      <c r="ESS564" s="471"/>
      <c r="EST564" s="17"/>
      <c r="ESU564" s="419"/>
      <c r="ESV564" s="419"/>
      <c r="ESW564" s="17"/>
      <c r="ESX564" s="17"/>
      <c r="ESY564" s="913"/>
      <c r="ESZ564" s="17"/>
      <c r="ETA564" s="17"/>
      <c r="ETB564" s="219"/>
      <c r="ETC564" s="310"/>
      <c r="ETD564" s="304"/>
      <c r="ETE564" s="408"/>
      <c r="ETF564" s="472"/>
      <c r="ETG564" s="906"/>
      <c r="ETH564" s="31"/>
      <c r="ETI564" s="419"/>
      <c r="ETJ564" s="419"/>
      <c r="ETK564" s="471"/>
      <c r="ETL564" s="17"/>
      <c r="ETM564" s="419"/>
      <c r="ETN564" s="419"/>
      <c r="ETO564" s="17"/>
      <c r="ETP564" s="17"/>
      <c r="ETQ564" s="913"/>
      <c r="ETR564" s="17"/>
      <c r="ETS564" s="17"/>
      <c r="ETT564" s="219"/>
      <c r="ETU564" s="310"/>
      <c r="ETV564" s="304"/>
      <c r="ETW564" s="408"/>
      <c r="ETX564" s="472"/>
      <c r="ETY564" s="906"/>
      <c r="ETZ564" s="31"/>
      <c r="EUA564" s="419"/>
      <c r="EUB564" s="419"/>
      <c r="EUC564" s="471"/>
      <c r="EUD564" s="17"/>
      <c r="EUE564" s="419"/>
      <c r="EUF564" s="419"/>
      <c r="EUG564" s="17"/>
      <c r="EUH564" s="17"/>
      <c r="EUI564" s="913"/>
      <c r="EUJ564" s="17"/>
      <c r="EUK564" s="17"/>
      <c r="EUL564" s="219"/>
      <c r="EUM564" s="310"/>
      <c r="EUN564" s="304"/>
      <c r="EUO564" s="408"/>
      <c r="EUP564" s="472"/>
      <c r="EUQ564" s="906"/>
      <c r="EUR564" s="31"/>
      <c r="EUS564" s="419"/>
      <c r="EUT564" s="419"/>
      <c r="EUU564" s="471"/>
      <c r="EUV564" s="17"/>
      <c r="EUW564" s="419"/>
      <c r="EUX564" s="419"/>
      <c r="EUY564" s="17"/>
      <c r="EUZ564" s="17"/>
      <c r="EVA564" s="913"/>
      <c r="EVB564" s="17"/>
      <c r="EVC564" s="17"/>
      <c r="EVD564" s="219"/>
      <c r="EVE564" s="310"/>
      <c r="EVF564" s="304"/>
      <c r="EVG564" s="408"/>
      <c r="EVH564" s="472"/>
      <c r="EVI564" s="906"/>
      <c r="EVJ564" s="31"/>
      <c r="EVK564" s="419"/>
      <c r="EVL564" s="419"/>
      <c r="EVM564" s="471"/>
      <c r="EVN564" s="17"/>
      <c r="EVO564" s="419"/>
      <c r="EVP564" s="419"/>
      <c r="EVQ564" s="17"/>
      <c r="EVR564" s="17"/>
      <c r="EVS564" s="913"/>
      <c r="EVT564" s="17"/>
      <c r="EVU564" s="17"/>
      <c r="EVV564" s="219"/>
      <c r="EVW564" s="310"/>
      <c r="EVX564" s="304"/>
      <c r="EVY564" s="408"/>
      <c r="EVZ564" s="472"/>
      <c r="EWA564" s="906"/>
      <c r="EWB564" s="31"/>
      <c r="EWC564" s="419"/>
      <c r="EWD564" s="419"/>
      <c r="EWE564" s="471"/>
      <c r="EWF564" s="17"/>
      <c r="EWG564" s="419"/>
      <c r="EWH564" s="419"/>
      <c r="EWI564" s="17"/>
      <c r="EWJ564" s="17"/>
      <c r="EWK564" s="913"/>
      <c r="EWL564" s="17"/>
      <c r="EWM564" s="17"/>
      <c r="EWN564" s="219"/>
      <c r="EWO564" s="310"/>
      <c r="EWP564" s="304"/>
      <c r="EWQ564" s="408"/>
      <c r="EWR564" s="472"/>
      <c r="EWS564" s="906"/>
      <c r="EWT564" s="31"/>
      <c r="EWU564" s="419"/>
      <c r="EWV564" s="419"/>
      <c r="EWW564" s="471"/>
      <c r="EWX564" s="17"/>
      <c r="EWY564" s="419"/>
      <c r="EWZ564" s="419"/>
      <c r="EXA564" s="17"/>
      <c r="EXB564" s="17"/>
      <c r="EXC564" s="913"/>
      <c r="EXD564" s="17"/>
      <c r="EXE564" s="17"/>
      <c r="EXF564" s="219"/>
      <c r="EXG564" s="310"/>
      <c r="EXH564" s="304"/>
      <c r="EXI564" s="408"/>
      <c r="EXJ564" s="472"/>
      <c r="EXK564" s="906"/>
      <c r="EXL564" s="31"/>
      <c r="EXM564" s="419"/>
      <c r="EXN564" s="419"/>
      <c r="EXO564" s="471"/>
      <c r="EXP564" s="17"/>
      <c r="EXQ564" s="419"/>
      <c r="EXR564" s="419"/>
      <c r="EXS564" s="17"/>
      <c r="EXT564" s="17"/>
      <c r="EXU564" s="913"/>
      <c r="EXV564" s="17"/>
      <c r="EXW564" s="17"/>
      <c r="EXX564" s="219"/>
      <c r="EXY564" s="310"/>
      <c r="EXZ564" s="304"/>
      <c r="EYA564" s="408"/>
      <c r="EYB564" s="472"/>
      <c r="EYC564" s="906"/>
      <c r="EYD564" s="31"/>
      <c r="EYE564" s="419"/>
      <c r="EYF564" s="419"/>
      <c r="EYG564" s="471"/>
      <c r="EYH564" s="17"/>
      <c r="EYI564" s="419"/>
      <c r="EYJ564" s="419"/>
      <c r="EYK564" s="17"/>
      <c r="EYL564" s="17"/>
      <c r="EYM564" s="913"/>
      <c r="EYN564" s="17"/>
      <c r="EYO564" s="17"/>
      <c r="EYP564" s="219"/>
      <c r="EYQ564" s="310"/>
      <c r="EYR564" s="304"/>
      <c r="EYS564" s="408"/>
      <c r="EYT564" s="472"/>
      <c r="EYU564" s="906"/>
      <c r="EYV564" s="31"/>
      <c r="EYW564" s="419"/>
      <c r="EYX564" s="419"/>
      <c r="EYY564" s="471"/>
      <c r="EYZ564" s="17"/>
      <c r="EZA564" s="419"/>
      <c r="EZB564" s="419"/>
      <c r="EZC564" s="17"/>
      <c r="EZD564" s="17"/>
      <c r="EZE564" s="913"/>
      <c r="EZF564" s="17"/>
      <c r="EZG564" s="17"/>
      <c r="EZH564" s="219"/>
      <c r="EZI564" s="310"/>
      <c r="EZJ564" s="304"/>
      <c r="EZK564" s="408"/>
      <c r="EZL564" s="472"/>
      <c r="EZM564" s="906"/>
      <c r="EZN564" s="31"/>
      <c r="EZO564" s="419"/>
      <c r="EZP564" s="419"/>
      <c r="EZQ564" s="471"/>
      <c r="EZR564" s="17"/>
      <c r="EZS564" s="419"/>
      <c r="EZT564" s="419"/>
      <c r="EZU564" s="17"/>
      <c r="EZV564" s="17"/>
      <c r="EZW564" s="913"/>
      <c r="EZX564" s="17"/>
      <c r="EZY564" s="17"/>
      <c r="EZZ564" s="219"/>
      <c r="FAA564" s="310"/>
      <c r="FAB564" s="304"/>
      <c r="FAC564" s="408"/>
      <c r="FAD564" s="472"/>
      <c r="FAE564" s="906"/>
      <c r="FAF564" s="31"/>
      <c r="FAG564" s="419"/>
      <c r="FAH564" s="419"/>
      <c r="FAI564" s="471"/>
      <c r="FAJ564" s="17"/>
      <c r="FAK564" s="419"/>
      <c r="FAL564" s="419"/>
      <c r="FAM564" s="17"/>
      <c r="FAN564" s="17"/>
      <c r="FAO564" s="913"/>
      <c r="FAP564" s="17"/>
      <c r="FAQ564" s="17"/>
      <c r="FAR564" s="219"/>
      <c r="FAS564" s="310"/>
      <c r="FAT564" s="304"/>
      <c r="FAU564" s="408"/>
      <c r="FAV564" s="472"/>
      <c r="FAW564" s="906"/>
      <c r="FAX564" s="31"/>
      <c r="FAY564" s="419"/>
      <c r="FAZ564" s="419"/>
      <c r="FBA564" s="471"/>
      <c r="FBB564" s="17"/>
      <c r="FBC564" s="419"/>
      <c r="FBD564" s="419"/>
      <c r="FBE564" s="17"/>
      <c r="FBF564" s="17"/>
      <c r="FBG564" s="913"/>
      <c r="FBH564" s="17"/>
      <c r="FBI564" s="17"/>
      <c r="FBJ564" s="219"/>
      <c r="FBK564" s="310"/>
      <c r="FBL564" s="304"/>
      <c r="FBM564" s="408"/>
      <c r="FBN564" s="472"/>
      <c r="FBO564" s="906"/>
      <c r="FBP564" s="31"/>
      <c r="FBQ564" s="419"/>
      <c r="FBR564" s="419"/>
      <c r="FBS564" s="471"/>
      <c r="FBT564" s="17"/>
      <c r="FBU564" s="419"/>
      <c r="FBV564" s="419"/>
      <c r="FBW564" s="17"/>
      <c r="FBX564" s="17"/>
      <c r="FBY564" s="913"/>
      <c r="FBZ564" s="17"/>
      <c r="FCA564" s="17"/>
      <c r="FCB564" s="219"/>
      <c r="FCC564" s="310"/>
      <c r="FCD564" s="304"/>
      <c r="FCE564" s="408"/>
      <c r="FCF564" s="472"/>
      <c r="FCG564" s="906"/>
      <c r="FCH564" s="31"/>
      <c r="FCI564" s="419"/>
      <c r="FCJ564" s="419"/>
      <c r="FCK564" s="471"/>
      <c r="FCL564" s="17"/>
      <c r="FCM564" s="419"/>
      <c r="FCN564" s="419"/>
      <c r="FCO564" s="17"/>
      <c r="FCP564" s="17"/>
      <c r="FCQ564" s="913"/>
      <c r="FCR564" s="17"/>
      <c r="FCS564" s="17"/>
      <c r="FCT564" s="219"/>
      <c r="FCU564" s="310"/>
      <c r="FCV564" s="304"/>
      <c r="FCW564" s="408"/>
      <c r="FCX564" s="472"/>
      <c r="FCY564" s="906"/>
      <c r="FCZ564" s="31"/>
      <c r="FDA564" s="419"/>
      <c r="FDB564" s="419"/>
      <c r="FDC564" s="471"/>
      <c r="FDD564" s="17"/>
      <c r="FDE564" s="419"/>
      <c r="FDF564" s="419"/>
      <c r="FDG564" s="17"/>
      <c r="FDH564" s="17"/>
      <c r="FDI564" s="913"/>
      <c r="FDJ564" s="17"/>
      <c r="FDK564" s="17"/>
      <c r="FDL564" s="219"/>
      <c r="FDM564" s="310"/>
      <c r="FDN564" s="304"/>
      <c r="FDO564" s="408"/>
      <c r="FDP564" s="472"/>
      <c r="FDQ564" s="906"/>
      <c r="FDR564" s="31"/>
      <c r="FDS564" s="419"/>
      <c r="FDT564" s="419"/>
      <c r="FDU564" s="471"/>
      <c r="FDV564" s="17"/>
      <c r="FDW564" s="419"/>
      <c r="FDX564" s="419"/>
      <c r="FDY564" s="17"/>
      <c r="FDZ564" s="17"/>
      <c r="FEA564" s="913"/>
      <c r="FEB564" s="17"/>
      <c r="FEC564" s="17"/>
      <c r="FED564" s="219"/>
      <c r="FEE564" s="310"/>
      <c r="FEF564" s="304"/>
      <c r="FEG564" s="408"/>
      <c r="FEH564" s="472"/>
      <c r="FEI564" s="906"/>
      <c r="FEJ564" s="31"/>
      <c r="FEK564" s="419"/>
      <c r="FEL564" s="419"/>
      <c r="FEM564" s="471"/>
      <c r="FEN564" s="17"/>
      <c r="FEO564" s="419"/>
      <c r="FEP564" s="419"/>
      <c r="FEQ564" s="17"/>
      <c r="FER564" s="17"/>
      <c r="FES564" s="913"/>
      <c r="FET564" s="17"/>
      <c r="FEU564" s="17"/>
      <c r="FEV564" s="219"/>
      <c r="FEW564" s="310"/>
      <c r="FEX564" s="304"/>
      <c r="FEY564" s="408"/>
      <c r="FEZ564" s="472"/>
      <c r="FFA564" s="906"/>
      <c r="FFB564" s="31"/>
      <c r="FFC564" s="419"/>
      <c r="FFD564" s="419"/>
      <c r="FFE564" s="471"/>
      <c r="FFF564" s="17"/>
      <c r="FFG564" s="419"/>
      <c r="FFH564" s="419"/>
      <c r="FFI564" s="17"/>
      <c r="FFJ564" s="17"/>
      <c r="FFK564" s="913"/>
      <c r="FFL564" s="17"/>
      <c r="FFM564" s="17"/>
      <c r="FFN564" s="219"/>
      <c r="FFO564" s="310"/>
      <c r="FFP564" s="304"/>
      <c r="FFQ564" s="408"/>
      <c r="FFR564" s="472"/>
      <c r="FFS564" s="906"/>
      <c r="FFT564" s="31"/>
      <c r="FFU564" s="419"/>
      <c r="FFV564" s="419"/>
      <c r="FFW564" s="471"/>
      <c r="FFX564" s="17"/>
      <c r="FFY564" s="419"/>
      <c r="FFZ564" s="419"/>
      <c r="FGA564" s="17"/>
      <c r="FGB564" s="17"/>
      <c r="FGC564" s="913"/>
      <c r="FGD564" s="17"/>
      <c r="FGE564" s="17"/>
      <c r="FGF564" s="219"/>
      <c r="FGG564" s="310"/>
      <c r="FGH564" s="304"/>
      <c r="FGI564" s="408"/>
      <c r="FGJ564" s="472"/>
      <c r="FGK564" s="906"/>
      <c r="FGL564" s="31"/>
      <c r="FGM564" s="419"/>
      <c r="FGN564" s="419"/>
      <c r="FGO564" s="471"/>
      <c r="FGP564" s="17"/>
      <c r="FGQ564" s="419"/>
      <c r="FGR564" s="419"/>
      <c r="FGS564" s="17"/>
      <c r="FGT564" s="17"/>
      <c r="FGU564" s="913"/>
      <c r="FGV564" s="17"/>
      <c r="FGW564" s="17"/>
      <c r="FGX564" s="219"/>
      <c r="FGY564" s="310"/>
      <c r="FGZ564" s="304"/>
      <c r="FHA564" s="408"/>
      <c r="FHB564" s="472"/>
      <c r="FHC564" s="906"/>
      <c r="FHD564" s="31"/>
      <c r="FHE564" s="419"/>
      <c r="FHF564" s="419"/>
      <c r="FHG564" s="471"/>
      <c r="FHH564" s="17"/>
      <c r="FHI564" s="419"/>
      <c r="FHJ564" s="419"/>
      <c r="FHK564" s="17"/>
      <c r="FHL564" s="17"/>
      <c r="FHM564" s="913"/>
      <c r="FHN564" s="17"/>
      <c r="FHO564" s="17"/>
      <c r="FHP564" s="219"/>
      <c r="FHQ564" s="310"/>
      <c r="FHR564" s="304"/>
      <c r="FHS564" s="408"/>
      <c r="FHT564" s="472"/>
      <c r="FHU564" s="906"/>
      <c r="FHV564" s="31"/>
      <c r="FHW564" s="419"/>
      <c r="FHX564" s="419"/>
      <c r="FHY564" s="471"/>
      <c r="FHZ564" s="17"/>
      <c r="FIA564" s="419"/>
      <c r="FIB564" s="419"/>
      <c r="FIC564" s="17"/>
      <c r="FID564" s="17"/>
      <c r="FIE564" s="913"/>
      <c r="FIF564" s="17"/>
      <c r="FIG564" s="17"/>
      <c r="FIH564" s="219"/>
      <c r="FII564" s="310"/>
      <c r="FIJ564" s="304"/>
      <c r="FIK564" s="408"/>
      <c r="FIL564" s="472"/>
      <c r="FIM564" s="906"/>
      <c r="FIN564" s="31"/>
      <c r="FIO564" s="419"/>
      <c r="FIP564" s="419"/>
      <c r="FIQ564" s="471"/>
      <c r="FIR564" s="17"/>
      <c r="FIS564" s="419"/>
      <c r="FIT564" s="419"/>
      <c r="FIU564" s="17"/>
      <c r="FIV564" s="17"/>
      <c r="FIW564" s="913"/>
      <c r="FIX564" s="17"/>
      <c r="FIY564" s="17"/>
      <c r="FIZ564" s="219"/>
      <c r="FJA564" s="310"/>
      <c r="FJB564" s="304"/>
      <c r="FJC564" s="408"/>
      <c r="FJD564" s="472"/>
      <c r="FJE564" s="906"/>
      <c r="FJF564" s="31"/>
      <c r="FJG564" s="419"/>
      <c r="FJH564" s="419"/>
      <c r="FJI564" s="471"/>
      <c r="FJJ564" s="17"/>
      <c r="FJK564" s="419"/>
      <c r="FJL564" s="419"/>
      <c r="FJM564" s="17"/>
      <c r="FJN564" s="17"/>
      <c r="FJO564" s="913"/>
      <c r="FJP564" s="17"/>
      <c r="FJQ564" s="17"/>
      <c r="FJR564" s="219"/>
      <c r="FJS564" s="310"/>
      <c r="FJT564" s="304"/>
      <c r="FJU564" s="408"/>
      <c r="FJV564" s="472"/>
      <c r="FJW564" s="906"/>
      <c r="FJX564" s="31"/>
      <c r="FJY564" s="419"/>
      <c r="FJZ564" s="419"/>
      <c r="FKA564" s="471"/>
      <c r="FKB564" s="17"/>
      <c r="FKC564" s="419"/>
      <c r="FKD564" s="419"/>
      <c r="FKE564" s="17"/>
      <c r="FKF564" s="17"/>
      <c r="FKG564" s="913"/>
      <c r="FKH564" s="17"/>
      <c r="FKI564" s="17"/>
      <c r="FKJ564" s="219"/>
      <c r="FKK564" s="310"/>
      <c r="FKL564" s="304"/>
      <c r="FKM564" s="408"/>
      <c r="FKN564" s="472"/>
      <c r="FKO564" s="906"/>
      <c r="FKP564" s="31"/>
      <c r="FKQ564" s="419"/>
      <c r="FKR564" s="419"/>
      <c r="FKS564" s="471"/>
      <c r="FKT564" s="17"/>
      <c r="FKU564" s="419"/>
      <c r="FKV564" s="419"/>
      <c r="FKW564" s="17"/>
      <c r="FKX564" s="17"/>
      <c r="FKY564" s="913"/>
      <c r="FKZ564" s="17"/>
      <c r="FLA564" s="17"/>
      <c r="FLB564" s="219"/>
      <c r="FLC564" s="310"/>
      <c r="FLD564" s="304"/>
      <c r="FLE564" s="408"/>
      <c r="FLF564" s="472"/>
      <c r="FLG564" s="906"/>
      <c r="FLH564" s="31"/>
      <c r="FLI564" s="419"/>
      <c r="FLJ564" s="419"/>
      <c r="FLK564" s="471"/>
      <c r="FLL564" s="17"/>
      <c r="FLM564" s="419"/>
      <c r="FLN564" s="419"/>
      <c r="FLO564" s="17"/>
      <c r="FLP564" s="17"/>
      <c r="FLQ564" s="913"/>
      <c r="FLR564" s="17"/>
      <c r="FLS564" s="17"/>
      <c r="FLT564" s="219"/>
      <c r="FLU564" s="310"/>
      <c r="FLV564" s="304"/>
      <c r="FLW564" s="408"/>
      <c r="FLX564" s="472"/>
      <c r="FLY564" s="906"/>
      <c r="FLZ564" s="31"/>
      <c r="FMA564" s="419"/>
      <c r="FMB564" s="419"/>
      <c r="FMC564" s="471"/>
      <c r="FMD564" s="17"/>
      <c r="FME564" s="419"/>
      <c r="FMF564" s="419"/>
      <c r="FMG564" s="17"/>
      <c r="FMH564" s="17"/>
      <c r="FMI564" s="913"/>
      <c r="FMJ564" s="17"/>
      <c r="FMK564" s="17"/>
      <c r="FML564" s="219"/>
      <c r="FMM564" s="310"/>
      <c r="FMN564" s="304"/>
      <c r="FMO564" s="408"/>
      <c r="FMP564" s="472"/>
      <c r="FMQ564" s="906"/>
      <c r="FMR564" s="31"/>
      <c r="FMS564" s="419"/>
      <c r="FMT564" s="419"/>
      <c r="FMU564" s="471"/>
      <c r="FMV564" s="17"/>
      <c r="FMW564" s="419"/>
      <c r="FMX564" s="419"/>
      <c r="FMY564" s="17"/>
      <c r="FMZ564" s="17"/>
      <c r="FNA564" s="913"/>
      <c r="FNB564" s="17"/>
      <c r="FNC564" s="17"/>
      <c r="FND564" s="219"/>
      <c r="FNE564" s="310"/>
      <c r="FNF564" s="304"/>
      <c r="FNG564" s="408"/>
      <c r="FNH564" s="472"/>
      <c r="FNI564" s="906"/>
      <c r="FNJ564" s="31"/>
      <c r="FNK564" s="419"/>
      <c r="FNL564" s="419"/>
      <c r="FNM564" s="471"/>
      <c r="FNN564" s="17"/>
      <c r="FNO564" s="419"/>
      <c r="FNP564" s="419"/>
      <c r="FNQ564" s="17"/>
      <c r="FNR564" s="17"/>
      <c r="FNS564" s="913"/>
      <c r="FNT564" s="17"/>
      <c r="FNU564" s="17"/>
      <c r="FNV564" s="219"/>
      <c r="FNW564" s="310"/>
      <c r="FNX564" s="304"/>
      <c r="FNY564" s="408"/>
      <c r="FNZ564" s="472"/>
      <c r="FOA564" s="906"/>
      <c r="FOB564" s="31"/>
      <c r="FOC564" s="419"/>
      <c r="FOD564" s="419"/>
      <c r="FOE564" s="471"/>
      <c r="FOF564" s="17"/>
      <c r="FOG564" s="419"/>
      <c r="FOH564" s="419"/>
      <c r="FOI564" s="17"/>
      <c r="FOJ564" s="17"/>
      <c r="FOK564" s="913"/>
      <c r="FOL564" s="17"/>
      <c r="FOM564" s="17"/>
      <c r="FON564" s="219"/>
      <c r="FOO564" s="310"/>
      <c r="FOP564" s="304"/>
      <c r="FOQ564" s="408"/>
      <c r="FOR564" s="472"/>
      <c r="FOS564" s="906"/>
      <c r="FOT564" s="31"/>
      <c r="FOU564" s="419"/>
      <c r="FOV564" s="419"/>
      <c r="FOW564" s="471"/>
      <c r="FOX564" s="17"/>
      <c r="FOY564" s="419"/>
      <c r="FOZ564" s="419"/>
      <c r="FPA564" s="17"/>
      <c r="FPB564" s="17"/>
      <c r="FPC564" s="913"/>
      <c r="FPD564" s="17"/>
      <c r="FPE564" s="17"/>
      <c r="FPF564" s="219"/>
      <c r="FPG564" s="310"/>
      <c r="FPH564" s="304"/>
      <c r="FPI564" s="408"/>
      <c r="FPJ564" s="472"/>
      <c r="FPK564" s="906"/>
      <c r="FPL564" s="31"/>
      <c r="FPM564" s="419"/>
      <c r="FPN564" s="419"/>
      <c r="FPO564" s="471"/>
      <c r="FPP564" s="17"/>
      <c r="FPQ564" s="419"/>
      <c r="FPR564" s="419"/>
      <c r="FPS564" s="17"/>
      <c r="FPT564" s="17"/>
      <c r="FPU564" s="913"/>
      <c r="FPV564" s="17"/>
      <c r="FPW564" s="17"/>
      <c r="FPX564" s="219"/>
      <c r="FPY564" s="310"/>
      <c r="FPZ564" s="304"/>
      <c r="FQA564" s="408"/>
      <c r="FQB564" s="472"/>
      <c r="FQC564" s="906"/>
      <c r="FQD564" s="31"/>
      <c r="FQE564" s="419"/>
      <c r="FQF564" s="419"/>
      <c r="FQG564" s="471"/>
      <c r="FQH564" s="17"/>
      <c r="FQI564" s="419"/>
      <c r="FQJ564" s="419"/>
      <c r="FQK564" s="17"/>
      <c r="FQL564" s="17"/>
      <c r="FQM564" s="913"/>
      <c r="FQN564" s="17"/>
      <c r="FQO564" s="17"/>
      <c r="FQP564" s="219"/>
      <c r="FQQ564" s="310"/>
      <c r="FQR564" s="304"/>
      <c r="FQS564" s="408"/>
      <c r="FQT564" s="472"/>
      <c r="FQU564" s="906"/>
      <c r="FQV564" s="31"/>
      <c r="FQW564" s="419"/>
      <c r="FQX564" s="419"/>
      <c r="FQY564" s="471"/>
      <c r="FQZ564" s="17"/>
      <c r="FRA564" s="419"/>
      <c r="FRB564" s="419"/>
      <c r="FRC564" s="17"/>
      <c r="FRD564" s="17"/>
      <c r="FRE564" s="913"/>
      <c r="FRF564" s="17"/>
      <c r="FRG564" s="17"/>
      <c r="FRH564" s="219"/>
      <c r="FRI564" s="310"/>
      <c r="FRJ564" s="304"/>
      <c r="FRK564" s="408"/>
      <c r="FRL564" s="472"/>
      <c r="FRM564" s="906"/>
      <c r="FRN564" s="31"/>
      <c r="FRO564" s="419"/>
      <c r="FRP564" s="419"/>
      <c r="FRQ564" s="471"/>
      <c r="FRR564" s="17"/>
      <c r="FRS564" s="419"/>
      <c r="FRT564" s="419"/>
      <c r="FRU564" s="17"/>
      <c r="FRV564" s="17"/>
      <c r="FRW564" s="913"/>
      <c r="FRX564" s="17"/>
      <c r="FRY564" s="17"/>
      <c r="FRZ564" s="219"/>
      <c r="FSA564" s="310"/>
      <c r="FSB564" s="304"/>
      <c r="FSC564" s="408"/>
      <c r="FSD564" s="472"/>
      <c r="FSE564" s="906"/>
      <c r="FSF564" s="31"/>
      <c r="FSG564" s="419"/>
      <c r="FSH564" s="419"/>
      <c r="FSI564" s="471"/>
      <c r="FSJ564" s="17"/>
      <c r="FSK564" s="419"/>
      <c r="FSL564" s="419"/>
      <c r="FSM564" s="17"/>
      <c r="FSN564" s="17"/>
      <c r="FSO564" s="913"/>
      <c r="FSP564" s="17"/>
      <c r="FSQ564" s="17"/>
      <c r="FSR564" s="219"/>
      <c r="FSS564" s="310"/>
      <c r="FST564" s="304"/>
      <c r="FSU564" s="408"/>
      <c r="FSV564" s="472"/>
      <c r="FSW564" s="906"/>
      <c r="FSX564" s="31"/>
      <c r="FSY564" s="419"/>
      <c r="FSZ564" s="419"/>
      <c r="FTA564" s="471"/>
      <c r="FTB564" s="17"/>
      <c r="FTC564" s="419"/>
      <c r="FTD564" s="419"/>
      <c r="FTE564" s="17"/>
      <c r="FTF564" s="17"/>
      <c r="FTG564" s="913"/>
      <c r="FTH564" s="17"/>
      <c r="FTI564" s="17"/>
      <c r="FTJ564" s="219"/>
      <c r="FTK564" s="310"/>
      <c r="FTL564" s="304"/>
      <c r="FTM564" s="408"/>
      <c r="FTN564" s="472"/>
      <c r="FTO564" s="906"/>
      <c r="FTP564" s="31"/>
      <c r="FTQ564" s="419"/>
      <c r="FTR564" s="419"/>
      <c r="FTS564" s="471"/>
      <c r="FTT564" s="17"/>
      <c r="FTU564" s="419"/>
      <c r="FTV564" s="419"/>
      <c r="FTW564" s="17"/>
      <c r="FTX564" s="17"/>
      <c r="FTY564" s="913"/>
      <c r="FTZ564" s="17"/>
      <c r="FUA564" s="17"/>
      <c r="FUB564" s="219"/>
      <c r="FUC564" s="310"/>
      <c r="FUD564" s="304"/>
      <c r="FUE564" s="408"/>
      <c r="FUF564" s="472"/>
      <c r="FUG564" s="906"/>
      <c r="FUH564" s="31"/>
      <c r="FUI564" s="419"/>
      <c r="FUJ564" s="419"/>
      <c r="FUK564" s="471"/>
      <c r="FUL564" s="17"/>
      <c r="FUM564" s="419"/>
      <c r="FUN564" s="419"/>
      <c r="FUO564" s="17"/>
      <c r="FUP564" s="17"/>
      <c r="FUQ564" s="913"/>
      <c r="FUR564" s="17"/>
      <c r="FUS564" s="17"/>
      <c r="FUT564" s="219"/>
      <c r="FUU564" s="310"/>
      <c r="FUV564" s="304"/>
      <c r="FUW564" s="408"/>
      <c r="FUX564" s="472"/>
      <c r="FUY564" s="906"/>
      <c r="FUZ564" s="31"/>
      <c r="FVA564" s="419"/>
      <c r="FVB564" s="419"/>
      <c r="FVC564" s="471"/>
      <c r="FVD564" s="17"/>
      <c r="FVE564" s="419"/>
      <c r="FVF564" s="419"/>
      <c r="FVG564" s="17"/>
      <c r="FVH564" s="17"/>
      <c r="FVI564" s="913"/>
      <c r="FVJ564" s="17"/>
      <c r="FVK564" s="17"/>
      <c r="FVL564" s="219"/>
      <c r="FVM564" s="310"/>
      <c r="FVN564" s="304"/>
      <c r="FVO564" s="408"/>
      <c r="FVP564" s="472"/>
      <c r="FVQ564" s="906"/>
      <c r="FVR564" s="31"/>
      <c r="FVS564" s="419"/>
      <c r="FVT564" s="419"/>
      <c r="FVU564" s="471"/>
      <c r="FVV564" s="17"/>
      <c r="FVW564" s="419"/>
      <c r="FVX564" s="419"/>
      <c r="FVY564" s="17"/>
      <c r="FVZ564" s="17"/>
      <c r="FWA564" s="913"/>
      <c r="FWB564" s="17"/>
      <c r="FWC564" s="17"/>
      <c r="FWD564" s="219"/>
      <c r="FWE564" s="310"/>
      <c r="FWF564" s="304"/>
      <c r="FWG564" s="408"/>
      <c r="FWH564" s="472"/>
      <c r="FWI564" s="906"/>
      <c r="FWJ564" s="31"/>
      <c r="FWK564" s="419"/>
      <c r="FWL564" s="419"/>
      <c r="FWM564" s="471"/>
      <c r="FWN564" s="17"/>
      <c r="FWO564" s="419"/>
      <c r="FWP564" s="419"/>
      <c r="FWQ564" s="17"/>
      <c r="FWR564" s="17"/>
      <c r="FWS564" s="913"/>
      <c r="FWT564" s="17"/>
      <c r="FWU564" s="17"/>
      <c r="FWV564" s="219"/>
      <c r="FWW564" s="310"/>
      <c r="FWX564" s="304"/>
      <c r="FWY564" s="408"/>
      <c r="FWZ564" s="472"/>
      <c r="FXA564" s="906"/>
      <c r="FXB564" s="31"/>
      <c r="FXC564" s="419"/>
      <c r="FXD564" s="419"/>
      <c r="FXE564" s="471"/>
      <c r="FXF564" s="17"/>
      <c r="FXG564" s="419"/>
      <c r="FXH564" s="419"/>
      <c r="FXI564" s="17"/>
      <c r="FXJ564" s="17"/>
      <c r="FXK564" s="913"/>
      <c r="FXL564" s="17"/>
      <c r="FXM564" s="17"/>
      <c r="FXN564" s="219"/>
      <c r="FXO564" s="310"/>
      <c r="FXP564" s="304"/>
      <c r="FXQ564" s="408"/>
      <c r="FXR564" s="472"/>
      <c r="FXS564" s="906"/>
      <c r="FXT564" s="31"/>
      <c r="FXU564" s="419"/>
      <c r="FXV564" s="419"/>
      <c r="FXW564" s="471"/>
      <c r="FXX564" s="17"/>
      <c r="FXY564" s="419"/>
      <c r="FXZ564" s="419"/>
      <c r="FYA564" s="17"/>
      <c r="FYB564" s="17"/>
      <c r="FYC564" s="913"/>
      <c r="FYD564" s="17"/>
      <c r="FYE564" s="17"/>
      <c r="FYF564" s="219"/>
      <c r="FYG564" s="310"/>
      <c r="FYH564" s="304"/>
      <c r="FYI564" s="408"/>
      <c r="FYJ564" s="472"/>
      <c r="FYK564" s="906"/>
      <c r="FYL564" s="31"/>
      <c r="FYM564" s="419"/>
      <c r="FYN564" s="419"/>
      <c r="FYO564" s="471"/>
      <c r="FYP564" s="17"/>
      <c r="FYQ564" s="419"/>
      <c r="FYR564" s="419"/>
      <c r="FYS564" s="17"/>
      <c r="FYT564" s="17"/>
      <c r="FYU564" s="913"/>
      <c r="FYV564" s="17"/>
      <c r="FYW564" s="17"/>
      <c r="FYX564" s="219"/>
      <c r="FYY564" s="310"/>
      <c r="FYZ564" s="304"/>
      <c r="FZA564" s="408"/>
      <c r="FZB564" s="472"/>
      <c r="FZC564" s="906"/>
      <c r="FZD564" s="31"/>
      <c r="FZE564" s="419"/>
      <c r="FZF564" s="419"/>
      <c r="FZG564" s="471"/>
      <c r="FZH564" s="17"/>
      <c r="FZI564" s="419"/>
      <c r="FZJ564" s="419"/>
      <c r="FZK564" s="17"/>
      <c r="FZL564" s="17"/>
      <c r="FZM564" s="913"/>
      <c r="FZN564" s="17"/>
      <c r="FZO564" s="17"/>
      <c r="FZP564" s="219"/>
      <c r="FZQ564" s="310"/>
      <c r="FZR564" s="304"/>
      <c r="FZS564" s="408"/>
      <c r="FZT564" s="472"/>
      <c r="FZU564" s="906"/>
      <c r="FZV564" s="31"/>
      <c r="FZW564" s="419"/>
      <c r="FZX564" s="419"/>
      <c r="FZY564" s="471"/>
      <c r="FZZ564" s="17"/>
      <c r="GAA564" s="419"/>
      <c r="GAB564" s="419"/>
      <c r="GAC564" s="17"/>
      <c r="GAD564" s="17"/>
      <c r="GAE564" s="913"/>
      <c r="GAF564" s="17"/>
      <c r="GAG564" s="17"/>
      <c r="GAH564" s="219"/>
      <c r="GAI564" s="310"/>
      <c r="GAJ564" s="304"/>
      <c r="GAK564" s="408"/>
      <c r="GAL564" s="472"/>
      <c r="GAM564" s="906"/>
      <c r="GAN564" s="31"/>
      <c r="GAO564" s="419"/>
      <c r="GAP564" s="419"/>
      <c r="GAQ564" s="471"/>
      <c r="GAR564" s="17"/>
      <c r="GAS564" s="419"/>
      <c r="GAT564" s="419"/>
      <c r="GAU564" s="17"/>
      <c r="GAV564" s="17"/>
      <c r="GAW564" s="913"/>
      <c r="GAX564" s="17"/>
      <c r="GAY564" s="17"/>
      <c r="GAZ564" s="219"/>
      <c r="GBA564" s="310"/>
      <c r="GBB564" s="304"/>
      <c r="GBC564" s="408"/>
      <c r="GBD564" s="472"/>
      <c r="GBE564" s="906"/>
      <c r="GBF564" s="31"/>
      <c r="GBG564" s="419"/>
      <c r="GBH564" s="419"/>
      <c r="GBI564" s="471"/>
      <c r="GBJ564" s="17"/>
      <c r="GBK564" s="419"/>
      <c r="GBL564" s="419"/>
      <c r="GBM564" s="17"/>
      <c r="GBN564" s="17"/>
      <c r="GBO564" s="913"/>
      <c r="GBP564" s="17"/>
      <c r="GBQ564" s="17"/>
      <c r="GBR564" s="219"/>
      <c r="GBS564" s="310"/>
      <c r="GBT564" s="304"/>
      <c r="GBU564" s="408"/>
      <c r="GBV564" s="472"/>
      <c r="GBW564" s="906"/>
      <c r="GBX564" s="31"/>
      <c r="GBY564" s="419"/>
      <c r="GBZ564" s="419"/>
      <c r="GCA564" s="471"/>
      <c r="GCB564" s="17"/>
      <c r="GCC564" s="419"/>
      <c r="GCD564" s="419"/>
      <c r="GCE564" s="17"/>
      <c r="GCF564" s="17"/>
      <c r="GCG564" s="913"/>
      <c r="GCH564" s="17"/>
      <c r="GCI564" s="17"/>
      <c r="GCJ564" s="219"/>
      <c r="GCK564" s="310"/>
      <c r="GCL564" s="304"/>
      <c r="GCM564" s="408"/>
      <c r="GCN564" s="472"/>
      <c r="GCO564" s="906"/>
      <c r="GCP564" s="31"/>
      <c r="GCQ564" s="419"/>
      <c r="GCR564" s="419"/>
      <c r="GCS564" s="471"/>
      <c r="GCT564" s="17"/>
      <c r="GCU564" s="419"/>
      <c r="GCV564" s="419"/>
      <c r="GCW564" s="17"/>
      <c r="GCX564" s="17"/>
      <c r="GCY564" s="913"/>
      <c r="GCZ564" s="17"/>
      <c r="GDA564" s="17"/>
      <c r="GDB564" s="219"/>
      <c r="GDC564" s="310"/>
      <c r="GDD564" s="304"/>
      <c r="GDE564" s="408"/>
      <c r="GDF564" s="472"/>
      <c r="GDG564" s="906"/>
      <c r="GDH564" s="31"/>
      <c r="GDI564" s="419"/>
      <c r="GDJ564" s="419"/>
      <c r="GDK564" s="471"/>
      <c r="GDL564" s="17"/>
      <c r="GDM564" s="419"/>
      <c r="GDN564" s="419"/>
      <c r="GDO564" s="17"/>
      <c r="GDP564" s="17"/>
      <c r="GDQ564" s="913"/>
      <c r="GDR564" s="17"/>
      <c r="GDS564" s="17"/>
      <c r="GDT564" s="219"/>
      <c r="GDU564" s="310"/>
      <c r="GDV564" s="304"/>
      <c r="GDW564" s="408"/>
      <c r="GDX564" s="472"/>
      <c r="GDY564" s="906"/>
      <c r="GDZ564" s="31"/>
      <c r="GEA564" s="419"/>
      <c r="GEB564" s="419"/>
      <c r="GEC564" s="471"/>
      <c r="GED564" s="17"/>
      <c r="GEE564" s="419"/>
      <c r="GEF564" s="419"/>
      <c r="GEG564" s="17"/>
      <c r="GEH564" s="17"/>
      <c r="GEI564" s="913"/>
      <c r="GEJ564" s="17"/>
      <c r="GEK564" s="17"/>
      <c r="GEL564" s="219"/>
      <c r="GEM564" s="310"/>
      <c r="GEN564" s="304"/>
      <c r="GEO564" s="408"/>
      <c r="GEP564" s="472"/>
      <c r="GEQ564" s="906"/>
      <c r="GER564" s="31"/>
      <c r="GES564" s="419"/>
      <c r="GET564" s="419"/>
      <c r="GEU564" s="471"/>
      <c r="GEV564" s="17"/>
      <c r="GEW564" s="419"/>
      <c r="GEX564" s="419"/>
      <c r="GEY564" s="17"/>
      <c r="GEZ564" s="17"/>
      <c r="GFA564" s="913"/>
      <c r="GFB564" s="17"/>
      <c r="GFC564" s="17"/>
      <c r="GFD564" s="219"/>
      <c r="GFE564" s="310"/>
      <c r="GFF564" s="304"/>
      <c r="GFG564" s="408"/>
      <c r="GFH564" s="472"/>
      <c r="GFI564" s="906"/>
      <c r="GFJ564" s="31"/>
      <c r="GFK564" s="419"/>
      <c r="GFL564" s="419"/>
      <c r="GFM564" s="471"/>
      <c r="GFN564" s="17"/>
      <c r="GFO564" s="419"/>
      <c r="GFP564" s="419"/>
      <c r="GFQ564" s="17"/>
      <c r="GFR564" s="17"/>
      <c r="GFS564" s="913"/>
      <c r="GFT564" s="17"/>
      <c r="GFU564" s="17"/>
      <c r="GFV564" s="219"/>
      <c r="GFW564" s="310"/>
      <c r="GFX564" s="304"/>
      <c r="GFY564" s="408"/>
      <c r="GFZ564" s="472"/>
      <c r="GGA564" s="906"/>
      <c r="GGB564" s="31"/>
      <c r="GGC564" s="419"/>
      <c r="GGD564" s="419"/>
      <c r="GGE564" s="471"/>
      <c r="GGF564" s="17"/>
      <c r="GGG564" s="419"/>
      <c r="GGH564" s="419"/>
      <c r="GGI564" s="17"/>
      <c r="GGJ564" s="17"/>
      <c r="GGK564" s="913"/>
      <c r="GGL564" s="17"/>
      <c r="GGM564" s="17"/>
      <c r="GGN564" s="219"/>
      <c r="GGO564" s="310"/>
      <c r="GGP564" s="304"/>
      <c r="GGQ564" s="408"/>
      <c r="GGR564" s="472"/>
      <c r="GGS564" s="906"/>
      <c r="GGT564" s="31"/>
      <c r="GGU564" s="419"/>
      <c r="GGV564" s="419"/>
      <c r="GGW564" s="471"/>
      <c r="GGX564" s="17"/>
      <c r="GGY564" s="419"/>
      <c r="GGZ564" s="419"/>
      <c r="GHA564" s="17"/>
      <c r="GHB564" s="17"/>
      <c r="GHC564" s="913"/>
      <c r="GHD564" s="17"/>
      <c r="GHE564" s="17"/>
      <c r="GHF564" s="219"/>
      <c r="GHG564" s="310"/>
      <c r="GHH564" s="304"/>
      <c r="GHI564" s="408"/>
      <c r="GHJ564" s="472"/>
      <c r="GHK564" s="906"/>
      <c r="GHL564" s="31"/>
      <c r="GHM564" s="419"/>
      <c r="GHN564" s="419"/>
      <c r="GHO564" s="471"/>
      <c r="GHP564" s="17"/>
      <c r="GHQ564" s="419"/>
      <c r="GHR564" s="419"/>
      <c r="GHS564" s="17"/>
      <c r="GHT564" s="17"/>
      <c r="GHU564" s="913"/>
      <c r="GHV564" s="17"/>
      <c r="GHW564" s="17"/>
      <c r="GHX564" s="219"/>
      <c r="GHY564" s="310"/>
      <c r="GHZ564" s="304"/>
      <c r="GIA564" s="408"/>
      <c r="GIB564" s="472"/>
      <c r="GIC564" s="906"/>
      <c r="GID564" s="31"/>
      <c r="GIE564" s="419"/>
      <c r="GIF564" s="419"/>
      <c r="GIG564" s="471"/>
      <c r="GIH564" s="17"/>
      <c r="GII564" s="419"/>
      <c r="GIJ564" s="419"/>
      <c r="GIK564" s="17"/>
      <c r="GIL564" s="17"/>
      <c r="GIM564" s="913"/>
      <c r="GIN564" s="17"/>
      <c r="GIO564" s="17"/>
      <c r="GIP564" s="219"/>
      <c r="GIQ564" s="310"/>
      <c r="GIR564" s="304"/>
      <c r="GIS564" s="408"/>
      <c r="GIT564" s="472"/>
      <c r="GIU564" s="906"/>
      <c r="GIV564" s="31"/>
      <c r="GIW564" s="419"/>
      <c r="GIX564" s="419"/>
      <c r="GIY564" s="471"/>
      <c r="GIZ564" s="17"/>
      <c r="GJA564" s="419"/>
      <c r="GJB564" s="419"/>
      <c r="GJC564" s="17"/>
      <c r="GJD564" s="17"/>
      <c r="GJE564" s="913"/>
      <c r="GJF564" s="17"/>
      <c r="GJG564" s="17"/>
      <c r="GJH564" s="219"/>
      <c r="GJI564" s="310"/>
      <c r="GJJ564" s="304"/>
      <c r="GJK564" s="408"/>
      <c r="GJL564" s="472"/>
      <c r="GJM564" s="906"/>
      <c r="GJN564" s="31"/>
      <c r="GJO564" s="419"/>
      <c r="GJP564" s="419"/>
      <c r="GJQ564" s="471"/>
      <c r="GJR564" s="17"/>
      <c r="GJS564" s="419"/>
      <c r="GJT564" s="419"/>
      <c r="GJU564" s="17"/>
      <c r="GJV564" s="17"/>
      <c r="GJW564" s="913"/>
      <c r="GJX564" s="17"/>
      <c r="GJY564" s="17"/>
      <c r="GJZ564" s="219"/>
      <c r="GKA564" s="310"/>
      <c r="GKB564" s="304"/>
      <c r="GKC564" s="408"/>
      <c r="GKD564" s="472"/>
      <c r="GKE564" s="906"/>
      <c r="GKF564" s="31"/>
      <c r="GKG564" s="419"/>
      <c r="GKH564" s="419"/>
      <c r="GKI564" s="471"/>
      <c r="GKJ564" s="17"/>
      <c r="GKK564" s="419"/>
      <c r="GKL564" s="419"/>
      <c r="GKM564" s="17"/>
      <c r="GKN564" s="17"/>
      <c r="GKO564" s="913"/>
      <c r="GKP564" s="17"/>
      <c r="GKQ564" s="17"/>
      <c r="GKR564" s="219"/>
      <c r="GKS564" s="310"/>
      <c r="GKT564" s="304"/>
      <c r="GKU564" s="408"/>
      <c r="GKV564" s="472"/>
      <c r="GKW564" s="906"/>
      <c r="GKX564" s="31"/>
      <c r="GKY564" s="419"/>
      <c r="GKZ564" s="419"/>
      <c r="GLA564" s="471"/>
      <c r="GLB564" s="17"/>
      <c r="GLC564" s="419"/>
      <c r="GLD564" s="419"/>
      <c r="GLE564" s="17"/>
      <c r="GLF564" s="17"/>
      <c r="GLG564" s="913"/>
      <c r="GLH564" s="17"/>
      <c r="GLI564" s="17"/>
      <c r="GLJ564" s="219"/>
      <c r="GLK564" s="310"/>
      <c r="GLL564" s="304"/>
      <c r="GLM564" s="408"/>
      <c r="GLN564" s="472"/>
      <c r="GLO564" s="906"/>
      <c r="GLP564" s="31"/>
      <c r="GLQ564" s="419"/>
      <c r="GLR564" s="419"/>
      <c r="GLS564" s="471"/>
      <c r="GLT564" s="17"/>
      <c r="GLU564" s="419"/>
      <c r="GLV564" s="419"/>
      <c r="GLW564" s="17"/>
      <c r="GLX564" s="17"/>
      <c r="GLY564" s="913"/>
      <c r="GLZ564" s="17"/>
      <c r="GMA564" s="17"/>
      <c r="GMB564" s="219"/>
      <c r="GMC564" s="310"/>
      <c r="GMD564" s="304"/>
      <c r="GME564" s="408"/>
      <c r="GMF564" s="472"/>
      <c r="GMG564" s="906"/>
      <c r="GMH564" s="31"/>
      <c r="GMI564" s="419"/>
      <c r="GMJ564" s="419"/>
      <c r="GMK564" s="471"/>
      <c r="GML564" s="17"/>
      <c r="GMM564" s="419"/>
      <c r="GMN564" s="419"/>
      <c r="GMO564" s="17"/>
      <c r="GMP564" s="17"/>
      <c r="GMQ564" s="913"/>
      <c r="GMR564" s="17"/>
      <c r="GMS564" s="17"/>
      <c r="GMT564" s="219"/>
      <c r="GMU564" s="310"/>
      <c r="GMV564" s="304"/>
      <c r="GMW564" s="408"/>
      <c r="GMX564" s="472"/>
      <c r="GMY564" s="906"/>
      <c r="GMZ564" s="31"/>
      <c r="GNA564" s="419"/>
      <c r="GNB564" s="419"/>
      <c r="GNC564" s="471"/>
      <c r="GND564" s="17"/>
      <c r="GNE564" s="419"/>
      <c r="GNF564" s="419"/>
      <c r="GNG564" s="17"/>
      <c r="GNH564" s="17"/>
      <c r="GNI564" s="913"/>
      <c r="GNJ564" s="17"/>
      <c r="GNK564" s="17"/>
      <c r="GNL564" s="219"/>
      <c r="GNM564" s="310"/>
      <c r="GNN564" s="304"/>
      <c r="GNO564" s="408"/>
      <c r="GNP564" s="472"/>
      <c r="GNQ564" s="906"/>
      <c r="GNR564" s="31"/>
      <c r="GNS564" s="419"/>
      <c r="GNT564" s="419"/>
      <c r="GNU564" s="471"/>
      <c r="GNV564" s="17"/>
      <c r="GNW564" s="419"/>
      <c r="GNX564" s="419"/>
      <c r="GNY564" s="17"/>
      <c r="GNZ564" s="17"/>
      <c r="GOA564" s="913"/>
      <c r="GOB564" s="17"/>
      <c r="GOC564" s="17"/>
      <c r="GOD564" s="219"/>
      <c r="GOE564" s="310"/>
      <c r="GOF564" s="304"/>
      <c r="GOG564" s="408"/>
      <c r="GOH564" s="472"/>
      <c r="GOI564" s="906"/>
      <c r="GOJ564" s="31"/>
      <c r="GOK564" s="419"/>
      <c r="GOL564" s="419"/>
      <c r="GOM564" s="471"/>
      <c r="GON564" s="17"/>
      <c r="GOO564" s="419"/>
      <c r="GOP564" s="419"/>
      <c r="GOQ564" s="17"/>
      <c r="GOR564" s="17"/>
      <c r="GOS564" s="913"/>
      <c r="GOT564" s="17"/>
      <c r="GOU564" s="17"/>
      <c r="GOV564" s="219"/>
      <c r="GOW564" s="310"/>
      <c r="GOX564" s="304"/>
      <c r="GOY564" s="408"/>
      <c r="GOZ564" s="472"/>
      <c r="GPA564" s="906"/>
      <c r="GPB564" s="31"/>
      <c r="GPC564" s="419"/>
      <c r="GPD564" s="419"/>
      <c r="GPE564" s="471"/>
      <c r="GPF564" s="17"/>
      <c r="GPG564" s="419"/>
      <c r="GPH564" s="419"/>
      <c r="GPI564" s="17"/>
      <c r="GPJ564" s="17"/>
      <c r="GPK564" s="913"/>
      <c r="GPL564" s="17"/>
      <c r="GPM564" s="17"/>
      <c r="GPN564" s="219"/>
      <c r="GPO564" s="310"/>
      <c r="GPP564" s="304"/>
      <c r="GPQ564" s="408"/>
      <c r="GPR564" s="472"/>
      <c r="GPS564" s="906"/>
      <c r="GPT564" s="31"/>
      <c r="GPU564" s="419"/>
      <c r="GPV564" s="419"/>
      <c r="GPW564" s="471"/>
      <c r="GPX564" s="17"/>
      <c r="GPY564" s="419"/>
      <c r="GPZ564" s="419"/>
      <c r="GQA564" s="17"/>
      <c r="GQB564" s="17"/>
      <c r="GQC564" s="913"/>
      <c r="GQD564" s="17"/>
      <c r="GQE564" s="17"/>
      <c r="GQF564" s="219"/>
      <c r="GQG564" s="310"/>
      <c r="GQH564" s="304"/>
      <c r="GQI564" s="408"/>
      <c r="GQJ564" s="472"/>
      <c r="GQK564" s="906"/>
      <c r="GQL564" s="31"/>
      <c r="GQM564" s="419"/>
      <c r="GQN564" s="419"/>
      <c r="GQO564" s="471"/>
      <c r="GQP564" s="17"/>
      <c r="GQQ564" s="419"/>
      <c r="GQR564" s="419"/>
      <c r="GQS564" s="17"/>
      <c r="GQT564" s="17"/>
      <c r="GQU564" s="913"/>
      <c r="GQV564" s="17"/>
      <c r="GQW564" s="17"/>
      <c r="GQX564" s="219"/>
      <c r="GQY564" s="310"/>
      <c r="GQZ564" s="304"/>
      <c r="GRA564" s="408"/>
      <c r="GRB564" s="472"/>
      <c r="GRC564" s="906"/>
      <c r="GRD564" s="31"/>
      <c r="GRE564" s="419"/>
      <c r="GRF564" s="419"/>
      <c r="GRG564" s="471"/>
      <c r="GRH564" s="17"/>
      <c r="GRI564" s="419"/>
      <c r="GRJ564" s="419"/>
      <c r="GRK564" s="17"/>
      <c r="GRL564" s="17"/>
      <c r="GRM564" s="913"/>
      <c r="GRN564" s="17"/>
      <c r="GRO564" s="17"/>
      <c r="GRP564" s="219"/>
      <c r="GRQ564" s="310"/>
      <c r="GRR564" s="304"/>
      <c r="GRS564" s="408"/>
      <c r="GRT564" s="472"/>
      <c r="GRU564" s="906"/>
      <c r="GRV564" s="31"/>
      <c r="GRW564" s="419"/>
      <c r="GRX564" s="419"/>
      <c r="GRY564" s="471"/>
      <c r="GRZ564" s="17"/>
      <c r="GSA564" s="419"/>
      <c r="GSB564" s="419"/>
      <c r="GSC564" s="17"/>
      <c r="GSD564" s="17"/>
      <c r="GSE564" s="913"/>
      <c r="GSF564" s="17"/>
      <c r="GSG564" s="17"/>
      <c r="GSH564" s="219"/>
      <c r="GSI564" s="310"/>
      <c r="GSJ564" s="304"/>
      <c r="GSK564" s="408"/>
      <c r="GSL564" s="472"/>
      <c r="GSM564" s="906"/>
      <c r="GSN564" s="31"/>
      <c r="GSO564" s="419"/>
      <c r="GSP564" s="419"/>
      <c r="GSQ564" s="471"/>
      <c r="GSR564" s="17"/>
      <c r="GSS564" s="419"/>
      <c r="GST564" s="419"/>
      <c r="GSU564" s="17"/>
      <c r="GSV564" s="17"/>
      <c r="GSW564" s="913"/>
      <c r="GSX564" s="17"/>
      <c r="GSY564" s="17"/>
      <c r="GSZ564" s="219"/>
      <c r="GTA564" s="310"/>
      <c r="GTB564" s="304"/>
      <c r="GTC564" s="408"/>
      <c r="GTD564" s="472"/>
      <c r="GTE564" s="906"/>
      <c r="GTF564" s="31"/>
      <c r="GTG564" s="419"/>
      <c r="GTH564" s="419"/>
      <c r="GTI564" s="471"/>
      <c r="GTJ564" s="17"/>
      <c r="GTK564" s="419"/>
      <c r="GTL564" s="419"/>
      <c r="GTM564" s="17"/>
      <c r="GTN564" s="17"/>
      <c r="GTO564" s="913"/>
      <c r="GTP564" s="17"/>
      <c r="GTQ564" s="17"/>
      <c r="GTR564" s="219"/>
      <c r="GTS564" s="310"/>
      <c r="GTT564" s="304"/>
      <c r="GTU564" s="408"/>
      <c r="GTV564" s="472"/>
      <c r="GTW564" s="906"/>
      <c r="GTX564" s="31"/>
      <c r="GTY564" s="419"/>
      <c r="GTZ564" s="419"/>
      <c r="GUA564" s="471"/>
      <c r="GUB564" s="17"/>
      <c r="GUC564" s="419"/>
      <c r="GUD564" s="419"/>
      <c r="GUE564" s="17"/>
      <c r="GUF564" s="17"/>
      <c r="GUG564" s="913"/>
      <c r="GUH564" s="17"/>
      <c r="GUI564" s="17"/>
      <c r="GUJ564" s="219"/>
      <c r="GUK564" s="310"/>
      <c r="GUL564" s="304"/>
      <c r="GUM564" s="408"/>
      <c r="GUN564" s="472"/>
      <c r="GUO564" s="906"/>
      <c r="GUP564" s="31"/>
      <c r="GUQ564" s="419"/>
      <c r="GUR564" s="419"/>
      <c r="GUS564" s="471"/>
      <c r="GUT564" s="17"/>
      <c r="GUU564" s="419"/>
      <c r="GUV564" s="419"/>
      <c r="GUW564" s="17"/>
      <c r="GUX564" s="17"/>
      <c r="GUY564" s="913"/>
      <c r="GUZ564" s="17"/>
      <c r="GVA564" s="17"/>
      <c r="GVB564" s="219"/>
      <c r="GVC564" s="310"/>
      <c r="GVD564" s="304"/>
      <c r="GVE564" s="408"/>
      <c r="GVF564" s="472"/>
      <c r="GVG564" s="906"/>
      <c r="GVH564" s="31"/>
      <c r="GVI564" s="419"/>
      <c r="GVJ564" s="419"/>
      <c r="GVK564" s="471"/>
      <c r="GVL564" s="17"/>
      <c r="GVM564" s="419"/>
      <c r="GVN564" s="419"/>
      <c r="GVO564" s="17"/>
      <c r="GVP564" s="17"/>
      <c r="GVQ564" s="913"/>
      <c r="GVR564" s="17"/>
      <c r="GVS564" s="17"/>
      <c r="GVT564" s="219"/>
      <c r="GVU564" s="310"/>
      <c r="GVV564" s="304"/>
      <c r="GVW564" s="408"/>
      <c r="GVX564" s="472"/>
      <c r="GVY564" s="906"/>
      <c r="GVZ564" s="31"/>
      <c r="GWA564" s="419"/>
      <c r="GWB564" s="419"/>
      <c r="GWC564" s="471"/>
      <c r="GWD564" s="17"/>
      <c r="GWE564" s="419"/>
      <c r="GWF564" s="419"/>
      <c r="GWG564" s="17"/>
      <c r="GWH564" s="17"/>
      <c r="GWI564" s="913"/>
      <c r="GWJ564" s="17"/>
      <c r="GWK564" s="17"/>
      <c r="GWL564" s="219"/>
      <c r="GWM564" s="310"/>
      <c r="GWN564" s="304"/>
      <c r="GWO564" s="408"/>
      <c r="GWP564" s="472"/>
      <c r="GWQ564" s="906"/>
      <c r="GWR564" s="31"/>
      <c r="GWS564" s="419"/>
      <c r="GWT564" s="419"/>
      <c r="GWU564" s="471"/>
      <c r="GWV564" s="17"/>
      <c r="GWW564" s="419"/>
      <c r="GWX564" s="419"/>
      <c r="GWY564" s="17"/>
      <c r="GWZ564" s="17"/>
      <c r="GXA564" s="913"/>
      <c r="GXB564" s="17"/>
      <c r="GXC564" s="17"/>
      <c r="GXD564" s="219"/>
      <c r="GXE564" s="310"/>
      <c r="GXF564" s="304"/>
      <c r="GXG564" s="408"/>
      <c r="GXH564" s="472"/>
      <c r="GXI564" s="906"/>
      <c r="GXJ564" s="31"/>
      <c r="GXK564" s="419"/>
      <c r="GXL564" s="419"/>
      <c r="GXM564" s="471"/>
      <c r="GXN564" s="17"/>
      <c r="GXO564" s="419"/>
      <c r="GXP564" s="419"/>
      <c r="GXQ564" s="17"/>
      <c r="GXR564" s="17"/>
      <c r="GXS564" s="913"/>
      <c r="GXT564" s="17"/>
      <c r="GXU564" s="17"/>
      <c r="GXV564" s="219"/>
      <c r="GXW564" s="310"/>
      <c r="GXX564" s="304"/>
      <c r="GXY564" s="408"/>
      <c r="GXZ564" s="472"/>
      <c r="GYA564" s="906"/>
      <c r="GYB564" s="31"/>
      <c r="GYC564" s="419"/>
      <c r="GYD564" s="419"/>
      <c r="GYE564" s="471"/>
      <c r="GYF564" s="17"/>
      <c r="GYG564" s="419"/>
      <c r="GYH564" s="419"/>
      <c r="GYI564" s="17"/>
      <c r="GYJ564" s="17"/>
      <c r="GYK564" s="913"/>
      <c r="GYL564" s="17"/>
      <c r="GYM564" s="17"/>
      <c r="GYN564" s="219"/>
      <c r="GYO564" s="310"/>
      <c r="GYP564" s="304"/>
      <c r="GYQ564" s="408"/>
      <c r="GYR564" s="472"/>
      <c r="GYS564" s="906"/>
      <c r="GYT564" s="31"/>
      <c r="GYU564" s="419"/>
      <c r="GYV564" s="419"/>
      <c r="GYW564" s="471"/>
      <c r="GYX564" s="17"/>
      <c r="GYY564" s="419"/>
      <c r="GYZ564" s="419"/>
      <c r="GZA564" s="17"/>
      <c r="GZB564" s="17"/>
      <c r="GZC564" s="913"/>
      <c r="GZD564" s="17"/>
      <c r="GZE564" s="17"/>
      <c r="GZF564" s="219"/>
      <c r="GZG564" s="310"/>
      <c r="GZH564" s="304"/>
      <c r="GZI564" s="408"/>
      <c r="GZJ564" s="472"/>
      <c r="GZK564" s="906"/>
      <c r="GZL564" s="31"/>
      <c r="GZM564" s="419"/>
      <c r="GZN564" s="419"/>
      <c r="GZO564" s="471"/>
      <c r="GZP564" s="17"/>
      <c r="GZQ564" s="419"/>
      <c r="GZR564" s="419"/>
      <c r="GZS564" s="17"/>
      <c r="GZT564" s="17"/>
      <c r="GZU564" s="913"/>
      <c r="GZV564" s="17"/>
      <c r="GZW564" s="17"/>
      <c r="GZX564" s="219"/>
      <c r="GZY564" s="310"/>
      <c r="GZZ564" s="304"/>
      <c r="HAA564" s="408"/>
      <c r="HAB564" s="472"/>
      <c r="HAC564" s="906"/>
      <c r="HAD564" s="31"/>
      <c r="HAE564" s="419"/>
      <c r="HAF564" s="419"/>
      <c r="HAG564" s="471"/>
      <c r="HAH564" s="17"/>
      <c r="HAI564" s="419"/>
      <c r="HAJ564" s="419"/>
      <c r="HAK564" s="17"/>
      <c r="HAL564" s="17"/>
      <c r="HAM564" s="913"/>
      <c r="HAN564" s="17"/>
      <c r="HAO564" s="17"/>
      <c r="HAP564" s="219"/>
      <c r="HAQ564" s="310"/>
      <c r="HAR564" s="304"/>
      <c r="HAS564" s="408"/>
      <c r="HAT564" s="472"/>
      <c r="HAU564" s="906"/>
      <c r="HAV564" s="31"/>
      <c r="HAW564" s="419"/>
      <c r="HAX564" s="419"/>
      <c r="HAY564" s="471"/>
      <c r="HAZ564" s="17"/>
      <c r="HBA564" s="419"/>
      <c r="HBB564" s="419"/>
      <c r="HBC564" s="17"/>
      <c r="HBD564" s="17"/>
      <c r="HBE564" s="913"/>
      <c r="HBF564" s="17"/>
      <c r="HBG564" s="17"/>
      <c r="HBH564" s="219"/>
      <c r="HBI564" s="310"/>
      <c r="HBJ564" s="304"/>
      <c r="HBK564" s="408"/>
      <c r="HBL564" s="472"/>
      <c r="HBM564" s="906"/>
      <c r="HBN564" s="31"/>
      <c r="HBO564" s="419"/>
      <c r="HBP564" s="419"/>
      <c r="HBQ564" s="471"/>
      <c r="HBR564" s="17"/>
      <c r="HBS564" s="419"/>
      <c r="HBT564" s="419"/>
      <c r="HBU564" s="17"/>
      <c r="HBV564" s="17"/>
      <c r="HBW564" s="913"/>
      <c r="HBX564" s="17"/>
      <c r="HBY564" s="17"/>
      <c r="HBZ564" s="219"/>
      <c r="HCA564" s="310"/>
      <c r="HCB564" s="304"/>
      <c r="HCC564" s="408"/>
      <c r="HCD564" s="472"/>
      <c r="HCE564" s="906"/>
      <c r="HCF564" s="31"/>
      <c r="HCG564" s="419"/>
      <c r="HCH564" s="419"/>
      <c r="HCI564" s="471"/>
      <c r="HCJ564" s="17"/>
      <c r="HCK564" s="419"/>
      <c r="HCL564" s="419"/>
      <c r="HCM564" s="17"/>
      <c r="HCN564" s="17"/>
      <c r="HCO564" s="913"/>
      <c r="HCP564" s="17"/>
      <c r="HCQ564" s="17"/>
      <c r="HCR564" s="219"/>
      <c r="HCS564" s="310"/>
      <c r="HCT564" s="304"/>
      <c r="HCU564" s="408"/>
      <c r="HCV564" s="472"/>
      <c r="HCW564" s="906"/>
      <c r="HCX564" s="31"/>
      <c r="HCY564" s="419"/>
      <c r="HCZ564" s="419"/>
      <c r="HDA564" s="471"/>
      <c r="HDB564" s="17"/>
      <c r="HDC564" s="419"/>
      <c r="HDD564" s="419"/>
      <c r="HDE564" s="17"/>
      <c r="HDF564" s="17"/>
      <c r="HDG564" s="913"/>
      <c r="HDH564" s="17"/>
      <c r="HDI564" s="17"/>
      <c r="HDJ564" s="219"/>
      <c r="HDK564" s="310"/>
      <c r="HDL564" s="304"/>
      <c r="HDM564" s="408"/>
      <c r="HDN564" s="472"/>
      <c r="HDO564" s="906"/>
      <c r="HDP564" s="31"/>
      <c r="HDQ564" s="419"/>
      <c r="HDR564" s="419"/>
      <c r="HDS564" s="471"/>
      <c r="HDT564" s="17"/>
      <c r="HDU564" s="419"/>
      <c r="HDV564" s="419"/>
      <c r="HDW564" s="17"/>
      <c r="HDX564" s="17"/>
      <c r="HDY564" s="913"/>
      <c r="HDZ564" s="17"/>
      <c r="HEA564" s="17"/>
      <c r="HEB564" s="219"/>
      <c r="HEC564" s="310"/>
      <c r="HED564" s="304"/>
      <c r="HEE564" s="408"/>
      <c r="HEF564" s="472"/>
      <c r="HEG564" s="906"/>
      <c r="HEH564" s="31"/>
      <c r="HEI564" s="419"/>
      <c r="HEJ564" s="419"/>
      <c r="HEK564" s="471"/>
      <c r="HEL564" s="17"/>
      <c r="HEM564" s="419"/>
      <c r="HEN564" s="419"/>
      <c r="HEO564" s="17"/>
      <c r="HEP564" s="17"/>
      <c r="HEQ564" s="913"/>
      <c r="HER564" s="17"/>
      <c r="HES564" s="17"/>
      <c r="HET564" s="219"/>
      <c r="HEU564" s="310"/>
      <c r="HEV564" s="304"/>
      <c r="HEW564" s="408"/>
      <c r="HEX564" s="472"/>
      <c r="HEY564" s="906"/>
      <c r="HEZ564" s="31"/>
      <c r="HFA564" s="419"/>
      <c r="HFB564" s="419"/>
      <c r="HFC564" s="471"/>
      <c r="HFD564" s="17"/>
      <c r="HFE564" s="419"/>
      <c r="HFF564" s="419"/>
      <c r="HFG564" s="17"/>
      <c r="HFH564" s="17"/>
      <c r="HFI564" s="913"/>
      <c r="HFJ564" s="17"/>
      <c r="HFK564" s="17"/>
      <c r="HFL564" s="219"/>
      <c r="HFM564" s="310"/>
      <c r="HFN564" s="304"/>
      <c r="HFO564" s="408"/>
      <c r="HFP564" s="472"/>
      <c r="HFQ564" s="906"/>
      <c r="HFR564" s="31"/>
      <c r="HFS564" s="419"/>
      <c r="HFT564" s="419"/>
      <c r="HFU564" s="471"/>
      <c r="HFV564" s="17"/>
      <c r="HFW564" s="419"/>
      <c r="HFX564" s="419"/>
      <c r="HFY564" s="17"/>
      <c r="HFZ564" s="17"/>
      <c r="HGA564" s="913"/>
      <c r="HGB564" s="17"/>
      <c r="HGC564" s="17"/>
      <c r="HGD564" s="219"/>
      <c r="HGE564" s="310"/>
      <c r="HGF564" s="304"/>
      <c r="HGG564" s="408"/>
      <c r="HGH564" s="472"/>
      <c r="HGI564" s="906"/>
      <c r="HGJ564" s="31"/>
      <c r="HGK564" s="419"/>
      <c r="HGL564" s="419"/>
      <c r="HGM564" s="471"/>
      <c r="HGN564" s="17"/>
      <c r="HGO564" s="419"/>
      <c r="HGP564" s="419"/>
      <c r="HGQ564" s="17"/>
      <c r="HGR564" s="17"/>
      <c r="HGS564" s="913"/>
      <c r="HGT564" s="17"/>
      <c r="HGU564" s="17"/>
      <c r="HGV564" s="219"/>
      <c r="HGW564" s="310"/>
      <c r="HGX564" s="304"/>
      <c r="HGY564" s="408"/>
      <c r="HGZ564" s="472"/>
      <c r="HHA564" s="906"/>
      <c r="HHB564" s="31"/>
      <c r="HHC564" s="419"/>
      <c r="HHD564" s="419"/>
      <c r="HHE564" s="471"/>
      <c r="HHF564" s="17"/>
      <c r="HHG564" s="419"/>
      <c r="HHH564" s="419"/>
      <c r="HHI564" s="17"/>
      <c r="HHJ564" s="17"/>
      <c r="HHK564" s="913"/>
      <c r="HHL564" s="17"/>
      <c r="HHM564" s="17"/>
      <c r="HHN564" s="219"/>
      <c r="HHO564" s="310"/>
      <c r="HHP564" s="304"/>
      <c r="HHQ564" s="408"/>
      <c r="HHR564" s="472"/>
      <c r="HHS564" s="906"/>
      <c r="HHT564" s="31"/>
      <c r="HHU564" s="419"/>
      <c r="HHV564" s="419"/>
      <c r="HHW564" s="471"/>
      <c r="HHX564" s="17"/>
      <c r="HHY564" s="419"/>
      <c r="HHZ564" s="419"/>
      <c r="HIA564" s="17"/>
      <c r="HIB564" s="17"/>
      <c r="HIC564" s="913"/>
      <c r="HID564" s="17"/>
      <c r="HIE564" s="17"/>
      <c r="HIF564" s="219"/>
      <c r="HIG564" s="310"/>
      <c r="HIH564" s="304"/>
      <c r="HII564" s="408"/>
      <c r="HIJ564" s="472"/>
      <c r="HIK564" s="906"/>
      <c r="HIL564" s="31"/>
      <c r="HIM564" s="419"/>
      <c r="HIN564" s="419"/>
      <c r="HIO564" s="471"/>
      <c r="HIP564" s="17"/>
      <c r="HIQ564" s="419"/>
      <c r="HIR564" s="419"/>
      <c r="HIS564" s="17"/>
      <c r="HIT564" s="17"/>
      <c r="HIU564" s="913"/>
      <c r="HIV564" s="17"/>
      <c r="HIW564" s="17"/>
      <c r="HIX564" s="219"/>
      <c r="HIY564" s="310"/>
      <c r="HIZ564" s="304"/>
      <c r="HJA564" s="408"/>
      <c r="HJB564" s="472"/>
      <c r="HJC564" s="906"/>
      <c r="HJD564" s="31"/>
      <c r="HJE564" s="419"/>
      <c r="HJF564" s="419"/>
      <c r="HJG564" s="471"/>
      <c r="HJH564" s="17"/>
      <c r="HJI564" s="419"/>
      <c r="HJJ564" s="419"/>
      <c r="HJK564" s="17"/>
      <c r="HJL564" s="17"/>
      <c r="HJM564" s="913"/>
      <c r="HJN564" s="17"/>
      <c r="HJO564" s="17"/>
      <c r="HJP564" s="219"/>
      <c r="HJQ564" s="310"/>
      <c r="HJR564" s="304"/>
      <c r="HJS564" s="408"/>
      <c r="HJT564" s="472"/>
      <c r="HJU564" s="906"/>
      <c r="HJV564" s="31"/>
      <c r="HJW564" s="419"/>
      <c r="HJX564" s="419"/>
      <c r="HJY564" s="471"/>
      <c r="HJZ564" s="17"/>
      <c r="HKA564" s="419"/>
      <c r="HKB564" s="419"/>
      <c r="HKC564" s="17"/>
      <c r="HKD564" s="17"/>
      <c r="HKE564" s="913"/>
      <c r="HKF564" s="17"/>
      <c r="HKG564" s="17"/>
      <c r="HKH564" s="219"/>
      <c r="HKI564" s="310"/>
      <c r="HKJ564" s="304"/>
      <c r="HKK564" s="408"/>
      <c r="HKL564" s="472"/>
      <c r="HKM564" s="906"/>
      <c r="HKN564" s="31"/>
      <c r="HKO564" s="419"/>
      <c r="HKP564" s="419"/>
      <c r="HKQ564" s="471"/>
      <c r="HKR564" s="17"/>
      <c r="HKS564" s="419"/>
      <c r="HKT564" s="419"/>
      <c r="HKU564" s="17"/>
      <c r="HKV564" s="17"/>
      <c r="HKW564" s="913"/>
      <c r="HKX564" s="17"/>
      <c r="HKY564" s="17"/>
      <c r="HKZ564" s="219"/>
      <c r="HLA564" s="310"/>
      <c r="HLB564" s="304"/>
      <c r="HLC564" s="408"/>
      <c r="HLD564" s="472"/>
      <c r="HLE564" s="906"/>
      <c r="HLF564" s="31"/>
      <c r="HLG564" s="419"/>
      <c r="HLH564" s="419"/>
      <c r="HLI564" s="471"/>
      <c r="HLJ564" s="17"/>
      <c r="HLK564" s="419"/>
      <c r="HLL564" s="419"/>
      <c r="HLM564" s="17"/>
      <c r="HLN564" s="17"/>
      <c r="HLO564" s="913"/>
      <c r="HLP564" s="17"/>
      <c r="HLQ564" s="17"/>
      <c r="HLR564" s="219"/>
      <c r="HLS564" s="310"/>
      <c r="HLT564" s="304"/>
      <c r="HLU564" s="408"/>
      <c r="HLV564" s="472"/>
      <c r="HLW564" s="906"/>
      <c r="HLX564" s="31"/>
      <c r="HLY564" s="419"/>
      <c r="HLZ564" s="419"/>
      <c r="HMA564" s="471"/>
      <c r="HMB564" s="17"/>
      <c r="HMC564" s="419"/>
      <c r="HMD564" s="419"/>
      <c r="HME564" s="17"/>
      <c r="HMF564" s="17"/>
      <c r="HMG564" s="913"/>
      <c r="HMH564" s="17"/>
      <c r="HMI564" s="17"/>
      <c r="HMJ564" s="219"/>
      <c r="HMK564" s="310"/>
      <c r="HML564" s="304"/>
      <c r="HMM564" s="408"/>
      <c r="HMN564" s="472"/>
      <c r="HMO564" s="906"/>
      <c r="HMP564" s="31"/>
      <c r="HMQ564" s="419"/>
      <c r="HMR564" s="419"/>
      <c r="HMS564" s="471"/>
      <c r="HMT564" s="17"/>
      <c r="HMU564" s="419"/>
      <c r="HMV564" s="419"/>
      <c r="HMW564" s="17"/>
      <c r="HMX564" s="17"/>
      <c r="HMY564" s="913"/>
      <c r="HMZ564" s="17"/>
      <c r="HNA564" s="17"/>
      <c r="HNB564" s="219"/>
      <c r="HNC564" s="310"/>
      <c r="HND564" s="304"/>
      <c r="HNE564" s="408"/>
      <c r="HNF564" s="472"/>
      <c r="HNG564" s="906"/>
      <c r="HNH564" s="31"/>
      <c r="HNI564" s="419"/>
      <c r="HNJ564" s="419"/>
      <c r="HNK564" s="471"/>
      <c r="HNL564" s="17"/>
      <c r="HNM564" s="419"/>
      <c r="HNN564" s="419"/>
      <c r="HNO564" s="17"/>
      <c r="HNP564" s="17"/>
      <c r="HNQ564" s="913"/>
      <c r="HNR564" s="17"/>
      <c r="HNS564" s="17"/>
      <c r="HNT564" s="219"/>
      <c r="HNU564" s="310"/>
      <c r="HNV564" s="304"/>
      <c r="HNW564" s="408"/>
      <c r="HNX564" s="472"/>
      <c r="HNY564" s="906"/>
      <c r="HNZ564" s="31"/>
      <c r="HOA564" s="419"/>
      <c r="HOB564" s="419"/>
      <c r="HOC564" s="471"/>
      <c r="HOD564" s="17"/>
      <c r="HOE564" s="419"/>
      <c r="HOF564" s="419"/>
      <c r="HOG564" s="17"/>
      <c r="HOH564" s="17"/>
      <c r="HOI564" s="913"/>
      <c r="HOJ564" s="17"/>
      <c r="HOK564" s="17"/>
      <c r="HOL564" s="219"/>
      <c r="HOM564" s="310"/>
      <c r="HON564" s="304"/>
      <c r="HOO564" s="408"/>
      <c r="HOP564" s="472"/>
      <c r="HOQ564" s="906"/>
      <c r="HOR564" s="31"/>
      <c r="HOS564" s="419"/>
      <c r="HOT564" s="419"/>
      <c r="HOU564" s="471"/>
      <c r="HOV564" s="17"/>
      <c r="HOW564" s="419"/>
      <c r="HOX564" s="419"/>
      <c r="HOY564" s="17"/>
      <c r="HOZ564" s="17"/>
      <c r="HPA564" s="913"/>
      <c r="HPB564" s="17"/>
      <c r="HPC564" s="17"/>
      <c r="HPD564" s="219"/>
      <c r="HPE564" s="310"/>
      <c r="HPF564" s="304"/>
      <c r="HPG564" s="408"/>
      <c r="HPH564" s="472"/>
      <c r="HPI564" s="906"/>
      <c r="HPJ564" s="31"/>
      <c r="HPK564" s="419"/>
      <c r="HPL564" s="419"/>
      <c r="HPM564" s="471"/>
      <c r="HPN564" s="17"/>
      <c r="HPO564" s="419"/>
      <c r="HPP564" s="419"/>
      <c r="HPQ564" s="17"/>
      <c r="HPR564" s="17"/>
      <c r="HPS564" s="913"/>
      <c r="HPT564" s="17"/>
      <c r="HPU564" s="17"/>
      <c r="HPV564" s="219"/>
      <c r="HPW564" s="310"/>
      <c r="HPX564" s="304"/>
      <c r="HPY564" s="408"/>
      <c r="HPZ564" s="472"/>
      <c r="HQA564" s="906"/>
      <c r="HQB564" s="31"/>
      <c r="HQC564" s="419"/>
      <c r="HQD564" s="419"/>
      <c r="HQE564" s="471"/>
      <c r="HQF564" s="17"/>
      <c r="HQG564" s="419"/>
      <c r="HQH564" s="419"/>
      <c r="HQI564" s="17"/>
      <c r="HQJ564" s="17"/>
      <c r="HQK564" s="913"/>
      <c r="HQL564" s="17"/>
      <c r="HQM564" s="17"/>
      <c r="HQN564" s="219"/>
      <c r="HQO564" s="310"/>
      <c r="HQP564" s="304"/>
      <c r="HQQ564" s="408"/>
      <c r="HQR564" s="472"/>
      <c r="HQS564" s="906"/>
      <c r="HQT564" s="31"/>
      <c r="HQU564" s="419"/>
      <c r="HQV564" s="419"/>
      <c r="HQW564" s="471"/>
      <c r="HQX564" s="17"/>
      <c r="HQY564" s="419"/>
      <c r="HQZ564" s="419"/>
      <c r="HRA564" s="17"/>
      <c r="HRB564" s="17"/>
      <c r="HRC564" s="913"/>
      <c r="HRD564" s="17"/>
      <c r="HRE564" s="17"/>
      <c r="HRF564" s="219"/>
      <c r="HRG564" s="310"/>
      <c r="HRH564" s="304"/>
      <c r="HRI564" s="408"/>
      <c r="HRJ564" s="472"/>
      <c r="HRK564" s="906"/>
      <c r="HRL564" s="31"/>
      <c r="HRM564" s="419"/>
      <c r="HRN564" s="419"/>
      <c r="HRO564" s="471"/>
      <c r="HRP564" s="17"/>
      <c r="HRQ564" s="419"/>
      <c r="HRR564" s="419"/>
      <c r="HRS564" s="17"/>
      <c r="HRT564" s="17"/>
      <c r="HRU564" s="913"/>
      <c r="HRV564" s="17"/>
      <c r="HRW564" s="17"/>
      <c r="HRX564" s="219"/>
      <c r="HRY564" s="310"/>
      <c r="HRZ564" s="304"/>
      <c r="HSA564" s="408"/>
      <c r="HSB564" s="472"/>
      <c r="HSC564" s="906"/>
      <c r="HSD564" s="31"/>
      <c r="HSE564" s="419"/>
      <c r="HSF564" s="419"/>
      <c r="HSG564" s="471"/>
      <c r="HSH564" s="17"/>
      <c r="HSI564" s="419"/>
      <c r="HSJ564" s="419"/>
      <c r="HSK564" s="17"/>
      <c r="HSL564" s="17"/>
      <c r="HSM564" s="913"/>
      <c r="HSN564" s="17"/>
      <c r="HSO564" s="17"/>
      <c r="HSP564" s="219"/>
      <c r="HSQ564" s="310"/>
      <c r="HSR564" s="304"/>
      <c r="HSS564" s="408"/>
      <c r="HST564" s="472"/>
      <c r="HSU564" s="906"/>
      <c r="HSV564" s="31"/>
      <c r="HSW564" s="419"/>
      <c r="HSX564" s="419"/>
      <c r="HSY564" s="471"/>
      <c r="HSZ564" s="17"/>
      <c r="HTA564" s="419"/>
      <c r="HTB564" s="419"/>
      <c r="HTC564" s="17"/>
      <c r="HTD564" s="17"/>
      <c r="HTE564" s="913"/>
      <c r="HTF564" s="17"/>
      <c r="HTG564" s="17"/>
      <c r="HTH564" s="219"/>
      <c r="HTI564" s="310"/>
      <c r="HTJ564" s="304"/>
      <c r="HTK564" s="408"/>
      <c r="HTL564" s="472"/>
      <c r="HTM564" s="906"/>
      <c r="HTN564" s="31"/>
      <c r="HTO564" s="419"/>
      <c r="HTP564" s="419"/>
      <c r="HTQ564" s="471"/>
      <c r="HTR564" s="17"/>
      <c r="HTS564" s="419"/>
      <c r="HTT564" s="419"/>
      <c r="HTU564" s="17"/>
      <c r="HTV564" s="17"/>
      <c r="HTW564" s="913"/>
      <c r="HTX564" s="17"/>
      <c r="HTY564" s="17"/>
      <c r="HTZ564" s="219"/>
      <c r="HUA564" s="310"/>
      <c r="HUB564" s="304"/>
      <c r="HUC564" s="408"/>
      <c r="HUD564" s="472"/>
      <c r="HUE564" s="906"/>
      <c r="HUF564" s="31"/>
      <c r="HUG564" s="419"/>
      <c r="HUH564" s="419"/>
      <c r="HUI564" s="471"/>
      <c r="HUJ564" s="17"/>
      <c r="HUK564" s="419"/>
      <c r="HUL564" s="419"/>
      <c r="HUM564" s="17"/>
      <c r="HUN564" s="17"/>
      <c r="HUO564" s="913"/>
      <c r="HUP564" s="17"/>
      <c r="HUQ564" s="17"/>
      <c r="HUR564" s="219"/>
      <c r="HUS564" s="310"/>
      <c r="HUT564" s="304"/>
      <c r="HUU564" s="408"/>
      <c r="HUV564" s="472"/>
      <c r="HUW564" s="906"/>
      <c r="HUX564" s="31"/>
      <c r="HUY564" s="419"/>
      <c r="HUZ564" s="419"/>
      <c r="HVA564" s="471"/>
      <c r="HVB564" s="17"/>
      <c r="HVC564" s="419"/>
      <c r="HVD564" s="419"/>
      <c r="HVE564" s="17"/>
      <c r="HVF564" s="17"/>
      <c r="HVG564" s="913"/>
      <c r="HVH564" s="17"/>
      <c r="HVI564" s="17"/>
      <c r="HVJ564" s="219"/>
      <c r="HVK564" s="310"/>
      <c r="HVL564" s="304"/>
      <c r="HVM564" s="408"/>
      <c r="HVN564" s="472"/>
      <c r="HVO564" s="906"/>
      <c r="HVP564" s="31"/>
      <c r="HVQ564" s="419"/>
      <c r="HVR564" s="419"/>
      <c r="HVS564" s="471"/>
      <c r="HVT564" s="17"/>
      <c r="HVU564" s="419"/>
      <c r="HVV564" s="419"/>
      <c r="HVW564" s="17"/>
      <c r="HVX564" s="17"/>
      <c r="HVY564" s="913"/>
      <c r="HVZ564" s="17"/>
      <c r="HWA564" s="17"/>
      <c r="HWB564" s="219"/>
      <c r="HWC564" s="310"/>
      <c r="HWD564" s="304"/>
      <c r="HWE564" s="408"/>
      <c r="HWF564" s="472"/>
      <c r="HWG564" s="906"/>
      <c r="HWH564" s="31"/>
      <c r="HWI564" s="419"/>
      <c r="HWJ564" s="419"/>
      <c r="HWK564" s="471"/>
      <c r="HWL564" s="17"/>
      <c r="HWM564" s="419"/>
      <c r="HWN564" s="419"/>
      <c r="HWO564" s="17"/>
      <c r="HWP564" s="17"/>
      <c r="HWQ564" s="913"/>
      <c r="HWR564" s="17"/>
      <c r="HWS564" s="17"/>
      <c r="HWT564" s="219"/>
      <c r="HWU564" s="310"/>
      <c r="HWV564" s="304"/>
      <c r="HWW564" s="408"/>
      <c r="HWX564" s="472"/>
      <c r="HWY564" s="906"/>
      <c r="HWZ564" s="31"/>
      <c r="HXA564" s="419"/>
      <c r="HXB564" s="419"/>
      <c r="HXC564" s="471"/>
      <c r="HXD564" s="17"/>
      <c r="HXE564" s="419"/>
      <c r="HXF564" s="419"/>
      <c r="HXG564" s="17"/>
      <c r="HXH564" s="17"/>
      <c r="HXI564" s="913"/>
      <c r="HXJ564" s="17"/>
      <c r="HXK564" s="17"/>
      <c r="HXL564" s="219"/>
      <c r="HXM564" s="310"/>
      <c r="HXN564" s="304"/>
      <c r="HXO564" s="408"/>
      <c r="HXP564" s="472"/>
      <c r="HXQ564" s="906"/>
      <c r="HXR564" s="31"/>
      <c r="HXS564" s="419"/>
      <c r="HXT564" s="419"/>
      <c r="HXU564" s="471"/>
      <c r="HXV564" s="17"/>
      <c r="HXW564" s="419"/>
      <c r="HXX564" s="419"/>
      <c r="HXY564" s="17"/>
      <c r="HXZ564" s="17"/>
      <c r="HYA564" s="913"/>
      <c r="HYB564" s="17"/>
      <c r="HYC564" s="17"/>
      <c r="HYD564" s="219"/>
      <c r="HYE564" s="310"/>
      <c r="HYF564" s="304"/>
      <c r="HYG564" s="408"/>
      <c r="HYH564" s="472"/>
      <c r="HYI564" s="906"/>
      <c r="HYJ564" s="31"/>
      <c r="HYK564" s="419"/>
      <c r="HYL564" s="419"/>
      <c r="HYM564" s="471"/>
      <c r="HYN564" s="17"/>
      <c r="HYO564" s="419"/>
      <c r="HYP564" s="419"/>
      <c r="HYQ564" s="17"/>
      <c r="HYR564" s="17"/>
      <c r="HYS564" s="913"/>
      <c r="HYT564" s="17"/>
      <c r="HYU564" s="17"/>
      <c r="HYV564" s="219"/>
      <c r="HYW564" s="310"/>
      <c r="HYX564" s="304"/>
      <c r="HYY564" s="408"/>
      <c r="HYZ564" s="472"/>
      <c r="HZA564" s="906"/>
      <c r="HZB564" s="31"/>
      <c r="HZC564" s="419"/>
      <c r="HZD564" s="419"/>
      <c r="HZE564" s="471"/>
      <c r="HZF564" s="17"/>
      <c r="HZG564" s="419"/>
      <c r="HZH564" s="419"/>
      <c r="HZI564" s="17"/>
      <c r="HZJ564" s="17"/>
      <c r="HZK564" s="913"/>
      <c r="HZL564" s="17"/>
      <c r="HZM564" s="17"/>
      <c r="HZN564" s="219"/>
      <c r="HZO564" s="310"/>
      <c r="HZP564" s="304"/>
      <c r="HZQ564" s="408"/>
      <c r="HZR564" s="472"/>
      <c r="HZS564" s="906"/>
      <c r="HZT564" s="31"/>
      <c r="HZU564" s="419"/>
      <c r="HZV564" s="419"/>
      <c r="HZW564" s="471"/>
      <c r="HZX564" s="17"/>
      <c r="HZY564" s="419"/>
      <c r="HZZ564" s="419"/>
      <c r="IAA564" s="17"/>
      <c r="IAB564" s="17"/>
      <c r="IAC564" s="913"/>
      <c r="IAD564" s="17"/>
      <c r="IAE564" s="17"/>
      <c r="IAF564" s="219"/>
      <c r="IAG564" s="310"/>
      <c r="IAH564" s="304"/>
      <c r="IAI564" s="408"/>
      <c r="IAJ564" s="472"/>
      <c r="IAK564" s="906"/>
      <c r="IAL564" s="31"/>
      <c r="IAM564" s="419"/>
      <c r="IAN564" s="419"/>
      <c r="IAO564" s="471"/>
      <c r="IAP564" s="17"/>
      <c r="IAQ564" s="419"/>
      <c r="IAR564" s="419"/>
      <c r="IAS564" s="17"/>
      <c r="IAT564" s="17"/>
      <c r="IAU564" s="913"/>
      <c r="IAV564" s="17"/>
      <c r="IAW564" s="17"/>
      <c r="IAX564" s="219"/>
      <c r="IAY564" s="310"/>
      <c r="IAZ564" s="304"/>
      <c r="IBA564" s="408"/>
      <c r="IBB564" s="472"/>
      <c r="IBC564" s="906"/>
      <c r="IBD564" s="31"/>
      <c r="IBE564" s="419"/>
      <c r="IBF564" s="419"/>
      <c r="IBG564" s="471"/>
      <c r="IBH564" s="17"/>
      <c r="IBI564" s="419"/>
      <c r="IBJ564" s="419"/>
      <c r="IBK564" s="17"/>
      <c r="IBL564" s="17"/>
      <c r="IBM564" s="913"/>
      <c r="IBN564" s="17"/>
      <c r="IBO564" s="17"/>
      <c r="IBP564" s="219"/>
      <c r="IBQ564" s="310"/>
      <c r="IBR564" s="304"/>
      <c r="IBS564" s="408"/>
      <c r="IBT564" s="472"/>
      <c r="IBU564" s="906"/>
      <c r="IBV564" s="31"/>
      <c r="IBW564" s="419"/>
      <c r="IBX564" s="419"/>
      <c r="IBY564" s="471"/>
      <c r="IBZ564" s="17"/>
      <c r="ICA564" s="419"/>
      <c r="ICB564" s="419"/>
      <c r="ICC564" s="17"/>
      <c r="ICD564" s="17"/>
      <c r="ICE564" s="913"/>
      <c r="ICF564" s="17"/>
      <c r="ICG564" s="17"/>
      <c r="ICH564" s="219"/>
      <c r="ICI564" s="310"/>
      <c r="ICJ564" s="304"/>
      <c r="ICK564" s="408"/>
      <c r="ICL564" s="472"/>
      <c r="ICM564" s="906"/>
      <c r="ICN564" s="31"/>
      <c r="ICO564" s="419"/>
      <c r="ICP564" s="419"/>
      <c r="ICQ564" s="471"/>
      <c r="ICR564" s="17"/>
      <c r="ICS564" s="419"/>
      <c r="ICT564" s="419"/>
      <c r="ICU564" s="17"/>
      <c r="ICV564" s="17"/>
      <c r="ICW564" s="913"/>
      <c r="ICX564" s="17"/>
      <c r="ICY564" s="17"/>
      <c r="ICZ564" s="219"/>
      <c r="IDA564" s="310"/>
      <c r="IDB564" s="304"/>
      <c r="IDC564" s="408"/>
      <c r="IDD564" s="472"/>
      <c r="IDE564" s="906"/>
      <c r="IDF564" s="31"/>
      <c r="IDG564" s="419"/>
      <c r="IDH564" s="419"/>
      <c r="IDI564" s="471"/>
      <c r="IDJ564" s="17"/>
      <c r="IDK564" s="419"/>
      <c r="IDL564" s="419"/>
      <c r="IDM564" s="17"/>
      <c r="IDN564" s="17"/>
      <c r="IDO564" s="913"/>
      <c r="IDP564" s="17"/>
      <c r="IDQ564" s="17"/>
      <c r="IDR564" s="219"/>
      <c r="IDS564" s="310"/>
      <c r="IDT564" s="304"/>
      <c r="IDU564" s="408"/>
      <c r="IDV564" s="472"/>
      <c r="IDW564" s="906"/>
      <c r="IDX564" s="31"/>
      <c r="IDY564" s="419"/>
      <c r="IDZ564" s="419"/>
      <c r="IEA564" s="471"/>
      <c r="IEB564" s="17"/>
      <c r="IEC564" s="419"/>
      <c r="IED564" s="419"/>
      <c r="IEE564" s="17"/>
      <c r="IEF564" s="17"/>
      <c r="IEG564" s="913"/>
      <c r="IEH564" s="17"/>
      <c r="IEI564" s="17"/>
      <c r="IEJ564" s="219"/>
      <c r="IEK564" s="310"/>
      <c r="IEL564" s="304"/>
      <c r="IEM564" s="408"/>
      <c r="IEN564" s="472"/>
      <c r="IEO564" s="906"/>
      <c r="IEP564" s="31"/>
      <c r="IEQ564" s="419"/>
      <c r="IER564" s="419"/>
      <c r="IES564" s="471"/>
      <c r="IET564" s="17"/>
      <c r="IEU564" s="419"/>
      <c r="IEV564" s="419"/>
      <c r="IEW564" s="17"/>
      <c r="IEX564" s="17"/>
      <c r="IEY564" s="913"/>
      <c r="IEZ564" s="17"/>
      <c r="IFA564" s="17"/>
      <c r="IFB564" s="219"/>
      <c r="IFC564" s="310"/>
      <c r="IFD564" s="304"/>
      <c r="IFE564" s="408"/>
      <c r="IFF564" s="472"/>
      <c r="IFG564" s="906"/>
      <c r="IFH564" s="31"/>
      <c r="IFI564" s="419"/>
      <c r="IFJ564" s="419"/>
      <c r="IFK564" s="471"/>
      <c r="IFL564" s="17"/>
      <c r="IFM564" s="419"/>
      <c r="IFN564" s="419"/>
      <c r="IFO564" s="17"/>
      <c r="IFP564" s="17"/>
      <c r="IFQ564" s="913"/>
      <c r="IFR564" s="17"/>
      <c r="IFS564" s="17"/>
      <c r="IFT564" s="219"/>
      <c r="IFU564" s="310"/>
      <c r="IFV564" s="304"/>
      <c r="IFW564" s="408"/>
      <c r="IFX564" s="472"/>
      <c r="IFY564" s="906"/>
      <c r="IFZ564" s="31"/>
      <c r="IGA564" s="419"/>
      <c r="IGB564" s="419"/>
      <c r="IGC564" s="471"/>
      <c r="IGD564" s="17"/>
      <c r="IGE564" s="419"/>
      <c r="IGF564" s="419"/>
      <c r="IGG564" s="17"/>
      <c r="IGH564" s="17"/>
      <c r="IGI564" s="913"/>
      <c r="IGJ564" s="17"/>
      <c r="IGK564" s="17"/>
      <c r="IGL564" s="219"/>
      <c r="IGM564" s="310"/>
      <c r="IGN564" s="304"/>
      <c r="IGO564" s="408"/>
      <c r="IGP564" s="472"/>
      <c r="IGQ564" s="906"/>
      <c r="IGR564" s="31"/>
      <c r="IGS564" s="419"/>
      <c r="IGT564" s="419"/>
      <c r="IGU564" s="471"/>
      <c r="IGV564" s="17"/>
      <c r="IGW564" s="419"/>
      <c r="IGX564" s="419"/>
      <c r="IGY564" s="17"/>
      <c r="IGZ564" s="17"/>
      <c r="IHA564" s="913"/>
      <c r="IHB564" s="17"/>
      <c r="IHC564" s="17"/>
      <c r="IHD564" s="219"/>
      <c r="IHE564" s="310"/>
      <c r="IHF564" s="304"/>
      <c r="IHG564" s="408"/>
      <c r="IHH564" s="472"/>
      <c r="IHI564" s="906"/>
      <c r="IHJ564" s="31"/>
      <c r="IHK564" s="419"/>
      <c r="IHL564" s="419"/>
      <c r="IHM564" s="471"/>
      <c r="IHN564" s="17"/>
      <c r="IHO564" s="419"/>
      <c r="IHP564" s="419"/>
      <c r="IHQ564" s="17"/>
      <c r="IHR564" s="17"/>
      <c r="IHS564" s="913"/>
      <c r="IHT564" s="17"/>
      <c r="IHU564" s="17"/>
      <c r="IHV564" s="219"/>
      <c r="IHW564" s="310"/>
      <c r="IHX564" s="304"/>
      <c r="IHY564" s="408"/>
      <c r="IHZ564" s="472"/>
      <c r="IIA564" s="906"/>
      <c r="IIB564" s="31"/>
      <c r="IIC564" s="419"/>
      <c r="IID564" s="419"/>
      <c r="IIE564" s="471"/>
      <c r="IIF564" s="17"/>
      <c r="IIG564" s="419"/>
      <c r="IIH564" s="419"/>
      <c r="III564" s="17"/>
      <c r="IIJ564" s="17"/>
      <c r="IIK564" s="913"/>
      <c r="IIL564" s="17"/>
      <c r="IIM564" s="17"/>
      <c r="IIN564" s="219"/>
      <c r="IIO564" s="310"/>
      <c r="IIP564" s="304"/>
      <c r="IIQ564" s="408"/>
      <c r="IIR564" s="472"/>
      <c r="IIS564" s="906"/>
      <c r="IIT564" s="31"/>
      <c r="IIU564" s="419"/>
      <c r="IIV564" s="419"/>
      <c r="IIW564" s="471"/>
      <c r="IIX564" s="17"/>
      <c r="IIY564" s="419"/>
      <c r="IIZ564" s="419"/>
      <c r="IJA564" s="17"/>
      <c r="IJB564" s="17"/>
      <c r="IJC564" s="913"/>
      <c r="IJD564" s="17"/>
      <c r="IJE564" s="17"/>
      <c r="IJF564" s="219"/>
      <c r="IJG564" s="310"/>
      <c r="IJH564" s="304"/>
      <c r="IJI564" s="408"/>
      <c r="IJJ564" s="472"/>
      <c r="IJK564" s="906"/>
      <c r="IJL564" s="31"/>
      <c r="IJM564" s="419"/>
      <c r="IJN564" s="419"/>
      <c r="IJO564" s="471"/>
      <c r="IJP564" s="17"/>
      <c r="IJQ564" s="419"/>
      <c r="IJR564" s="419"/>
      <c r="IJS564" s="17"/>
      <c r="IJT564" s="17"/>
      <c r="IJU564" s="913"/>
      <c r="IJV564" s="17"/>
      <c r="IJW564" s="17"/>
      <c r="IJX564" s="219"/>
      <c r="IJY564" s="310"/>
      <c r="IJZ564" s="304"/>
      <c r="IKA564" s="408"/>
      <c r="IKB564" s="472"/>
      <c r="IKC564" s="906"/>
      <c r="IKD564" s="31"/>
      <c r="IKE564" s="419"/>
      <c r="IKF564" s="419"/>
      <c r="IKG564" s="471"/>
      <c r="IKH564" s="17"/>
      <c r="IKI564" s="419"/>
      <c r="IKJ564" s="419"/>
      <c r="IKK564" s="17"/>
      <c r="IKL564" s="17"/>
      <c r="IKM564" s="913"/>
      <c r="IKN564" s="17"/>
      <c r="IKO564" s="17"/>
      <c r="IKP564" s="219"/>
      <c r="IKQ564" s="310"/>
      <c r="IKR564" s="304"/>
      <c r="IKS564" s="408"/>
      <c r="IKT564" s="472"/>
      <c r="IKU564" s="906"/>
      <c r="IKV564" s="31"/>
      <c r="IKW564" s="419"/>
      <c r="IKX564" s="419"/>
      <c r="IKY564" s="471"/>
      <c r="IKZ564" s="17"/>
      <c r="ILA564" s="419"/>
      <c r="ILB564" s="419"/>
      <c r="ILC564" s="17"/>
      <c r="ILD564" s="17"/>
      <c r="ILE564" s="913"/>
      <c r="ILF564" s="17"/>
      <c r="ILG564" s="17"/>
      <c r="ILH564" s="219"/>
      <c r="ILI564" s="310"/>
      <c r="ILJ564" s="304"/>
      <c r="ILK564" s="408"/>
      <c r="ILL564" s="472"/>
      <c r="ILM564" s="906"/>
      <c r="ILN564" s="31"/>
      <c r="ILO564" s="419"/>
      <c r="ILP564" s="419"/>
      <c r="ILQ564" s="471"/>
      <c r="ILR564" s="17"/>
      <c r="ILS564" s="419"/>
      <c r="ILT564" s="419"/>
      <c r="ILU564" s="17"/>
      <c r="ILV564" s="17"/>
      <c r="ILW564" s="913"/>
      <c r="ILX564" s="17"/>
      <c r="ILY564" s="17"/>
      <c r="ILZ564" s="219"/>
      <c r="IMA564" s="310"/>
      <c r="IMB564" s="304"/>
      <c r="IMC564" s="408"/>
      <c r="IMD564" s="472"/>
      <c r="IME564" s="906"/>
      <c r="IMF564" s="31"/>
      <c r="IMG564" s="419"/>
      <c r="IMH564" s="419"/>
      <c r="IMI564" s="471"/>
      <c r="IMJ564" s="17"/>
      <c r="IMK564" s="419"/>
      <c r="IML564" s="419"/>
      <c r="IMM564" s="17"/>
      <c r="IMN564" s="17"/>
      <c r="IMO564" s="913"/>
      <c r="IMP564" s="17"/>
      <c r="IMQ564" s="17"/>
      <c r="IMR564" s="219"/>
      <c r="IMS564" s="310"/>
      <c r="IMT564" s="304"/>
      <c r="IMU564" s="408"/>
      <c r="IMV564" s="472"/>
      <c r="IMW564" s="906"/>
      <c r="IMX564" s="31"/>
      <c r="IMY564" s="419"/>
      <c r="IMZ564" s="419"/>
      <c r="INA564" s="471"/>
      <c r="INB564" s="17"/>
      <c r="INC564" s="419"/>
      <c r="IND564" s="419"/>
      <c r="INE564" s="17"/>
      <c r="INF564" s="17"/>
      <c r="ING564" s="913"/>
      <c r="INH564" s="17"/>
      <c r="INI564" s="17"/>
      <c r="INJ564" s="219"/>
      <c r="INK564" s="310"/>
      <c r="INL564" s="304"/>
      <c r="INM564" s="408"/>
      <c r="INN564" s="472"/>
      <c r="INO564" s="906"/>
      <c r="INP564" s="31"/>
      <c r="INQ564" s="419"/>
      <c r="INR564" s="419"/>
      <c r="INS564" s="471"/>
      <c r="INT564" s="17"/>
      <c r="INU564" s="419"/>
      <c r="INV564" s="419"/>
      <c r="INW564" s="17"/>
      <c r="INX564" s="17"/>
      <c r="INY564" s="913"/>
      <c r="INZ564" s="17"/>
      <c r="IOA564" s="17"/>
      <c r="IOB564" s="219"/>
      <c r="IOC564" s="310"/>
      <c r="IOD564" s="304"/>
      <c r="IOE564" s="408"/>
      <c r="IOF564" s="472"/>
      <c r="IOG564" s="906"/>
      <c r="IOH564" s="31"/>
      <c r="IOI564" s="419"/>
      <c r="IOJ564" s="419"/>
      <c r="IOK564" s="471"/>
      <c r="IOL564" s="17"/>
      <c r="IOM564" s="419"/>
      <c r="ION564" s="419"/>
      <c r="IOO564" s="17"/>
      <c r="IOP564" s="17"/>
      <c r="IOQ564" s="913"/>
      <c r="IOR564" s="17"/>
      <c r="IOS564" s="17"/>
      <c r="IOT564" s="219"/>
      <c r="IOU564" s="310"/>
      <c r="IOV564" s="304"/>
      <c r="IOW564" s="408"/>
      <c r="IOX564" s="472"/>
      <c r="IOY564" s="906"/>
      <c r="IOZ564" s="31"/>
      <c r="IPA564" s="419"/>
      <c r="IPB564" s="419"/>
      <c r="IPC564" s="471"/>
      <c r="IPD564" s="17"/>
      <c r="IPE564" s="419"/>
      <c r="IPF564" s="419"/>
      <c r="IPG564" s="17"/>
      <c r="IPH564" s="17"/>
      <c r="IPI564" s="913"/>
      <c r="IPJ564" s="17"/>
      <c r="IPK564" s="17"/>
      <c r="IPL564" s="219"/>
      <c r="IPM564" s="310"/>
      <c r="IPN564" s="304"/>
      <c r="IPO564" s="408"/>
      <c r="IPP564" s="472"/>
      <c r="IPQ564" s="906"/>
      <c r="IPR564" s="31"/>
      <c r="IPS564" s="419"/>
      <c r="IPT564" s="419"/>
      <c r="IPU564" s="471"/>
      <c r="IPV564" s="17"/>
      <c r="IPW564" s="419"/>
      <c r="IPX564" s="419"/>
      <c r="IPY564" s="17"/>
      <c r="IPZ564" s="17"/>
      <c r="IQA564" s="913"/>
      <c r="IQB564" s="17"/>
      <c r="IQC564" s="17"/>
      <c r="IQD564" s="219"/>
      <c r="IQE564" s="310"/>
      <c r="IQF564" s="304"/>
      <c r="IQG564" s="408"/>
      <c r="IQH564" s="472"/>
      <c r="IQI564" s="906"/>
      <c r="IQJ564" s="31"/>
      <c r="IQK564" s="419"/>
      <c r="IQL564" s="419"/>
      <c r="IQM564" s="471"/>
      <c r="IQN564" s="17"/>
      <c r="IQO564" s="419"/>
      <c r="IQP564" s="419"/>
      <c r="IQQ564" s="17"/>
      <c r="IQR564" s="17"/>
      <c r="IQS564" s="913"/>
      <c r="IQT564" s="17"/>
      <c r="IQU564" s="17"/>
      <c r="IQV564" s="219"/>
      <c r="IQW564" s="310"/>
      <c r="IQX564" s="304"/>
      <c r="IQY564" s="408"/>
      <c r="IQZ564" s="472"/>
      <c r="IRA564" s="906"/>
      <c r="IRB564" s="31"/>
      <c r="IRC564" s="419"/>
      <c r="IRD564" s="419"/>
      <c r="IRE564" s="471"/>
      <c r="IRF564" s="17"/>
      <c r="IRG564" s="419"/>
      <c r="IRH564" s="419"/>
      <c r="IRI564" s="17"/>
      <c r="IRJ564" s="17"/>
      <c r="IRK564" s="913"/>
      <c r="IRL564" s="17"/>
      <c r="IRM564" s="17"/>
      <c r="IRN564" s="219"/>
      <c r="IRO564" s="310"/>
      <c r="IRP564" s="304"/>
      <c r="IRQ564" s="408"/>
      <c r="IRR564" s="472"/>
      <c r="IRS564" s="906"/>
      <c r="IRT564" s="31"/>
      <c r="IRU564" s="419"/>
      <c r="IRV564" s="419"/>
      <c r="IRW564" s="471"/>
      <c r="IRX564" s="17"/>
      <c r="IRY564" s="419"/>
      <c r="IRZ564" s="419"/>
      <c r="ISA564" s="17"/>
      <c r="ISB564" s="17"/>
      <c r="ISC564" s="913"/>
      <c r="ISD564" s="17"/>
      <c r="ISE564" s="17"/>
      <c r="ISF564" s="219"/>
      <c r="ISG564" s="310"/>
      <c r="ISH564" s="304"/>
      <c r="ISI564" s="408"/>
      <c r="ISJ564" s="472"/>
      <c r="ISK564" s="906"/>
      <c r="ISL564" s="31"/>
      <c r="ISM564" s="419"/>
      <c r="ISN564" s="419"/>
      <c r="ISO564" s="471"/>
      <c r="ISP564" s="17"/>
      <c r="ISQ564" s="419"/>
      <c r="ISR564" s="419"/>
      <c r="ISS564" s="17"/>
      <c r="IST564" s="17"/>
      <c r="ISU564" s="913"/>
      <c r="ISV564" s="17"/>
      <c r="ISW564" s="17"/>
      <c r="ISX564" s="219"/>
      <c r="ISY564" s="310"/>
      <c r="ISZ564" s="304"/>
      <c r="ITA564" s="408"/>
      <c r="ITB564" s="472"/>
      <c r="ITC564" s="906"/>
      <c r="ITD564" s="31"/>
      <c r="ITE564" s="419"/>
      <c r="ITF564" s="419"/>
      <c r="ITG564" s="471"/>
      <c r="ITH564" s="17"/>
      <c r="ITI564" s="419"/>
      <c r="ITJ564" s="419"/>
      <c r="ITK564" s="17"/>
      <c r="ITL564" s="17"/>
      <c r="ITM564" s="913"/>
      <c r="ITN564" s="17"/>
      <c r="ITO564" s="17"/>
      <c r="ITP564" s="219"/>
      <c r="ITQ564" s="310"/>
      <c r="ITR564" s="304"/>
      <c r="ITS564" s="408"/>
      <c r="ITT564" s="472"/>
      <c r="ITU564" s="906"/>
      <c r="ITV564" s="31"/>
      <c r="ITW564" s="419"/>
      <c r="ITX564" s="419"/>
      <c r="ITY564" s="471"/>
      <c r="ITZ564" s="17"/>
      <c r="IUA564" s="419"/>
      <c r="IUB564" s="419"/>
      <c r="IUC564" s="17"/>
      <c r="IUD564" s="17"/>
      <c r="IUE564" s="913"/>
      <c r="IUF564" s="17"/>
      <c r="IUG564" s="17"/>
      <c r="IUH564" s="219"/>
      <c r="IUI564" s="310"/>
      <c r="IUJ564" s="304"/>
      <c r="IUK564" s="408"/>
      <c r="IUL564" s="472"/>
      <c r="IUM564" s="906"/>
      <c r="IUN564" s="31"/>
      <c r="IUO564" s="419"/>
      <c r="IUP564" s="419"/>
      <c r="IUQ564" s="471"/>
      <c r="IUR564" s="17"/>
      <c r="IUS564" s="419"/>
      <c r="IUT564" s="419"/>
      <c r="IUU564" s="17"/>
      <c r="IUV564" s="17"/>
      <c r="IUW564" s="913"/>
      <c r="IUX564" s="17"/>
      <c r="IUY564" s="17"/>
      <c r="IUZ564" s="219"/>
      <c r="IVA564" s="310"/>
      <c r="IVB564" s="304"/>
      <c r="IVC564" s="408"/>
      <c r="IVD564" s="472"/>
      <c r="IVE564" s="906"/>
      <c r="IVF564" s="31"/>
      <c r="IVG564" s="419"/>
      <c r="IVH564" s="419"/>
      <c r="IVI564" s="471"/>
      <c r="IVJ564" s="17"/>
      <c r="IVK564" s="419"/>
      <c r="IVL564" s="419"/>
      <c r="IVM564" s="17"/>
      <c r="IVN564" s="17"/>
      <c r="IVO564" s="913"/>
      <c r="IVP564" s="17"/>
      <c r="IVQ564" s="17"/>
      <c r="IVR564" s="219"/>
      <c r="IVS564" s="310"/>
      <c r="IVT564" s="304"/>
      <c r="IVU564" s="408"/>
      <c r="IVV564" s="472"/>
      <c r="IVW564" s="906"/>
      <c r="IVX564" s="31"/>
      <c r="IVY564" s="419"/>
      <c r="IVZ564" s="419"/>
      <c r="IWA564" s="471"/>
      <c r="IWB564" s="17"/>
      <c r="IWC564" s="419"/>
      <c r="IWD564" s="419"/>
      <c r="IWE564" s="17"/>
      <c r="IWF564" s="17"/>
      <c r="IWG564" s="913"/>
      <c r="IWH564" s="17"/>
      <c r="IWI564" s="17"/>
      <c r="IWJ564" s="219"/>
      <c r="IWK564" s="310"/>
      <c r="IWL564" s="304"/>
      <c r="IWM564" s="408"/>
      <c r="IWN564" s="472"/>
      <c r="IWO564" s="906"/>
      <c r="IWP564" s="31"/>
      <c r="IWQ564" s="419"/>
      <c r="IWR564" s="419"/>
      <c r="IWS564" s="471"/>
      <c r="IWT564" s="17"/>
      <c r="IWU564" s="419"/>
      <c r="IWV564" s="419"/>
      <c r="IWW564" s="17"/>
      <c r="IWX564" s="17"/>
      <c r="IWY564" s="913"/>
      <c r="IWZ564" s="17"/>
      <c r="IXA564" s="17"/>
      <c r="IXB564" s="219"/>
      <c r="IXC564" s="310"/>
      <c r="IXD564" s="304"/>
      <c r="IXE564" s="408"/>
      <c r="IXF564" s="472"/>
      <c r="IXG564" s="906"/>
      <c r="IXH564" s="31"/>
      <c r="IXI564" s="419"/>
      <c r="IXJ564" s="419"/>
      <c r="IXK564" s="471"/>
      <c r="IXL564" s="17"/>
      <c r="IXM564" s="419"/>
      <c r="IXN564" s="419"/>
      <c r="IXO564" s="17"/>
      <c r="IXP564" s="17"/>
      <c r="IXQ564" s="913"/>
      <c r="IXR564" s="17"/>
      <c r="IXS564" s="17"/>
      <c r="IXT564" s="219"/>
      <c r="IXU564" s="310"/>
      <c r="IXV564" s="304"/>
      <c r="IXW564" s="408"/>
      <c r="IXX564" s="472"/>
      <c r="IXY564" s="906"/>
      <c r="IXZ564" s="31"/>
      <c r="IYA564" s="419"/>
      <c r="IYB564" s="419"/>
      <c r="IYC564" s="471"/>
      <c r="IYD564" s="17"/>
      <c r="IYE564" s="419"/>
      <c r="IYF564" s="419"/>
      <c r="IYG564" s="17"/>
      <c r="IYH564" s="17"/>
      <c r="IYI564" s="913"/>
      <c r="IYJ564" s="17"/>
      <c r="IYK564" s="17"/>
      <c r="IYL564" s="219"/>
      <c r="IYM564" s="310"/>
      <c r="IYN564" s="304"/>
      <c r="IYO564" s="408"/>
      <c r="IYP564" s="472"/>
      <c r="IYQ564" s="906"/>
      <c r="IYR564" s="31"/>
      <c r="IYS564" s="419"/>
      <c r="IYT564" s="419"/>
      <c r="IYU564" s="471"/>
      <c r="IYV564" s="17"/>
      <c r="IYW564" s="419"/>
      <c r="IYX564" s="419"/>
      <c r="IYY564" s="17"/>
      <c r="IYZ564" s="17"/>
      <c r="IZA564" s="913"/>
      <c r="IZB564" s="17"/>
      <c r="IZC564" s="17"/>
      <c r="IZD564" s="219"/>
      <c r="IZE564" s="310"/>
      <c r="IZF564" s="304"/>
      <c r="IZG564" s="408"/>
      <c r="IZH564" s="472"/>
      <c r="IZI564" s="906"/>
      <c r="IZJ564" s="31"/>
      <c r="IZK564" s="419"/>
      <c r="IZL564" s="419"/>
      <c r="IZM564" s="471"/>
      <c r="IZN564" s="17"/>
      <c r="IZO564" s="419"/>
      <c r="IZP564" s="419"/>
      <c r="IZQ564" s="17"/>
      <c r="IZR564" s="17"/>
      <c r="IZS564" s="913"/>
      <c r="IZT564" s="17"/>
      <c r="IZU564" s="17"/>
      <c r="IZV564" s="219"/>
      <c r="IZW564" s="310"/>
      <c r="IZX564" s="304"/>
      <c r="IZY564" s="408"/>
      <c r="IZZ564" s="472"/>
      <c r="JAA564" s="906"/>
      <c r="JAB564" s="31"/>
      <c r="JAC564" s="419"/>
      <c r="JAD564" s="419"/>
      <c r="JAE564" s="471"/>
      <c r="JAF564" s="17"/>
      <c r="JAG564" s="419"/>
      <c r="JAH564" s="419"/>
      <c r="JAI564" s="17"/>
      <c r="JAJ564" s="17"/>
      <c r="JAK564" s="913"/>
      <c r="JAL564" s="17"/>
      <c r="JAM564" s="17"/>
      <c r="JAN564" s="219"/>
      <c r="JAO564" s="310"/>
      <c r="JAP564" s="304"/>
      <c r="JAQ564" s="408"/>
      <c r="JAR564" s="472"/>
      <c r="JAS564" s="906"/>
      <c r="JAT564" s="31"/>
      <c r="JAU564" s="419"/>
      <c r="JAV564" s="419"/>
      <c r="JAW564" s="471"/>
      <c r="JAX564" s="17"/>
      <c r="JAY564" s="419"/>
      <c r="JAZ564" s="419"/>
      <c r="JBA564" s="17"/>
      <c r="JBB564" s="17"/>
      <c r="JBC564" s="913"/>
      <c r="JBD564" s="17"/>
      <c r="JBE564" s="17"/>
      <c r="JBF564" s="219"/>
      <c r="JBG564" s="310"/>
      <c r="JBH564" s="304"/>
      <c r="JBI564" s="408"/>
      <c r="JBJ564" s="472"/>
      <c r="JBK564" s="906"/>
      <c r="JBL564" s="31"/>
      <c r="JBM564" s="419"/>
      <c r="JBN564" s="419"/>
      <c r="JBO564" s="471"/>
      <c r="JBP564" s="17"/>
      <c r="JBQ564" s="419"/>
      <c r="JBR564" s="419"/>
      <c r="JBS564" s="17"/>
      <c r="JBT564" s="17"/>
      <c r="JBU564" s="913"/>
      <c r="JBV564" s="17"/>
      <c r="JBW564" s="17"/>
      <c r="JBX564" s="219"/>
      <c r="JBY564" s="310"/>
      <c r="JBZ564" s="304"/>
      <c r="JCA564" s="408"/>
      <c r="JCB564" s="472"/>
      <c r="JCC564" s="906"/>
      <c r="JCD564" s="31"/>
      <c r="JCE564" s="419"/>
      <c r="JCF564" s="419"/>
      <c r="JCG564" s="471"/>
      <c r="JCH564" s="17"/>
      <c r="JCI564" s="419"/>
      <c r="JCJ564" s="419"/>
      <c r="JCK564" s="17"/>
      <c r="JCL564" s="17"/>
      <c r="JCM564" s="913"/>
      <c r="JCN564" s="17"/>
      <c r="JCO564" s="17"/>
      <c r="JCP564" s="219"/>
      <c r="JCQ564" s="310"/>
      <c r="JCR564" s="304"/>
      <c r="JCS564" s="408"/>
      <c r="JCT564" s="472"/>
      <c r="JCU564" s="906"/>
      <c r="JCV564" s="31"/>
      <c r="JCW564" s="419"/>
      <c r="JCX564" s="419"/>
      <c r="JCY564" s="471"/>
      <c r="JCZ564" s="17"/>
      <c r="JDA564" s="419"/>
      <c r="JDB564" s="419"/>
      <c r="JDC564" s="17"/>
      <c r="JDD564" s="17"/>
      <c r="JDE564" s="913"/>
      <c r="JDF564" s="17"/>
      <c r="JDG564" s="17"/>
      <c r="JDH564" s="219"/>
      <c r="JDI564" s="310"/>
      <c r="JDJ564" s="304"/>
      <c r="JDK564" s="408"/>
      <c r="JDL564" s="472"/>
      <c r="JDM564" s="906"/>
      <c r="JDN564" s="31"/>
      <c r="JDO564" s="419"/>
      <c r="JDP564" s="419"/>
      <c r="JDQ564" s="471"/>
      <c r="JDR564" s="17"/>
      <c r="JDS564" s="419"/>
      <c r="JDT564" s="419"/>
      <c r="JDU564" s="17"/>
      <c r="JDV564" s="17"/>
      <c r="JDW564" s="913"/>
      <c r="JDX564" s="17"/>
      <c r="JDY564" s="17"/>
      <c r="JDZ564" s="219"/>
      <c r="JEA564" s="310"/>
      <c r="JEB564" s="304"/>
      <c r="JEC564" s="408"/>
      <c r="JED564" s="472"/>
      <c r="JEE564" s="906"/>
      <c r="JEF564" s="31"/>
      <c r="JEG564" s="419"/>
      <c r="JEH564" s="419"/>
      <c r="JEI564" s="471"/>
      <c r="JEJ564" s="17"/>
      <c r="JEK564" s="419"/>
      <c r="JEL564" s="419"/>
      <c r="JEM564" s="17"/>
      <c r="JEN564" s="17"/>
      <c r="JEO564" s="913"/>
      <c r="JEP564" s="17"/>
      <c r="JEQ564" s="17"/>
      <c r="JER564" s="219"/>
      <c r="JES564" s="310"/>
      <c r="JET564" s="304"/>
      <c r="JEU564" s="408"/>
      <c r="JEV564" s="472"/>
      <c r="JEW564" s="906"/>
      <c r="JEX564" s="31"/>
      <c r="JEY564" s="419"/>
      <c r="JEZ564" s="419"/>
      <c r="JFA564" s="471"/>
      <c r="JFB564" s="17"/>
      <c r="JFC564" s="419"/>
      <c r="JFD564" s="419"/>
      <c r="JFE564" s="17"/>
      <c r="JFF564" s="17"/>
      <c r="JFG564" s="913"/>
      <c r="JFH564" s="17"/>
      <c r="JFI564" s="17"/>
      <c r="JFJ564" s="219"/>
      <c r="JFK564" s="310"/>
      <c r="JFL564" s="304"/>
      <c r="JFM564" s="408"/>
      <c r="JFN564" s="472"/>
      <c r="JFO564" s="906"/>
      <c r="JFP564" s="31"/>
      <c r="JFQ564" s="419"/>
      <c r="JFR564" s="419"/>
      <c r="JFS564" s="471"/>
      <c r="JFT564" s="17"/>
      <c r="JFU564" s="419"/>
      <c r="JFV564" s="419"/>
      <c r="JFW564" s="17"/>
      <c r="JFX564" s="17"/>
      <c r="JFY564" s="913"/>
      <c r="JFZ564" s="17"/>
      <c r="JGA564" s="17"/>
      <c r="JGB564" s="219"/>
      <c r="JGC564" s="310"/>
      <c r="JGD564" s="304"/>
      <c r="JGE564" s="408"/>
      <c r="JGF564" s="472"/>
      <c r="JGG564" s="906"/>
      <c r="JGH564" s="31"/>
      <c r="JGI564" s="419"/>
      <c r="JGJ564" s="419"/>
      <c r="JGK564" s="471"/>
      <c r="JGL564" s="17"/>
      <c r="JGM564" s="419"/>
      <c r="JGN564" s="419"/>
      <c r="JGO564" s="17"/>
      <c r="JGP564" s="17"/>
      <c r="JGQ564" s="913"/>
      <c r="JGR564" s="17"/>
      <c r="JGS564" s="17"/>
      <c r="JGT564" s="219"/>
      <c r="JGU564" s="310"/>
      <c r="JGV564" s="304"/>
      <c r="JGW564" s="408"/>
      <c r="JGX564" s="472"/>
      <c r="JGY564" s="906"/>
      <c r="JGZ564" s="31"/>
      <c r="JHA564" s="419"/>
      <c r="JHB564" s="419"/>
      <c r="JHC564" s="471"/>
      <c r="JHD564" s="17"/>
      <c r="JHE564" s="419"/>
      <c r="JHF564" s="419"/>
      <c r="JHG564" s="17"/>
      <c r="JHH564" s="17"/>
      <c r="JHI564" s="913"/>
      <c r="JHJ564" s="17"/>
      <c r="JHK564" s="17"/>
      <c r="JHL564" s="219"/>
      <c r="JHM564" s="310"/>
      <c r="JHN564" s="304"/>
      <c r="JHO564" s="408"/>
      <c r="JHP564" s="472"/>
      <c r="JHQ564" s="906"/>
      <c r="JHR564" s="31"/>
      <c r="JHS564" s="419"/>
      <c r="JHT564" s="419"/>
      <c r="JHU564" s="471"/>
      <c r="JHV564" s="17"/>
      <c r="JHW564" s="419"/>
      <c r="JHX564" s="419"/>
      <c r="JHY564" s="17"/>
      <c r="JHZ564" s="17"/>
      <c r="JIA564" s="913"/>
      <c r="JIB564" s="17"/>
      <c r="JIC564" s="17"/>
      <c r="JID564" s="219"/>
      <c r="JIE564" s="310"/>
      <c r="JIF564" s="304"/>
      <c r="JIG564" s="408"/>
      <c r="JIH564" s="472"/>
      <c r="JII564" s="906"/>
      <c r="JIJ564" s="31"/>
      <c r="JIK564" s="419"/>
      <c r="JIL564" s="419"/>
      <c r="JIM564" s="471"/>
      <c r="JIN564" s="17"/>
      <c r="JIO564" s="419"/>
      <c r="JIP564" s="419"/>
      <c r="JIQ564" s="17"/>
      <c r="JIR564" s="17"/>
      <c r="JIS564" s="913"/>
      <c r="JIT564" s="17"/>
      <c r="JIU564" s="17"/>
      <c r="JIV564" s="219"/>
      <c r="JIW564" s="310"/>
      <c r="JIX564" s="304"/>
      <c r="JIY564" s="408"/>
      <c r="JIZ564" s="472"/>
      <c r="JJA564" s="906"/>
      <c r="JJB564" s="31"/>
      <c r="JJC564" s="419"/>
      <c r="JJD564" s="419"/>
      <c r="JJE564" s="471"/>
      <c r="JJF564" s="17"/>
      <c r="JJG564" s="419"/>
      <c r="JJH564" s="419"/>
      <c r="JJI564" s="17"/>
      <c r="JJJ564" s="17"/>
      <c r="JJK564" s="913"/>
      <c r="JJL564" s="17"/>
      <c r="JJM564" s="17"/>
      <c r="JJN564" s="219"/>
      <c r="JJO564" s="310"/>
      <c r="JJP564" s="304"/>
      <c r="JJQ564" s="408"/>
      <c r="JJR564" s="472"/>
      <c r="JJS564" s="906"/>
      <c r="JJT564" s="31"/>
      <c r="JJU564" s="419"/>
      <c r="JJV564" s="419"/>
      <c r="JJW564" s="471"/>
      <c r="JJX564" s="17"/>
      <c r="JJY564" s="419"/>
      <c r="JJZ564" s="419"/>
      <c r="JKA564" s="17"/>
      <c r="JKB564" s="17"/>
      <c r="JKC564" s="913"/>
      <c r="JKD564" s="17"/>
      <c r="JKE564" s="17"/>
      <c r="JKF564" s="219"/>
      <c r="JKG564" s="310"/>
      <c r="JKH564" s="304"/>
      <c r="JKI564" s="408"/>
      <c r="JKJ564" s="472"/>
      <c r="JKK564" s="906"/>
      <c r="JKL564" s="31"/>
      <c r="JKM564" s="419"/>
      <c r="JKN564" s="419"/>
      <c r="JKO564" s="471"/>
      <c r="JKP564" s="17"/>
      <c r="JKQ564" s="419"/>
      <c r="JKR564" s="419"/>
      <c r="JKS564" s="17"/>
      <c r="JKT564" s="17"/>
      <c r="JKU564" s="913"/>
      <c r="JKV564" s="17"/>
      <c r="JKW564" s="17"/>
      <c r="JKX564" s="219"/>
      <c r="JKY564" s="310"/>
      <c r="JKZ564" s="304"/>
      <c r="JLA564" s="408"/>
      <c r="JLB564" s="472"/>
      <c r="JLC564" s="906"/>
      <c r="JLD564" s="31"/>
      <c r="JLE564" s="419"/>
      <c r="JLF564" s="419"/>
      <c r="JLG564" s="471"/>
      <c r="JLH564" s="17"/>
      <c r="JLI564" s="419"/>
      <c r="JLJ564" s="419"/>
      <c r="JLK564" s="17"/>
      <c r="JLL564" s="17"/>
      <c r="JLM564" s="913"/>
      <c r="JLN564" s="17"/>
      <c r="JLO564" s="17"/>
      <c r="JLP564" s="219"/>
      <c r="JLQ564" s="310"/>
      <c r="JLR564" s="304"/>
      <c r="JLS564" s="408"/>
      <c r="JLT564" s="472"/>
      <c r="JLU564" s="906"/>
      <c r="JLV564" s="31"/>
      <c r="JLW564" s="419"/>
      <c r="JLX564" s="419"/>
      <c r="JLY564" s="471"/>
      <c r="JLZ564" s="17"/>
      <c r="JMA564" s="419"/>
      <c r="JMB564" s="419"/>
      <c r="JMC564" s="17"/>
      <c r="JMD564" s="17"/>
      <c r="JME564" s="913"/>
      <c r="JMF564" s="17"/>
      <c r="JMG564" s="17"/>
      <c r="JMH564" s="219"/>
      <c r="JMI564" s="310"/>
      <c r="JMJ564" s="304"/>
      <c r="JMK564" s="408"/>
      <c r="JML564" s="472"/>
      <c r="JMM564" s="906"/>
      <c r="JMN564" s="31"/>
      <c r="JMO564" s="419"/>
      <c r="JMP564" s="419"/>
      <c r="JMQ564" s="471"/>
      <c r="JMR564" s="17"/>
      <c r="JMS564" s="419"/>
      <c r="JMT564" s="419"/>
      <c r="JMU564" s="17"/>
      <c r="JMV564" s="17"/>
      <c r="JMW564" s="913"/>
      <c r="JMX564" s="17"/>
      <c r="JMY564" s="17"/>
      <c r="JMZ564" s="219"/>
      <c r="JNA564" s="310"/>
      <c r="JNB564" s="304"/>
      <c r="JNC564" s="408"/>
      <c r="JND564" s="472"/>
      <c r="JNE564" s="906"/>
      <c r="JNF564" s="31"/>
      <c r="JNG564" s="419"/>
      <c r="JNH564" s="419"/>
      <c r="JNI564" s="471"/>
      <c r="JNJ564" s="17"/>
      <c r="JNK564" s="419"/>
      <c r="JNL564" s="419"/>
      <c r="JNM564" s="17"/>
      <c r="JNN564" s="17"/>
      <c r="JNO564" s="913"/>
      <c r="JNP564" s="17"/>
      <c r="JNQ564" s="17"/>
      <c r="JNR564" s="219"/>
      <c r="JNS564" s="310"/>
      <c r="JNT564" s="304"/>
      <c r="JNU564" s="408"/>
      <c r="JNV564" s="472"/>
      <c r="JNW564" s="906"/>
      <c r="JNX564" s="31"/>
      <c r="JNY564" s="419"/>
      <c r="JNZ564" s="419"/>
      <c r="JOA564" s="471"/>
      <c r="JOB564" s="17"/>
      <c r="JOC564" s="419"/>
      <c r="JOD564" s="419"/>
      <c r="JOE564" s="17"/>
      <c r="JOF564" s="17"/>
      <c r="JOG564" s="913"/>
      <c r="JOH564" s="17"/>
      <c r="JOI564" s="17"/>
      <c r="JOJ564" s="219"/>
      <c r="JOK564" s="310"/>
      <c r="JOL564" s="304"/>
      <c r="JOM564" s="408"/>
      <c r="JON564" s="472"/>
      <c r="JOO564" s="906"/>
      <c r="JOP564" s="31"/>
      <c r="JOQ564" s="419"/>
      <c r="JOR564" s="419"/>
      <c r="JOS564" s="471"/>
      <c r="JOT564" s="17"/>
      <c r="JOU564" s="419"/>
      <c r="JOV564" s="419"/>
      <c r="JOW564" s="17"/>
      <c r="JOX564" s="17"/>
      <c r="JOY564" s="913"/>
      <c r="JOZ564" s="17"/>
      <c r="JPA564" s="17"/>
      <c r="JPB564" s="219"/>
      <c r="JPC564" s="310"/>
      <c r="JPD564" s="304"/>
      <c r="JPE564" s="408"/>
      <c r="JPF564" s="472"/>
      <c r="JPG564" s="906"/>
      <c r="JPH564" s="31"/>
      <c r="JPI564" s="419"/>
      <c r="JPJ564" s="419"/>
      <c r="JPK564" s="471"/>
      <c r="JPL564" s="17"/>
      <c r="JPM564" s="419"/>
      <c r="JPN564" s="419"/>
      <c r="JPO564" s="17"/>
      <c r="JPP564" s="17"/>
      <c r="JPQ564" s="913"/>
      <c r="JPR564" s="17"/>
      <c r="JPS564" s="17"/>
      <c r="JPT564" s="219"/>
      <c r="JPU564" s="310"/>
      <c r="JPV564" s="304"/>
      <c r="JPW564" s="408"/>
      <c r="JPX564" s="472"/>
      <c r="JPY564" s="906"/>
      <c r="JPZ564" s="31"/>
      <c r="JQA564" s="419"/>
      <c r="JQB564" s="419"/>
      <c r="JQC564" s="471"/>
      <c r="JQD564" s="17"/>
      <c r="JQE564" s="419"/>
      <c r="JQF564" s="419"/>
      <c r="JQG564" s="17"/>
      <c r="JQH564" s="17"/>
      <c r="JQI564" s="913"/>
      <c r="JQJ564" s="17"/>
      <c r="JQK564" s="17"/>
      <c r="JQL564" s="219"/>
      <c r="JQM564" s="310"/>
      <c r="JQN564" s="304"/>
      <c r="JQO564" s="408"/>
      <c r="JQP564" s="472"/>
      <c r="JQQ564" s="906"/>
      <c r="JQR564" s="31"/>
      <c r="JQS564" s="419"/>
      <c r="JQT564" s="419"/>
      <c r="JQU564" s="471"/>
      <c r="JQV564" s="17"/>
      <c r="JQW564" s="419"/>
      <c r="JQX564" s="419"/>
      <c r="JQY564" s="17"/>
      <c r="JQZ564" s="17"/>
      <c r="JRA564" s="913"/>
      <c r="JRB564" s="17"/>
      <c r="JRC564" s="17"/>
      <c r="JRD564" s="219"/>
      <c r="JRE564" s="310"/>
      <c r="JRF564" s="304"/>
      <c r="JRG564" s="408"/>
      <c r="JRH564" s="472"/>
      <c r="JRI564" s="906"/>
      <c r="JRJ564" s="31"/>
      <c r="JRK564" s="419"/>
      <c r="JRL564" s="419"/>
      <c r="JRM564" s="471"/>
      <c r="JRN564" s="17"/>
      <c r="JRO564" s="419"/>
      <c r="JRP564" s="419"/>
      <c r="JRQ564" s="17"/>
      <c r="JRR564" s="17"/>
      <c r="JRS564" s="913"/>
      <c r="JRT564" s="17"/>
      <c r="JRU564" s="17"/>
      <c r="JRV564" s="219"/>
      <c r="JRW564" s="310"/>
      <c r="JRX564" s="304"/>
      <c r="JRY564" s="408"/>
      <c r="JRZ564" s="472"/>
      <c r="JSA564" s="906"/>
      <c r="JSB564" s="31"/>
      <c r="JSC564" s="419"/>
      <c r="JSD564" s="419"/>
      <c r="JSE564" s="471"/>
      <c r="JSF564" s="17"/>
      <c r="JSG564" s="419"/>
      <c r="JSH564" s="419"/>
      <c r="JSI564" s="17"/>
      <c r="JSJ564" s="17"/>
      <c r="JSK564" s="913"/>
      <c r="JSL564" s="17"/>
      <c r="JSM564" s="17"/>
      <c r="JSN564" s="219"/>
      <c r="JSO564" s="310"/>
      <c r="JSP564" s="304"/>
      <c r="JSQ564" s="408"/>
      <c r="JSR564" s="472"/>
      <c r="JSS564" s="906"/>
      <c r="JST564" s="31"/>
      <c r="JSU564" s="419"/>
      <c r="JSV564" s="419"/>
      <c r="JSW564" s="471"/>
      <c r="JSX564" s="17"/>
      <c r="JSY564" s="419"/>
      <c r="JSZ564" s="419"/>
      <c r="JTA564" s="17"/>
      <c r="JTB564" s="17"/>
      <c r="JTC564" s="913"/>
      <c r="JTD564" s="17"/>
      <c r="JTE564" s="17"/>
      <c r="JTF564" s="219"/>
      <c r="JTG564" s="310"/>
      <c r="JTH564" s="304"/>
      <c r="JTI564" s="408"/>
      <c r="JTJ564" s="472"/>
      <c r="JTK564" s="906"/>
      <c r="JTL564" s="31"/>
      <c r="JTM564" s="419"/>
      <c r="JTN564" s="419"/>
      <c r="JTO564" s="471"/>
      <c r="JTP564" s="17"/>
      <c r="JTQ564" s="419"/>
      <c r="JTR564" s="419"/>
      <c r="JTS564" s="17"/>
      <c r="JTT564" s="17"/>
      <c r="JTU564" s="913"/>
      <c r="JTV564" s="17"/>
      <c r="JTW564" s="17"/>
      <c r="JTX564" s="219"/>
      <c r="JTY564" s="310"/>
      <c r="JTZ564" s="304"/>
      <c r="JUA564" s="408"/>
      <c r="JUB564" s="472"/>
      <c r="JUC564" s="906"/>
      <c r="JUD564" s="31"/>
      <c r="JUE564" s="419"/>
      <c r="JUF564" s="419"/>
      <c r="JUG564" s="471"/>
      <c r="JUH564" s="17"/>
      <c r="JUI564" s="419"/>
      <c r="JUJ564" s="419"/>
      <c r="JUK564" s="17"/>
      <c r="JUL564" s="17"/>
      <c r="JUM564" s="913"/>
      <c r="JUN564" s="17"/>
      <c r="JUO564" s="17"/>
      <c r="JUP564" s="219"/>
      <c r="JUQ564" s="310"/>
      <c r="JUR564" s="304"/>
      <c r="JUS564" s="408"/>
      <c r="JUT564" s="472"/>
      <c r="JUU564" s="906"/>
      <c r="JUV564" s="31"/>
      <c r="JUW564" s="419"/>
      <c r="JUX564" s="419"/>
      <c r="JUY564" s="471"/>
      <c r="JUZ564" s="17"/>
      <c r="JVA564" s="419"/>
      <c r="JVB564" s="419"/>
      <c r="JVC564" s="17"/>
      <c r="JVD564" s="17"/>
      <c r="JVE564" s="913"/>
      <c r="JVF564" s="17"/>
      <c r="JVG564" s="17"/>
      <c r="JVH564" s="219"/>
      <c r="JVI564" s="310"/>
      <c r="JVJ564" s="304"/>
      <c r="JVK564" s="408"/>
      <c r="JVL564" s="472"/>
      <c r="JVM564" s="906"/>
      <c r="JVN564" s="31"/>
      <c r="JVO564" s="419"/>
      <c r="JVP564" s="419"/>
      <c r="JVQ564" s="471"/>
      <c r="JVR564" s="17"/>
      <c r="JVS564" s="419"/>
      <c r="JVT564" s="419"/>
      <c r="JVU564" s="17"/>
      <c r="JVV564" s="17"/>
      <c r="JVW564" s="913"/>
      <c r="JVX564" s="17"/>
      <c r="JVY564" s="17"/>
      <c r="JVZ564" s="219"/>
      <c r="JWA564" s="310"/>
      <c r="JWB564" s="304"/>
      <c r="JWC564" s="408"/>
      <c r="JWD564" s="472"/>
      <c r="JWE564" s="906"/>
      <c r="JWF564" s="31"/>
      <c r="JWG564" s="419"/>
      <c r="JWH564" s="419"/>
      <c r="JWI564" s="471"/>
      <c r="JWJ564" s="17"/>
      <c r="JWK564" s="419"/>
      <c r="JWL564" s="419"/>
      <c r="JWM564" s="17"/>
      <c r="JWN564" s="17"/>
      <c r="JWO564" s="913"/>
      <c r="JWP564" s="17"/>
      <c r="JWQ564" s="17"/>
      <c r="JWR564" s="219"/>
      <c r="JWS564" s="310"/>
      <c r="JWT564" s="304"/>
      <c r="JWU564" s="408"/>
      <c r="JWV564" s="472"/>
      <c r="JWW564" s="906"/>
      <c r="JWX564" s="31"/>
      <c r="JWY564" s="419"/>
      <c r="JWZ564" s="419"/>
      <c r="JXA564" s="471"/>
      <c r="JXB564" s="17"/>
      <c r="JXC564" s="419"/>
      <c r="JXD564" s="419"/>
      <c r="JXE564" s="17"/>
      <c r="JXF564" s="17"/>
      <c r="JXG564" s="913"/>
      <c r="JXH564" s="17"/>
      <c r="JXI564" s="17"/>
      <c r="JXJ564" s="219"/>
      <c r="JXK564" s="310"/>
      <c r="JXL564" s="304"/>
      <c r="JXM564" s="408"/>
      <c r="JXN564" s="472"/>
      <c r="JXO564" s="906"/>
      <c r="JXP564" s="31"/>
      <c r="JXQ564" s="419"/>
      <c r="JXR564" s="419"/>
      <c r="JXS564" s="471"/>
      <c r="JXT564" s="17"/>
      <c r="JXU564" s="419"/>
      <c r="JXV564" s="419"/>
      <c r="JXW564" s="17"/>
      <c r="JXX564" s="17"/>
      <c r="JXY564" s="913"/>
      <c r="JXZ564" s="17"/>
      <c r="JYA564" s="17"/>
      <c r="JYB564" s="219"/>
      <c r="JYC564" s="310"/>
      <c r="JYD564" s="304"/>
      <c r="JYE564" s="408"/>
      <c r="JYF564" s="472"/>
      <c r="JYG564" s="906"/>
      <c r="JYH564" s="31"/>
      <c r="JYI564" s="419"/>
      <c r="JYJ564" s="419"/>
      <c r="JYK564" s="471"/>
      <c r="JYL564" s="17"/>
      <c r="JYM564" s="419"/>
      <c r="JYN564" s="419"/>
      <c r="JYO564" s="17"/>
      <c r="JYP564" s="17"/>
      <c r="JYQ564" s="913"/>
      <c r="JYR564" s="17"/>
      <c r="JYS564" s="17"/>
      <c r="JYT564" s="219"/>
      <c r="JYU564" s="310"/>
      <c r="JYV564" s="304"/>
      <c r="JYW564" s="408"/>
      <c r="JYX564" s="472"/>
      <c r="JYY564" s="906"/>
      <c r="JYZ564" s="31"/>
      <c r="JZA564" s="419"/>
      <c r="JZB564" s="419"/>
      <c r="JZC564" s="471"/>
      <c r="JZD564" s="17"/>
      <c r="JZE564" s="419"/>
      <c r="JZF564" s="419"/>
      <c r="JZG564" s="17"/>
      <c r="JZH564" s="17"/>
      <c r="JZI564" s="913"/>
      <c r="JZJ564" s="17"/>
      <c r="JZK564" s="17"/>
      <c r="JZL564" s="219"/>
      <c r="JZM564" s="310"/>
      <c r="JZN564" s="304"/>
      <c r="JZO564" s="408"/>
      <c r="JZP564" s="472"/>
      <c r="JZQ564" s="906"/>
      <c r="JZR564" s="31"/>
      <c r="JZS564" s="419"/>
      <c r="JZT564" s="419"/>
      <c r="JZU564" s="471"/>
      <c r="JZV564" s="17"/>
      <c r="JZW564" s="419"/>
      <c r="JZX564" s="419"/>
      <c r="JZY564" s="17"/>
      <c r="JZZ564" s="17"/>
      <c r="KAA564" s="913"/>
      <c r="KAB564" s="17"/>
      <c r="KAC564" s="17"/>
      <c r="KAD564" s="219"/>
      <c r="KAE564" s="310"/>
      <c r="KAF564" s="304"/>
      <c r="KAG564" s="408"/>
      <c r="KAH564" s="472"/>
      <c r="KAI564" s="906"/>
      <c r="KAJ564" s="31"/>
      <c r="KAK564" s="419"/>
      <c r="KAL564" s="419"/>
      <c r="KAM564" s="471"/>
      <c r="KAN564" s="17"/>
      <c r="KAO564" s="419"/>
      <c r="KAP564" s="419"/>
      <c r="KAQ564" s="17"/>
      <c r="KAR564" s="17"/>
      <c r="KAS564" s="913"/>
      <c r="KAT564" s="17"/>
      <c r="KAU564" s="17"/>
      <c r="KAV564" s="219"/>
      <c r="KAW564" s="310"/>
      <c r="KAX564" s="304"/>
      <c r="KAY564" s="408"/>
      <c r="KAZ564" s="472"/>
      <c r="KBA564" s="906"/>
      <c r="KBB564" s="31"/>
      <c r="KBC564" s="419"/>
      <c r="KBD564" s="419"/>
      <c r="KBE564" s="471"/>
      <c r="KBF564" s="17"/>
      <c r="KBG564" s="419"/>
      <c r="KBH564" s="419"/>
      <c r="KBI564" s="17"/>
      <c r="KBJ564" s="17"/>
      <c r="KBK564" s="913"/>
      <c r="KBL564" s="17"/>
      <c r="KBM564" s="17"/>
      <c r="KBN564" s="219"/>
      <c r="KBO564" s="310"/>
      <c r="KBP564" s="304"/>
      <c r="KBQ564" s="408"/>
      <c r="KBR564" s="472"/>
      <c r="KBS564" s="906"/>
      <c r="KBT564" s="31"/>
      <c r="KBU564" s="419"/>
      <c r="KBV564" s="419"/>
      <c r="KBW564" s="471"/>
      <c r="KBX564" s="17"/>
      <c r="KBY564" s="419"/>
      <c r="KBZ564" s="419"/>
      <c r="KCA564" s="17"/>
      <c r="KCB564" s="17"/>
      <c r="KCC564" s="913"/>
      <c r="KCD564" s="17"/>
      <c r="KCE564" s="17"/>
      <c r="KCF564" s="219"/>
      <c r="KCG564" s="310"/>
      <c r="KCH564" s="304"/>
      <c r="KCI564" s="408"/>
      <c r="KCJ564" s="472"/>
      <c r="KCK564" s="906"/>
      <c r="KCL564" s="31"/>
      <c r="KCM564" s="419"/>
      <c r="KCN564" s="419"/>
      <c r="KCO564" s="471"/>
      <c r="KCP564" s="17"/>
      <c r="KCQ564" s="419"/>
      <c r="KCR564" s="419"/>
      <c r="KCS564" s="17"/>
      <c r="KCT564" s="17"/>
      <c r="KCU564" s="913"/>
      <c r="KCV564" s="17"/>
      <c r="KCW564" s="17"/>
      <c r="KCX564" s="219"/>
      <c r="KCY564" s="310"/>
      <c r="KCZ564" s="304"/>
      <c r="KDA564" s="408"/>
      <c r="KDB564" s="472"/>
      <c r="KDC564" s="906"/>
      <c r="KDD564" s="31"/>
      <c r="KDE564" s="419"/>
      <c r="KDF564" s="419"/>
      <c r="KDG564" s="471"/>
      <c r="KDH564" s="17"/>
      <c r="KDI564" s="419"/>
      <c r="KDJ564" s="419"/>
      <c r="KDK564" s="17"/>
      <c r="KDL564" s="17"/>
      <c r="KDM564" s="913"/>
      <c r="KDN564" s="17"/>
      <c r="KDO564" s="17"/>
      <c r="KDP564" s="219"/>
      <c r="KDQ564" s="310"/>
      <c r="KDR564" s="304"/>
      <c r="KDS564" s="408"/>
      <c r="KDT564" s="472"/>
      <c r="KDU564" s="906"/>
      <c r="KDV564" s="31"/>
      <c r="KDW564" s="419"/>
      <c r="KDX564" s="419"/>
      <c r="KDY564" s="471"/>
      <c r="KDZ564" s="17"/>
      <c r="KEA564" s="419"/>
      <c r="KEB564" s="419"/>
      <c r="KEC564" s="17"/>
      <c r="KED564" s="17"/>
      <c r="KEE564" s="913"/>
      <c r="KEF564" s="17"/>
      <c r="KEG564" s="17"/>
      <c r="KEH564" s="219"/>
      <c r="KEI564" s="310"/>
      <c r="KEJ564" s="304"/>
      <c r="KEK564" s="408"/>
      <c r="KEL564" s="472"/>
      <c r="KEM564" s="906"/>
      <c r="KEN564" s="31"/>
      <c r="KEO564" s="419"/>
      <c r="KEP564" s="419"/>
      <c r="KEQ564" s="471"/>
      <c r="KER564" s="17"/>
      <c r="KES564" s="419"/>
      <c r="KET564" s="419"/>
      <c r="KEU564" s="17"/>
      <c r="KEV564" s="17"/>
      <c r="KEW564" s="913"/>
      <c r="KEX564" s="17"/>
      <c r="KEY564" s="17"/>
      <c r="KEZ564" s="219"/>
      <c r="KFA564" s="310"/>
      <c r="KFB564" s="304"/>
      <c r="KFC564" s="408"/>
      <c r="KFD564" s="472"/>
      <c r="KFE564" s="906"/>
      <c r="KFF564" s="31"/>
      <c r="KFG564" s="419"/>
      <c r="KFH564" s="419"/>
      <c r="KFI564" s="471"/>
      <c r="KFJ564" s="17"/>
      <c r="KFK564" s="419"/>
      <c r="KFL564" s="419"/>
      <c r="KFM564" s="17"/>
      <c r="KFN564" s="17"/>
      <c r="KFO564" s="913"/>
      <c r="KFP564" s="17"/>
      <c r="KFQ564" s="17"/>
      <c r="KFR564" s="219"/>
      <c r="KFS564" s="310"/>
      <c r="KFT564" s="304"/>
      <c r="KFU564" s="408"/>
      <c r="KFV564" s="472"/>
      <c r="KFW564" s="906"/>
      <c r="KFX564" s="31"/>
      <c r="KFY564" s="419"/>
      <c r="KFZ564" s="419"/>
      <c r="KGA564" s="471"/>
      <c r="KGB564" s="17"/>
      <c r="KGC564" s="419"/>
      <c r="KGD564" s="419"/>
      <c r="KGE564" s="17"/>
      <c r="KGF564" s="17"/>
      <c r="KGG564" s="913"/>
      <c r="KGH564" s="17"/>
      <c r="KGI564" s="17"/>
      <c r="KGJ564" s="219"/>
      <c r="KGK564" s="310"/>
      <c r="KGL564" s="304"/>
      <c r="KGM564" s="408"/>
      <c r="KGN564" s="472"/>
      <c r="KGO564" s="906"/>
      <c r="KGP564" s="31"/>
      <c r="KGQ564" s="419"/>
      <c r="KGR564" s="419"/>
      <c r="KGS564" s="471"/>
      <c r="KGT564" s="17"/>
      <c r="KGU564" s="419"/>
      <c r="KGV564" s="419"/>
      <c r="KGW564" s="17"/>
      <c r="KGX564" s="17"/>
      <c r="KGY564" s="913"/>
      <c r="KGZ564" s="17"/>
      <c r="KHA564" s="17"/>
      <c r="KHB564" s="219"/>
      <c r="KHC564" s="310"/>
      <c r="KHD564" s="304"/>
      <c r="KHE564" s="408"/>
      <c r="KHF564" s="472"/>
      <c r="KHG564" s="906"/>
      <c r="KHH564" s="31"/>
      <c r="KHI564" s="419"/>
      <c r="KHJ564" s="419"/>
      <c r="KHK564" s="471"/>
      <c r="KHL564" s="17"/>
      <c r="KHM564" s="419"/>
      <c r="KHN564" s="419"/>
      <c r="KHO564" s="17"/>
      <c r="KHP564" s="17"/>
      <c r="KHQ564" s="913"/>
      <c r="KHR564" s="17"/>
      <c r="KHS564" s="17"/>
      <c r="KHT564" s="219"/>
      <c r="KHU564" s="310"/>
      <c r="KHV564" s="304"/>
      <c r="KHW564" s="408"/>
      <c r="KHX564" s="472"/>
      <c r="KHY564" s="906"/>
      <c r="KHZ564" s="31"/>
      <c r="KIA564" s="419"/>
      <c r="KIB564" s="419"/>
      <c r="KIC564" s="471"/>
      <c r="KID564" s="17"/>
      <c r="KIE564" s="419"/>
      <c r="KIF564" s="419"/>
      <c r="KIG564" s="17"/>
      <c r="KIH564" s="17"/>
      <c r="KII564" s="913"/>
      <c r="KIJ564" s="17"/>
      <c r="KIK564" s="17"/>
      <c r="KIL564" s="219"/>
      <c r="KIM564" s="310"/>
      <c r="KIN564" s="304"/>
      <c r="KIO564" s="408"/>
      <c r="KIP564" s="472"/>
      <c r="KIQ564" s="906"/>
      <c r="KIR564" s="31"/>
      <c r="KIS564" s="419"/>
      <c r="KIT564" s="419"/>
      <c r="KIU564" s="471"/>
      <c r="KIV564" s="17"/>
      <c r="KIW564" s="419"/>
      <c r="KIX564" s="419"/>
      <c r="KIY564" s="17"/>
      <c r="KIZ564" s="17"/>
      <c r="KJA564" s="913"/>
      <c r="KJB564" s="17"/>
      <c r="KJC564" s="17"/>
      <c r="KJD564" s="219"/>
      <c r="KJE564" s="310"/>
      <c r="KJF564" s="304"/>
      <c r="KJG564" s="408"/>
      <c r="KJH564" s="472"/>
      <c r="KJI564" s="906"/>
      <c r="KJJ564" s="31"/>
      <c r="KJK564" s="419"/>
      <c r="KJL564" s="419"/>
      <c r="KJM564" s="471"/>
      <c r="KJN564" s="17"/>
      <c r="KJO564" s="419"/>
      <c r="KJP564" s="419"/>
      <c r="KJQ564" s="17"/>
      <c r="KJR564" s="17"/>
      <c r="KJS564" s="913"/>
      <c r="KJT564" s="17"/>
      <c r="KJU564" s="17"/>
      <c r="KJV564" s="219"/>
      <c r="KJW564" s="310"/>
      <c r="KJX564" s="304"/>
      <c r="KJY564" s="408"/>
      <c r="KJZ564" s="472"/>
      <c r="KKA564" s="906"/>
      <c r="KKB564" s="31"/>
      <c r="KKC564" s="419"/>
      <c r="KKD564" s="419"/>
      <c r="KKE564" s="471"/>
      <c r="KKF564" s="17"/>
      <c r="KKG564" s="419"/>
      <c r="KKH564" s="419"/>
      <c r="KKI564" s="17"/>
      <c r="KKJ564" s="17"/>
      <c r="KKK564" s="913"/>
      <c r="KKL564" s="17"/>
      <c r="KKM564" s="17"/>
      <c r="KKN564" s="219"/>
      <c r="KKO564" s="310"/>
      <c r="KKP564" s="304"/>
      <c r="KKQ564" s="408"/>
      <c r="KKR564" s="472"/>
      <c r="KKS564" s="906"/>
      <c r="KKT564" s="31"/>
      <c r="KKU564" s="419"/>
      <c r="KKV564" s="419"/>
      <c r="KKW564" s="471"/>
      <c r="KKX564" s="17"/>
      <c r="KKY564" s="419"/>
      <c r="KKZ564" s="419"/>
      <c r="KLA564" s="17"/>
      <c r="KLB564" s="17"/>
      <c r="KLC564" s="913"/>
      <c r="KLD564" s="17"/>
      <c r="KLE564" s="17"/>
      <c r="KLF564" s="219"/>
      <c r="KLG564" s="310"/>
      <c r="KLH564" s="304"/>
      <c r="KLI564" s="408"/>
      <c r="KLJ564" s="472"/>
      <c r="KLK564" s="906"/>
      <c r="KLL564" s="31"/>
      <c r="KLM564" s="419"/>
      <c r="KLN564" s="419"/>
      <c r="KLO564" s="471"/>
      <c r="KLP564" s="17"/>
      <c r="KLQ564" s="419"/>
      <c r="KLR564" s="419"/>
      <c r="KLS564" s="17"/>
      <c r="KLT564" s="17"/>
      <c r="KLU564" s="913"/>
      <c r="KLV564" s="17"/>
      <c r="KLW564" s="17"/>
      <c r="KLX564" s="219"/>
      <c r="KLY564" s="310"/>
      <c r="KLZ564" s="304"/>
      <c r="KMA564" s="408"/>
      <c r="KMB564" s="472"/>
      <c r="KMC564" s="906"/>
      <c r="KMD564" s="31"/>
      <c r="KME564" s="419"/>
      <c r="KMF564" s="419"/>
      <c r="KMG564" s="471"/>
      <c r="KMH564" s="17"/>
      <c r="KMI564" s="419"/>
      <c r="KMJ564" s="419"/>
      <c r="KMK564" s="17"/>
      <c r="KML564" s="17"/>
      <c r="KMM564" s="913"/>
      <c r="KMN564" s="17"/>
      <c r="KMO564" s="17"/>
      <c r="KMP564" s="219"/>
      <c r="KMQ564" s="310"/>
      <c r="KMR564" s="304"/>
      <c r="KMS564" s="408"/>
      <c r="KMT564" s="472"/>
      <c r="KMU564" s="906"/>
      <c r="KMV564" s="31"/>
      <c r="KMW564" s="419"/>
      <c r="KMX564" s="419"/>
      <c r="KMY564" s="471"/>
      <c r="KMZ564" s="17"/>
      <c r="KNA564" s="419"/>
      <c r="KNB564" s="419"/>
      <c r="KNC564" s="17"/>
      <c r="KND564" s="17"/>
      <c r="KNE564" s="913"/>
      <c r="KNF564" s="17"/>
      <c r="KNG564" s="17"/>
      <c r="KNH564" s="219"/>
      <c r="KNI564" s="310"/>
      <c r="KNJ564" s="304"/>
      <c r="KNK564" s="408"/>
      <c r="KNL564" s="472"/>
      <c r="KNM564" s="906"/>
      <c r="KNN564" s="31"/>
      <c r="KNO564" s="419"/>
      <c r="KNP564" s="419"/>
      <c r="KNQ564" s="471"/>
      <c r="KNR564" s="17"/>
      <c r="KNS564" s="419"/>
      <c r="KNT564" s="419"/>
      <c r="KNU564" s="17"/>
      <c r="KNV564" s="17"/>
      <c r="KNW564" s="913"/>
      <c r="KNX564" s="17"/>
      <c r="KNY564" s="17"/>
      <c r="KNZ564" s="219"/>
      <c r="KOA564" s="310"/>
      <c r="KOB564" s="304"/>
      <c r="KOC564" s="408"/>
      <c r="KOD564" s="472"/>
      <c r="KOE564" s="906"/>
      <c r="KOF564" s="31"/>
      <c r="KOG564" s="419"/>
      <c r="KOH564" s="419"/>
      <c r="KOI564" s="471"/>
      <c r="KOJ564" s="17"/>
      <c r="KOK564" s="419"/>
      <c r="KOL564" s="419"/>
      <c r="KOM564" s="17"/>
      <c r="KON564" s="17"/>
      <c r="KOO564" s="913"/>
      <c r="KOP564" s="17"/>
      <c r="KOQ564" s="17"/>
      <c r="KOR564" s="219"/>
      <c r="KOS564" s="310"/>
      <c r="KOT564" s="304"/>
      <c r="KOU564" s="408"/>
      <c r="KOV564" s="472"/>
      <c r="KOW564" s="906"/>
      <c r="KOX564" s="31"/>
      <c r="KOY564" s="419"/>
      <c r="KOZ564" s="419"/>
      <c r="KPA564" s="471"/>
      <c r="KPB564" s="17"/>
      <c r="KPC564" s="419"/>
      <c r="KPD564" s="419"/>
      <c r="KPE564" s="17"/>
      <c r="KPF564" s="17"/>
      <c r="KPG564" s="913"/>
      <c r="KPH564" s="17"/>
      <c r="KPI564" s="17"/>
      <c r="KPJ564" s="219"/>
      <c r="KPK564" s="310"/>
      <c r="KPL564" s="304"/>
      <c r="KPM564" s="408"/>
      <c r="KPN564" s="472"/>
      <c r="KPO564" s="906"/>
      <c r="KPP564" s="31"/>
      <c r="KPQ564" s="419"/>
      <c r="KPR564" s="419"/>
      <c r="KPS564" s="471"/>
      <c r="KPT564" s="17"/>
      <c r="KPU564" s="419"/>
      <c r="KPV564" s="419"/>
      <c r="KPW564" s="17"/>
      <c r="KPX564" s="17"/>
      <c r="KPY564" s="913"/>
      <c r="KPZ564" s="17"/>
      <c r="KQA564" s="17"/>
      <c r="KQB564" s="219"/>
      <c r="KQC564" s="310"/>
      <c r="KQD564" s="304"/>
      <c r="KQE564" s="408"/>
      <c r="KQF564" s="472"/>
      <c r="KQG564" s="906"/>
      <c r="KQH564" s="31"/>
      <c r="KQI564" s="419"/>
      <c r="KQJ564" s="419"/>
      <c r="KQK564" s="471"/>
      <c r="KQL564" s="17"/>
      <c r="KQM564" s="419"/>
      <c r="KQN564" s="419"/>
      <c r="KQO564" s="17"/>
      <c r="KQP564" s="17"/>
      <c r="KQQ564" s="913"/>
      <c r="KQR564" s="17"/>
      <c r="KQS564" s="17"/>
      <c r="KQT564" s="219"/>
      <c r="KQU564" s="310"/>
      <c r="KQV564" s="304"/>
      <c r="KQW564" s="408"/>
      <c r="KQX564" s="472"/>
      <c r="KQY564" s="906"/>
      <c r="KQZ564" s="31"/>
      <c r="KRA564" s="419"/>
      <c r="KRB564" s="419"/>
      <c r="KRC564" s="471"/>
      <c r="KRD564" s="17"/>
      <c r="KRE564" s="419"/>
      <c r="KRF564" s="419"/>
      <c r="KRG564" s="17"/>
      <c r="KRH564" s="17"/>
      <c r="KRI564" s="913"/>
      <c r="KRJ564" s="17"/>
      <c r="KRK564" s="17"/>
      <c r="KRL564" s="219"/>
      <c r="KRM564" s="310"/>
      <c r="KRN564" s="304"/>
      <c r="KRO564" s="408"/>
      <c r="KRP564" s="472"/>
      <c r="KRQ564" s="906"/>
      <c r="KRR564" s="31"/>
      <c r="KRS564" s="419"/>
      <c r="KRT564" s="419"/>
      <c r="KRU564" s="471"/>
      <c r="KRV564" s="17"/>
      <c r="KRW564" s="419"/>
      <c r="KRX564" s="419"/>
      <c r="KRY564" s="17"/>
      <c r="KRZ564" s="17"/>
      <c r="KSA564" s="913"/>
      <c r="KSB564" s="17"/>
      <c r="KSC564" s="17"/>
      <c r="KSD564" s="219"/>
      <c r="KSE564" s="310"/>
      <c r="KSF564" s="304"/>
      <c r="KSG564" s="408"/>
      <c r="KSH564" s="472"/>
      <c r="KSI564" s="906"/>
      <c r="KSJ564" s="31"/>
      <c r="KSK564" s="419"/>
      <c r="KSL564" s="419"/>
      <c r="KSM564" s="471"/>
      <c r="KSN564" s="17"/>
      <c r="KSO564" s="419"/>
      <c r="KSP564" s="419"/>
      <c r="KSQ564" s="17"/>
      <c r="KSR564" s="17"/>
      <c r="KSS564" s="913"/>
      <c r="KST564" s="17"/>
      <c r="KSU564" s="17"/>
      <c r="KSV564" s="219"/>
      <c r="KSW564" s="310"/>
      <c r="KSX564" s="304"/>
      <c r="KSY564" s="408"/>
      <c r="KSZ564" s="472"/>
      <c r="KTA564" s="906"/>
      <c r="KTB564" s="31"/>
      <c r="KTC564" s="419"/>
      <c r="KTD564" s="419"/>
      <c r="KTE564" s="471"/>
      <c r="KTF564" s="17"/>
      <c r="KTG564" s="419"/>
      <c r="KTH564" s="419"/>
      <c r="KTI564" s="17"/>
      <c r="KTJ564" s="17"/>
      <c r="KTK564" s="913"/>
      <c r="KTL564" s="17"/>
      <c r="KTM564" s="17"/>
      <c r="KTN564" s="219"/>
      <c r="KTO564" s="310"/>
      <c r="KTP564" s="304"/>
      <c r="KTQ564" s="408"/>
      <c r="KTR564" s="472"/>
      <c r="KTS564" s="906"/>
      <c r="KTT564" s="31"/>
      <c r="KTU564" s="419"/>
      <c r="KTV564" s="419"/>
      <c r="KTW564" s="471"/>
      <c r="KTX564" s="17"/>
      <c r="KTY564" s="419"/>
      <c r="KTZ564" s="419"/>
      <c r="KUA564" s="17"/>
      <c r="KUB564" s="17"/>
      <c r="KUC564" s="913"/>
      <c r="KUD564" s="17"/>
      <c r="KUE564" s="17"/>
      <c r="KUF564" s="219"/>
      <c r="KUG564" s="310"/>
      <c r="KUH564" s="304"/>
      <c r="KUI564" s="408"/>
      <c r="KUJ564" s="472"/>
      <c r="KUK564" s="906"/>
      <c r="KUL564" s="31"/>
      <c r="KUM564" s="419"/>
      <c r="KUN564" s="419"/>
      <c r="KUO564" s="471"/>
      <c r="KUP564" s="17"/>
      <c r="KUQ564" s="419"/>
      <c r="KUR564" s="419"/>
      <c r="KUS564" s="17"/>
      <c r="KUT564" s="17"/>
      <c r="KUU564" s="913"/>
      <c r="KUV564" s="17"/>
      <c r="KUW564" s="17"/>
      <c r="KUX564" s="219"/>
      <c r="KUY564" s="310"/>
      <c r="KUZ564" s="304"/>
      <c r="KVA564" s="408"/>
      <c r="KVB564" s="472"/>
      <c r="KVC564" s="906"/>
      <c r="KVD564" s="31"/>
      <c r="KVE564" s="419"/>
      <c r="KVF564" s="419"/>
      <c r="KVG564" s="471"/>
      <c r="KVH564" s="17"/>
      <c r="KVI564" s="419"/>
      <c r="KVJ564" s="419"/>
      <c r="KVK564" s="17"/>
      <c r="KVL564" s="17"/>
      <c r="KVM564" s="913"/>
      <c r="KVN564" s="17"/>
      <c r="KVO564" s="17"/>
      <c r="KVP564" s="219"/>
      <c r="KVQ564" s="310"/>
      <c r="KVR564" s="304"/>
      <c r="KVS564" s="408"/>
      <c r="KVT564" s="472"/>
      <c r="KVU564" s="906"/>
      <c r="KVV564" s="31"/>
      <c r="KVW564" s="419"/>
      <c r="KVX564" s="419"/>
      <c r="KVY564" s="471"/>
      <c r="KVZ564" s="17"/>
      <c r="KWA564" s="419"/>
      <c r="KWB564" s="419"/>
      <c r="KWC564" s="17"/>
      <c r="KWD564" s="17"/>
      <c r="KWE564" s="913"/>
      <c r="KWF564" s="17"/>
      <c r="KWG564" s="17"/>
      <c r="KWH564" s="219"/>
      <c r="KWI564" s="310"/>
      <c r="KWJ564" s="304"/>
      <c r="KWK564" s="408"/>
      <c r="KWL564" s="472"/>
      <c r="KWM564" s="906"/>
      <c r="KWN564" s="31"/>
      <c r="KWO564" s="419"/>
      <c r="KWP564" s="419"/>
      <c r="KWQ564" s="471"/>
      <c r="KWR564" s="17"/>
      <c r="KWS564" s="419"/>
      <c r="KWT564" s="419"/>
      <c r="KWU564" s="17"/>
      <c r="KWV564" s="17"/>
      <c r="KWW564" s="913"/>
      <c r="KWX564" s="17"/>
      <c r="KWY564" s="17"/>
      <c r="KWZ564" s="219"/>
      <c r="KXA564" s="310"/>
      <c r="KXB564" s="304"/>
      <c r="KXC564" s="408"/>
      <c r="KXD564" s="472"/>
      <c r="KXE564" s="906"/>
      <c r="KXF564" s="31"/>
      <c r="KXG564" s="419"/>
      <c r="KXH564" s="419"/>
      <c r="KXI564" s="471"/>
      <c r="KXJ564" s="17"/>
      <c r="KXK564" s="419"/>
      <c r="KXL564" s="419"/>
      <c r="KXM564" s="17"/>
      <c r="KXN564" s="17"/>
      <c r="KXO564" s="913"/>
      <c r="KXP564" s="17"/>
      <c r="KXQ564" s="17"/>
      <c r="KXR564" s="219"/>
      <c r="KXS564" s="310"/>
      <c r="KXT564" s="304"/>
      <c r="KXU564" s="408"/>
      <c r="KXV564" s="472"/>
      <c r="KXW564" s="906"/>
      <c r="KXX564" s="31"/>
      <c r="KXY564" s="419"/>
      <c r="KXZ564" s="419"/>
      <c r="KYA564" s="471"/>
      <c r="KYB564" s="17"/>
      <c r="KYC564" s="419"/>
      <c r="KYD564" s="419"/>
      <c r="KYE564" s="17"/>
      <c r="KYF564" s="17"/>
      <c r="KYG564" s="913"/>
      <c r="KYH564" s="17"/>
      <c r="KYI564" s="17"/>
      <c r="KYJ564" s="219"/>
      <c r="KYK564" s="310"/>
      <c r="KYL564" s="304"/>
      <c r="KYM564" s="408"/>
      <c r="KYN564" s="472"/>
      <c r="KYO564" s="906"/>
      <c r="KYP564" s="31"/>
      <c r="KYQ564" s="419"/>
      <c r="KYR564" s="419"/>
      <c r="KYS564" s="471"/>
      <c r="KYT564" s="17"/>
      <c r="KYU564" s="419"/>
      <c r="KYV564" s="419"/>
      <c r="KYW564" s="17"/>
      <c r="KYX564" s="17"/>
      <c r="KYY564" s="913"/>
      <c r="KYZ564" s="17"/>
      <c r="KZA564" s="17"/>
      <c r="KZB564" s="219"/>
      <c r="KZC564" s="310"/>
      <c r="KZD564" s="304"/>
      <c r="KZE564" s="408"/>
      <c r="KZF564" s="472"/>
      <c r="KZG564" s="906"/>
      <c r="KZH564" s="31"/>
      <c r="KZI564" s="419"/>
      <c r="KZJ564" s="419"/>
      <c r="KZK564" s="471"/>
      <c r="KZL564" s="17"/>
      <c r="KZM564" s="419"/>
      <c r="KZN564" s="419"/>
      <c r="KZO564" s="17"/>
      <c r="KZP564" s="17"/>
      <c r="KZQ564" s="913"/>
      <c r="KZR564" s="17"/>
      <c r="KZS564" s="17"/>
      <c r="KZT564" s="219"/>
      <c r="KZU564" s="310"/>
      <c r="KZV564" s="304"/>
      <c r="KZW564" s="408"/>
      <c r="KZX564" s="472"/>
      <c r="KZY564" s="906"/>
      <c r="KZZ564" s="31"/>
      <c r="LAA564" s="419"/>
      <c r="LAB564" s="419"/>
      <c r="LAC564" s="471"/>
      <c r="LAD564" s="17"/>
      <c r="LAE564" s="419"/>
      <c r="LAF564" s="419"/>
      <c r="LAG564" s="17"/>
      <c r="LAH564" s="17"/>
      <c r="LAI564" s="913"/>
      <c r="LAJ564" s="17"/>
      <c r="LAK564" s="17"/>
      <c r="LAL564" s="219"/>
      <c r="LAM564" s="310"/>
      <c r="LAN564" s="304"/>
      <c r="LAO564" s="408"/>
      <c r="LAP564" s="472"/>
      <c r="LAQ564" s="906"/>
      <c r="LAR564" s="31"/>
      <c r="LAS564" s="419"/>
      <c r="LAT564" s="419"/>
      <c r="LAU564" s="471"/>
      <c r="LAV564" s="17"/>
      <c r="LAW564" s="419"/>
      <c r="LAX564" s="419"/>
      <c r="LAY564" s="17"/>
      <c r="LAZ564" s="17"/>
      <c r="LBA564" s="913"/>
      <c r="LBB564" s="17"/>
      <c r="LBC564" s="17"/>
      <c r="LBD564" s="219"/>
      <c r="LBE564" s="310"/>
      <c r="LBF564" s="304"/>
      <c r="LBG564" s="408"/>
      <c r="LBH564" s="472"/>
      <c r="LBI564" s="906"/>
      <c r="LBJ564" s="31"/>
      <c r="LBK564" s="419"/>
      <c r="LBL564" s="419"/>
      <c r="LBM564" s="471"/>
      <c r="LBN564" s="17"/>
      <c r="LBO564" s="419"/>
      <c r="LBP564" s="419"/>
      <c r="LBQ564" s="17"/>
      <c r="LBR564" s="17"/>
      <c r="LBS564" s="913"/>
      <c r="LBT564" s="17"/>
      <c r="LBU564" s="17"/>
      <c r="LBV564" s="219"/>
      <c r="LBW564" s="310"/>
      <c r="LBX564" s="304"/>
      <c r="LBY564" s="408"/>
      <c r="LBZ564" s="472"/>
      <c r="LCA564" s="906"/>
      <c r="LCB564" s="31"/>
      <c r="LCC564" s="419"/>
      <c r="LCD564" s="419"/>
      <c r="LCE564" s="471"/>
      <c r="LCF564" s="17"/>
      <c r="LCG564" s="419"/>
      <c r="LCH564" s="419"/>
      <c r="LCI564" s="17"/>
      <c r="LCJ564" s="17"/>
      <c r="LCK564" s="913"/>
      <c r="LCL564" s="17"/>
      <c r="LCM564" s="17"/>
      <c r="LCN564" s="219"/>
      <c r="LCO564" s="310"/>
      <c r="LCP564" s="304"/>
      <c r="LCQ564" s="408"/>
      <c r="LCR564" s="472"/>
      <c r="LCS564" s="906"/>
      <c r="LCT564" s="31"/>
      <c r="LCU564" s="419"/>
      <c r="LCV564" s="419"/>
      <c r="LCW564" s="471"/>
      <c r="LCX564" s="17"/>
      <c r="LCY564" s="419"/>
      <c r="LCZ564" s="419"/>
      <c r="LDA564" s="17"/>
      <c r="LDB564" s="17"/>
      <c r="LDC564" s="913"/>
      <c r="LDD564" s="17"/>
      <c r="LDE564" s="17"/>
      <c r="LDF564" s="219"/>
      <c r="LDG564" s="310"/>
      <c r="LDH564" s="304"/>
      <c r="LDI564" s="408"/>
      <c r="LDJ564" s="472"/>
      <c r="LDK564" s="906"/>
      <c r="LDL564" s="31"/>
      <c r="LDM564" s="419"/>
      <c r="LDN564" s="419"/>
      <c r="LDO564" s="471"/>
      <c r="LDP564" s="17"/>
      <c r="LDQ564" s="419"/>
      <c r="LDR564" s="419"/>
      <c r="LDS564" s="17"/>
      <c r="LDT564" s="17"/>
      <c r="LDU564" s="913"/>
      <c r="LDV564" s="17"/>
      <c r="LDW564" s="17"/>
      <c r="LDX564" s="219"/>
      <c r="LDY564" s="310"/>
      <c r="LDZ564" s="304"/>
      <c r="LEA564" s="408"/>
      <c r="LEB564" s="472"/>
      <c r="LEC564" s="906"/>
      <c r="LED564" s="31"/>
      <c r="LEE564" s="419"/>
      <c r="LEF564" s="419"/>
      <c r="LEG564" s="471"/>
      <c r="LEH564" s="17"/>
      <c r="LEI564" s="419"/>
      <c r="LEJ564" s="419"/>
      <c r="LEK564" s="17"/>
      <c r="LEL564" s="17"/>
      <c r="LEM564" s="913"/>
      <c r="LEN564" s="17"/>
      <c r="LEO564" s="17"/>
      <c r="LEP564" s="219"/>
      <c r="LEQ564" s="310"/>
      <c r="LER564" s="304"/>
      <c r="LES564" s="408"/>
      <c r="LET564" s="472"/>
      <c r="LEU564" s="906"/>
      <c r="LEV564" s="31"/>
      <c r="LEW564" s="419"/>
      <c r="LEX564" s="419"/>
      <c r="LEY564" s="471"/>
      <c r="LEZ564" s="17"/>
      <c r="LFA564" s="419"/>
      <c r="LFB564" s="419"/>
      <c r="LFC564" s="17"/>
      <c r="LFD564" s="17"/>
      <c r="LFE564" s="913"/>
      <c r="LFF564" s="17"/>
      <c r="LFG564" s="17"/>
      <c r="LFH564" s="219"/>
      <c r="LFI564" s="310"/>
      <c r="LFJ564" s="304"/>
      <c r="LFK564" s="408"/>
      <c r="LFL564" s="472"/>
      <c r="LFM564" s="906"/>
      <c r="LFN564" s="31"/>
      <c r="LFO564" s="419"/>
      <c r="LFP564" s="419"/>
      <c r="LFQ564" s="471"/>
      <c r="LFR564" s="17"/>
      <c r="LFS564" s="419"/>
      <c r="LFT564" s="419"/>
      <c r="LFU564" s="17"/>
      <c r="LFV564" s="17"/>
      <c r="LFW564" s="913"/>
      <c r="LFX564" s="17"/>
      <c r="LFY564" s="17"/>
      <c r="LFZ564" s="219"/>
      <c r="LGA564" s="310"/>
      <c r="LGB564" s="304"/>
      <c r="LGC564" s="408"/>
      <c r="LGD564" s="472"/>
      <c r="LGE564" s="906"/>
      <c r="LGF564" s="31"/>
      <c r="LGG564" s="419"/>
      <c r="LGH564" s="419"/>
      <c r="LGI564" s="471"/>
      <c r="LGJ564" s="17"/>
      <c r="LGK564" s="419"/>
      <c r="LGL564" s="419"/>
      <c r="LGM564" s="17"/>
      <c r="LGN564" s="17"/>
      <c r="LGO564" s="913"/>
      <c r="LGP564" s="17"/>
      <c r="LGQ564" s="17"/>
      <c r="LGR564" s="219"/>
      <c r="LGS564" s="310"/>
      <c r="LGT564" s="304"/>
      <c r="LGU564" s="408"/>
      <c r="LGV564" s="472"/>
      <c r="LGW564" s="906"/>
      <c r="LGX564" s="31"/>
      <c r="LGY564" s="419"/>
      <c r="LGZ564" s="419"/>
      <c r="LHA564" s="471"/>
      <c r="LHB564" s="17"/>
      <c r="LHC564" s="419"/>
      <c r="LHD564" s="419"/>
      <c r="LHE564" s="17"/>
      <c r="LHF564" s="17"/>
      <c r="LHG564" s="913"/>
      <c r="LHH564" s="17"/>
      <c r="LHI564" s="17"/>
      <c r="LHJ564" s="219"/>
      <c r="LHK564" s="310"/>
      <c r="LHL564" s="304"/>
      <c r="LHM564" s="408"/>
      <c r="LHN564" s="472"/>
      <c r="LHO564" s="906"/>
      <c r="LHP564" s="31"/>
      <c r="LHQ564" s="419"/>
      <c r="LHR564" s="419"/>
      <c r="LHS564" s="471"/>
      <c r="LHT564" s="17"/>
      <c r="LHU564" s="419"/>
      <c r="LHV564" s="419"/>
      <c r="LHW564" s="17"/>
      <c r="LHX564" s="17"/>
      <c r="LHY564" s="913"/>
      <c r="LHZ564" s="17"/>
      <c r="LIA564" s="17"/>
      <c r="LIB564" s="219"/>
      <c r="LIC564" s="310"/>
      <c r="LID564" s="304"/>
      <c r="LIE564" s="408"/>
      <c r="LIF564" s="472"/>
      <c r="LIG564" s="906"/>
      <c r="LIH564" s="31"/>
      <c r="LII564" s="419"/>
      <c r="LIJ564" s="419"/>
      <c r="LIK564" s="471"/>
      <c r="LIL564" s="17"/>
      <c r="LIM564" s="419"/>
      <c r="LIN564" s="419"/>
      <c r="LIO564" s="17"/>
      <c r="LIP564" s="17"/>
      <c r="LIQ564" s="913"/>
      <c r="LIR564" s="17"/>
      <c r="LIS564" s="17"/>
      <c r="LIT564" s="219"/>
      <c r="LIU564" s="310"/>
      <c r="LIV564" s="304"/>
      <c r="LIW564" s="408"/>
      <c r="LIX564" s="472"/>
      <c r="LIY564" s="906"/>
      <c r="LIZ564" s="31"/>
      <c r="LJA564" s="419"/>
      <c r="LJB564" s="419"/>
      <c r="LJC564" s="471"/>
      <c r="LJD564" s="17"/>
      <c r="LJE564" s="419"/>
      <c r="LJF564" s="419"/>
      <c r="LJG564" s="17"/>
      <c r="LJH564" s="17"/>
      <c r="LJI564" s="913"/>
      <c r="LJJ564" s="17"/>
      <c r="LJK564" s="17"/>
      <c r="LJL564" s="219"/>
      <c r="LJM564" s="310"/>
      <c r="LJN564" s="304"/>
      <c r="LJO564" s="408"/>
      <c r="LJP564" s="472"/>
      <c r="LJQ564" s="906"/>
      <c r="LJR564" s="31"/>
      <c r="LJS564" s="419"/>
      <c r="LJT564" s="419"/>
      <c r="LJU564" s="471"/>
      <c r="LJV564" s="17"/>
      <c r="LJW564" s="419"/>
      <c r="LJX564" s="419"/>
      <c r="LJY564" s="17"/>
      <c r="LJZ564" s="17"/>
      <c r="LKA564" s="913"/>
      <c r="LKB564" s="17"/>
      <c r="LKC564" s="17"/>
      <c r="LKD564" s="219"/>
      <c r="LKE564" s="310"/>
      <c r="LKF564" s="304"/>
      <c r="LKG564" s="408"/>
      <c r="LKH564" s="472"/>
      <c r="LKI564" s="906"/>
      <c r="LKJ564" s="31"/>
      <c r="LKK564" s="419"/>
      <c r="LKL564" s="419"/>
      <c r="LKM564" s="471"/>
      <c r="LKN564" s="17"/>
      <c r="LKO564" s="419"/>
      <c r="LKP564" s="419"/>
      <c r="LKQ564" s="17"/>
      <c r="LKR564" s="17"/>
      <c r="LKS564" s="913"/>
      <c r="LKT564" s="17"/>
      <c r="LKU564" s="17"/>
      <c r="LKV564" s="219"/>
      <c r="LKW564" s="310"/>
      <c r="LKX564" s="304"/>
      <c r="LKY564" s="408"/>
      <c r="LKZ564" s="472"/>
      <c r="LLA564" s="906"/>
      <c r="LLB564" s="31"/>
      <c r="LLC564" s="419"/>
      <c r="LLD564" s="419"/>
      <c r="LLE564" s="471"/>
      <c r="LLF564" s="17"/>
      <c r="LLG564" s="419"/>
      <c r="LLH564" s="419"/>
      <c r="LLI564" s="17"/>
      <c r="LLJ564" s="17"/>
      <c r="LLK564" s="913"/>
      <c r="LLL564" s="17"/>
      <c r="LLM564" s="17"/>
      <c r="LLN564" s="219"/>
      <c r="LLO564" s="310"/>
      <c r="LLP564" s="304"/>
      <c r="LLQ564" s="408"/>
      <c r="LLR564" s="472"/>
      <c r="LLS564" s="906"/>
      <c r="LLT564" s="31"/>
      <c r="LLU564" s="419"/>
      <c r="LLV564" s="419"/>
      <c r="LLW564" s="471"/>
      <c r="LLX564" s="17"/>
      <c r="LLY564" s="419"/>
      <c r="LLZ564" s="419"/>
      <c r="LMA564" s="17"/>
      <c r="LMB564" s="17"/>
      <c r="LMC564" s="913"/>
      <c r="LMD564" s="17"/>
      <c r="LME564" s="17"/>
      <c r="LMF564" s="219"/>
      <c r="LMG564" s="310"/>
      <c r="LMH564" s="304"/>
      <c r="LMI564" s="408"/>
      <c r="LMJ564" s="472"/>
      <c r="LMK564" s="906"/>
      <c r="LML564" s="31"/>
      <c r="LMM564" s="419"/>
      <c r="LMN564" s="419"/>
      <c r="LMO564" s="471"/>
      <c r="LMP564" s="17"/>
      <c r="LMQ564" s="419"/>
      <c r="LMR564" s="419"/>
      <c r="LMS564" s="17"/>
      <c r="LMT564" s="17"/>
      <c r="LMU564" s="913"/>
      <c r="LMV564" s="17"/>
      <c r="LMW564" s="17"/>
      <c r="LMX564" s="219"/>
      <c r="LMY564" s="310"/>
      <c r="LMZ564" s="304"/>
      <c r="LNA564" s="408"/>
      <c r="LNB564" s="472"/>
      <c r="LNC564" s="906"/>
      <c r="LND564" s="31"/>
      <c r="LNE564" s="419"/>
      <c r="LNF564" s="419"/>
      <c r="LNG564" s="471"/>
      <c r="LNH564" s="17"/>
      <c r="LNI564" s="419"/>
      <c r="LNJ564" s="419"/>
      <c r="LNK564" s="17"/>
      <c r="LNL564" s="17"/>
      <c r="LNM564" s="913"/>
      <c r="LNN564" s="17"/>
      <c r="LNO564" s="17"/>
      <c r="LNP564" s="219"/>
      <c r="LNQ564" s="310"/>
      <c r="LNR564" s="304"/>
      <c r="LNS564" s="408"/>
      <c r="LNT564" s="472"/>
      <c r="LNU564" s="906"/>
      <c r="LNV564" s="31"/>
      <c r="LNW564" s="419"/>
      <c r="LNX564" s="419"/>
      <c r="LNY564" s="471"/>
      <c r="LNZ564" s="17"/>
      <c r="LOA564" s="419"/>
      <c r="LOB564" s="419"/>
      <c r="LOC564" s="17"/>
      <c r="LOD564" s="17"/>
      <c r="LOE564" s="913"/>
      <c r="LOF564" s="17"/>
      <c r="LOG564" s="17"/>
      <c r="LOH564" s="219"/>
      <c r="LOI564" s="310"/>
      <c r="LOJ564" s="304"/>
      <c r="LOK564" s="408"/>
      <c r="LOL564" s="472"/>
      <c r="LOM564" s="906"/>
      <c r="LON564" s="31"/>
      <c r="LOO564" s="419"/>
      <c r="LOP564" s="419"/>
      <c r="LOQ564" s="471"/>
      <c r="LOR564" s="17"/>
      <c r="LOS564" s="419"/>
      <c r="LOT564" s="419"/>
      <c r="LOU564" s="17"/>
      <c r="LOV564" s="17"/>
      <c r="LOW564" s="913"/>
      <c r="LOX564" s="17"/>
      <c r="LOY564" s="17"/>
      <c r="LOZ564" s="219"/>
      <c r="LPA564" s="310"/>
      <c r="LPB564" s="304"/>
      <c r="LPC564" s="408"/>
      <c r="LPD564" s="472"/>
      <c r="LPE564" s="906"/>
      <c r="LPF564" s="31"/>
      <c r="LPG564" s="419"/>
      <c r="LPH564" s="419"/>
      <c r="LPI564" s="471"/>
      <c r="LPJ564" s="17"/>
      <c r="LPK564" s="419"/>
      <c r="LPL564" s="419"/>
      <c r="LPM564" s="17"/>
      <c r="LPN564" s="17"/>
      <c r="LPO564" s="913"/>
      <c r="LPP564" s="17"/>
      <c r="LPQ564" s="17"/>
      <c r="LPR564" s="219"/>
      <c r="LPS564" s="310"/>
      <c r="LPT564" s="304"/>
      <c r="LPU564" s="408"/>
      <c r="LPV564" s="472"/>
      <c r="LPW564" s="906"/>
      <c r="LPX564" s="31"/>
      <c r="LPY564" s="419"/>
      <c r="LPZ564" s="419"/>
      <c r="LQA564" s="471"/>
      <c r="LQB564" s="17"/>
      <c r="LQC564" s="419"/>
      <c r="LQD564" s="419"/>
      <c r="LQE564" s="17"/>
      <c r="LQF564" s="17"/>
      <c r="LQG564" s="913"/>
      <c r="LQH564" s="17"/>
      <c r="LQI564" s="17"/>
      <c r="LQJ564" s="219"/>
      <c r="LQK564" s="310"/>
      <c r="LQL564" s="304"/>
      <c r="LQM564" s="408"/>
      <c r="LQN564" s="472"/>
      <c r="LQO564" s="906"/>
      <c r="LQP564" s="31"/>
      <c r="LQQ564" s="419"/>
      <c r="LQR564" s="419"/>
      <c r="LQS564" s="471"/>
      <c r="LQT564" s="17"/>
      <c r="LQU564" s="419"/>
      <c r="LQV564" s="419"/>
      <c r="LQW564" s="17"/>
      <c r="LQX564" s="17"/>
      <c r="LQY564" s="913"/>
      <c r="LQZ564" s="17"/>
      <c r="LRA564" s="17"/>
      <c r="LRB564" s="219"/>
      <c r="LRC564" s="310"/>
      <c r="LRD564" s="304"/>
      <c r="LRE564" s="408"/>
      <c r="LRF564" s="472"/>
      <c r="LRG564" s="906"/>
      <c r="LRH564" s="31"/>
      <c r="LRI564" s="419"/>
      <c r="LRJ564" s="419"/>
      <c r="LRK564" s="471"/>
      <c r="LRL564" s="17"/>
      <c r="LRM564" s="419"/>
      <c r="LRN564" s="419"/>
      <c r="LRO564" s="17"/>
      <c r="LRP564" s="17"/>
      <c r="LRQ564" s="913"/>
      <c r="LRR564" s="17"/>
      <c r="LRS564" s="17"/>
      <c r="LRT564" s="219"/>
      <c r="LRU564" s="310"/>
      <c r="LRV564" s="304"/>
      <c r="LRW564" s="408"/>
      <c r="LRX564" s="472"/>
      <c r="LRY564" s="906"/>
      <c r="LRZ564" s="31"/>
      <c r="LSA564" s="419"/>
      <c r="LSB564" s="419"/>
      <c r="LSC564" s="471"/>
      <c r="LSD564" s="17"/>
      <c r="LSE564" s="419"/>
      <c r="LSF564" s="419"/>
      <c r="LSG564" s="17"/>
      <c r="LSH564" s="17"/>
      <c r="LSI564" s="913"/>
      <c r="LSJ564" s="17"/>
      <c r="LSK564" s="17"/>
      <c r="LSL564" s="219"/>
      <c r="LSM564" s="310"/>
      <c r="LSN564" s="304"/>
      <c r="LSO564" s="408"/>
      <c r="LSP564" s="472"/>
      <c r="LSQ564" s="906"/>
      <c r="LSR564" s="31"/>
      <c r="LSS564" s="419"/>
      <c r="LST564" s="419"/>
      <c r="LSU564" s="471"/>
      <c r="LSV564" s="17"/>
      <c r="LSW564" s="419"/>
      <c r="LSX564" s="419"/>
      <c r="LSY564" s="17"/>
      <c r="LSZ564" s="17"/>
      <c r="LTA564" s="913"/>
      <c r="LTB564" s="17"/>
      <c r="LTC564" s="17"/>
      <c r="LTD564" s="219"/>
      <c r="LTE564" s="310"/>
      <c r="LTF564" s="304"/>
      <c r="LTG564" s="408"/>
      <c r="LTH564" s="472"/>
      <c r="LTI564" s="906"/>
      <c r="LTJ564" s="31"/>
      <c r="LTK564" s="419"/>
      <c r="LTL564" s="419"/>
      <c r="LTM564" s="471"/>
      <c r="LTN564" s="17"/>
      <c r="LTO564" s="419"/>
      <c r="LTP564" s="419"/>
      <c r="LTQ564" s="17"/>
      <c r="LTR564" s="17"/>
      <c r="LTS564" s="913"/>
      <c r="LTT564" s="17"/>
      <c r="LTU564" s="17"/>
      <c r="LTV564" s="219"/>
      <c r="LTW564" s="310"/>
      <c r="LTX564" s="304"/>
      <c r="LTY564" s="408"/>
      <c r="LTZ564" s="472"/>
      <c r="LUA564" s="906"/>
      <c r="LUB564" s="31"/>
      <c r="LUC564" s="419"/>
      <c r="LUD564" s="419"/>
      <c r="LUE564" s="471"/>
      <c r="LUF564" s="17"/>
      <c r="LUG564" s="419"/>
      <c r="LUH564" s="419"/>
      <c r="LUI564" s="17"/>
      <c r="LUJ564" s="17"/>
      <c r="LUK564" s="913"/>
      <c r="LUL564" s="17"/>
      <c r="LUM564" s="17"/>
      <c r="LUN564" s="219"/>
      <c r="LUO564" s="310"/>
      <c r="LUP564" s="304"/>
      <c r="LUQ564" s="408"/>
      <c r="LUR564" s="472"/>
      <c r="LUS564" s="906"/>
      <c r="LUT564" s="31"/>
      <c r="LUU564" s="419"/>
      <c r="LUV564" s="419"/>
      <c r="LUW564" s="471"/>
      <c r="LUX564" s="17"/>
      <c r="LUY564" s="419"/>
      <c r="LUZ564" s="419"/>
      <c r="LVA564" s="17"/>
      <c r="LVB564" s="17"/>
      <c r="LVC564" s="913"/>
      <c r="LVD564" s="17"/>
      <c r="LVE564" s="17"/>
      <c r="LVF564" s="219"/>
      <c r="LVG564" s="310"/>
      <c r="LVH564" s="304"/>
      <c r="LVI564" s="408"/>
      <c r="LVJ564" s="472"/>
      <c r="LVK564" s="906"/>
      <c r="LVL564" s="31"/>
      <c r="LVM564" s="419"/>
      <c r="LVN564" s="419"/>
      <c r="LVO564" s="471"/>
      <c r="LVP564" s="17"/>
      <c r="LVQ564" s="419"/>
      <c r="LVR564" s="419"/>
      <c r="LVS564" s="17"/>
      <c r="LVT564" s="17"/>
      <c r="LVU564" s="913"/>
      <c r="LVV564" s="17"/>
      <c r="LVW564" s="17"/>
      <c r="LVX564" s="219"/>
      <c r="LVY564" s="310"/>
      <c r="LVZ564" s="304"/>
      <c r="LWA564" s="408"/>
      <c r="LWB564" s="472"/>
      <c r="LWC564" s="906"/>
      <c r="LWD564" s="31"/>
      <c r="LWE564" s="419"/>
      <c r="LWF564" s="419"/>
      <c r="LWG564" s="471"/>
      <c r="LWH564" s="17"/>
      <c r="LWI564" s="419"/>
      <c r="LWJ564" s="419"/>
      <c r="LWK564" s="17"/>
      <c r="LWL564" s="17"/>
      <c r="LWM564" s="913"/>
      <c r="LWN564" s="17"/>
      <c r="LWO564" s="17"/>
      <c r="LWP564" s="219"/>
      <c r="LWQ564" s="310"/>
      <c r="LWR564" s="304"/>
      <c r="LWS564" s="408"/>
      <c r="LWT564" s="472"/>
      <c r="LWU564" s="906"/>
      <c r="LWV564" s="31"/>
      <c r="LWW564" s="419"/>
      <c r="LWX564" s="419"/>
      <c r="LWY564" s="471"/>
      <c r="LWZ564" s="17"/>
      <c r="LXA564" s="419"/>
      <c r="LXB564" s="419"/>
      <c r="LXC564" s="17"/>
      <c r="LXD564" s="17"/>
      <c r="LXE564" s="913"/>
      <c r="LXF564" s="17"/>
      <c r="LXG564" s="17"/>
      <c r="LXH564" s="219"/>
      <c r="LXI564" s="310"/>
      <c r="LXJ564" s="304"/>
      <c r="LXK564" s="408"/>
      <c r="LXL564" s="472"/>
      <c r="LXM564" s="906"/>
      <c r="LXN564" s="31"/>
      <c r="LXO564" s="419"/>
      <c r="LXP564" s="419"/>
      <c r="LXQ564" s="471"/>
      <c r="LXR564" s="17"/>
      <c r="LXS564" s="419"/>
      <c r="LXT564" s="419"/>
      <c r="LXU564" s="17"/>
      <c r="LXV564" s="17"/>
      <c r="LXW564" s="913"/>
      <c r="LXX564" s="17"/>
      <c r="LXY564" s="17"/>
      <c r="LXZ564" s="219"/>
      <c r="LYA564" s="310"/>
      <c r="LYB564" s="304"/>
      <c r="LYC564" s="408"/>
      <c r="LYD564" s="472"/>
      <c r="LYE564" s="906"/>
      <c r="LYF564" s="31"/>
      <c r="LYG564" s="419"/>
      <c r="LYH564" s="419"/>
      <c r="LYI564" s="471"/>
      <c r="LYJ564" s="17"/>
      <c r="LYK564" s="419"/>
      <c r="LYL564" s="419"/>
      <c r="LYM564" s="17"/>
      <c r="LYN564" s="17"/>
      <c r="LYO564" s="913"/>
      <c r="LYP564" s="17"/>
      <c r="LYQ564" s="17"/>
      <c r="LYR564" s="219"/>
      <c r="LYS564" s="310"/>
      <c r="LYT564" s="304"/>
      <c r="LYU564" s="408"/>
      <c r="LYV564" s="472"/>
      <c r="LYW564" s="906"/>
      <c r="LYX564" s="31"/>
      <c r="LYY564" s="419"/>
      <c r="LYZ564" s="419"/>
      <c r="LZA564" s="471"/>
      <c r="LZB564" s="17"/>
      <c r="LZC564" s="419"/>
      <c r="LZD564" s="419"/>
      <c r="LZE564" s="17"/>
      <c r="LZF564" s="17"/>
      <c r="LZG564" s="913"/>
      <c r="LZH564" s="17"/>
      <c r="LZI564" s="17"/>
      <c r="LZJ564" s="219"/>
      <c r="LZK564" s="310"/>
      <c r="LZL564" s="304"/>
      <c r="LZM564" s="408"/>
      <c r="LZN564" s="472"/>
      <c r="LZO564" s="906"/>
      <c r="LZP564" s="31"/>
      <c r="LZQ564" s="419"/>
      <c r="LZR564" s="419"/>
      <c r="LZS564" s="471"/>
      <c r="LZT564" s="17"/>
      <c r="LZU564" s="419"/>
      <c r="LZV564" s="419"/>
      <c r="LZW564" s="17"/>
      <c r="LZX564" s="17"/>
      <c r="LZY564" s="913"/>
      <c r="LZZ564" s="17"/>
      <c r="MAA564" s="17"/>
      <c r="MAB564" s="219"/>
      <c r="MAC564" s="310"/>
      <c r="MAD564" s="304"/>
      <c r="MAE564" s="408"/>
      <c r="MAF564" s="472"/>
      <c r="MAG564" s="906"/>
      <c r="MAH564" s="31"/>
      <c r="MAI564" s="419"/>
      <c r="MAJ564" s="419"/>
      <c r="MAK564" s="471"/>
      <c r="MAL564" s="17"/>
      <c r="MAM564" s="419"/>
      <c r="MAN564" s="419"/>
      <c r="MAO564" s="17"/>
      <c r="MAP564" s="17"/>
      <c r="MAQ564" s="913"/>
      <c r="MAR564" s="17"/>
      <c r="MAS564" s="17"/>
      <c r="MAT564" s="219"/>
      <c r="MAU564" s="310"/>
      <c r="MAV564" s="304"/>
      <c r="MAW564" s="408"/>
      <c r="MAX564" s="472"/>
      <c r="MAY564" s="906"/>
      <c r="MAZ564" s="31"/>
      <c r="MBA564" s="419"/>
      <c r="MBB564" s="419"/>
      <c r="MBC564" s="471"/>
      <c r="MBD564" s="17"/>
      <c r="MBE564" s="419"/>
      <c r="MBF564" s="419"/>
      <c r="MBG564" s="17"/>
      <c r="MBH564" s="17"/>
      <c r="MBI564" s="913"/>
      <c r="MBJ564" s="17"/>
      <c r="MBK564" s="17"/>
      <c r="MBL564" s="219"/>
      <c r="MBM564" s="310"/>
      <c r="MBN564" s="304"/>
      <c r="MBO564" s="408"/>
      <c r="MBP564" s="472"/>
      <c r="MBQ564" s="906"/>
      <c r="MBR564" s="31"/>
      <c r="MBS564" s="419"/>
      <c r="MBT564" s="419"/>
      <c r="MBU564" s="471"/>
      <c r="MBV564" s="17"/>
      <c r="MBW564" s="419"/>
      <c r="MBX564" s="419"/>
      <c r="MBY564" s="17"/>
      <c r="MBZ564" s="17"/>
      <c r="MCA564" s="913"/>
      <c r="MCB564" s="17"/>
      <c r="MCC564" s="17"/>
      <c r="MCD564" s="219"/>
      <c r="MCE564" s="310"/>
      <c r="MCF564" s="304"/>
      <c r="MCG564" s="408"/>
      <c r="MCH564" s="472"/>
      <c r="MCI564" s="906"/>
      <c r="MCJ564" s="31"/>
      <c r="MCK564" s="419"/>
      <c r="MCL564" s="419"/>
      <c r="MCM564" s="471"/>
      <c r="MCN564" s="17"/>
      <c r="MCO564" s="419"/>
      <c r="MCP564" s="419"/>
      <c r="MCQ564" s="17"/>
      <c r="MCR564" s="17"/>
      <c r="MCS564" s="913"/>
      <c r="MCT564" s="17"/>
      <c r="MCU564" s="17"/>
      <c r="MCV564" s="219"/>
      <c r="MCW564" s="310"/>
      <c r="MCX564" s="304"/>
      <c r="MCY564" s="408"/>
      <c r="MCZ564" s="472"/>
      <c r="MDA564" s="906"/>
      <c r="MDB564" s="31"/>
      <c r="MDC564" s="419"/>
      <c r="MDD564" s="419"/>
      <c r="MDE564" s="471"/>
      <c r="MDF564" s="17"/>
      <c r="MDG564" s="419"/>
      <c r="MDH564" s="419"/>
      <c r="MDI564" s="17"/>
      <c r="MDJ564" s="17"/>
      <c r="MDK564" s="913"/>
      <c r="MDL564" s="17"/>
      <c r="MDM564" s="17"/>
      <c r="MDN564" s="219"/>
      <c r="MDO564" s="310"/>
      <c r="MDP564" s="304"/>
      <c r="MDQ564" s="408"/>
      <c r="MDR564" s="472"/>
      <c r="MDS564" s="906"/>
      <c r="MDT564" s="31"/>
      <c r="MDU564" s="419"/>
      <c r="MDV564" s="419"/>
      <c r="MDW564" s="471"/>
      <c r="MDX564" s="17"/>
      <c r="MDY564" s="419"/>
      <c r="MDZ564" s="419"/>
      <c r="MEA564" s="17"/>
      <c r="MEB564" s="17"/>
      <c r="MEC564" s="913"/>
      <c r="MED564" s="17"/>
      <c r="MEE564" s="17"/>
      <c r="MEF564" s="219"/>
      <c r="MEG564" s="310"/>
      <c r="MEH564" s="304"/>
      <c r="MEI564" s="408"/>
      <c r="MEJ564" s="472"/>
      <c r="MEK564" s="906"/>
      <c r="MEL564" s="31"/>
      <c r="MEM564" s="419"/>
      <c r="MEN564" s="419"/>
      <c r="MEO564" s="471"/>
      <c r="MEP564" s="17"/>
      <c r="MEQ564" s="419"/>
      <c r="MER564" s="419"/>
      <c r="MES564" s="17"/>
      <c r="MET564" s="17"/>
      <c r="MEU564" s="913"/>
      <c r="MEV564" s="17"/>
      <c r="MEW564" s="17"/>
      <c r="MEX564" s="219"/>
      <c r="MEY564" s="310"/>
      <c r="MEZ564" s="304"/>
      <c r="MFA564" s="408"/>
      <c r="MFB564" s="472"/>
      <c r="MFC564" s="906"/>
      <c r="MFD564" s="31"/>
      <c r="MFE564" s="419"/>
      <c r="MFF564" s="419"/>
      <c r="MFG564" s="471"/>
      <c r="MFH564" s="17"/>
      <c r="MFI564" s="419"/>
      <c r="MFJ564" s="419"/>
      <c r="MFK564" s="17"/>
      <c r="MFL564" s="17"/>
      <c r="MFM564" s="913"/>
      <c r="MFN564" s="17"/>
      <c r="MFO564" s="17"/>
      <c r="MFP564" s="219"/>
      <c r="MFQ564" s="310"/>
      <c r="MFR564" s="304"/>
      <c r="MFS564" s="408"/>
      <c r="MFT564" s="472"/>
      <c r="MFU564" s="906"/>
      <c r="MFV564" s="31"/>
      <c r="MFW564" s="419"/>
      <c r="MFX564" s="419"/>
      <c r="MFY564" s="471"/>
      <c r="MFZ564" s="17"/>
      <c r="MGA564" s="419"/>
      <c r="MGB564" s="419"/>
      <c r="MGC564" s="17"/>
      <c r="MGD564" s="17"/>
      <c r="MGE564" s="913"/>
      <c r="MGF564" s="17"/>
      <c r="MGG564" s="17"/>
      <c r="MGH564" s="219"/>
      <c r="MGI564" s="310"/>
      <c r="MGJ564" s="304"/>
      <c r="MGK564" s="408"/>
      <c r="MGL564" s="472"/>
      <c r="MGM564" s="906"/>
      <c r="MGN564" s="31"/>
      <c r="MGO564" s="419"/>
      <c r="MGP564" s="419"/>
      <c r="MGQ564" s="471"/>
      <c r="MGR564" s="17"/>
      <c r="MGS564" s="419"/>
      <c r="MGT564" s="419"/>
      <c r="MGU564" s="17"/>
      <c r="MGV564" s="17"/>
      <c r="MGW564" s="913"/>
      <c r="MGX564" s="17"/>
      <c r="MGY564" s="17"/>
      <c r="MGZ564" s="219"/>
      <c r="MHA564" s="310"/>
      <c r="MHB564" s="304"/>
      <c r="MHC564" s="408"/>
      <c r="MHD564" s="472"/>
      <c r="MHE564" s="906"/>
      <c r="MHF564" s="31"/>
      <c r="MHG564" s="419"/>
      <c r="MHH564" s="419"/>
      <c r="MHI564" s="471"/>
      <c r="MHJ564" s="17"/>
      <c r="MHK564" s="419"/>
      <c r="MHL564" s="419"/>
      <c r="MHM564" s="17"/>
      <c r="MHN564" s="17"/>
      <c r="MHO564" s="913"/>
      <c r="MHP564" s="17"/>
      <c r="MHQ564" s="17"/>
      <c r="MHR564" s="219"/>
      <c r="MHS564" s="310"/>
      <c r="MHT564" s="304"/>
      <c r="MHU564" s="408"/>
      <c r="MHV564" s="472"/>
      <c r="MHW564" s="906"/>
      <c r="MHX564" s="31"/>
      <c r="MHY564" s="419"/>
      <c r="MHZ564" s="419"/>
      <c r="MIA564" s="471"/>
      <c r="MIB564" s="17"/>
      <c r="MIC564" s="419"/>
      <c r="MID564" s="419"/>
      <c r="MIE564" s="17"/>
      <c r="MIF564" s="17"/>
      <c r="MIG564" s="913"/>
      <c r="MIH564" s="17"/>
      <c r="MII564" s="17"/>
      <c r="MIJ564" s="219"/>
      <c r="MIK564" s="310"/>
      <c r="MIL564" s="304"/>
      <c r="MIM564" s="408"/>
      <c r="MIN564" s="472"/>
      <c r="MIO564" s="906"/>
      <c r="MIP564" s="31"/>
      <c r="MIQ564" s="419"/>
      <c r="MIR564" s="419"/>
      <c r="MIS564" s="471"/>
      <c r="MIT564" s="17"/>
      <c r="MIU564" s="419"/>
      <c r="MIV564" s="419"/>
      <c r="MIW564" s="17"/>
      <c r="MIX564" s="17"/>
      <c r="MIY564" s="913"/>
      <c r="MIZ564" s="17"/>
      <c r="MJA564" s="17"/>
      <c r="MJB564" s="219"/>
      <c r="MJC564" s="310"/>
      <c r="MJD564" s="304"/>
      <c r="MJE564" s="408"/>
      <c r="MJF564" s="472"/>
      <c r="MJG564" s="906"/>
      <c r="MJH564" s="31"/>
      <c r="MJI564" s="419"/>
      <c r="MJJ564" s="419"/>
      <c r="MJK564" s="471"/>
      <c r="MJL564" s="17"/>
      <c r="MJM564" s="419"/>
      <c r="MJN564" s="419"/>
      <c r="MJO564" s="17"/>
      <c r="MJP564" s="17"/>
      <c r="MJQ564" s="913"/>
      <c r="MJR564" s="17"/>
      <c r="MJS564" s="17"/>
      <c r="MJT564" s="219"/>
      <c r="MJU564" s="310"/>
      <c r="MJV564" s="304"/>
      <c r="MJW564" s="408"/>
      <c r="MJX564" s="472"/>
      <c r="MJY564" s="906"/>
      <c r="MJZ564" s="31"/>
      <c r="MKA564" s="419"/>
      <c r="MKB564" s="419"/>
      <c r="MKC564" s="471"/>
      <c r="MKD564" s="17"/>
      <c r="MKE564" s="419"/>
      <c r="MKF564" s="419"/>
      <c r="MKG564" s="17"/>
      <c r="MKH564" s="17"/>
      <c r="MKI564" s="913"/>
      <c r="MKJ564" s="17"/>
      <c r="MKK564" s="17"/>
      <c r="MKL564" s="219"/>
      <c r="MKM564" s="310"/>
      <c r="MKN564" s="304"/>
      <c r="MKO564" s="408"/>
      <c r="MKP564" s="472"/>
      <c r="MKQ564" s="906"/>
      <c r="MKR564" s="31"/>
      <c r="MKS564" s="419"/>
      <c r="MKT564" s="419"/>
      <c r="MKU564" s="471"/>
      <c r="MKV564" s="17"/>
      <c r="MKW564" s="419"/>
      <c r="MKX564" s="419"/>
      <c r="MKY564" s="17"/>
      <c r="MKZ564" s="17"/>
      <c r="MLA564" s="913"/>
      <c r="MLB564" s="17"/>
      <c r="MLC564" s="17"/>
      <c r="MLD564" s="219"/>
      <c r="MLE564" s="310"/>
      <c r="MLF564" s="304"/>
      <c r="MLG564" s="408"/>
      <c r="MLH564" s="472"/>
      <c r="MLI564" s="906"/>
      <c r="MLJ564" s="31"/>
      <c r="MLK564" s="419"/>
      <c r="MLL564" s="419"/>
      <c r="MLM564" s="471"/>
      <c r="MLN564" s="17"/>
      <c r="MLO564" s="419"/>
      <c r="MLP564" s="419"/>
      <c r="MLQ564" s="17"/>
      <c r="MLR564" s="17"/>
      <c r="MLS564" s="913"/>
      <c r="MLT564" s="17"/>
      <c r="MLU564" s="17"/>
      <c r="MLV564" s="219"/>
      <c r="MLW564" s="310"/>
      <c r="MLX564" s="304"/>
      <c r="MLY564" s="408"/>
      <c r="MLZ564" s="472"/>
      <c r="MMA564" s="906"/>
      <c r="MMB564" s="31"/>
      <c r="MMC564" s="419"/>
      <c r="MMD564" s="419"/>
      <c r="MME564" s="471"/>
      <c r="MMF564" s="17"/>
      <c r="MMG564" s="419"/>
      <c r="MMH564" s="419"/>
      <c r="MMI564" s="17"/>
      <c r="MMJ564" s="17"/>
      <c r="MMK564" s="913"/>
      <c r="MML564" s="17"/>
      <c r="MMM564" s="17"/>
      <c r="MMN564" s="219"/>
      <c r="MMO564" s="310"/>
      <c r="MMP564" s="304"/>
      <c r="MMQ564" s="408"/>
      <c r="MMR564" s="472"/>
      <c r="MMS564" s="906"/>
      <c r="MMT564" s="31"/>
      <c r="MMU564" s="419"/>
      <c r="MMV564" s="419"/>
      <c r="MMW564" s="471"/>
      <c r="MMX564" s="17"/>
      <c r="MMY564" s="419"/>
      <c r="MMZ564" s="419"/>
      <c r="MNA564" s="17"/>
      <c r="MNB564" s="17"/>
      <c r="MNC564" s="913"/>
      <c r="MND564" s="17"/>
      <c r="MNE564" s="17"/>
      <c r="MNF564" s="219"/>
      <c r="MNG564" s="310"/>
      <c r="MNH564" s="304"/>
      <c r="MNI564" s="408"/>
      <c r="MNJ564" s="472"/>
      <c r="MNK564" s="906"/>
      <c r="MNL564" s="31"/>
      <c r="MNM564" s="419"/>
      <c r="MNN564" s="419"/>
      <c r="MNO564" s="471"/>
      <c r="MNP564" s="17"/>
      <c r="MNQ564" s="419"/>
      <c r="MNR564" s="419"/>
      <c r="MNS564" s="17"/>
      <c r="MNT564" s="17"/>
      <c r="MNU564" s="913"/>
      <c r="MNV564" s="17"/>
      <c r="MNW564" s="17"/>
      <c r="MNX564" s="219"/>
      <c r="MNY564" s="310"/>
      <c r="MNZ564" s="304"/>
      <c r="MOA564" s="408"/>
      <c r="MOB564" s="472"/>
      <c r="MOC564" s="906"/>
      <c r="MOD564" s="31"/>
      <c r="MOE564" s="419"/>
      <c r="MOF564" s="419"/>
      <c r="MOG564" s="471"/>
      <c r="MOH564" s="17"/>
      <c r="MOI564" s="419"/>
      <c r="MOJ564" s="419"/>
      <c r="MOK564" s="17"/>
      <c r="MOL564" s="17"/>
      <c r="MOM564" s="913"/>
      <c r="MON564" s="17"/>
      <c r="MOO564" s="17"/>
      <c r="MOP564" s="219"/>
      <c r="MOQ564" s="310"/>
      <c r="MOR564" s="304"/>
      <c r="MOS564" s="408"/>
      <c r="MOT564" s="472"/>
      <c r="MOU564" s="906"/>
      <c r="MOV564" s="31"/>
      <c r="MOW564" s="419"/>
      <c r="MOX564" s="419"/>
      <c r="MOY564" s="471"/>
      <c r="MOZ564" s="17"/>
      <c r="MPA564" s="419"/>
      <c r="MPB564" s="419"/>
      <c r="MPC564" s="17"/>
      <c r="MPD564" s="17"/>
      <c r="MPE564" s="913"/>
      <c r="MPF564" s="17"/>
      <c r="MPG564" s="17"/>
      <c r="MPH564" s="219"/>
      <c r="MPI564" s="310"/>
      <c r="MPJ564" s="304"/>
      <c r="MPK564" s="408"/>
      <c r="MPL564" s="472"/>
      <c r="MPM564" s="906"/>
      <c r="MPN564" s="31"/>
      <c r="MPO564" s="419"/>
      <c r="MPP564" s="419"/>
      <c r="MPQ564" s="471"/>
      <c r="MPR564" s="17"/>
      <c r="MPS564" s="419"/>
      <c r="MPT564" s="419"/>
      <c r="MPU564" s="17"/>
      <c r="MPV564" s="17"/>
      <c r="MPW564" s="913"/>
      <c r="MPX564" s="17"/>
      <c r="MPY564" s="17"/>
      <c r="MPZ564" s="219"/>
      <c r="MQA564" s="310"/>
      <c r="MQB564" s="304"/>
      <c r="MQC564" s="408"/>
      <c r="MQD564" s="472"/>
      <c r="MQE564" s="906"/>
      <c r="MQF564" s="31"/>
      <c r="MQG564" s="419"/>
      <c r="MQH564" s="419"/>
      <c r="MQI564" s="471"/>
      <c r="MQJ564" s="17"/>
      <c r="MQK564" s="419"/>
      <c r="MQL564" s="419"/>
      <c r="MQM564" s="17"/>
      <c r="MQN564" s="17"/>
      <c r="MQO564" s="913"/>
      <c r="MQP564" s="17"/>
      <c r="MQQ564" s="17"/>
      <c r="MQR564" s="219"/>
      <c r="MQS564" s="310"/>
      <c r="MQT564" s="304"/>
      <c r="MQU564" s="408"/>
      <c r="MQV564" s="472"/>
      <c r="MQW564" s="906"/>
      <c r="MQX564" s="31"/>
      <c r="MQY564" s="419"/>
      <c r="MQZ564" s="419"/>
      <c r="MRA564" s="471"/>
      <c r="MRB564" s="17"/>
      <c r="MRC564" s="419"/>
      <c r="MRD564" s="419"/>
      <c r="MRE564" s="17"/>
      <c r="MRF564" s="17"/>
      <c r="MRG564" s="913"/>
      <c r="MRH564" s="17"/>
      <c r="MRI564" s="17"/>
      <c r="MRJ564" s="219"/>
      <c r="MRK564" s="310"/>
      <c r="MRL564" s="304"/>
      <c r="MRM564" s="408"/>
      <c r="MRN564" s="472"/>
      <c r="MRO564" s="906"/>
      <c r="MRP564" s="31"/>
      <c r="MRQ564" s="419"/>
      <c r="MRR564" s="419"/>
      <c r="MRS564" s="471"/>
      <c r="MRT564" s="17"/>
      <c r="MRU564" s="419"/>
      <c r="MRV564" s="419"/>
      <c r="MRW564" s="17"/>
      <c r="MRX564" s="17"/>
      <c r="MRY564" s="913"/>
      <c r="MRZ564" s="17"/>
      <c r="MSA564" s="17"/>
      <c r="MSB564" s="219"/>
      <c r="MSC564" s="310"/>
      <c r="MSD564" s="304"/>
      <c r="MSE564" s="408"/>
      <c r="MSF564" s="472"/>
      <c r="MSG564" s="906"/>
      <c r="MSH564" s="31"/>
      <c r="MSI564" s="419"/>
      <c r="MSJ564" s="419"/>
      <c r="MSK564" s="471"/>
      <c r="MSL564" s="17"/>
      <c r="MSM564" s="419"/>
      <c r="MSN564" s="419"/>
      <c r="MSO564" s="17"/>
      <c r="MSP564" s="17"/>
      <c r="MSQ564" s="913"/>
      <c r="MSR564" s="17"/>
      <c r="MSS564" s="17"/>
      <c r="MST564" s="219"/>
      <c r="MSU564" s="310"/>
      <c r="MSV564" s="304"/>
      <c r="MSW564" s="408"/>
      <c r="MSX564" s="472"/>
      <c r="MSY564" s="906"/>
      <c r="MSZ564" s="31"/>
      <c r="MTA564" s="419"/>
      <c r="MTB564" s="419"/>
      <c r="MTC564" s="471"/>
      <c r="MTD564" s="17"/>
      <c r="MTE564" s="419"/>
      <c r="MTF564" s="419"/>
      <c r="MTG564" s="17"/>
      <c r="MTH564" s="17"/>
      <c r="MTI564" s="913"/>
      <c r="MTJ564" s="17"/>
      <c r="MTK564" s="17"/>
      <c r="MTL564" s="219"/>
      <c r="MTM564" s="310"/>
      <c r="MTN564" s="304"/>
      <c r="MTO564" s="408"/>
      <c r="MTP564" s="472"/>
      <c r="MTQ564" s="906"/>
      <c r="MTR564" s="31"/>
      <c r="MTS564" s="419"/>
      <c r="MTT564" s="419"/>
      <c r="MTU564" s="471"/>
      <c r="MTV564" s="17"/>
      <c r="MTW564" s="419"/>
      <c r="MTX564" s="419"/>
      <c r="MTY564" s="17"/>
      <c r="MTZ564" s="17"/>
      <c r="MUA564" s="913"/>
      <c r="MUB564" s="17"/>
      <c r="MUC564" s="17"/>
      <c r="MUD564" s="219"/>
      <c r="MUE564" s="310"/>
      <c r="MUF564" s="304"/>
      <c r="MUG564" s="408"/>
      <c r="MUH564" s="472"/>
      <c r="MUI564" s="906"/>
      <c r="MUJ564" s="31"/>
      <c r="MUK564" s="419"/>
      <c r="MUL564" s="419"/>
      <c r="MUM564" s="471"/>
      <c r="MUN564" s="17"/>
      <c r="MUO564" s="419"/>
      <c r="MUP564" s="419"/>
      <c r="MUQ564" s="17"/>
      <c r="MUR564" s="17"/>
      <c r="MUS564" s="913"/>
      <c r="MUT564" s="17"/>
      <c r="MUU564" s="17"/>
      <c r="MUV564" s="219"/>
      <c r="MUW564" s="310"/>
      <c r="MUX564" s="304"/>
      <c r="MUY564" s="408"/>
      <c r="MUZ564" s="472"/>
      <c r="MVA564" s="906"/>
      <c r="MVB564" s="31"/>
      <c r="MVC564" s="419"/>
      <c r="MVD564" s="419"/>
      <c r="MVE564" s="471"/>
      <c r="MVF564" s="17"/>
      <c r="MVG564" s="419"/>
      <c r="MVH564" s="419"/>
      <c r="MVI564" s="17"/>
      <c r="MVJ564" s="17"/>
      <c r="MVK564" s="913"/>
      <c r="MVL564" s="17"/>
      <c r="MVM564" s="17"/>
      <c r="MVN564" s="219"/>
      <c r="MVO564" s="310"/>
      <c r="MVP564" s="304"/>
      <c r="MVQ564" s="408"/>
      <c r="MVR564" s="472"/>
      <c r="MVS564" s="906"/>
      <c r="MVT564" s="31"/>
      <c r="MVU564" s="419"/>
      <c r="MVV564" s="419"/>
      <c r="MVW564" s="471"/>
      <c r="MVX564" s="17"/>
      <c r="MVY564" s="419"/>
      <c r="MVZ564" s="419"/>
      <c r="MWA564" s="17"/>
      <c r="MWB564" s="17"/>
      <c r="MWC564" s="913"/>
      <c r="MWD564" s="17"/>
      <c r="MWE564" s="17"/>
      <c r="MWF564" s="219"/>
      <c r="MWG564" s="310"/>
      <c r="MWH564" s="304"/>
      <c r="MWI564" s="408"/>
      <c r="MWJ564" s="472"/>
      <c r="MWK564" s="906"/>
      <c r="MWL564" s="31"/>
      <c r="MWM564" s="419"/>
      <c r="MWN564" s="419"/>
      <c r="MWO564" s="471"/>
      <c r="MWP564" s="17"/>
      <c r="MWQ564" s="419"/>
      <c r="MWR564" s="419"/>
      <c r="MWS564" s="17"/>
      <c r="MWT564" s="17"/>
      <c r="MWU564" s="913"/>
      <c r="MWV564" s="17"/>
      <c r="MWW564" s="17"/>
      <c r="MWX564" s="219"/>
      <c r="MWY564" s="310"/>
      <c r="MWZ564" s="304"/>
      <c r="MXA564" s="408"/>
      <c r="MXB564" s="472"/>
      <c r="MXC564" s="906"/>
      <c r="MXD564" s="31"/>
      <c r="MXE564" s="419"/>
      <c r="MXF564" s="419"/>
      <c r="MXG564" s="471"/>
      <c r="MXH564" s="17"/>
      <c r="MXI564" s="419"/>
      <c r="MXJ564" s="419"/>
      <c r="MXK564" s="17"/>
      <c r="MXL564" s="17"/>
      <c r="MXM564" s="913"/>
      <c r="MXN564" s="17"/>
      <c r="MXO564" s="17"/>
      <c r="MXP564" s="219"/>
      <c r="MXQ564" s="310"/>
      <c r="MXR564" s="304"/>
      <c r="MXS564" s="408"/>
      <c r="MXT564" s="472"/>
      <c r="MXU564" s="906"/>
      <c r="MXV564" s="31"/>
      <c r="MXW564" s="419"/>
      <c r="MXX564" s="419"/>
      <c r="MXY564" s="471"/>
      <c r="MXZ564" s="17"/>
      <c r="MYA564" s="419"/>
      <c r="MYB564" s="419"/>
      <c r="MYC564" s="17"/>
      <c r="MYD564" s="17"/>
      <c r="MYE564" s="913"/>
      <c r="MYF564" s="17"/>
      <c r="MYG564" s="17"/>
      <c r="MYH564" s="219"/>
      <c r="MYI564" s="310"/>
      <c r="MYJ564" s="304"/>
      <c r="MYK564" s="408"/>
      <c r="MYL564" s="472"/>
      <c r="MYM564" s="906"/>
      <c r="MYN564" s="31"/>
      <c r="MYO564" s="419"/>
      <c r="MYP564" s="419"/>
      <c r="MYQ564" s="471"/>
      <c r="MYR564" s="17"/>
      <c r="MYS564" s="419"/>
      <c r="MYT564" s="419"/>
      <c r="MYU564" s="17"/>
      <c r="MYV564" s="17"/>
      <c r="MYW564" s="913"/>
      <c r="MYX564" s="17"/>
      <c r="MYY564" s="17"/>
      <c r="MYZ564" s="219"/>
      <c r="MZA564" s="310"/>
      <c r="MZB564" s="304"/>
      <c r="MZC564" s="408"/>
      <c r="MZD564" s="472"/>
      <c r="MZE564" s="906"/>
      <c r="MZF564" s="31"/>
      <c r="MZG564" s="419"/>
      <c r="MZH564" s="419"/>
      <c r="MZI564" s="471"/>
      <c r="MZJ564" s="17"/>
      <c r="MZK564" s="419"/>
      <c r="MZL564" s="419"/>
      <c r="MZM564" s="17"/>
      <c r="MZN564" s="17"/>
      <c r="MZO564" s="913"/>
      <c r="MZP564" s="17"/>
      <c r="MZQ564" s="17"/>
      <c r="MZR564" s="219"/>
      <c r="MZS564" s="310"/>
      <c r="MZT564" s="304"/>
      <c r="MZU564" s="408"/>
      <c r="MZV564" s="472"/>
      <c r="MZW564" s="906"/>
      <c r="MZX564" s="31"/>
      <c r="MZY564" s="419"/>
      <c r="MZZ564" s="419"/>
      <c r="NAA564" s="471"/>
      <c r="NAB564" s="17"/>
      <c r="NAC564" s="419"/>
      <c r="NAD564" s="419"/>
      <c r="NAE564" s="17"/>
      <c r="NAF564" s="17"/>
      <c r="NAG564" s="913"/>
      <c r="NAH564" s="17"/>
      <c r="NAI564" s="17"/>
      <c r="NAJ564" s="219"/>
      <c r="NAK564" s="310"/>
      <c r="NAL564" s="304"/>
      <c r="NAM564" s="408"/>
      <c r="NAN564" s="472"/>
      <c r="NAO564" s="906"/>
      <c r="NAP564" s="31"/>
      <c r="NAQ564" s="419"/>
      <c r="NAR564" s="419"/>
      <c r="NAS564" s="471"/>
      <c r="NAT564" s="17"/>
      <c r="NAU564" s="419"/>
      <c r="NAV564" s="419"/>
      <c r="NAW564" s="17"/>
      <c r="NAX564" s="17"/>
      <c r="NAY564" s="913"/>
      <c r="NAZ564" s="17"/>
      <c r="NBA564" s="17"/>
      <c r="NBB564" s="219"/>
      <c r="NBC564" s="310"/>
      <c r="NBD564" s="304"/>
      <c r="NBE564" s="408"/>
      <c r="NBF564" s="472"/>
      <c r="NBG564" s="906"/>
      <c r="NBH564" s="31"/>
      <c r="NBI564" s="419"/>
      <c r="NBJ564" s="419"/>
      <c r="NBK564" s="471"/>
      <c r="NBL564" s="17"/>
      <c r="NBM564" s="419"/>
      <c r="NBN564" s="419"/>
      <c r="NBO564" s="17"/>
      <c r="NBP564" s="17"/>
      <c r="NBQ564" s="913"/>
      <c r="NBR564" s="17"/>
      <c r="NBS564" s="17"/>
      <c r="NBT564" s="219"/>
      <c r="NBU564" s="310"/>
      <c r="NBV564" s="304"/>
      <c r="NBW564" s="408"/>
      <c r="NBX564" s="472"/>
      <c r="NBY564" s="906"/>
      <c r="NBZ564" s="31"/>
      <c r="NCA564" s="419"/>
      <c r="NCB564" s="419"/>
      <c r="NCC564" s="471"/>
      <c r="NCD564" s="17"/>
      <c r="NCE564" s="419"/>
      <c r="NCF564" s="419"/>
      <c r="NCG564" s="17"/>
      <c r="NCH564" s="17"/>
      <c r="NCI564" s="913"/>
      <c r="NCJ564" s="17"/>
      <c r="NCK564" s="17"/>
      <c r="NCL564" s="219"/>
      <c r="NCM564" s="310"/>
      <c r="NCN564" s="304"/>
      <c r="NCO564" s="408"/>
      <c r="NCP564" s="472"/>
      <c r="NCQ564" s="906"/>
      <c r="NCR564" s="31"/>
      <c r="NCS564" s="419"/>
      <c r="NCT564" s="419"/>
      <c r="NCU564" s="471"/>
      <c r="NCV564" s="17"/>
      <c r="NCW564" s="419"/>
      <c r="NCX564" s="419"/>
      <c r="NCY564" s="17"/>
      <c r="NCZ564" s="17"/>
      <c r="NDA564" s="913"/>
      <c r="NDB564" s="17"/>
      <c r="NDC564" s="17"/>
      <c r="NDD564" s="219"/>
      <c r="NDE564" s="310"/>
      <c r="NDF564" s="304"/>
      <c r="NDG564" s="408"/>
      <c r="NDH564" s="472"/>
      <c r="NDI564" s="906"/>
      <c r="NDJ564" s="31"/>
      <c r="NDK564" s="419"/>
      <c r="NDL564" s="419"/>
      <c r="NDM564" s="471"/>
      <c r="NDN564" s="17"/>
      <c r="NDO564" s="419"/>
      <c r="NDP564" s="419"/>
      <c r="NDQ564" s="17"/>
      <c r="NDR564" s="17"/>
      <c r="NDS564" s="913"/>
      <c r="NDT564" s="17"/>
      <c r="NDU564" s="17"/>
      <c r="NDV564" s="219"/>
      <c r="NDW564" s="310"/>
      <c r="NDX564" s="304"/>
      <c r="NDY564" s="408"/>
      <c r="NDZ564" s="472"/>
      <c r="NEA564" s="906"/>
      <c r="NEB564" s="31"/>
      <c r="NEC564" s="419"/>
      <c r="NED564" s="419"/>
      <c r="NEE564" s="471"/>
      <c r="NEF564" s="17"/>
      <c r="NEG564" s="419"/>
      <c r="NEH564" s="419"/>
      <c r="NEI564" s="17"/>
      <c r="NEJ564" s="17"/>
      <c r="NEK564" s="913"/>
      <c r="NEL564" s="17"/>
      <c r="NEM564" s="17"/>
      <c r="NEN564" s="219"/>
      <c r="NEO564" s="310"/>
      <c r="NEP564" s="304"/>
      <c r="NEQ564" s="408"/>
      <c r="NER564" s="472"/>
      <c r="NES564" s="906"/>
      <c r="NET564" s="31"/>
      <c r="NEU564" s="419"/>
      <c r="NEV564" s="419"/>
      <c r="NEW564" s="471"/>
      <c r="NEX564" s="17"/>
      <c r="NEY564" s="419"/>
      <c r="NEZ564" s="419"/>
      <c r="NFA564" s="17"/>
      <c r="NFB564" s="17"/>
      <c r="NFC564" s="913"/>
      <c r="NFD564" s="17"/>
      <c r="NFE564" s="17"/>
      <c r="NFF564" s="219"/>
      <c r="NFG564" s="310"/>
      <c r="NFH564" s="304"/>
      <c r="NFI564" s="408"/>
      <c r="NFJ564" s="472"/>
      <c r="NFK564" s="906"/>
      <c r="NFL564" s="31"/>
      <c r="NFM564" s="419"/>
      <c r="NFN564" s="419"/>
      <c r="NFO564" s="471"/>
      <c r="NFP564" s="17"/>
      <c r="NFQ564" s="419"/>
      <c r="NFR564" s="419"/>
      <c r="NFS564" s="17"/>
      <c r="NFT564" s="17"/>
      <c r="NFU564" s="913"/>
      <c r="NFV564" s="17"/>
      <c r="NFW564" s="17"/>
      <c r="NFX564" s="219"/>
      <c r="NFY564" s="310"/>
      <c r="NFZ564" s="304"/>
      <c r="NGA564" s="408"/>
      <c r="NGB564" s="472"/>
      <c r="NGC564" s="906"/>
      <c r="NGD564" s="31"/>
      <c r="NGE564" s="419"/>
      <c r="NGF564" s="419"/>
      <c r="NGG564" s="471"/>
      <c r="NGH564" s="17"/>
      <c r="NGI564" s="419"/>
      <c r="NGJ564" s="419"/>
      <c r="NGK564" s="17"/>
      <c r="NGL564" s="17"/>
      <c r="NGM564" s="913"/>
      <c r="NGN564" s="17"/>
      <c r="NGO564" s="17"/>
      <c r="NGP564" s="219"/>
      <c r="NGQ564" s="310"/>
      <c r="NGR564" s="304"/>
      <c r="NGS564" s="408"/>
      <c r="NGT564" s="472"/>
      <c r="NGU564" s="906"/>
      <c r="NGV564" s="31"/>
      <c r="NGW564" s="419"/>
      <c r="NGX564" s="419"/>
      <c r="NGY564" s="471"/>
      <c r="NGZ564" s="17"/>
      <c r="NHA564" s="419"/>
      <c r="NHB564" s="419"/>
      <c r="NHC564" s="17"/>
      <c r="NHD564" s="17"/>
      <c r="NHE564" s="913"/>
      <c r="NHF564" s="17"/>
      <c r="NHG564" s="17"/>
      <c r="NHH564" s="219"/>
      <c r="NHI564" s="310"/>
      <c r="NHJ564" s="304"/>
      <c r="NHK564" s="408"/>
      <c r="NHL564" s="472"/>
      <c r="NHM564" s="906"/>
      <c r="NHN564" s="31"/>
      <c r="NHO564" s="419"/>
      <c r="NHP564" s="419"/>
      <c r="NHQ564" s="471"/>
      <c r="NHR564" s="17"/>
      <c r="NHS564" s="419"/>
      <c r="NHT564" s="419"/>
      <c r="NHU564" s="17"/>
      <c r="NHV564" s="17"/>
      <c r="NHW564" s="913"/>
      <c r="NHX564" s="17"/>
      <c r="NHY564" s="17"/>
      <c r="NHZ564" s="219"/>
      <c r="NIA564" s="310"/>
      <c r="NIB564" s="304"/>
      <c r="NIC564" s="408"/>
      <c r="NID564" s="472"/>
      <c r="NIE564" s="906"/>
      <c r="NIF564" s="31"/>
      <c r="NIG564" s="419"/>
      <c r="NIH564" s="419"/>
      <c r="NII564" s="471"/>
      <c r="NIJ564" s="17"/>
      <c r="NIK564" s="419"/>
      <c r="NIL564" s="419"/>
      <c r="NIM564" s="17"/>
      <c r="NIN564" s="17"/>
      <c r="NIO564" s="913"/>
      <c r="NIP564" s="17"/>
      <c r="NIQ564" s="17"/>
      <c r="NIR564" s="219"/>
      <c r="NIS564" s="310"/>
      <c r="NIT564" s="304"/>
      <c r="NIU564" s="408"/>
      <c r="NIV564" s="472"/>
      <c r="NIW564" s="906"/>
      <c r="NIX564" s="31"/>
      <c r="NIY564" s="419"/>
      <c r="NIZ564" s="419"/>
      <c r="NJA564" s="471"/>
      <c r="NJB564" s="17"/>
      <c r="NJC564" s="419"/>
      <c r="NJD564" s="419"/>
      <c r="NJE564" s="17"/>
      <c r="NJF564" s="17"/>
      <c r="NJG564" s="913"/>
      <c r="NJH564" s="17"/>
      <c r="NJI564" s="17"/>
      <c r="NJJ564" s="219"/>
      <c r="NJK564" s="310"/>
      <c r="NJL564" s="304"/>
      <c r="NJM564" s="408"/>
      <c r="NJN564" s="472"/>
      <c r="NJO564" s="906"/>
      <c r="NJP564" s="31"/>
      <c r="NJQ564" s="419"/>
      <c r="NJR564" s="419"/>
      <c r="NJS564" s="471"/>
      <c r="NJT564" s="17"/>
      <c r="NJU564" s="419"/>
      <c r="NJV564" s="419"/>
      <c r="NJW564" s="17"/>
      <c r="NJX564" s="17"/>
      <c r="NJY564" s="913"/>
      <c r="NJZ564" s="17"/>
      <c r="NKA564" s="17"/>
      <c r="NKB564" s="219"/>
      <c r="NKC564" s="310"/>
      <c r="NKD564" s="304"/>
      <c r="NKE564" s="408"/>
      <c r="NKF564" s="472"/>
      <c r="NKG564" s="906"/>
      <c r="NKH564" s="31"/>
      <c r="NKI564" s="419"/>
      <c r="NKJ564" s="419"/>
      <c r="NKK564" s="471"/>
      <c r="NKL564" s="17"/>
      <c r="NKM564" s="419"/>
      <c r="NKN564" s="419"/>
      <c r="NKO564" s="17"/>
      <c r="NKP564" s="17"/>
      <c r="NKQ564" s="913"/>
      <c r="NKR564" s="17"/>
      <c r="NKS564" s="17"/>
      <c r="NKT564" s="219"/>
      <c r="NKU564" s="310"/>
      <c r="NKV564" s="304"/>
      <c r="NKW564" s="408"/>
      <c r="NKX564" s="472"/>
      <c r="NKY564" s="906"/>
      <c r="NKZ564" s="31"/>
      <c r="NLA564" s="419"/>
      <c r="NLB564" s="419"/>
      <c r="NLC564" s="471"/>
      <c r="NLD564" s="17"/>
      <c r="NLE564" s="419"/>
      <c r="NLF564" s="419"/>
      <c r="NLG564" s="17"/>
      <c r="NLH564" s="17"/>
      <c r="NLI564" s="913"/>
      <c r="NLJ564" s="17"/>
      <c r="NLK564" s="17"/>
      <c r="NLL564" s="219"/>
      <c r="NLM564" s="310"/>
      <c r="NLN564" s="304"/>
      <c r="NLO564" s="408"/>
      <c r="NLP564" s="472"/>
      <c r="NLQ564" s="906"/>
      <c r="NLR564" s="31"/>
      <c r="NLS564" s="419"/>
      <c r="NLT564" s="419"/>
      <c r="NLU564" s="471"/>
      <c r="NLV564" s="17"/>
      <c r="NLW564" s="419"/>
      <c r="NLX564" s="419"/>
      <c r="NLY564" s="17"/>
      <c r="NLZ564" s="17"/>
      <c r="NMA564" s="913"/>
      <c r="NMB564" s="17"/>
      <c r="NMC564" s="17"/>
      <c r="NMD564" s="219"/>
      <c r="NME564" s="310"/>
      <c r="NMF564" s="304"/>
      <c r="NMG564" s="408"/>
      <c r="NMH564" s="472"/>
      <c r="NMI564" s="906"/>
      <c r="NMJ564" s="31"/>
      <c r="NMK564" s="419"/>
      <c r="NML564" s="419"/>
      <c r="NMM564" s="471"/>
      <c r="NMN564" s="17"/>
      <c r="NMO564" s="419"/>
      <c r="NMP564" s="419"/>
      <c r="NMQ564" s="17"/>
      <c r="NMR564" s="17"/>
      <c r="NMS564" s="913"/>
      <c r="NMT564" s="17"/>
      <c r="NMU564" s="17"/>
      <c r="NMV564" s="219"/>
      <c r="NMW564" s="310"/>
      <c r="NMX564" s="304"/>
      <c r="NMY564" s="408"/>
      <c r="NMZ564" s="472"/>
      <c r="NNA564" s="906"/>
      <c r="NNB564" s="31"/>
      <c r="NNC564" s="419"/>
      <c r="NND564" s="419"/>
      <c r="NNE564" s="471"/>
      <c r="NNF564" s="17"/>
      <c r="NNG564" s="419"/>
      <c r="NNH564" s="419"/>
      <c r="NNI564" s="17"/>
      <c r="NNJ564" s="17"/>
      <c r="NNK564" s="913"/>
      <c r="NNL564" s="17"/>
      <c r="NNM564" s="17"/>
      <c r="NNN564" s="219"/>
      <c r="NNO564" s="310"/>
      <c r="NNP564" s="304"/>
      <c r="NNQ564" s="408"/>
      <c r="NNR564" s="472"/>
      <c r="NNS564" s="906"/>
      <c r="NNT564" s="31"/>
      <c r="NNU564" s="419"/>
      <c r="NNV564" s="419"/>
      <c r="NNW564" s="471"/>
      <c r="NNX564" s="17"/>
      <c r="NNY564" s="419"/>
      <c r="NNZ564" s="419"/>
      <c r="NOA564" s="17"/>
      <c r="NOB564" s="17"/>
      <c r="NOC564" s="913"/>
      <c r="NOD564" s="17"/>
      <c r="NOE564" s="17"/>
      <c r="NOF564" s="219"/>
      <c r="NOG564" s="310"/>
      <c r="NOH564" s="304"/>
      <c r="NOI564" s="408"/>
      <c r="NOJ564" s="472"/>
      <c r="NOK564" s="906"/>
      <c r="NOL564" s="31"/>
      <c r="NOM564" s="419"/>
      <c r="NON564" s="419"/>
      <c r="NOO564" s="471"/>
      <c r="NOP564" s="17"/>
      <c r="NOQ564" s="419"/>
      <c r="NOR564" s="419"/>
      <c r="NOS564" s="17"/>
      <c r="NOT564" s="17"/>
      <c r="NOU564" s="913"/>
      <c r="NOV564" s="17"/>
      <c r="NOW564" s="17"/>
      <c r="NOX564" s="219"/>
      <c r="NOY564" s="310"/>
      <c r="NOZ564" s="304"/>
      <c r="NPA564" s="408"/>
      <c r="NPB564" s="472"/>
      <c r="NPC564" s="906"/>
      <c r="NPD564" s="31"/>
      <c r="NPE564" s="419"/>
      <c r="NPF564" s="419"/>
      <c r="NPG564" s="471"/>
      <c r="NPH564" s="17"/>
      <c r="NPI564" s="419"/>
      <c r="NPJ564" s="419"/>
      <c r="NPK564" s="17"/>
      <c r="NPL564" s="17"/>
      <c r="NPM564" s="913"/>
      <c r="NPN564" s="17"/>
      <c r="NPO564" s="17"/>
      <c r="NPP564" s="219"/>
      <c r="NPQ564" s="310"/>
      <c r="NPR564" s="304"/>
      <c r="NPS564" s="408"/>
      <c r="NPT564" s="472"/>
      <c r="NPU564" s="906"/>
      <c r="NPV564" s="31"/>
      <c r="NPW564" s="419"/>
      <c r="NPX564" s="419"/>
      <c r="NPY564" s="471"/>
      <c r="NPZ564" s="17"/>
      <c r="NQA564" s="419"/>
      <c r="NQB564" s="419"/>
      <c r="NQC564" s="17"/>
      <c r="NQD564" s="17"/>
      <c r="NQE564" s="913"/>
      <c r="NQF564" s="17"/>
      <c r="NQG564" s="17"/>
      <c r="NQH564" s="219"/>
      <c r="NQI564" s="310"/>
      <c r="NQJ564" s="304"/>
      <c r="NQK564" s="408"/>
      <c r="NQL564" s="472"/>
      <c r="NQM564" s="906"/>
      <c r="NQN564" s="31"/>
      <c r="NQO564" s="419"/>
      <c r="NQP564" s="419"/>
      <c r="NQQ564" s="471"/>
      <c r="NQR564" s="17"/>
      <c r="NQS564" s="419"/>
      <c r="NQT564" s="419"/>
      <c r="NQU564" s="17"/>
      <c r="NQV564" s="17"/>
      <c r="NQW564" s="913"/>
      <c r="NQX564" s="17"/>
      <c r="NQY564" s="17"/>
      <c r="NQZ564" s="219"/>
      <c r="NRA564" s="310"/>
      <c r="NRB564" s="304"/>
      <c r="NRC564" s="408"/>
      <c r="NRD564" s="472"/>
      <c r="NRE564" s="906"/>
      <c r="NRF564" s="31"/>
      <c r="NRG564" s="419"/>
      <c r="NRH564" s="419"/>
      <c r="NRI564" s="471"/>
      <c r="NRJ564" s="17"/>
      <c r="NRK564" s="419"/>
      <c r="NRL564" s="419"/>
      <c r="NRM564" s="17"/>
      <c r="NRN564" s="17"/>
      <c r="NRO564" s="913"/>
      <c r="NRP564" s="17"/>
      <c r="NRQ564" s="17"/>
      <c r="NRR564" s="219"/>
      <c r="NRS564" s="310"/>
      <c r="NRT564" s="304"/>
      <c r="NRU564" s="408"/>
      <c r="NRV564" s="472"/>
      <c r="NRW564" s="906"/>
      <c r="NRX564" s="31"/>
      <c r="NRY564" s="419"/>
      <c r="NRZ564" s="419"/>
      <c r="NSA564" s="471"/>
      <c r="NSB564" s="17"/>
      <c r="NSC564" s="419"/>
      <c r="NSD564" s="419"/>
      <c r="NSE564" s="17"/>
      <c r="NSF564" s="17"/>
      <c r="NSG564" s="913"/>
      <c r="NSH564" s="17"/>
      <c r="NSI564" s="17"/>
      <c r="NSJ564" s="219"/>
      <c r="NSK564" s="310"/>
      <c r="NSL564" s="304"/>
      <c r="NSM564" s="408"/>
      <c r="NSN564" s="472"/>
      <c r="NSO564" s="906"/>
      <c r="NSP564" s="31"/>
      <c r="NSQ564" s="419"/>
      <c r="NSR564" s="419"/>
      <c r="NSS564" s="471"/>
      <c r="NST564" s="17"/>
      <c r="NSU564" s="419"/>
      <c r="NSV564" s="419"/>
      <c r="NSW564" s="17"/>
      <c r="NSX564" s="17"/>
      <c r="NSY564" s="913"/>
      <c r="NSZ564" s="17"/>
      <c r="NTA564" s="17"/>
      <c r="NTB564" s="219"/>
      <c r="NTC564" s="310"/>
      <c r="NTD564" s="304"/>
      <c r="NTE564" s="408"/>
      <c r="NTF564" s="472"/>
      <c r="NTG564" s="906"/>
      <c r="NTH564" s="31"/>
      <c r="NTI564" s="419"/>
      <c r="NTJ564" s="419"/>
      <c r="NTK564" s="471"/>
      <c r="NTL564" s="17"/>
      <c r="NTM564" s="419"/>
      <c r="NTN564" s="419"/>
      <c r="NTO564" s="17"/>
      <c r="NTP564" s="17"/>
      <c r="NTQ564" s="913"/>
      <c r="NTR564" s="17"/>
      <c r="NTS564" s="17"/>
      <c r="NTT564" s="219"/>
      <c r="NTU564" s="310"/>
      <c r="NTV564" s="304"/>
      <c r="NTW564" s="408"/>
      <c r="NTX564" s="472"/>
      <c r="NTY564" s="906"/>
      <c r="NTZ564" s="31"/>
      <c r="NUA564" s="419"/>
      <c r="NUB564" s="419"/>
      <c r="NUC564" s="471"/>
      <c r="NUD564" s="17"/>
      <c r="NUE564" s="419"/>
      <c r="NUF564" s="419"/>
      <c r="NUG564" s="17"/>
      <c r="NUH564" s="17"/>
      <c r="NUI564" s="913"/>
      <c r="NUJ564" s="17"/>
      <c r="NUK564" s="17"/>
      <c r="NUL564" s="219"/>
      <c r="NUM564" s="310"/>
      <c r="NUN564" s="304"/>
      <c r="NUO564" s="408"/>
      <c r="NUP564" s="472"/>
      <c r="NUQ564" s="906"/>
      <c r="NUR564" s="31"/>
      <c r="NUS564" s="419"/>
      <c r="NUT564" s="419"/>
      <c r="NUU564" s="471"/>
      <c r="NUV564" s="17"/>
      <c r="NUW564" s="419"/>
      <c r="NUX564" s="419"/>
      <c r="NUY564" s="17"/>
      <c r="NUZ564" s="17"/>
      <c r="NVA564" s="913"/>
      <c r="NVB564" s="17"/>
      <c r="NVC564" s="17"/>
      <c r="NVD564" s="219"/>
      <c r="NVE564" s="310"/>
      <c r="NVF564" s="304"/>
      <c r="NVG564" s="408"/>
      <c r="NVH564" s="472"/>
      <c r="NVI564" s="906"/>
      <c r="NVJ564" s="31"/>
      <c r="NVK564" s="419"/>
      <c r="NVL564" s="419"/>
      <c r="NVM564" s="471"/>
      <c r="NVN564" s="17"/>
      <c r="NVO564" s="419"/>
      <c r="NVP564" s="419"/>
      <c r="NVQ564" s="17"/>
      <c r="NVR564" s="17"/>
      <c r="NVS564" s="913"/>
      <c r="NVT564" s="17"/>
      <c r="NVU564" s="17"/>
      <c r="NVV564" s="219"/>
      <c r="NVW564" s="310"/>
      <c r="NVX564" s="304"/>
      <c r="NVY564" s="408"/>
      <c r="NVZ564" s="472"/>
      <c r="NWA564" s="906"/>
      <c r="NWB564" s="31"/>
      <c r="NWC564" s="419"/>
      <c r="NWD564" s="419"/>
      <c r="NWE564" s="471"/>
      <c r="NWF564" s="17"/>
      <c r="NWG564" s="419"/>
      <c r="NWH564" s="419"/>
      <c r="NWI564" s="17"/>
      <c r="NWJ564" s="17"/>
      <c r="NWK564" s="913"/>
      <c r="NWL564" s="17"/>
      <c r="NWM564" s="17"/>
      <c r="NWN564" s="219"/>
      <c r="NWO564" s="310"/>
      <c r="NWP564" s="304"/>
      <c r="NWQ564" s="408"/>
      <c r="NWR564" s="472"/>
      <c r="NWS564" s="906"/>
      <c r="NWT564" s="31"/>
      <c r="NWU564" s="419"/>
      <c r="NWV564" s="419"/>
      <c r="NWW564" s="471"/>
      <c r="NWX564" s="17"/>
      <c r="NWY564" s="419"/>
      <c r="NWZ564" s="419"/>
      <c r="NXA564" s="17"/>
      <c r="NXB564" s="17"/>
      <c r="NXC564" s="913"/>
      <c r="NXD564" s="17"/>
      <c r="NXE564" s="17"/>
      <c r="NXF564" s="219"/>
      <c r="NXG564" s="310"/>
      <c r="NXH564" s="304"/>
      <c r="NXI564" s="408"/>
      <c r="NXJ564" s="472"/>
      <c r="NXK564" s="906"/>
      <c r="NXL564" s="31"/>
      <c r="NXM564" s="419"/>
      <c r="NXN564" s="419"/>
      <c r="NXO564" s="471"/>
      <c r="NXP564" s="17"/>
      <c r="NXQ564" s="419"/>
      <c r="NXR564" s="419"/>
      <c r="NXS564" s="17"/>
      <c r="NXT564" s="17"/>
      <c r="NXU564" s="913"/>
      <c r="NXV564" s="17"/>
      <c r="NXW564" s="17"/>
      <c r="NXX564" s="219"/>
      <c r="NXY564" s="310"/>
      <c r="NXZ564" s="304"/>
      <c r="NYA564" s="408"/>
      <c r="NYB564" s="472"/>
      <c r="NYC564" s="906"/>
      <c r="NYD564" s="31"/>
      <c r="NYE564" s="419"/>
      <c r="NYF564" s="419"/>
      <c r="NYG564" s="471"/>
      <c r="NYH564" s="17"/>
      <c r="NYI564" s="419"/>
      <c r="NYJ564" s="419"/>
      <c r="NYK564" s="17"/>
      <c r="NYL564" s="17"/>
      <c r="NYM564" s="913"/>
      <c r="NYN564" s="17"/>
      <c r="NYO564" s="17"/>
      <c r="NYP564" s="219"/>
      <c r="NYQ564" s="310"/>
      <c r="NYR564" s="304"/>
      <c r="NYS564" s="408"/>
      <c r="NYT564" s="472"/>
      <c r="NYU564" s="906"/>
      <c r="NYV564" s="31"/>
      <c r="NYW564" s="419"/>
      <c r="NYX564" s="419"/>
      <c r="NYY564" s="471"/>
      <c r="NYZ564" s="17"/>
      <c r="NZA564" s="419"/>
      <c r="NZB564" s="419"/>
      <c r="NZC564" s="17"/>
      <c r="NZD564" s="17"/>
      <c r="NZE564" s="913"/>
      <c r="NZF564" s="17"/>
      <c r="NZG564" s="17"/>
      <c r="NZH564" s="219"/>
      <c r="NZI564" s="310"/>
      <c r="NZJ564" s="304"/>
      <c r="NZK564" s="408"/>
      <c r="NZL564" s="472"/>
      <c r="NZM564" s="906"/>
      <c r="NZN564" s="31"/>
      <c r="NZO564" s="419"/>
      <c r="NZP564" s="419"/>
      <c r="NZQ564" s="471"/>
      <c r="NZR564" s="17"/>
      <c r="NZS564" s="419"/>
      <c r="NZT564" s="419"/>
      <c r="NZU564" s="17"/>
      <c r="NZV564" s="17"/>
      <c r="NZW564" s="913"/>
      <c r="NZX564" s="17"/>
      <c r="NZY564" s="17"/>
      <c r="NZZ564" s="219"/>
      <c r="OAA564" s="310"/>
      <c r="OAB564" s="304"/>
      <c r="OAC564" s="408"/>
      <c r="OAD564" s="472"/>
      <c r="OAE564" s="906"/>
      <c r="OAF564" s="31"/>
      <c r="OAG564" s="419"/>
      <c r="OAH564" s="419"/>
      <c r="OAI564" s="471"/>
      <c r="OAJ564" s="17"/>
      <c r="OAK564" s="419"/>
      <c r="OAL564" s="419"/>
      <c r="OAM564" s="17"/>
      <c r="OAN564" s="17"/>
      <c r="OAO564" s="913"/>
      <c r="OAP564" s="17"/>
      <c r="OAQ564" s="17"/>
      <c r="OAR564" s="219"/>
      <c r="OAS564" s="310"/>
      <c r="OAT564" s="304"/>
      <c r="OAU564" s="408"/>
      <c r="OAV564" s="472"/>
      <c r="OAW564" s="906"/>
      <c r="OAX564" s="31"/>
      <c r="OAY564" s="419"/>
      <c r="OAZ564" s="419"/>
      <c r="OBA564" s="471"/>
      <c r="OBB564" s="17"/>
      <c r="OBC564" s="419"/>
      <c r="OBD564" s="419"/>
      <c r="OBE564" s="17"/>
      <c r="OBF564" s="17"/>
      <c r="OBG564" s="913"/>
      <c r="OBH564" s="17"/>
      <c r="OBI564" s="17"/>
      <c r="OBJ564" s="219"/>
      <c r="OBK564" s="310"/>
      <c r="OBL564" s="304"/>
      <c r="OBM564" s="408"/>
      <c r="OBN564" s="472"/>
      <c r="OBO564" s="906"/>
      <c r="OBP564" s="31"/>
      <c r="OBQ564" s="419"/>
      <c r="OBR564" s="419"/>
      <c r="OBS564" s="471"/>
      <c r="OBT564" s="17"/>
      <c r="OBU564" s="419"/>
      <c r="OBV564" s="419"/>
      <c r="OBW564" s="17"/>
      <c r="OBX564" s="17"/>
      <c r="OBY564" s="913"/>
      <c r="OBZ564" s="17"/>
      <c r="OCA564" s="17"/>
      <c r="OCB564" s="219"/>
      <c r="OCC564" s="310"/>
      <c r="OCD564" s="304"/>
      <c r="OCE564" s="408"/>
      <c r="OCF564" s="472"/>
      <c r="OCG564" s="906"/>
      <c r="OCH564" s="31"/>
      <c r="OCI564" s="419"/>
      <c r="OCJ564" s="419"/>
      <c r="OCK564" s="471"/>
      <c r="OCL564" s="17"/>
      <c r="OCM564" s="419"/>
      <c r="OCN564" s="419"/>
      <c r="OCO564" s="17"/>
      <c r="OCP564" s="17"/>
      <c r="OCQ564" s="913"/>
      <c r="OCR564" s="17"/>
      <c r="OCS564" s="17"/>
      <c r="OCT564" s="219"/>
      <c r="OCU564" s="310"/>
      <c r="OCV564" s="304"/>
      <c r="OCW564" s="408"/>
      <c r="OCX564" s="472"/>
      <c r="OCY564" s="906"/>
      <c r="OCZ564" s="31"/>
      <c r="ODA564" s="419"/>
      <c r="ODB564" s="419"/>
      <c r="ODC564" s="471"/>
      <c r="ODD564" s="17"/>
      <c r="ODE564" s="419"/>
      <c r="ODF564" s="419"/>
      <c r="ODG564" s="17"/>
      <c r="ODH564" s="17"/>
      <c r="ODI564" s="913"/>
      <c r="ODJ564" s="17"/>
      <c r="ODK564" s="17"/>
      <c r="ODL564" s="219"/>
      <c r="ODM564" s="310"/>
      <c r="ODN564" s="304"/>
      <c r="ODO564" s="408"/>
      <c r="ODP564" s="472"/>
      <c r="ODQ564" s="906"/>
      <c r="ODR564" s="31"/>
      <c r="ODS564" s="419"/>
      <c r="ODT564" s="419"/>
      <c r="ODU564" s="471"/>
      <c r="ODV564" s="17"/>
      <c r="ODW564" s="419"/>
      <c r="ODX564" s="419"/>
      <c r="ODY564" s="17"/>
      <c r="ODZ564" s="17"/>
      <c r="OEA564" s="913"/>
      <c r="OEB564" s="17"/>
      <c r="OEC564" s="17"/>
      <c r="OED564" s="219"/>
      <c r="OEE564" s="310"/>
      <c r="OEF564" s="304"/>
      <c r="OEG564" s="408"/>
      <c r="OEH564" s="472"/>
      <c r="OEI564" s="906"/>
      <c r="OEJ564" s="31"/>
      <c r="OEK564" s="419"/>
      <c r="OEL564" s="419"/>
      <c r="OEM564" s="471"/>
      <c r="OEN564" s="17"/>
      <c r="OEO564" s="419"/>
      <c r="OEP564" s="419"/>
      <c r="OEQ564" s="17"/>
      <c r="OER564" s="17"/>
      <c r="OES564" s="913"/>
      <c r="OET564" s="17"/>
      <c r="OEU564" s="17"/>
      <c r="OEV564" s="219"/>
      <c r="OEW564" s="310"/>
      <c r="OEX564" s="304"/>
      <c r="OEY564" s="408"/>
      <c r="OEZ564" s="472"/>
      <c r="OFA564" s="906"/>
      <c r="OFB564" s="31"/>
      <c r="OFC564" s="419"/>
      <c r="OFD564" s="419"/>
      <c r="OFE564" s="471"/>
      <c r="OFF564" s="17"/>
      <c r="OFG564" s="419"/>
      <c r="OFH564" s="419"/>
      <c r="OFI564" s="17"/>
      <c r="OFJ564" s="17"/>
      <c r="OFK564" s="913"/>
      <c r="OFL564" s="17"/>
      <c r="OFM564" s="17"/>
      <c r="OFN564" s="219"/>
      <c r="OFO564" s="310"/>
      <c r="OFP564" s="304"/>
      <c r="OFQ564" s="408"/>
      <c r="OFR564" s="472"/>
      <c r="OFS564" s="906"/>
      <c r="OFT564" s="31"/>
      <c r="OFU564" s="419"/>
      <c r="OFV564" s="419"/>
      <c r="OFW564" s="471"/>
      <c r="OFX564" s="17"/>
      <c r="OFY564" s="419"/>
      <c r="OFZ564" s="419"/>
      <c r="OGA564" s="17"/>
      <c r="OGB564" s="17"/>
      <c r="OGC564" s="913"/>
      <c r="OGD564" s="17"/>
      <c r="OGE564" s="17"/>
      <c r="OGF564" s="219"/>
      <c r="OGG564" s="310"/>
      <c r="OGH564" s="304"/>
      <c r="OGI564" s="408"/>
      <c r="OGJ564" s="472"/>
      <c r="OGK564" s="906"/>
      <c r="OGL564" s="31"/>
      <c r="OGM564" s="419"/>
      <c r="OGN564" s="419"/>
      <c r="OGO564" s="471"/>
      <c r="OGP564" s="17"/>
      <c r="OGQ564" s="419"/>
      <c r="OGR564" s="419"/>
      <c r="OGS564" s="17"/>
      <c r="OGT564" s="17"/>
      <c r="OGU564" s="913"/>
      <c r="OGV564" s="17"/>
      <c r="OGW564" s="17"/>
      <c r="OGX564" s="219"/>
      <c r="OGY564" s="310"/>
      <c r="OGZ564" s="304"/>
      <c r="OHA564" s="408"/>
      <c r="OHB564" s="472"/>
      <c r="OHC564" s="906"/>
      <c r="OHD564" s="31"/>
      <c r="OHE564" s="419"/>
      <c r="OHF564" s="419"/>
      <c r="OHG564" s="471"/>
      <c r="OHH564" s="17"/>
      <c r="OHI564" s="419"/>
      <c r="OHJ564" s="419"/>
      <c r="OHK564" s="17"/>
      <c r="OHL564" s="17"/>
      <c r="OHM564" s="913"/>
      <c r="OHN564" s="17"/>
      <c r="OHO564" s="17"/>
      <c r="OHP564" s="219"/>
      <c r="OHQ564" s="310"/>
      <c r="OHR564" s="304"/>
      <c r="OHS564" s="408"/>
      <c r="OHT564" s="472"/>
      <c r="OHU564" s="906"/>
      <c r="OHV564" s="31"/>
      <c r="OHW564" s="419"/>
      <c r="OHX564" s="419"/>
      <c r="OHY564" s="471"/>
      <c r="OHZ564" s="17"/>
      <c r="OIA564" s="419"/>
      <c r="OIB564" s="419"/>
      <c r="OIC564" s="17"/>
      <c r="OID564" s="17"/>
      <c r="OIE564" s="913"/>
      <c r="OIF564" s="17"/>
      <c r="OIG564" s="17"/>
      <c r="OIH564" s="219"/>
      <c r="OII564" s="310"/>
      <c r="OIJ564" s="304"/>
      <c r="OIK564" s="408"/>
      <c r="OIL564" s="472"/>
      <c r="OIM564" s="906"/>
      <c r="OIN564" s="31"/>
      <c r="OIO564" s="419"/>
      <c r="OIP564" s="419"/>
      <c r="OIQ564" s="471"/>
      <c r="OIR564" s="17"/>
      <c r="OIS564" s="419"/>
      <c r="OIT564" s="419"/>
      <c r="OIU564" s="17"/>
      <c r="OIV564" s="17"/>
      <c r="OIW564" s="913"/>
      <c r="OIX564" s="17"/>
      <c r="OIY564" s="17"/>
      <c r="OIZ564" s="219"/>
      <c r="OJA564" s="310"/>
      <c r="OJB564" s="304"/>
      <c r="OJC564" s="408"/>
      <c r="OJD564" s="472"/>
      <c r="OJE564" s="906"/>
      <c r="OJF564" s="31"/>
      <c r="OJG564" s="419"/>
      <c r="OJH564" s="419"/>
      <c r="OJI564" s="471"/>
      <c r="OJJ564" s="17"/>
      <c r="OJK564" s="419"/>
      <c r="OJL564" s="419"/>
      <c r="OJM564" s="17"/>
      <c r="OJN564" s="17"/>
      <c r="OJO564" s="913"/>
      <c r="OJP564" s="17"/>
      <c r="OJQ564" s="17"/>
      <c r="OJR564" s="219"/>
      <c r="OJS564" s="310"/>
      <c r="OJT564" s="304"/>
      <c r="OJU564" s="408"/>
      <c r="OJV564" s="472"/>
      <c r="OJW564" s="906"/>
      <c r="OJX564" s="31"/>
      <c r="OJY564" s="419"/>
      <c r="OJZ564" s="419"/>
      <c r="OKA564" s="471"/>
      <c r="OKB564" s="17"/>
      <c r="OKC564" s="419"/>
      <c r="OKD564" s="419"/>
      <c r="OKE564" s="17"/>
      <c r="OKF564" s="17"/>
      <c r="OKG564" s="913"/>
      <c r="OKH564" s="17"/>
      <c r="OKI564" s="17"/>
      <c r="OKJ564" s="219"/>
      <c r="OKK564" s="310"/>
      <c r="OKL564" s="304"/>
      <c r="OKM564" s="408"/>
      <c r="OKN564" s="472"/>
      <c r="OKO564" s="906"/>
      <c r="OKP564" s="31"/>
      <c r="OKQ564" s="419"/>
      <c r="OKR564" s="419"/>
      <c r="OKS564" s="471"/>
      <c r="OKT564" s="17"/>
      <c r="OKU564" s="419"/>
      <c r="OKV564" s="419"/>
      <c r="OKW564" s="17"/>
      <c r="OKX564" s="17"/>
      <c r="OKY564" s="913"/>
      <c r="OKZ564" s="17"/>
      <c r="OLA564" s="17"/>
      <c r="OLB564" s="219"/>
      <c r="OLC564" s="310"/>
      <c r="OLD564" s="304"/>
      <c r="OLE564" s="408"/>
      <c r="OLF564" s="472"/>
      <c r="OLG564" s="906"/>
      <c r="OLH564" s="31"/>
      <c r="OLI564" s="419"/>
      <c r="OLJ564" s="419"/>
      <c r="OLK564" s="471"/>
      <c r="OLL564" s="17"/>
      <c r="OLM564" s="419"/>
      <c r="OLN564" s="419"/>
      <c r="OLO564" s="17"/>
      <c r="OLP564" s="17"/>
      <c r="OLQ564" s="913"/>
      <c r="OLR564" s="17"/>
      <c r="OLS564" s="17"/>
      <c r="OLT564" s="219"/>
      <c r="OLU564" s="310"/>
      <c r="OLV564" s="304"/>
      <c r="OLW564" s="408"/>
      <c r="OLX564" s="472"/>
      <c r="OLY564" s="906"/>
      <c r="OLZ564" s="31"/>
      <c r="OMA564" s="419"/>
      <c r="OMB564" s="419"/>
      <c r="OMC564" s="471"/>
      <c r="OMD564" s="17"/>
      <c r="OME564" s="419"/>
      <c r="OMF564" s="419"/>
      <c r="OMG564" s="17"/>
      <c r="OMH564" s="17"/>
      <c r="OMI564" s="913"/>
      <c r="OMJ564" s="17"/>
      <c r="OMK564" s="17"/>
      <c r="OML564" s="219"/>
      <c r="OMM564" s="310"/>
      <c r="OMN564" s="304"/>
      <c r="OMO564" s="408"/>
      <c r="OMP564" s="472"/>
      <c r="OMQ564" s="906"/>
      <c r="OMR564" s="31"/>
      <c r="OMS564" s="419"/>
      <c r="OMT564" s="419"/>
      <c r="OMU564" s="471"/>
      <c r="OMV564" s="17"/>
      <c r="OMW564" s="419"/>
      <c r="OMX564" s="419"/>
      <c r="OMY564" s="17"/>
      <c r="OMZ564" s="17"/>
      <c r="ONA564" s="913"/>
      <c r="ONB564" s="17"/>
      <c r="ONC564" s="17"/>
      <c r="OND564" s="219"/>
      <c r="ONE564" s="310"/>
      <c r="ONF564" s="304"/>
      <c r="ONG564" s="408"/>
      <c r="ONH564" s="472"/>
      <c r="ONI564" s="906"/>
      <c r="ONJ564" s="31"/>
      <c r="ONK564" s="419"/>
      <c r="ONL564" s="419"/>
      <c r="ONM564" s="471"/>
      <c r="ONN564" s="17"/>
      <c r="ONO564" s="419"/>
      <c r="ONP564" s="419"/>
      <c r="ONQ564" s="17"/>
      <c r="ONR564" s="17"/>
      <c r="ONS564" s="913"/>
      <c r="ONT564" s="17"/>
      <c r="ONU564" s="17"/>
      <c r="ONV564" s="219"/>
      <c r="ONW564" s="310"/>
      <c r="ONX564" s="304"/>
      <c r="ONY564" s="408"/>
      <c r="ONZ564" s="472"/>
      <c r="OOA564" s="906"/>
      <c r="OOB564" s="31"/>
      <c r="OOC564" s="419"/>
      <c r="OOD564" s="419"/>
      <c r="OOE564" s="471"/>
      <c r="OOF564" s="17"/>
      <c r="OOG564" s="419"/>
      <c r="OOH564" s="419"/>
      <c r="OOI564" s="17"/>
      <c r="OOJ564" s="17"/>
      <c r="OOK564" s="913"/>
      <c r="OOL564" s="17"/>
      <c r="OOM564" s="17"/>
      <c r="OON564" s="219"/>
      <c r="OOO564" s="310"/>
      <c r="OOP564" s="304"/>
      <c r="OOQ564" s="408"/>
      <c r="OOR564" s="472"/>
      <c r="OOS564" s="906"/>
      <c r="OOT564" s="31"/>
      <c r="OOU564" s="419"/>
      <c r="OOV564" s="419"/>
      <c r="OOW564" s="471"/>
      <c r="OOX564" s="17"/>
      <c r="OOY564" s="419"/>
      <c r="OOZ564" s="419"/>
      <c r="OPA564" s="17"/>
      <c r="OPB564" s="17"/>
      <c r="OPC564" s="913"/>
      <c r="OPD564" s="17"/>
      <c r="OPE564" s="17"/>
      <c r="OPF564" s="219"/>
      <c r="OPG564" s="310"/>
      <c r="OPH564" s="304"/>
      <c r="OPI564" s="408"/>
      <c r="OPJ564" s="472"/>
      <c r="OPK564" s="906"/>
      <c r="OPL564" s="31"/>
      <c r="OPM564" s="419"/>
      <c r="OPN564" s="419"/>
      <c r="OPO564" s="471"/>
      <c r="OPP564" s="17"/>
      <c r="OPQ564" s="419"/>
      <c r="OPR564" s="419"/>
      <c r="OPS564" s="17"/>
      <c r="OPT564" s="17"/>
      <c r="OPU564" s="913"/>
      <c r="OPV564" s="17"/>
      <c r="OPW564" s="17"/>
      <c r="OPX564" s="219"/>
      <c r="OPY564" s="310"/>
      <c r="OPZ564" s="304"/>
      <c r="OQA564" s="408"/>
      <c r="OQB564" s="472"/>
      <c r="OQC564" s="906"/>
      <c r="OQD564" s="31"/>
      <c r="OQE564" s="419"/>
      <c r="OQF564" s="419"/>
      <c r="OQG564" s="471"/>
      <c r="OQH564" s="17"/>
      <c r="OQI564" s="419"/>
      <c r="OQJ564" s="419"/>
      <c r="OQK564" s="17"/>
      <c r="OQL564" s="17"/>
      <c r="OQM564" s="913"/>
      <c r="OQN564" s="17"/>
      <c r="OQO564" s="17"/>
      <c r="OQP564" s="219"/>
      <c r="OQQ564" s="310"/>
      <c r="OQR564" s="304"/>
      <c r="OQS564" s="408"/>
      <c r="OQT564" s="472"/>
      <c r="OQU564" s="906"/>
      <c r="OQV564" s="31"/>
      <c r="OQW564" s="419"/>
      <c r="OQX564" s="419"/>
      <c r="OQY564" s="471"/>
      <c r="OQZ564" s="17"/>
      <c r="ORA564" s="419"/>
      <c r="ORB564" s="419"/>
      <c r="ORC564" s="17"/>
      <c r="ORD564" s="17"/>
      <c r="ORE564" s="913"/>
      <c r="ORF564" s="17"/>
      <c r="ORG564" s="17"/>
      <c r="ORH564" s="219"/>
      <c r="ORI564" s="310"/>
      <c r="ORJ564" s="304"/>
      <c r="ORK564" s="408"/>
      <c r="ORL564" s="472"/>
      <c r="ORM564" s="906"/>
      <c r="ORN564" s="31"/>
      <c r="ORO564" s="419"/>
      <c r="ORP564" s="419"/>
      <c r="ORQ564" s="471"/>
      <c r="ORR564" s="17"/>
      <c r="ORS564" s="419"/>
      <c r="ORT564" s="419"/>
      <c r="ORU564" s="17"/>
      <c r="ORV564" s="17"/>
      <c r="ORW564" s="913"/>
      <c r="ORX564" s="17"/>
      <c r="ORY564" s="17"/>
      <c r="ORZ564" s="219"/>
      <c r="OSA564" s="310"/>
      <c r="OSB564" s="304"/>
      <c r="OSC564" s="408"/>
      <c r="OSD564" s="472"/>
      <c r="OSE564" s="906"/>
      <c r="OSF564" s="31"/>
      <c r="OSG564" s="419"/>
      <c r="OSH564" s="419"/>
      <c r="OSI564" s="471"/>
      <c r="OSJ564" s="17"/>
      <c r="OSK564" s="419"/>
      <c r="OSL564" s="419"/>
      <c r="OSM564" s="17"/>
      <c r="OSN564" s="17"/>
      <c r="OSO564" s="913"/>
      <c r="OSP564" s="17"/>
      <c r="OSQ564" s="17"/>
      <c r="OSR564" s="219"/>
      <c r="OSS564" s="310"/>
      <c r="OST564" s="304"/>
      <c r="OSU564" s="408"/>
      <c r="OSV564" s="472"/>
      <c r="OSW564" s="906"/>
      <c r="OSX564" s="31"/>
      <c r="OSY564" s="419"/>
      <c r="OSZ564" s="419"/>
      <c r="OTA564" s="471"/>
      <c r="OTB564" s="17"/>
      <c r="OTC564" s="419"/>
      <c r="OTD564" s="419"/>
      <c r="OTE564" s="17"/>
      <c r="OTF564" s="17"/>
      <c r="OTG564" s="913"/>
      <c r="OTH564" s="17"/>
      <c r="OTI564" s="17"/>
      <c r="OTJ564" s="219"/>
      <c r="OTK564" s="310"/>
      <c r="OTL564" s="304"/>
      <c r="OTM564" s="408"/>
      <c r="OTN564" s="472"/>
      <c r="OTO564" s="906"/>
      <c r="OTP564" s="31"/>
      <c r="OTQ564" s="419"/>
      <c r="OTR564" s="419"/>
      <c r="OTS564" s="471"/>
      <c r="OTT564" s="17"/>
      <c r="OTU564" s="419"/>
      <c r="OTV564" s="419"/>
      <c r="OTW564" s="17"/>
      <c r="OTX564" s="17"/>
      <c r="OTY564" s="913"/>
      <c r="OTZ564" s="17"/>
      <c r="OUA564" s="17"/>
      <c r="OUB564" s="219"/>
      <c r="OUC564" s="310"/>
      <c r="OUD564" s="304"/>
      <c r="OUE564" s="408"/>
      <c r="OUF564" s="472"/>
      <c r="OUG564" s="906"/>
      <c r="OUH564" s="31"/>
      <c r="OUI564" s="419"/>
      <c r="OUJ564" s="419"/>
      <c r="OUK564" s="471"/>
      <c r="OUL564" s="17"/>
      <c r="OUM564" s="419"/>
      <c r="OUN564" s="419"/>
      <c r="OUO564" s="17"/>
      <c r="OUP564" s="17"/>
      <c r="OUQ564" s="913"/>
      <c r="OUR564" s="17"/>
      <c r="OUS564" s="17"/>
      <c r="OUT564" s="219"/>
      <c r="OUU564" s="310"/>
      <c r="OUV564" s="304"/>
      <c r="OUW564" s="408"/>
      <c r="OUX564" s="472"/>
      <c r="OUY564" s="906"/>
      <c r="OUZ564" s="31"/>
      <c r="OVA564" s="419"/>
      <c r="OVB564" s="419"/>
      <c r="OVC564" s="471"/>
      <c r="OVD564" s="17"/>
      <c r="OVE564" s="419"/>
      <c r="OVF564" s="419"/>
      <c r="OVG564" s="17"/>
      <c r="OVH564" s="17"/>
      <c r="OVI564" s="913"/>
      <c r="OVJ564" s="17"/>
      <c r="OVK564" s="17"/>
      <c r="OVL564" s="219"/>
      <c r="OVM564" s="310"/>
      <c r="OVN564" s="304"/>
      <c r="OVO564" s="408"/>
      <c r="OVP564" s="472"/>
      <c r="OVQ564" s="906"/>
      <c r="OVR564" s="31"/>
      <c r="OVS564" s="419"/>
      <c r="OVT564" s="419"/>
      <c r="OVU564" s="471"/>
      <c r="OVV564" s="17"/>
      <c r="OVW564" s="419"/>
      <c r="OVX564" s="419"/>
      <c r="OVY564" s="17"/>
      <c r="OVZ564" s="17"/>
      <c r="OWA564" s="913"/>
      <c r="OWB564" s="17"/>
      <c r="OWC564" s="17"/>
      <c r="OWD564" s="219"/>
      <c r="OWE564" s="310"/>
      <c r="OWF564" s="304"/>
      <c r="OWG564" s="408"/>
      <c r="OWH564" s="472"/>
      <c r="OWI564" s="906"/>
      <c r="OWJ564" s="31"/>
      <c r="OWK564" s="419"/>
      <c r="OWL564" s="419"/>
      <c r="OWM564" s="471"/>
      <c r="OWN564" s="17"/>
      <c r="OWO564" s="419"/>
      <c r="OWP564" s="419"/>
      <c r="OWQ564" s="17"/>
      <c r="OWR564" s="17"/>
      <c r="OWS564" s="913"/>
      <c r="OWT564" s="17"/>
      <c r="OWU564" s="17"/>
      <c r="OWV564" s="219"/>
      <c r="OWW564" s="310"/>
      <c r="OWX564" s="304"/>
      <c r="OWY564" s="408"/>
      <c r="OWZ564" s="472"/>
      <c r="OXA564" s="906"/>
      <c r="OXB564" s="31"/>
      <c r="OXC564" s="419"/>
      <c r="OXD564" s="419"/>
      <c r="OXE564" s="471"/>
      <c r="OXF564" s="17"/>
      <c r="OXG564" s="419"/>
      <c r="OXH564" s="419"/>
      <c r="OXI564" s="17"/>
      <c r="OXJ564" s="17"/>
      <c r="OXK564" s="913"/>
      <c r="OXL564" s="17"/>
      <c r="OXM564" s="17"/>
      <c r="OXN564" s="219"/>
      <c r="OXO564" s="310"/>
      <c r="OXP564" s="304"/>
      <c r="OXQ564" s="408"/>
      <c r="OXR564" s="472"/>
      <c r="OXS564" s="906"/>
      <c r="OXT564" s="31"/>
      <c r="OXU564" s="419"/>
      <c r="OXV564" s="419"/>
      <c r="OXW564" s="471"/>
      <c r="OXX564" s="17"/>
      <c r="OXY564" s="419"/>
      <c r="OXZ564" s="419"/>
      <c r="OYA564" s="17"/>
      <c r="OYB564" s="17"/>
      <c r="OYC564" s="913"/>
      <c r="OYD564" s="17"/>
      <c r="OYE564" s="17"/>
      <c r="OYF564" s="219"/>
      <c r="OYG564" s="310"/>
      <c r="OYH564" s="304"/>
      <c r="OYI564" s="408"/>
      <c r="OYJ564" s="472"/>
      <c r="OYK564" s="906"/>
      <c r="OYL564" s="31"/>
      <c r="OYM564" s="419"/>
      <c r="OYN564" s="419"/>
      <c r="OYO564" s="471"/>
      <c r="OYP564" s="17"/>
      <c r="OYQ564" s="419"/>
      <c r="OYR564" s="419"/>
      <c r="OYS564" s="17"/>
      <c r="OYT564" s="17"/>
      <c r="OYU564" s="913"/>
      <c r="OYV564" s="17"/>
      <c r="OYW564" s="17"/>
      <c r="OYX564" s="219"/>
      <c r="OYY564" s="310"/>
      <c r="OYZ564" s="304"/>
      <c r="OZA564" s="408"/>
      <c r="OZB564" s="472"/>
      <c r="OZC564" s="906"/>
      <c r="OZD564" s="31"/>
      <c r="OZE564" s="419"/>
      <c r="OZF564" s="419"/>
      <c r="OZG564" s="471"/>
      <c r="OZH564" s="17"/>
      <c r="OZI564" s="419"/>
      <c r="OZJ564" s="419"/>
      <c r="OZK564" s="17"/>
      <c r="OZL564" s="17"/>
      <c r="OZM564" s="913"/>
      <c r="OZN564" s="17"/>
      <c r="OZO564" s="17"/>
      <c r="OZP564" s="219"/>
      <c r="OZQ564" s="310"/>
      <c r="OZR564" s="304"/>
      <c r="OZS564" s="408"/>
      <c r="OZT564" s="472"/>
      <c r="OZU564" s="906"/>
      <c r="OZV564" s="31"/>
      <c r="OZW564" s="419"/>
      <c r="OZX564" s="419"/>
      <c r="OZY564" s="471"/>
      <c r="OZZ564" s="17"/>
      <c r="PAA564" s="419"/>
      <c r="PAB564" s="419"/>
      <c r="PAC564" s="17"/>
      <c r="PAD564" s="17"/>
      <c r="PAE564" s="913"/>
      <c r="PAF564" s="17"/>
      <c r="PAG564" s="17"/>
      <c r="PAH564" s="219"/>
      <c r="PAI564" s="310"/>
      <c r="PAJ564" s="304"/>
      <c r="PAK564" s="408"/>
      <c r="PAL564" s="472"/>
      <c r="PAM564" s="906"/>
      <c r="PAN564" s="31"/>
      <c r="PAO564" s="419"/>
      <c r="PAP564" s="419"/>
      <c r="PAQ564" s="471"/>
      <c r="PAR564" s="17"/>
      <c r="PAS564" s="419"/>
      <c r="PAT564" s="419"/>
      <c r="PAU564" s="17"/>
      <c r="PAV564" s="17"/>
      <c r="PAW564" s="913"/>
      <c r="PAX564" s="17"/>
      <c r="PAY564" s="17"/>
      <c r="PAZ564" s="219"/>
      <c r="PBA564" s="310"/>
      <c r="PBB564" s="304"/>
      <c r="PBC564" s="408"/>
      <c r="PBD564" s="472"/>
      <c r="PBE564" s="906"/>
      <c r="PBF564" s="31"/>
      <c r="PBG564" s="419"/>
      <c r="PBH564" s="419"/>
      <c r="PBI564" s="471"/>
      <c r="PBJ564" s="17"/>
      <c r="PBK564" s="419"/>
      <c r="PBL564" s="419"/>
      <c r="PBM564" s="17"/>
      <c r="PBN564" s="17"/>
      <c r="PBO564" s="913"/>
      <c r="PBP564" s="17"/>
      <c r="PBQ564" s="17"/>
      <c r="PBR564" s="219"/>
      <c r="PBS564" s="310"/>
      <c r="PBT564" s="304"/>
      <c r="PBU564" s="408"/>
      <c r="PBV564" s="472"/>
      <c r="PBW564" s="906"/>
      <c r="PBX564" s="31"/>
      <c r="PBY564" s="419"/>
      <c r="PBZ564" s="419"/>
      <c r="PCA564" s="471"/>
      <c r="PCB564" s="17"/>
      <c r="PCC564" s="419"/>
      <c r="PCD564" s="419"/>
      <c r="PCE564" s="17"/>
      <c r="PCF564" s="17"/>
      <c r="PCG564" s="913"/>
      <c r="PCH564" s="17"/>
      <c r="PCI564" s="17"/>
      <c r="PCJ564" s="219"/>
      <c r="PCK564" s="310"/>
      <c r="PCL564" s="304"/>
      <c r="PCM564" s="408"/>
      <c r="PCN564" s="472"/>
      <c r="PCO564" s="906"/>
      <c r="PCP564" s="31"/>
      <c r="PCQ564" s="419"/>
      <c r="PCR564" s="419"/>
      <c r="PCS564" s="471"/>
      <c r="PCT564" s="17"/>
      <c r="PCU564" s="419"/>
      <c r="PCV564" s="419"/>
      <c r="PCW564" s="17"/>
      <c r="PCX564" s="17"/>
      <c r="PCY564" s="913"/>
      <c r="PCZ564" s="17"/>
      <c r="PDA564" s="17"/>
      <c r="PDB564" s="219"/>
      <c r="PDC564" s="310"/>
      <c r="PDD564" s="304"/>
      <c r="PDE564" s="408"/>
      <c r="PDF564" s="472"/>
      <c r="PDG564" s="906"/>
      <c r="PDH564" s="31"/>
      <c r="PDI564" s="419"/>
      <c r="PDJ564" s="419"/>
      <c r="PDK564" s="471"/>
      <c r="PDL564" s="17"/>
      <c r="PDM564" s="419"/>
      <c r="PDN564" s="419"/>
      <c r="PDO564" s="17"/>
      <c r="PDP564" s="17"/>
      <c r="PDQ564" s="913"/>
      <c r="PDR564" s="17"/>
      <c r="PDS564" s="17"/>
      <c r="PDT564" s="219"/>
      <c r="PDU564" s="310"/>
      <c r="PDV564" s="304"/>
      <c r="PDW564" s="408"/>
      <c r="PDX564" s="472"/>
      <c r="PDY564" s="906"/>
      <c r="PDZ564" s="31"/>
      <c r="PEA564" s="419"/>
      <c r="PEB564" s="419"/>
      <c r="PEC564" s="471"/>
      <c r="PED564" s="17"/>
      <c r="PEE564" s="419"/>
      <c r="PEF564" s="419"/>
      <c r="PEG564" s="17"/>
      <c r="PEH564" s="17"/>
      <c r="PEI564" s="913"/>
      <c r="PEJ564" s="17"/>
      <c r="PEK564" s="17"/>
      <c r="PEL564" s="219"/>
      <c r="PEM564" s="310"/>
      <c r="PEN564" s="304"/>
      <c r="PEO564" s="408"/>
      <c r="PEP564" s="472"/>
      <c r="PEQ564" s="906"/>
      <c r="PER564" s="31"/>
      <c r="PES564" s="419"/>
      <c r="PET564" s="419"/>
      <c r="PEU564" s="471"/>
      <c r="PEV564" s="17"/>
      <c r="PEW564" s="419"/>
      <c r="PEX564" s="419"/>
      <c r="PEY564" s="17"/>
      <c r="PEZ564" s="17"/>
      <c r="PFA564" s="913"/>
      <c r="PFB564" s="17"/>
      <c r="PFC564" s="17"/>
      <c r="PFD564" s="219"/>
      <c r="PFE564" s="310"/>
      <c r="PFF564" s="304"/>
      <c r="PFG564" s="408"/>
      <c r="PFH564" s="472"/>
      <c r="PFI564" s="906"/>
      <c r="PFJ564" s="31"/>
      <c r="PFK564" s="419"/>
      <c r="PFL564" s="419"/>
      <c r="PFM564" s="471"/>
      <c r="PFN564" s="17"/>
      <c r="PFO564" s="419"/>
      <c r="PFP564" s="419"/>
      <c r="PFQ564" s="17"/>
      <c r="PFR564" s="17"/>
      <c r="PFS564" s="913"/>
      <c r="PFT564" s="17"/>
      <c r="PFU564" s="17"/>
      <c r="PFV564" s="219"/>
      <c r="PFW564" s="310"/>
      <c r="PFX564" s="304"/>
      <c r="PFY564" s="408"/>
      <c r="PFZ564" s="472"/>
      <c r="PGA564" s="906"/>
      <c r="PGB564" s="31"/>
      <c r="PGC564" s="419"/>
      <c r="PGD564" s="419"/>
      <c r="PGE564" s="471"/>
      <c r="PGF564" s="17"/>
      <c r="PGG564" s="419"/>
      <c r="PGH564" s="419"/>
      <c r="PGI564" s="17"/>
      <c r="PGJ564" s="17"/>
      <c r="PGK564" s="913"/>
      <c r="PGL564" s="17"/>
      <c r="PGM564" s="17"/>
      <c r="PGN564" s="219"/>
      <c r="PGO564" s="310"/>
      <c r="PGP564" s="304"/>
      <c r="PGQ564" s="408"/>
      <c r="PGR564" s="472"/>
      <c r="PGS564" s="906"/>
      <c r="PGT564" s="31"/>
      <c r="PGU564" s="419"/>
      <c r="PGV564" s="419"/>
      <c r="PGW564" s="471"/>
      <c r="PGX564" s="17"/>
      <c r="PGY564" s="419"/>
      <c r="PGZ564" s="419"/>
      <c r="PHA564" s="17"/>
      <c r="PHB564" s="17"/>
      <c r="PHC564" s="913"/>
      <c r="PHD564" s="17"/>
      <c r="PHE564" s="17"/>
      <c r="PHF564" s="219"/>
      <c r="PHG564" s="310"/>
      <c r="PHH564" s="304"/>
      <c r="PHI564" s="408"/>
      <c r="PHJ564" s="472"/>
      <c r="PHK564" s="906"/>
      <c r="PHL564" s="31"/>
      <c r="PHM564" s="419"/>
      <c r="PHN564" s="419"/>
      <c r="PHO564" s="471"/>
      <c r="PHP564" s="17"/>
      <c r="PHQ564" s="419"/>
      <c r="PHR564" s="419"/>
      <c r="PHS564" s="17"/>
      <c r="PHT564" s="17"/>
      <c r="PHU564" s="913"/>
      <c r="PHV564" s="17"/>
      <c r="PHW564" s="17"/>
      <c r="PHX564" s="219"/>
      <c r="PHY564" s="310"/>
      <c r="PHZ564" s="304"/>
      <c r="PIA564" s="408"/>
      <c r="PIB564" s="472"/>
      <c r="PIC564" s="906"/>
      <c r="PID564" s="31"/>
      <c r="PIE564" s="419"/>
      <c r="PIF564" s="419"/>
      <c r="PIG564" s="471"/>
      <c r="PIH564" s="17"/>
      <c r="PII564" s="419"/>
      <c r="PIJ564" s="419"/>
      <c r="PIK564" s="17"/>
      <c r="PIL564" s="17"/>
      <c r="PIM564" s="913"/>
      <c r="PIN564" s="17"/>
      <c r="PIO564" s="17"/>
      <c r="PIP564" s="219"/>
      <c r="PIQ564" s="310"/>
      <c r="PIR564" s="304"/>
      <c r="PIS564" s="408"/>
      <c r="PIT564" s="472"/>
      <c r="PIU564" s="906"/>
      <c r="PIV564" s="31"/>
      <c r="PIW564" s="419"/>
      <c r="PIX564" s="419"/>
      <c r="PIY564" s="471"/>
      <c r="PIZ564" s="17"/>
      <c r="PJA564" s="419"/>
      <c r="PJB564" s="419"/>
      <c r="PJC564" s="17"/>
      <c r="PJD564" s="17"/>
      <c r="PJE564" s="913"/>
      <c r="PJF564" s="17"/>
      <c r="PJG564" s="17"/>
      <c r="PJH564" s="219"/>
      <c r="PJI564" s="310"/>
      <c r="PJJ564" s="304"/>
      <c r="PJK564" s="408"/>
      <c r="PJL564" s="472"/>
      <c r="PJM564" s="906"/>
      <c r="PJN564" s="31"/>
      <c r="PJO564" s="419"/>
      <c r="PJP564" s="419"/>
      <c r="PJQ564" s="471"/>
      <c r="PJR564" s="17"/>
      <c r="PJS564" s="419"/>
      <c r="PJT564" s="419"/>
      <c r="PJU564" s="17"/>
      <c r="PJV564" s="17"/>
      <c r="PJW564" s="913"/>
      <c r="PJX564" s="17"/>
      <c r="PJY564" s="17"/>
      <c r="PJZ564" s="219"/>
      <c r="PKA564" s="310"/>
      <c r="PKB564" s="304"/>
      <c r="PKC564" s="408"/>
      <c r="PKD564" s="472"/>
      <c r="PKE564" s="906"/>
      <c r="PKF564" s="31"/>
      <c r="PKG564" s="419"/>
      <c r="PKH564" s="419"/>
      <c r="PKI564" s="471"/>
      <c r="PKJ564" s="17"/>
      <c r="PKK564" s="419"/>
      <c r="PKL564" s="419"/>
      <c r="PKM564" s="17"/>
      <c r="PKN564" s="17"/>
      <c r="PKO564" s="913"/>
      <c r="PKP564" s="17"/>
      <c r="PKQ564" s="17"/>
      <c r="PKR564" s="219"/>
      <c r="PKS564" s="310"/>
      <c r="PKT564" s="304"/>
      <c r="PKU564" s="408"/>
      <c r="PKV564" s="472"/>
      <c r="PKW564" s="906"/>
      <c r="PKX564" s="31"/>
      <c r="PKY564" s="419"/>
      <c r="PKZ564" s="419"/>
      <c r="PLA564" s="471"/>
      <c r="PLB564" s="17"/>
      <c r="PLC564" s="419"/>
      <c r="PLD564" s="419"/>
      <c r="PLE564" s="17"/>
      <c r="PLF564" s="17"/>
      <c r="PLG564" s="913"/>
      <c r="PLH564" s="17"/>
      <c r="PLI564" s="17"/>
      <c r="PLJ564" s="219"/>
      <c r="PLK564" s="310"/>
      <c r="PLL564" s="304"/>
      <c r="PLM564" s="408"/>
      <c r="PLN564" s="472"/>
      <c r="PLO564" s="906"/>
      <c r="PLP564" s="31"/>
      <c r="PLQ564" s="419"/>
      <c r="PLR564" s="419"/>
      <c r="PLS564" s="471"/>
      <c r="PLT564" s="17"/>
      <c r="PLU564" s="419"/>
      <c r="PLV564" s="419"/>
      <c r="PLW564" s="17"/>
      <c r="PLX564" s="17"/>
      <c r="PLY564" s="913"/>
      <c r="PLZ564" s="17"/>
      <c r="PMA564" s="17"/>
      <c r="PMB564" s="219"/>
      <c r="PMC564" s="310"/>
      <c r="PMD564" s="304"/>
      <c r="PME564" s="408"/>
      <c r="PMF564" s="472"/>
      <c r="PMG564" s="906"/>
      <c r="PMH564" s="31"/>
      <c r="PMI564" s="419"/>
      <c r="PMJ564" s="419"/>
      <c r="PMK564" s="471"/>
      <c r="PML564" s="17"/>
      <c r="PMM564" s="419"/>
      <c r="PMN564" s="419"/>
      <c r="PMO564" s="17"/>
      <c r="PMP564" s="17"/>
      <c r="PMQ564" s="913"/>
      <c r="PMR564" s="17"/>
      <c r="PMS564" s="17"/>
      <c r="PMT564" s="219"/>
      <c r="PMU564" s="310"/>
      <c r="PMV564" s="304"/>
      <c r="PMW564" s="408"/>
      <c r="PMX564" s="472"/>
      <c r="PMY564" s="906"/>
      <c r="PMZ564" s="31"/>
      <c r="PNA564" s="419"/>
      <c r="PNB564" s="419"/>
      <c r="PNC564" s="471"/>
      <c r="PND564" s="17"/>
      <c r="PNE564" s="419"/>
      <c r="PNF564" s="419"/>
      <c r="PNG564" s="17"/>
      <c r="PNH564" s="17"/>
      <c r="PNI564" s="913"/>
      <c r="PNJ564" s="17"/>
      <c r="PNK564" s="17"/>
      <c r="PNL564" s="219"/>
      <c r="PNM564" s="310"/>
      <c r="PNN564" s="304"/>
      <c r="PNO564" s="408"/>
      <c r="PNP564" s="472"/>
      <c r="PNQ564" s="906"/>
      <c r="PNR564" s="31"/>
      <c r="PNS564" s="419"/>
      <c r="PNT564" s="419"/>
      <c r="PNU564" s="471"/>
      <c r="PNV564" s="17"/>
      <c r="PNW564" s="419"/>
      <c r="PNX564" s="419"/>
      <c r="PNY564" s="17"/>
      <c r="PNZ564" s="17"/>
      <c r="POA564" s="913"/>
      <c r="POB564" s="17"/>
      <c r="POC564" s="17"/>
      <c r="POD564" s="219"/>
      <c r="POE564" s="310"/>
      <c r="POF564" s="304"/>
      <c r="POG564" s="408"/>
      <c r="POH564" s="472"/>
      <c r="POI564" s="906"/>
      <c r="POJ564" s="31"/>
      <c r="POK564" s="419"/>
      <c r="POL564" s="419"/>
      <c r="POM564" s="471"/>
      <c r="PON564" s="17"/>
      <c r="POO564" s="419"/>
      <c r="POP564" s="419"/>
      <c r="POQ564" s="17"/>
      <c r="POR564" s="17"/>
      <c r="POS564" s="913"/>
      <c r="POT564" s="17"/>
      <c r="POU564" s="17"/>
      <c r="POV564" s="219"/>
      <c r="POW564" s="310"/>
      <c r="POX564" s="304"/>
      <c r="POY564" s="408"/>
      <c r="POZ564" s="472"/>
      <c r="PPA564" s="906"/>
      <c r="PPB564" s="31"/>
      <c r="PPC564" s="419"/>
      <c r="PPD564" s="419"/>
      <c r="PPE564" s="471"/>
      <c r="PPF564" s="17"/>
      <c r="PPG564" s="419"/>
      <c r="PPH564" s="419"/>
      <c r="PPI564" s="17"/>
      <c r="PPJ564" s="17"/>
      <c r="PPK564" s="913"/>
      <c r="PPL564" s="17"/>
      <c r="PPM564" s="17"/>
      <c r="PPN564" s="219"/>
      <c r="PPO564" s="310"/>
      <c r="PPP564" s="304"/>
      <c r="PPQ564" s="408"/>
      <c r="PPR564" s="472"/>
      <c r="PPS564" s="906"/>
      <c r="PPT564" s="31"/>
      <c r="PPU564" s="419"/>
      <c r="PPV564" s="419"/>
      <c r="PPW564" s="471"/>
      <c r="PPX564" s="17"/>
      <c r="PPY564" s="419"/>
      <c r="PPZ564" s="419"/>
      <c r="PQA564" s="17"/>
      <c r="PQB564" s="17"/>
      <c r="PQC564" s="913"/>
      <c r="PQD564" s="17"/>
      <c r="PQE564" s="17"/>
      <c r="PQF564" s="219"/>
      <c r="PQG564" s="310"/>
      <c r="PQH564" s="304"/>
      <c r="PQI564" s="408"/>
      <c r="PQJ564" s="472"/>
      <c r="PQK564" s="906"/>
      <c r="PQL564" s="31"/>
      <c r="PQM564" s="419"/>
      <c r="PQN564" s="419"/>
      <c r="PQO564" s="471"/>
      <c r="PQP564" s="17"/>
      <c r="PQQ564" s="419"/>
      <c r="PQR564" s="419"/>
      <c r="PQS564" s="17"/>
      <c r="PQT564" s="17"/>
      <c r="PQU564" s="913"/>
      <c r="PQV564" s="17"/>
      <c r="PQW564" s="17"/>
      <c r="PQX564" s="219"/>
      <c r="PQY564" s="310"/>
      <c r="PQZ564" s="304"/>
      <c r="PRA564" s="408"/>
      <c r="PRB564" s="472"/>
      <c r="PRC564" s="906"/>
      <c r="PRD564" s="31"/>
      <c r="PRE564" s="419"/>
      <c r="PRF564" s="419"/>
      <c r="PRG564" s="471"/>
      <c r="PRH564" s="17"/>
      <c r="PRI564" s="419"/>
      <c r="PRJ564" s="419"/>
      <c r="PRK564" s="17"/>
      <c r="PRL564" s="17"/>
      <c r="PRM564" s="913"/>
      <c r="PRN564" s="17"/>
      <c r="PRO564" s="17"/>
      <c r="PRP564" s="219"/>
      <c r="PRQ564" s="310"/>
      <c r="PRR564" s="304"/>
      <c r="PRS564" s="408"/>
      <c r="PRT564" s="472"/>
      <c r="PRU564" s="906"/>
      <c r="PRV564" s="31"/>
      <c r="PRW564" s="419"/>
      <c r="PRX564" s="419"/>
      <c r="PRY564" s="471"/>
      <c r="PRZ564" s="17"/>
      <c r="PSA564" s="419"/>
      <c r="PSB564" s="419"/>
      <c r="PSC564" s="17"/>
      <c r="PSD564" s="17"/>
      <c r="PSE564" s="913"/>
      <c r="PSF564" s="17"/>
      <c r="PSG564" s="17"/>
      <c r="PSH564" s="219"/>
      <c r="PSI564" s="310"/>
      <c r="PSJ564" s="304"/>
      <c r="PSK564" s="408"/>
      <c r="PSL564" s="472"/>
      <c r="PSM564" s="906"/>
      <c r="PSN564" s="31"/>
      <c r="PSO564" s="419"/>
      <c r="PSP564" s="419"/>
      <c r="PSQ564" s="471"/>
      <c r="PSR564" s="17"/>
      <c r="PSS564" s="419"/>
      <c r="PST564" s="419"/>
      <c r="PSU564" s="17"/>
      <c r="PSV564" s="17"/>
      <c r="PSW564" s="913"/>
      <c r="PSX564" s="17"/>
      <c r="PSY564" s="17"/>
      <c r="PSZ564" s="219"/>
      <c r="PTA564" s="310"/>
      <c r="PTB564" s="304"/>
      <c r="PTC564" s="408"/>
      <c r="PTD564" s="472"/>
      <c r="PTE564" s="906"/>
      <c r="PTF564" s="31"/>
      <c r="PTG564" s="419"/>
      <c r="PTH564" s="419"/>
      <c r="PTI564" s="471"/>
      <c r="PTJ564" s="17"/>
      <c r="PTK564" s="419"/>
      <c r="PTL564" s="419"/>
      <c r="PTM564" s="17"/>
      <c r="PTN564" s="17"/>
      <c r="PTO564" s="913"/>
      <c r="PTP564" s="17"/>
      <c r="PTQ564" s="17"/>
      <c r="PTR564" s="219"/>
      <c r="PTS564" s="310"/>
      <c r="PTT564" s="304"/>
      <c r="PTU564" s="408"/>
      <c r="PTV564" s="472"/>
      <c r="PTW564" s="906"/>
      <c r="PTX564" s="31"/>
      <c r="PTY564" s="419"/>
      <c r="PTZ564" s="419"/>
      <c r="PUA564" s="471"/>
      <c r="PUB564" s="17"/>
      <c r="PUC564" s="419"/>
      <c r="PUD564" s="419"/>
      <c r="PUE564" s="17"/>
      <c r="PUF564" s="17"/>
      <c r="PUG564" s="913"/>
      <c r="PUH564" s="17"/>
      <c r="PUI564" s="17"/>
      <c r="PUJ564" s="219"/>
      <c r="PUK564" s="310"/>
      <c r="PUL564" s="304"/>
      <c r="PUM564" s="408"/>
      <c r="PUN564" s="472"/>
      <c r="PUO564" s="906"/>
      <c r="PUP564" s="31"/>
      <c r="PUQ564" s="419"/>
      <c r="PUR564" s="419"/>
      <c r="PUS564" s="471"/>
      <c r="PUT564" s="17"/>
      <c r="PUU564" s="419"/>
      <c r="PUV564" s="419"/>
      <c r="PUW564" s="17"/>
      <c r="PUX564" s="17"/>
      <c r="PUY564" s="913"/>
      <c r="PUZ564" s="17"/>
      <c r="PVA564" s="17"/>
      <c r="PVB564" s="219"/>
      <c r="PVC564" s="310"/>
      <c r="PVD564" s="304"/>
      <c r="PVE564" s="408"/>
      <c r="PVF564" s="472"/>
      <c r="PVG564" s="906"/>
      <c r="PVH564" s="31"/>
      <c r="PVI564" s="419"/>
      <c r="PVJ564" s="419"/>
      <c r="PVK564" s="471"/>
      <c r="PVL564" s="17"/>
      <c r="PVM564" s="419"/>
      <c r="PVN564" s="419"/>
      <c r="PVO564" s="17"/>
      <c r="PVP564" s="17"/>
      <c r="PVQ564" s="913"/>
      <c r="PVR564" s="17"/>
      <c r="PVS564" s="17"/>
      <c r="PVT564" s="219"/>
      <c r="PVU564" s="310"/>
      <c r="PVV564" s="304"/>
      <c r="PVW564" s="408"/>
      <c r="PVX564" s="472"/>
      <c r="PVY564" s="906"/>
      <c r="PVZ564" s="31"/>
      <c r="PWA564" s="419"/>
      <c r="PWB564" s="419"/>
      <c r="PWC564" s="471"/>
      <c r="PWD564" s="17"/>
      <c r="PWE564" s="419"/>
      <c r="PWF564" s="419"/>
      <c r="PWG564" s="17"/>
      <c r="PWH564" s="17"/>
      <c r="PWI564" s="913"/>
      <c r="PWJ564" s="17"/>
      <c r="PWK564" s="17"/>
      <c r="PWL564" s="219"/>
      <c r="PWM564" s="310"/>
      <c r="PWN564" s="304"/>
      <c r="PWO564" s="408"/>
      <c r="PWP564" s="472"/>
      <c r="PWQ564" s="906"/>
      <c r="PWR564" s="31"/>
      <c r="PWS564" s="419"/>
      <c r="PWT564" s="419"/>
      <c r="PWU564" s="471"/>
      <c r="PWV564" s="17"/>
      <c r="PWW564" s="419"/>
      <c r="PWX564" s="419"/>
      <c r="PWY564" s="17"/>
      <c r="PWZ564" s="17"/>
      <c r="PXA564" s="913"/>
      <c r="PXB564" s="17"/>
      <c r="PXC564" s="17"/>
      <c r="PXD564" s="219"/>
      <c r="PXE564" s="310"/>
      <c r="PXF564" s="304"/>
      <c r="PXG564" s="408"/>
      <c r="PXH564" s="472"/>
      <c r="PXI564" s="906"/>
      <c r="PXJ564" s="31"/>
      <c r="PXK564" s="419"/>
      <c r="PXL564" s="419"/>
      <c r="PXM564" s="471"/>
      <c r="PXN564" s="17"/>
      <c r="PXO564" s="419"/>
      <c r="PXP564" s="419"/>
      <c r="PXQ564" s="17"/>
      <c r="PXR564" s="17"/>
      <c r="PXS564" s="913"/>
      <c r="PXT564" s="17"/>
      <c r="PXU564" s="17"/>
      <c r="PXV564" s="219"/>
      <c r="PXW564" s="310"/>
      <c r="PXX564" s="304"/>
      <c r="PXY564" s="408"/>
      <c r="PXZ564" s="472"/>
      <c r="PYA564" s="906"/>
      <c r="PYB564" s="31"/>
      <c r="PYC564" s="419"/>
      <c r="PYD564" s="419"/>
      <c r="PYE564" s="471"/>
      <c r="PYF564" s="17"/>
      <c r="PYG564" s="419"/>
      <c r="PYH564" s="419"/>
      <c r="PYI564" s="17"/>
      <c r="PYJ564" s="17"/>
      <c r="PYK564" s="913"/>
      <c r="PYL564" s="17"/>
      <c r="PYM564" s="17"/>
      <c r="PYN564" s="219"/>
      <c r="PYO564" s="310"/>
      <c r="PYP564" s="304"/>
      <c r="PYQ564" s="408"/>
      <c r="PYR564" s="472"/>
      <c r="PYS564" s="906"/>
      <c r="PYT564" s="31"/>
      <c r="PYU564" s="419"/>
      <c r="PYV564" s="419"/>
      <c r="PYW564" s="471"/>
      <c r="PYX564" s="17"/>
      <c r="PYY564" s="419"/>
      <c r="PYZ564" s="419"/>
      <c r="PZA564" s="17"/>
      <c r="PZB564" s="17"/>
      <c r="PZC564" s="913"/>
      <c r="PZD564" s="17"/>
      <c r="PZE564" s="17"/>
      <c r="PZF564" s="219"/>
      <c r="PZG564" s="310"/>
      <c r="PZH564" s="304"/>
      <c r="PZI564" s="408"/>
      <c r="PZJ564" s="472"/>
      <c r="PZK564" s="906"/>
      <c r="PZL564" s="31"/>
      <c r="PZM564" s="419"/>
      <c r="PZN564" s="419"/>
      <c r="PZO564" s="471"/>
      <c r="PZP564" s="17"/>
      <c r="PZQ564" s="419"/>
      <c r="PZR564" s="419"/>
      <c r="PZS564" s="17"/>
      <c r="PZT564" s="17"/>
      <c r="PZU564" s="913"/>
      <c r="PZV564" s="17"/>
      <c r="PZW564" s="17"/>
      <c r="PZX564" s="219"/>
      <c r="PZY564" s="310"/>
      <c r="PZZ564" s="304"/>
      <c r="QAA564" s="408"/>
      <c r="QAB564" s="472"/>
      <c r="QAC564" s="906"/>
      <c r="QAD564" s="31"/>
      <c r="QAE564" s="419"/>
      <c r="QAF564" s="419"/>
      <c r="QAG564" s="471"/>
      <c r="QAH564" s="17"/>
      <c r="QAI564" s="419"/>
      <c r="QAJ564" s="419"/>
      <c r="QAK564" s="17"/>
      <c r="QAL564" s="17"/>
      <c r="QAM564" s="913"/>
      <c r="QAN564" s="17"/>
      <c r="QAO564" s="17"/>
      <c r="QAP564" s="219"/>
      <c r="QAQ564" s="310"/>
      <c r="QAR564" s="304"/>
      <c r="QAS564" s="408"/>
      <c r="QAT564" s="472"/>
      <c r="QAU564" s="906"/>
      <c r="QAV564" s="31"/>
      <c r="QAW564" s="419"/>
      <c r="QAX564" s="419"/>
      <c r="QAY564" s="471"/>
      <c r="QAZ564" s="17"/>
      <c r="QBA564" s="419"/>
      <c r="QBB564" s="419"/>
      <c r="QBC564" s="17"/>
      <c r="QBD564" s="17"/>
      <c r="QBE564" s="913"/>
      <c r="QBF564" s="17"/>
      <c r="QBG564" s="17"/>
      <c r="QBH564" s="219"/>
      <c r="QBI564" s="310"/>
      <c r="QBJ564" s="304"/>
      <c r="QBK564" s="408"/>
      <c r="QBL564" s="472"/>
      <c r="QBM564" s="906"/>
      <c r="QBN564" s="31"/>
      <c r="QBO564" s="419"/>
      <c r="QBP564" s="419"/>
      <c r="QBQ564" s="471"/>
      <c r="QBR564" s="17"/>
      <c r="QBS564" s="419"/>
      <c r="QBT564" s="419"/>
      <c r="QBU564" s="17"/>
      <c r="QBV564" s="17"/>
      <c r="QBW564" s="913"/>
      <c r="QBX564" s="17"/>
      <c r="QBY564" s="17"/>
      <c r="QBZ564" s="219"/>
      <c r="QCA564" s="310"/>
      <c r="QCB564" s="304"/>
      <c r="QCC564" s="408"/>
      <c r="QCD564" s="472"/>
      <c r="QCE564" s="906"/>
      <c r="QCF564" s="31"/>
      <c r="QCG564" s="419"/>
      <c r="QCH564" s="419"/>
      <c r="QCI564" s="471"/>
      <c r="QCJ564" s="17"/>
      <c r="QCK564" s="419"/>
      <c r="QCL564" s="419"/>
      <c r="QCM564" s="17"/>
      <c r="QCN564" s="17"/>
      <c r="QCO564" s="913"/>
      <c r="QCP564" s="17"/>
      <c r="QCQ564" s="17"/>
      <c r="QCR564" s="219"/>
      <c r="QCS564" s="310"/>
      <c r="QCT564" s="304"/>
      <c r="QCU564" s="408"/>
      <c r="QCV564" s="472"/>
      <c r="QCW564" s="906"/>
      <c r="QCX564" s="31"/>
      <c r="QCY564" s="419"/>
      <c r="QCZ564" s="419"/>
      <c r="QDA564" s="471"/>
      <c r="QDB564" s="17"/>
      <c r="QDC564" s="419"/>
      <c r="QDD564" s="419"/>
      <c r="QDE564" s="17"/>
      <c r="QDF564" s="17"/>
      <c r="QDG564" s="913"/>
      <c r="QDH564" s="17"/>
      <c r="QDI564" s="17"/>
      <c r="QDJ564" s="219"/>
      <c r="QDK564" s="310"/>
      <c r="QDL564" s="304"/>
      <c r="QDM564" s="408"/>
      <c r="QDN564" s="472"/>
      <c r="QDO564" s="906"/>
      <c r="QDP564" s="31"/>
      <c r="QDQ564" s="419"/>
      <c r="QDR564" s="419"/>
      <c r="QDS564" s="471"/>
      <c r="QDT564" s="17"/>
      <c r="QDU564" s="419"/>
      <c r="QDV564" s="419"/>
      <c r="QDW564" s="17"/>
      <c r="QDX564" s="17"/>
      <c r="QDY564" s="913"/>
      <c r="QDZ564" s="17"/>
      <c r="QEA564" s="17"/>
      <c r="QEB564" s="219"/>
      <c r="QEC564" s="310"/>
      <c r="QED564" s="304"/>
      <c r="QEE564" s="408"/>
      <c r="QEF564" s="472"/>
      <c r="QEG564" s="906"/>
      <c r="QEH564" s="31"/>
      <c r="QEI564" s="419"/>
      <c r="QEJ564" s="419"/>
      <c r="QEK564" s="471"/>
      <c r="QEL564" s="17"/>
      <c r="QEM564" s="419"/>
      <c r="QEN564" s="419"/>
      <c r="QEO564" s="17"/>
      <c r="QEP564" s="17"/>
      <c r="QEQ564" s="913"/>
      <c r="QER564" s="17"/>
      <c r="QES564" s="17"/>
      <c r="QET564" s="219"/>
      <c r="QEU564" s="310"/>
      <c r="QEV564" s="304"/>
      <c r="QEW564" s="408"/>
      <c r="QEX564" s="472"/>
      <c r="QEY564" s="906"/>
      <c r="QEZ564" s="31"/>
      <c r="QFA564" s="419"/>
      <c r="QFB564" s="419"/>
      <c r="QFC564" s="471"/>
      <c r="QFD564" s="17"/>
      <c r="QFE564" s="419"/>
      <c r="QFF564" s="419"/>
      <c r="QFG564" s="17"/>
      <c r="QFH564" s="17"/>
      <c r="QFI564" s="913"/>
      <c r="QFJ564" s="17"/>
      <c r="QFK564" s="17"/>
      <c r="QFL564" s="219"/>
      <c r="QFM564" s="310"/>
      <c r="QFN564" s="304"/>
      <c r="QFO564" s="408"/>
      <c r="QFP564" s="472"/>
      <c r="QFQ564" s="906"/>
      <c r="QFR564" s="31"/>
      <c r="QFS564" s="419"/>
      <c r="QFT564" s="419"/>
      <c r="QFU564" s="471"/>
      <c r="QFV564" s="17"/>
      <c r="QFW564" s="419"/>
      <c r="QFX564" s="419"/>
      <c r="QFY564" s="17"/>
      <c r="QFZ564" s="17"/>
      <c r="QGA564" s="913"/>
      <c r="QGB564" s="17"/>
      <c r="QGC564" s="17"/>
      <c r="QGD564" s="219"/>
      <c r="QGE564" s="310"/>
      <c r="QGF564" s="304"/>
      <c r="QGG564" s="408"/>
      <c r="QGH564" s="472"/>
      <c r="QGI564" s="906"/>
      <c r="QGJ564" s="31"/>
      <c r="QGK564" s="419"/>
      <c r="QGL564" s="419"/>
      <c r="QGM564" s="471"/>
      <c r="QGN564" s="17"/>
      <c r="QGO564" s="419"/>
      <c r="QGP564" s="419"/>
      <c r="QGQ564" s="17"/>
      <c r="QGR564" s="17"/>
      <c r="QGS564" s="913"/>
      <c r="QGT564" s="17"/>
      <c r="QGU564" s="17"/>
      <c r="QGV564" s="219"/>
      <c r="QGW564" s="310"/>
      <c r="QGX564" s="304"/>
      <c r="QGY564" s="408"/>
      <c r="QGZ564" s="472"/>
      <c r="QHA564" s="906"/>
      <c r="QHB564" s="31"/>
      <c r="QHC564" s="419"/>
      <c r="QHD564" s="419"/>
      <c r="QHE564" s="471"/>
      <c r="QHF564" s="17"/>
      <c r="QHG564" s="419"/>
      <c r="QHH564" s="419"/>
      <c r="QHI564" s="17"/>
      <c r="QHJ564" s="17"/>
      <c r="QHK564" s="913"/>
      <c r="QHL564" s="17"/>
      <c r="QHM564" s="17"/>
      <c r="QHN564" s="219"/>
      <c r="QHO564" s="310"/>
      <c r="QHP564" s="304"/>
      <c r="QHQ564" s="408"/>
      <c r="QHR564" s="472"/>
      <c r="QHS564" s="906"/>
      <c r="QHT564" s="31"/>
      <c r="QHU564" s="419"/>
      <c r="QHV564" s="419"/>
      <c r="QHW564" s="471"/>
      <c r="QHX564" s="17"/>
      <c r="QHY564" s="419"/>
      <c r="QHZ564" s="419"/>
      <c r="QIA564" s="17"/>
      <c r="QIB564" s="17"/>
      <c r="QIC564" s="913"/>
      <c r="QID564" s="17"/>
      <c r="QIE564" s="17"/>
      <c r="QIF564" s="219"/>
      <c r="QIG564" s="310"/>
      <c r="QIH564" s="304"/>
      <c r="QII564" s="408"/>
      <c r="QIJ564" s="472"/>
      <c r="QIK564" s="906"/>
      <c r="QIL564" s="31"/>
      <c r="QIM564" s="419"/>
      <c r="QIN564" s="419"/>
      <c r="QIO564" s="471"/>
      <c r="QIP564" s="17"/>
      <c r="QIQ564" s="419"/>
      <c r="QIR564" s="419"/>
      <c r="QIS564" s="17"/>
      <c r="QIT564" s="17"/>
      <c r="QIU564" s="913"/>
      <c r="QIV564" s="17"/>
      <c r="QIW564" s="17"/>
      <c r="QIX564" s="219"/>
      <c r="QIY564" s="310"/>
      <c r="QIZ564" s="304"/>
      <c r="QJA564" s="408"/>
      <c r="QJB564" s="472"/>
      <c r="QJC564" s="906"/>
      <c r="QJD564" s="31"/>
      <c r="QJE564" s="419"/>
      <c r="QJF564" s="419"/>
      <c r="QJG564" s="471"/>
      <c r="QJH564" s="17"/>
      <c r="QJI564" s="419"/>
      <c r="QJJ564" s="419"/>
      <c r="QJK564" s="17"/>
      <c r="QJL564" s="17"/>
      <c r="QJM564" s="913"/>
      <c r="QJN564" s="17"/>
      <c r="QJO564" s="17"/>
      <c r="QJP564" s="219"/>
      <c r="QJQ564" s="310"/>
      <c r="QJR564" s="304"/>
      <c r="QJS564" s="408"/>
      <c r="QJT564" s="472"/>
      <c r="QJU564" s="906"/>
      <c r="QJV564" s="31"/>
      <c r="QJW564" s="419"/>
      <c r="QJX564" s="419"/>
      <c r="QJY564" s="471"/>
      <c r="QJZ564" s="17"/>
      <c r="QKA564" s="419"/>
      <c r="QKB564" s="419"/>
      <c r="QKC564" s="17"/>
      <c r="QKD564" s="17"/>
      <c r="QKE564" s="913"/>
      <c r="QKF564" s="17"/>
      <c r="QKG564" s="17"/>
      <c r="QKH564" s="219"/>
      <c r="QKI564" s="310"/>
      <c r="QKJ564" s="304"/>
      <c r="QKK564" s="408"/>
      <c r="QKL564" s="472"/>
      <c r="QKM564" s="906"/>
      <c r="QKN564" s="31"/>
      <c r="QKO564" s="419"/>
      <c r="QKP564" s="419"/>
      <c r="QKQ564" s="471"/>
      <c r="QKR564" s="17"/>
      <c r="QKS564" s="419"/>
      <c r="QKT564" s="419"/>
      <c r="QKU564" s="17"/>
      <c r="QKV564" s="17"/>
      <c r="QKW564" s="913"/>
      <c r="QKX564" s="17"/>
      <c r="QKY564" s="17"/>
      <c r="QKZ564" s="219"/>
      <c r="QLA564" s="310"/>
      <c r="QLB564" s="304"/>
      <c r="QLC564" s="408"/>
      <c r="QLD564" s="472"/>
      <c r="QLE564" s="906"/>
      <c r="QLF564" s="31"/>
      <c r="QLG564" s="419"/>
      <c r="QLH564" s="419"/>
      <c r="QLI564" s="471"/>
      <c r="QLJ564" s="17"/>
      <c r="QLK564" s="419"/>
      <c r="QLL564" s="419"/>
      <c r="QLM564" s="17"/>
      <c r="QLN564" s="17"/>
      <c r="QLO564" s="913"/>
      <c r="QLP564" s="17"/>
      <c r="QLQ564" s="17"/>
      <c r="QLR564" s="219"/>
      <c r="QLS564" s="310"/>
      <c r="QLT564" s="304"/>
      <c r="QLU564" s="408"/>
      <c r="QLV564" s="472"/>
      <c r="QLW564" s="906"/>
      <c r="QLX564" s="31"/>
      <c r="QLY564" s="419"/>
      <c r="QLZ564" s="419"/>
      <c r="QMA564" s="471"/>
      <c r="QMB564" s="17"/>
      <c r="QMC564" s="419"/>
      <c r="QMD564" s="419"/>
      <c r="QME564" s="17"/>
      <c r="QMF564" s="17"/>
      <c r="QMG564" s="913"/>
      <c r="QMH564" s="17"/>
      <c r="QMI564" s="17"/>
      <c r="QMJ564" s="219"/>
      <c r="QMK564" s="310"/>
      <c r="QML564" s="304"/>
      <c r="QMM564" s="408"/>
      <c r="QMN564" s="472"/>
      <c r="QMO564" s="906"/>
      <c r="QMP564" s="31"/>
      <c r="QMQ564" s="419"/>
      <c r="QMR564" s="419"/>
      <c r="QMS564" s="471"/>
      <c r="QMT564" s="17"/>
      <c r="QMU564" s="419"/>
      <c r="QMV564" s="419"/>
      <c r="QMW564" s="17"/>
      <c r="QMX564" s="17"/>
      <c r="QMY564" s="913"/>
      <c r="QMZ564" s="17"/>
      <c r="QNA564" s="17"/>
      <c r="QNB564" s="219"/>
      <c r="QNC564" s="310"/>
      <c r="QND564" s="304"/>
      <c r="QNE564" s="408"/>
      <c r="QNF564" s="472"/>
      <c r="QNG564" s="906"/>
      <c r="QNH564" s="31"/>
      <c r="QNI564" s="419"/>
      <c r="QNJ564" s="419"/>
      <c r="QNK564" s="471"/>
      <c r="QNL564" s="17"/>
      <c r="QNM564" s="419"/>
      <c r="QNN564" s="419"/>
      <c r="QNO564" s="17"/>
      <c r="QNP564" s="17"/>
      <c r="QNQ564" s="913"/>
      <c r="QNR564" s="17"/>
      <c r="QNS564" s="17"/>
      <c r="QNT564" s="219"/>
      <c r="QNU564" s="310"/>
      <c r="QNV564" s="304"/>
      <c r="QNW564" s="408"/>
      <c r="QNX564" s="472"/>
      <c r="QNY564" s="906"/>
      <c r="QNZ564" s="31"/>
      <c r="QOA564" s="419"/>
      <c r="QOB564" s="419"/>
      <c r="QOC564" s="471"/>
      <c r="QOD564" s="17"/>
      <c r="QOE564" s="419"/>
      <c r="QOF564" s="419"/>
      <c r="QOG564" s="17"/>
      <c r="QOH564" s="17"/>
      <c r="QOI564" s="913"/>
      <c r="QOJ564" s="17"/>
      <c r="QOK564" s="17"/>
      <c r="QOL564" s="219"/>
      <c r="QOM564" s="310"/>
      <c r="QON564" s="304"/>
      <c r="QOO564" s="408"/>
      <c r="QOP564" s="472"/>
      <c r="QOQ564" s="906"/>
      <c r="QOR564" s="31"/>
      <c r="QOS564" s="419"/>
      <c r="QOT564" s="419"/>
      <c r="QOU564" s="471"/>
      <c r="QOV564" s="17"/>
      <c r="QOW564" s="419"/>
      <c r="QOX564" s="419"/>
      <c r="QOY564" s="17"/>
      <c r="QOZ564" s="17"/>
      <c r="QPA564" s="913"/>
      <c r="QPB564" s="17"/>
      <c r="QPC564" s="17"/>
      <c r="QPD564" s="219"/>
      <c r="QPE564" s="310"/>
      <c r="QPF564" s="304"/>
      <c r="QPG564" s="408"/>
      <c r="QPH564" s="472"/>
      <c r="QPI564" s="906"/>
      <c r="QPJ564" s="31"/>
      <c r="QPK564" s="419"/>
      <c r="QPL564" s="419"/>
      <c r="QPM564" s="471"/>
      <c r="QPN564" s="17"/>
      <c r="QPO564" s="419"/>
      <c r="QPP564" s="419"/>
      <c r="QPQ564" s="17"/>
      <c r="QPR564" s="17"/>
      <c r="QPS564" s="913"/>
      <c r="QPT564" s="17"/>
      <c r="QPU564" s="17"/>
      <c r="QPV564" s="219"/>
      <c r="QPW564" s="310"/>
      <c r="QPX564" s="304"/>
      <c r="QPY564" s="408"/>
      <c r="QPZ564" s="472"/>
      <c r="QQA564" s="906"/>
      <c r="QQB564" s="31"/>
      <c r="QQC564" s="419"/>
      <c r="QQD564" s="419"/>
      <c r="QQE564" s="471"/>
      <c r="QQF564" s="17"/>
      <c r="QQG564" s="419"/>
      <c r="QQH564" s="419"/>
      <c r="QQI564" s="17"/>
      <c r="QQJ564" s="17"/>
      <c r="QQK564" s="913"/>
      <c r="QQL564" s="17"/>
      <c r="QQM564" s="17"/>
      <c r="QQN564" s="219"/>
      <c r="QQO564" s="310"/>
      <c r="QQP564" s="304"/>
      <c r="QQQ564" s="408"/>
      <c r="QQR564" s="472"/>
      <c r="QQS564" s="906"/>
      <c r="QQT564" s="31"/>
      <c r="QQU564" s="419"/>
      <c r="QQV564" s="419"/>
      <c r="QQW564" s="471"/>
      <c r="QQX564" s="17"/>
      <c r="QQY564" s="419"/>
      <c r="QQZ564" s="419"/>
      <c r="QRA564" s="17"/>
      <c r="QRB564" s="17"/>
      <c r="QRC564" s="913"/>
      <c r="QRD564" s="17"/>
      <c r="QRE564" s="17"/>
      <c r="QRF564" s="219"/>
      <c r="QRG564" s="310"/>
      <c r="QRH564" s="304"/>
      <c r="QRI564" s="408"/>
      <c r="QRJ564" s="472"/>
      <c r="QRK564" s="906"/>
      <c r="QRL564" s="31"/>
      <c r="QRM564" s="419"/>
      <c r="QRN564" s="419"/>
      <c r="QRO564" s="471"/>
      <c r="QRP564" s="17"/>
      <c r="QRQ564" s="419"/>
      <c r="QRR564" s="419"/>
      <c r="QRS564" s="17"/>
      <c r="QRT564" s="17"/>
      <c r="QRU564" s="913"/>
      <c r="QRV564" s="17"/>
      <c r="QRW564" s="17"/>
      <c r="QRX564" s="219"/>
      <c r="QRY564" s="310"/>
      <c r="QRZ564" s="304"/>
      <c r="QSA564" s="408"/>
      <c r="QSB564" s="472"/>
      <c r="QSC564" s="906"/>
      <c r="QSD564" s="31"/>
      <c r="QSE564" s="419"/>
      <c r="QSF564" s="419"/>
      <c r="QSG564" s="471"/>
      <c r="QSH564" s="17"/>
      <c r="QSI564" s="419"/>
      <c r="QSJ564" s="419"/>
      <c r="QSK564" s="17"/>
      <c r="QSL564" s="17"/>
      <c r="QSM564" s="913"/>
      <c r="QSN564" s="17"/>
      <c r="QSO564" s="17"/>
      <c r="QSP564" s="219"/>
      <c r="QSQ564" s="310"/>
      <c r="QSR564" s="304"/>
      <c r="QSS564" s="408"/>
      <c r="QST564" s="472"/>
      <c r="QSU564" s="906"/>
      <c r="QSV564" s="31"/>
      <c r="QSW564" s="419"/>
      <c r="QSX564" s="419"/>
      <c r="QSY564" s="471"/>
      <c r="QSZ564" s="17"/>
      <c r="QTA564" s="419"/>
      <c r="QTB564" s="419"/>
      <c r="QTC564" s="17"/>
      <c r="QTD564" s="17"/>
      <c r="QTE564" s="913"/>
      <c r="QTF564" s="17"/>
      <c r="QTG564" s="17"/>
      <c r="QTH564" s="219"/>
      <c r="QTI564" s="310"/>
      <c r="QTJ564" s="304"/>
      <c r="QTK564" s="408"/>
      <c r="QTL564" s="472"/>
      <c r="QTM564" s="906"/>
      <c r="QTN564" s="31"/>
      <c r="QTO564" s="419"/>
      <c r="QTP564" s="419"/>
      <c r="QTQ564" s="471"/>
      <c r="QTR564" s="17"/>
      <c r="QTS564" s="419"/>
      <c r="QTT564" s="419"/>
      <c r="QTU564" s="17"/>
      <c r="QTV564" s="17"/>
      <c r="QTW564" s="913"/>
      <c r="QTX564" s="17"/>
      <c r="QTY564" s="17"/>
      <c r="QTZ564" s="219"/>
      <c r="QUA564" s="310"/>
      <c r="QUB564" s="304"/>
      <c r="QUC564" s="408"/>
      <c r="QUD564" s="472"/>
      <c r="QUE564" s="906"/>
      <c r="QUF564" s="31"/>
      <c r="QUG564" s="419"/>
      <c r="QUH564" s="419"/>
      <c r="QUI564" s="471"/>
      <c r="QUJ564" s="17"/>
      <c r="QUK564" s="419"/>
      <c r="QUL564" s="419"/>
      <c r="QUM564" s="17"/>
      <c r="QUN564" s="17"/>
      <c r="QUO564" s="913"/>
      <c r="QUP564" s="17"/>
      <c r="QUQ564" s="17"/>
      <c r="QUR564" s="219"/>
      <c r="QUS564" s="310"/>
      <c r="QUT564" s="304"/>
      <c r="QUU564" s="408"/>
      <c r="QUV564" s="472"/>
      <c r="QUW564" s="906"/>
      <c r="QUX564" s="31"/>
      <c r="QUY564" s="419"/>
      <c r="QUZ564" s="419"/>
      <c r="QVA564" s="471"/>
      <c r="QVB564" s="17"/>
      <c r="QVC564" s="419"/>
      <c r="QVD564" s="419"/>
      <c r="QVE564" s="17"/>
      <c r="QVF564" s="17"/>
      <c r="QVG564" s="913"/>
      <c r="QVH564" s="17"/>
      <c r="QVI564" s="17"/>
      <c r="QVJ564" s="219"/>
      <c r="QVK564" s="310"/>
      <c r="QVL564" s="304"/>
      <c r="QVM564" s="408"/>
      <c r="QVN564" s="472"/>
      <c r="QVO564" s="906"/>
      <c r="QVP564" s="31"/>
      <c r="QVQ564" s="419"/>
      <c r="QVR564" s="419"/>
      <c r="QVS564" s="471"/>
      <c r="QVT564" s="17"/>
      <c r="QVU564" s="419"/>
      <c r="QVV564" s="419"/>
      <c r="QVW564" s="17"/>
      <c r="QVX564" s="17"/>
      <c r="QVY564" s="913"/>
      <c r="QVZ564" s="17"/>
      <c r="QWA564" s="17"/>
      <c r="QWB564" s="219"/>
      <c r="QWC564" s="310"/>
      <c r="QWD564" s="304"/>
      <c r="QWE564" s="408"/>
      <c r="QWF564" s="472"/>
      <c r="QWG564" s="906"/>
      <c r="QWH564" s="31"/>
      <c r="QWI564" s="419"/>
      <c r="QWJ564" s="419"/>
      <c r="QWK564" s="471"/>
      <c r="QWL564" s="17"/>
      <c r="QWM564" s="419"/>
      <c r="QWN564" s="419"/>
      <c r="QWO564" s="17"/>
      <c r="QWP564" s="17"/>
      <c r="QWQ564" s="913"/>
      <c r="QWR564" s="17"/>
      <c r="QWS564" s="17"/>
      <c r="QWT564" s="219"/>
      <c r="QWU564" s="310"/>
      <c r="QWV564" s="304"/>
      <c r="QWW564" s="408"/>
      <c r="QWX564" s="472"/>
      <c r="QWY564" s="906"/>
      <c r="QWZ564" s="31"/>
      <c r="QXA564" s="419"/>
      <c r="QXB564" s="419"/>
      <c r="QXC564" s="471"/>
      <c r="QXD564" s="17"/>
      <c r="QXE564" s="419"/>
      <c r="QXF564" s="419"/>
      <c r="QXG564" s="17"/>
      <c r="QXH564" s="17"/>
      <c r="QXI564" s="913"/>
      <c r="QXJ564" s="17"/>
      <c r="QXK564" s="17"/>
      <c r="QXL564" s="219"/>
      <c r="QXM564" s="310"/>
      <c r="QXN564" s="304"/>
      <c r="QXO564" s="408"/>
      <c r="QXP564" s="472"/>
      <c r="QXQ564" s="906"/>
      <c r="QXR564" s="31"/>
      <c r="QXS564" s="419"/>
      <c r="QXT564" s="419"/>
      <c r="QXU564" s="471"/>
      <c r="QXV564" s="17"/>
      <c r="QXW564" s="419"/>
      <c r="QXX564" s="419"/>
      <c r="QXY564" s="17"/>
      <c r="QXZ564" s="17"/>
      <c r="QYA564" s="913"/>
      <c r="QYB564" s="17"/>
      <c r="QYC564" s="17"/>
      <c r="QYD564" s="219"/>
      <c r="QYE564" s="310"/>
      <c r="QYF564" s="304"/>
      <c r="QYG564" s="408"/>
      <c r="QYH564" s="472"/>
      <c r="QYI564" s="906"/>
      <c r="QYJ564" s="31"/>
      <c r="QYK564" s="419"/>
      <c r="QYL564" s="419"/>
      <c r="QYM564" s="471"/>
      <c r="QYN564" s="17"/>
      <c r="QYO564" s="419"/>
      <c r="QYP564" s="419"/>
      <c r="QYQ564" s="17"/>
      <c r="QYR564" s="17"/>
      <c r="QYS564" s="913"/>
      <c r="QYT564" s="17"/>
      <c r="QYU564" s="17"/>
      <c r="QYV564" s="219"/>
      <c r="QYW564" s="310"/>
      <c r="QYX564" s="304"/>
      <c r="QYY564" s="408"/>
      <c r="QYZ564" s="472"/>
      <c r="QZA564" s="906"/>
      <c r="QZB564" s="31"/>
      <c r="QZC564" s="419"/>
      <c r="QZD564" s="419"/>
      <c r="QZE564" s="471"/>
      <c r="QZF564" s="17"/>
      <c r="QZG564" s="419"/>
      <c r="QZH564" s="419"/>
      <c r="QZI564" s="17"/>
      <c r="QZJ564" s="17"/>
      <c r="QZK564" s="913"/>
      <c r="QZL564" s="17"/>
      <c r="QZM564" s="17"/>
      <c r="QZN564" s="219"/>
      <c r="QZO564" s="310"/>
      <c r="QZP564" s="304"/>
      <c r="QZQ564" s="408"/>
      <c r="QZR564" s="472"/>
      <c r="QZS564" s="906"/>
      <c r="QZT564" s="31"/>
      <c r="QZU564" s="419"/>
      <c r="QZV564" s="419"/>
      <c r="QZW564" s="471"/>
      <c r="QZX564" s="17"/>
      <c r="QZY564" s="419"/>
      <c r="QZZ564" s="419"/>
      <c r="RAA564" s="17"/>
      <c r="RAB564" s="17"/>
      <c r="RAC564" s="913"/>
      <c r="RAD564" s="17"/>
      <c r="RAE564" s="17"/>
      <c r="RAF564" s="219"/>
      <c r="RAG564" s="310"/>
      <c r="RAH564" s="304"/>
      <c r="RAI564" s="408"/>
      <c r="RAJ564" s="472"/>
      <c r="RAK564" s="906"/>
      <c r="RAL564" s="31"/>
      <c r="RAM564" s="419"/>
      <c r="RAN564" s="419"/>
      <c r="RAO564" s="471"/>
      <c r="RAP564" s="17"/>
      <c r="RAQ564" s="419"/>
      <c r="RAR564" s="419"/>
      <c r="RAS564" s="17"/>
      <c r="RAT564" s="17"/>
      <c r="RAU564" s="913"/>
      <c r="RAV564" s="17"/>
      <c r="RAW564" s="17"/>
      <c r="RAX564" s="219"/>
      <c r="RAY564" s="310"/>
      <c r="RAZ564" s="304"/>
      <c r="RBA564" s="408"/>
      <c r="RBB564" s="472"/>
      <c r="RBC564" s="906"/>
      <c r="RBD564" s="31"/>
      <c r="RBE564" s="419"/>
      <c r="RBF564" s="419"/>
      <c r="RBG564" s="471"/>
      <c r="RBH564" s="17"/>
      <c r="RBI564" s="419"/>
      <c r="RBJ564" s="419"/>
      <c r="RBK564" s="17"/>
      <c r="RBL564" s="17"/>
      <c r="RBM564" s="913"/>
      <c r="RBN564" s="17"/>
      <c r="RBO564" s="17"/>
      <c r="RBP564" s="219"/>
      <c r="RBQ564" s="310"/>
      <c r="RBR564" s="304"/>
      <c r="RBS564" s="408"/>
      <c r="RBT564" s="472"/>
      <c r="RBU564" s="906"/>
      <c r="RBV564" s="31"/>
      <c r="RBW564" s="419"/>
      <c r="RBX564" s="419"/>
      <c r="RBY564" s="471"/>
      <c r="RBZ564" s="17"/>
      <c r="RCA564" s="419"/>
      <c r="RCB564" s="419"/>
      <c r="RCC564" s="17"/>
      <c r="RCD564" s="17"/>
      <c r="RCE564" s="913"/>
      <c r="RCF564" s="17"/>
      <c r="RCG564" s="17"/>
      <c r="RCH564" s="219"/>
      <c r="RCI564" s="310"/>
      <c r="RCJ564" s="304"/>
      <c r="RCK564" s="408"/>
      <c r="RCL564" s="472"/>
      <c r="RCM564" s="906"/>
      <c r="RCN564" s="31"/>
      <c r="RCO564" s="419"/>
      <c r="RCP564" s="419"/>
      <c r="RCQ564" s="471"/>
      <c r="RCR564" s="17"/>
      <c r="RCS564" s="419"/>
      <c r="RCT564" s="419"/>
      <c r="RCU564" s="17"/>
      <c r="RCV564" s="17"/>
      <c r="RCW564" s="913"/>
      <c r="RCX564" s="17"/>
      <c r="RCY564" s="17"/>
      <c r="RCZ564" s="219"/>
      <c r="RDA564" s="310"/>
      <c r="RDB564" s="304"/>
      <c r="RDC564" s="408"/>
      <c r="RDD564" s="472"/>
      <c r="RDE564" s="906"/>
      <c r="RDF564" s="31"/>
      <c r="RDG564" s="419"/>
      <c r="RDH564" s="419"/>
      <c r="RDI564" s="471"/>
      <c r="RDJ564" s="17"/>
      <c r="RDK564" s="419"/>
      <c r="RDL564" s="419"/>
      <c r="RDM564" s="17"/>
      <c r="RDN564" s="17"/>
      <c r="RDO564" s="913"/>
      <c r="RDP564" s="17"/>
      <c r="RDQ564" s="17"/>
      <c r="RDR564" s="219"/>
      <c r="RDS564" s="310"/>
      <c r="RDT564" s="304"/>
      <c r="RDU564" s="408"/>
      <c r="RDV564" s="472"/>
      <c r="RDW564" s="906"/>
      <c r="RDX564" s="31"/>
      <c r="RDY564" s="419"/>
      <c r="RDZ564" s="419"/>
      <c r="REA564" s="471"/>
      <c r="REB564" s="17"/>
      <c r="REC564" s="419"/>
      <c r="RED564" s="419"/>
      <c r="REE564" s="17"/>
      <c r="REF564" s="17"/>
      <c r="REG564" s="913"/>
      <c r="REH564" s="17"/>
      <c r="REI564" s="17"/>
      <c r="REJ564" s="219"/>
      <c r="REK564" s="310"/>
      <c r="REL564" s="304"/>
      <c r="REM564" s="408"/>
      <c r="REN564" s="472"/>
      <c r="REO564" s="906"/>
      <c r="REP564" s="31"/>
      <c r="REQ564" s="419"/>
      <c r="RER564" s="419"/>
      <c r="RES564" s="471"/>
      <c r="RET564" s="17"/>
      <c r="REU564" s="419"/>
      <c r="REV564" s="419"/>
      <c r="REW564" s="17"/>
      <c r="REX564" s="17"/>
      <c r="REY564" s="913"/>
      <c r="REZ564" s="17"/>
      <c r="RFA564" s="17"/>
      <c r="RFB564" s="219"/>
      <c r="RFC564" s="310"/>
      <c r="RFD564" s="304"/>
      <c r="RFE564" s="408"/>
      <c r="RFF564" s="472"/>
      <c r="RFG564" s="906"/>
      <c r="RFH564" s="31"/>
      <c r="RFI564" s="419"/>
      <c r="RFJ564" s="419"/>
      <c r="RFK564" s="471"/>
      <c r="RFL564" s="17"/>
      <c r="RFM564" s="419"/>
      <c r="RFN564" s="419"/>
      <c r="RFO564" s="17"/>
      <c r="RFP564" s="17"/>
      <c r="RFQ564" s="913"/>
      <c r="RFR564" s="17"/>
      <c r="RFS564" s="17"/>
      <c r="RFT564" s="219"/>
      <c r="RFU564" s="310"/>
      <c r="RFV564" s="304"/>
      <c r="RFW564" s="408"/>
      <c r="RFX564" s="472"/>
      <c r="RFY564" s="906"/>
      <c r="RFZ564" s="31"/>
      <c r="RGA564" s="419"/>
      <c r="RGB564" s="419"/>
      <c r="RGC564" s="471"/>
      <c r="RGD564" s="17"/>
      <c r="RGE564" s="419"/>
      <c r="RGF564" s="419"/>
      <c r="RGG564" s="17"/>
      <c r="RGH564" s="17"/>
      <c r="RGI564" s="913"/>
      <c r="RGJ564" s="17"/>
      <c r="RGK564" s="17"/>
      <c r="RGL564" s="219"/>
      <c r="RGM564" s="310"/>
      <c r="RGN564" s="304"/>
      <c r="RGO564" s="408"/>
      <c r="RGP564" s="472"/>
      <c r="RGQ564" s="906"/>
      <c r="RGR564" s="31"/>
      <c r="RGS564" s="419"/>
      <c r="RGT564" s="419"/>
      <c r="RGU564" s="471"/>
      <c r="RGV564" s="17"/>
      <c r="RGW564" s="419"/>
      <c r="RGX564" s="419"/>
      <c r="RGY564" s="17"/>
      <c r="RGZ564" s="17"/>
      <c r="RHA564" s="913"/>
      <c r="RHB564" s="17"/>
      <c r="RHC564" s="17"/>
      <c r="RHD564" s="219"/>
      <c r="RHE564" s="310"/>
      <c r="RHF564" s="304"/>
      <c r="RHG564" s="408"/>
      <c r="RHH564" s="472"/>
      <c r="RHI564" s="906"/>
      <c r="RHJ564" s="31"/>
      <c r="RHK564" s="419"/>
      <c r="RHL564" s="419"/>
      <c r="RHM564" s="471"/>
      <c r="RHN564" s="17"/>
      <c r="RHO564" s="419"/>
      <c r="RHP564" s="419"/>
      <c r="RHQ564" s="17"/>
      <c r="RHR564" s="17"/>
      <c r="RHS564" s="913"/>
      <c r="RHT564" s="17"/>
      <c r="RHU564" s="17"/>
      <c r="RHV564" s="219"/>
      <c r="RHW564" s="310"/>
      <c r="RHX564" s="304"/>
      <c r="RHY564" s="408"/>
      <c r="RHZ564" s="472"/>
      <c r="RIA564" s="906"/>
      <c r="RIB564" s="31"/>
      <c r="RIC564" s="419"/>
      <c r="RID564" s="419"/>
      <c r="RIE564" s="471"/>
      <c r="RIF564" s="17"/>
      <c r="RIG564" s="419"/>
      <c r="RIH564" s="419"/>
      <c r="RII564" s="17"/>
      <c r="RIJ564" s="17"/>
      <c r="RIK564" s="913"/>
      <c r="RIL564" s="17"/>
      <c r="RIM564" s="17"/>
      <c r="RIN564" s="219"/>
      <c r="RIO564" s="310"/>
      <c r="RIP564" s="304"/>
      <c r="RIQ564" s="408"/>
      <c r="RIR564" s="472"/>
      <c r="RIS564" s="906"/>
      <c r="RIT564" s="31"/>
      <c r="RIU564" s="419"/>
      <c r="RIV564" s="419"/>
      <c r="RIW564" s="471"/>
      <c r="RIX564" s="17"/>
      <c r="RIY564" s="419"/>
      <c r="RIZ564" s="419"/>
      <c r="RJA564" s="17"/>
      <c r="RJB564" s="17"/>
      <c r="RJC564" s="913"/>
      <c r="RJD564" s="17"/>
      <c r="RJE564" s="17"/>
      <c r="RJF564" s="219"/>
      <c r="RJG564" s="310"/>
      <c r="RJH564" s="304"/>
      <c r="RJI564" s="408"/>
      <c r="RJJ564" s="472"/>
      <c r="RJK564" s="906"/>
      <c r="RJL564" s="31"/>
      <c r="RJM564" s="419"/>
      <c r="RJN564" s="419"/>
      <c r="RJO564" s="471"/>
      <c r="RJP564" s="17"/>
      <c r="RJQ564" s="419"/>
      <c r="RJR564" s="419"/>
      <c r="RJS564" s="17"/>
      <c r="RJT564" s="17"/>
      <c r="RJU564" s="913"/>
      <c r="RJV564" s="17"/>
      <c r="RJW564" s="17"/>
      <c r="RJX564" s="219"/>
      <c r="RJY564" s="310"/>
      <c r="RJZ564" s="304"/>
      <c r="RKA564" s="408"/>
      <c r="RKB564" s="472"/>
      <c r="RKC564" s="906"/>
      <c r="RKD564" s="31"/>
      <c r="RKE564" s="419"/>
      <c r="RKF564" s="419"/>
      <c r="RKG564" s="471"/>
      <c r="RKH564" s="17"/>
      <c r="RKI564" s="419"/>
      <c r="RKJ564" s="419"/>
      <c r="RKK564" s="17"/>
      <c r="RKL564" s="17"/>
      <c r="RKM564" s="913"/>
      <c r="RKN564" s="17"/>
      <c r="RKO564" s="17"/>
      <c r="RKP564" s="219"/>
      <c r="RKQ564" s="310"/>
      <c r="RKR564" s="304"/>
      <c r="RKS564" s="408"/>
      <c r="RKT564" s="472"/>
      <c r="RKU564" s="906"/>
      <c r="RKV564" s="31"/>
      <c r="RKW564" s="419"/>
      <c r="RKX564" s="419"/>
      <c r="RKY564" s="471"/>
      <c r="RKZ564" s="17"/>
      <c r="RLA564" s="419"/>
      <c r="RLB564" s="419"/>
      <c r="RLC564" s="17"/>
      <c r="RLD564" s="17"/>
      <c r="RLE564" s="913"/>
      <c r="RLF564" s="17"/>
      <c r="RLG564" s="17"/>
      <c r="RLH564" s="219"/>
      <c r="RLI564" s="310"/>
      <c r="RLJ564" s="304"/>
      <c r="RLK564" s="408"/>
      <c r="RLL564" s="472"/>
      <c r="RLM564" s="906"/>
      <c r="RLN564" s="31"/>
      <c r="RLO564" s="419"/>
      <c r="RLP564" s="419"/>
      <c r="RLQ564" s="471"/>
      <c r="RLR564" s="17"/>
      <c r="RLS564" s="419"/>
      <c r="RLT564" s="419"/>
      <c r="RLU564" s="17"/>
      <c r="RLV564" s="17"/>
      <c r="RLW564" s="913"/>
      <c r="RLX564" s="17"/>
      <c r="RLY564" s="17"/>
      <c r="RLZ564" s="219"/>
      <c r="RMA564" s="310"/>
      <c r="RMB564" s="304"/>
      <c r="RMC564" s="408"/>
      <c r="RMD564" s="472"/>
      <c r="RME564" s="906"/>
      <c r="RMF564" s="31"/>
      <c r="RMG564" s="419"/>
      <c r="RMH564" s="419"/>
      <c r="RMI564" s="471"/>
      <c r="RMJ564" s="17"/>
      <c r="RMK564" s="419"/>
      <c r="RML564" s="419"/>
      <c r="RMM564" s="17"/>
      <c r="RMN564" s="17"/>
      <c r="RMO564" s="913"/>
      <c r="RMP564" s="17"/>
      <c r="RMQ564" s="17"/>
      <c r="RMR564" s="219"/>
      <c r="RMS564" s="310"/>
      <c r="RMT564" s="304"/>
      <c r="RMU564" s="408"/>
      <c r="RMV564" s="472"/>
      <c r="RMW564" s="906"/>
      <c r="RMX564" s="31"/>
      <c r="RMY564" s="419"/>
      <c r="RMZ564" s="419"/>
      <c r="RNA564" s="471"/>
      <c r="RNB564" s="17"/>
      <c r="RNC564" s="419"/>
      <c r="RND564" s="419"/>
      <c r="RNE564" s="17"/>
      <c r="RNF564" s="17"/>
      <c r="RNG564" s="913"/>
      <c r="RNH564" s="17"/>
      <c r="RNI564" s="17"/>
      <c r="RNJ564" s="219"/>
      <c r="RNK564" s="310"/>
      <c r="RNL564" s="304"/>
      <c r="RNM564" s="408"/>
      <c r="RNN564" s="472"/>
      <c r="RNO564" s="906"/>
      <c r="RNP564" s="31"/>
      <c r="RNQ564" s="419"/>
      <c r="RNR564" s="419"/>
      <c r="RNS564" s="471"/>
      <c r="RNT564" s="17"/>
      <c r="RNU564" s="419"/>
      <c r="RNV564" s="419"/>
      <c r="RNW564" s="17"/>
      <c r="RNX564" s="17"/>
      <c r="RNY564" s="913"/>
      <c r="RNZ564" s="17"/>
      <c r="ROA564" s="17"/>
      <c r="ROB564" s="219"/>
      <c r="ROC564" s="310"/>
      <c r="ROD564" s="304"/>
      <c r="ROE564" s="408"/>
      <c r="ROF564" s="472"/>
      <c r="ROG564" s="906"/>
      <c r="ROH564" s="31"/>
      <c r="ROI564" s="419"/>
      <c r="ROJ564" s="419"/>
      <c r="ROK564" s="471"/>
      <c r="ROL564" s="17"/>
      <c r="ROM564" s="419"/>
      <c r="RON564" s="419"/>
      <c r="ROO564" s="17"/>
      <c r="ROP564" s="17"/>
      <c r="ROQ564" s="913"/>
      <c r="ROR564" s="17"/>
      <c r="ROS564" s="17"/>
      <c r="ROT564" s="219"/>
      <c r="ROU564" s="310"/>
      <c r="ROV564" s="304"/>
      <c r="ROW564" s="408"/>
      <c r="ROX564" s="472"/>
      <c r="ROY564" s="906"/>
      <c r="ROZ564" s="31"/>
      <c r="RPA564" s="419"/>
      <c r="RPB564" s="419"/>
      <c r="RPC564" s="471"/>
      <c r="RPD564" s="17"/>
      <c r="RPE564" s="419"/>
      <c r="RPF564" s="419"/>
      <c r="RPG564" s="17"/>
      <c r="RPH564" s="17"/>
      <c r="RPI564" s="913"/>
      <c r="RPJ564" s="17"/>
      <c r="RPK564" s="17"/>
      <c r="RPL564" s="219"/>
      <c r="RPM564" s="310"/>
      <c r="RPN564" s="304"/>
      <c r="RPO564" s="408"/>
      <c r="RPP564" s="472"/>
      <c r="RPQ564" s="906"/>
      <c r="RPR564" s="31"/>
      <c r="RPS564" s="419"/>
      <c r="RPT564" s="419"/>
      <c r="RPU564" s="471"/>
      <c r="RPV564" s="17"/>
      <c r="RPW564" s="419"/>
      <c r="RPX564" s="419"/>
      <c r="RPY564" s="17"/>
      <c r="RPZ564" s="17"/>
      <c r="RQA564" s="913"/>
      <c r="RQB564" s="17"/>
      <c r="RQC564" s="17"/>
      <c r="RQD564" s="219"/>
      <c r="RQE564" s="310"/>
      <c r="RQF564" s="304"/>
      <c r="RQG564" s="408"/>
      <c r="RQH564" s="472"/>
      <c r="RQI564" s="906"/>
      <c r="RQJ564" s="31"/>
      <c r="RQK564" s="419"/>
      <c r="RQL564" s="419"/>
      <c r="RQM564" s="471"/>
      <c r="RQN564" s="17"/>
      <c r="RQO564" s="419"/>
      <c r="RQP564" s="419"/>
      <c r="RQQ564" s="17"/>
      <c r="RQR564" s="17"/>
      <c r="RQS564" s="913"/>
      <c r="RQT564" s="17"/>
      <c r="RQU564" s="17"/>
      <c r="RQV564" s="219"/>
      <c r="RQW564" s="310"/>
      <c r="RQX564" s="304"/>
      <c r="RQY564" s="408"/>
      <c r="RQZ564" s="472"/>
      <c r="RRA564" s="906"/>
      <c r="RRB564" s="31"/>
      <c r="RRC564" s="419"/>
      <c r="RRD564" s="419"/>
      <c r="RRE564" s="471"/>
      <c r="RRF564" s="17"/>
      <c r="RRG564" s="419"/>
      <c r="RRH564" s="419"/>
      <c r="RRI564" s="17"/>
      <c r="RRJ564" s="17"/>
      <c r="RRK564" s="913"/>
      <c r="RRL564" s="17"/>
      <c r="RRM564" s="17"/>
      <c r="RRN564" s="219"/>
      <c r="RRO564" s="310"/>
      <c r="RRP564" s="304"/>
      <c r="RRQ564" s="408"/>
      <c r="RRR564" s="472"/>
      <c r="RRS564" s="906"/>
      <c r="RRT564" s="31"/>
      <c r="RRU564" s="419"/>
      <c r="RRV564" s="419"/>
      <c r="RRW564" s="471"/>
      <c r="RRX564" s="17"/>
      <c r="RRY564" s="419"/>
      <c r="RRZ564" s="419"/>
      <c r="RSA564" s="17"/>
      <c r="RSB564" s="17"/>
      <c r="RSC564" s="913"/>
      <c r="RSD564" s="17"/>
      <c r="RSE564" s="17"/>
      <c r="RSF564" s="219"/>
      <c r="RSG564" s="310"/>
      <c r="RSH564" s="304"/>
      <c r="RSI564" s="408"/>
      <c r="RSJ564" s="472"/>
      <c r="RSK564" s="906"/>
      <c r="RSL564" s="31"/>
      <c r="RSM564" s="419"/>
      <c r="RSN564" s="419"/>
      <c r="RSO564" s="471"/>
      <c r="RSP564" s="17"/>
      <c r="RSQ564" s="419"/>
      <c r="RSR564" s="419"/>
      <c r="RSS564" s="17"/>
      <c r="RST564" s="17"/>
      <c r="RSU564" s="913"/>
      <c r="RSV564" s="17"/>
      <c r="RSW564" s="17"/>
      <c r="RSX564" s="219"/>
      <c r="RSY564" s="310"/>
      <c r="RSZ564" s="304"/>
      <c r="RTA564" s="408"/>
      <c r="RTB564" s="472"/>
      <c r="RTC564" s="906"/>
      <c r="RTD564" s="31"/>
      <c r="RTE564" s="419"/>
      <c r="RTF564" s="419"/>
      <c r="RTG564" s="471"/>
      <c r="RTH564" s="17"/>
      <c r="RTI564" s="419"/>
      <c r="RTJ564" s="419"/>
      <c r="RTK564" s="17"/>
      <c r="RTL564" s="17"/>
      <c r="RTM564" s="913"/>
      <c r="RTN564" s="17"/>
      <c r="RTO564" s="17"/>
      <c r="RTP564" s="219"/>
      <c r="RTQ564" s="310"/>
      <c r="RTR564" s="304"/>
      <c r="RTS564" s="408"/>
      <c r="RTT564" s="472"/>
      <c r="RTU564" s="906"/>
      <c r="RTV564" s="31"/>
      <c r="RTW564" s="419"/>
      <c r="RTX564" s="419"/>
      <c r="RTY564" s="471"/>
      <c r="RTZ564" s="17"/>
      <c r="RUA564" s="419"/>
      <c r="RUB564" s="419"/>
      <c r="RUC564" s="17"/>
      <c r="RUD564" s="17"/>
      <c r="RUE564" s="913"/>
      <c r="RUF564" s="17"/>
      <c r="RUG564" s="17"/>
      <c r="RUH564" s="219"/>
      <c r="RUI564" s="310"/>
      <c r="RUJ564" s="304"/>
      <c r="RUK564" s="408"/>
      <c r="RUL564" s="472"/>
      <c r="RUM564" s="906"/>
      <c r="RUN564" s="31"/>
      <c r="RUO564" s="419"/>
      <c r="RUP564" s="419"/>
      <c r="RUQ564" s="471"/>
      <c r="RUR564" s="17"/>
      <c r="RUS564" s="419"/>
      <c r="RUT564" s="419"/>
      <c r="RUU564" s="17"/>
      <c r="RUV564" s="17"/>
      <c r="RUW564" s="913"/>
      <c r="RUX564" s="17"/>
      <c r="RUY564" s="17"/>
      <c r="RUZ564" s="219"/>
      <c r="RVA564" s="310"/>
      <c r="RVB564" s="304"/>
      <c r="RVC564" s="408"/>
      <c r="RVD564" s="472"/>
      <c r="RVE564" s="906"/>
      <c r="RVF564" s="31"/>
      <c r="RVG564" s="419"/>
      <c r="RVH564" s="419"/>
      <c r="RVI564" s="471"/>
      <c r="RVJ564" s="17"/>
      <c r="RVK564" s="419"/>
      <c r="RVL564" s="419"/>
      <c r="RVM564" s="17"/>
      <c r="RVN564" s="17"/>
      <c r="RVO564" s="913"/>
      <c r="RVP564" s="17"/>
      <c r="RVQ564" s="17"/>
      <c r="RVR564" s="219"/>
      <c r="RVS564" s="310"/>
      <c r="RVT564" s="304"/>
      <c r="RVU564" s="408"/>
      <c r="RVV564" s="472"/>
      <c r="RVW564" s="906"/>
      <c r="RVX564" s="31"/>
      <c r="RVY564" s="419"/>
      <c r="RVZ564" s="419"/>
      <c r="RWA564" s="471"/>
      <c r="RWB564" s="17"/>
      <c r="RWC564" s="419"/>
      <c r="RWD564" s="419"/>
      <c r="RWE564" s="17"/>
      <c r="RWF564" s="17"/>
      <c r="RWG564" s="913"/>
      <c r="RWH564" s="17"/>
      <c r="RWI564" s="17"/>
      <c r="RWJ564" s="219"/>
      <c r="RWK564" s="310"/>
      <c r="RWL564" s="304"/>
      <c r="RWM564" s="408"/>
      <c r="RWN564" s="472"/>
      <c r="RWO564" s="906"/>
      <c r="RWP564" s="31"/>
      <c r="RWQ564" s="419"/>
      <c r="RWR564" s="419"/>
      <c r="RWS564" s="471"/>
      <c r="RWT564" s="17"/>
      <c r="RWU564" s="419"/>
      <c r="RWV564" s="419"/>
      <c r="RWW564" s="17"/>
      <c r="RWX564" s="17"/>
      <c r="RWY564" s="913"/>
      <c r="RWZ564" s="17"/>
      <c r="RXA564" s="17"/>
      <c r="RXB564" s="219"/>
      <c r="RXC564" s="310"/>
      <c r="RXD564" s="304"/>
      <c r="RXE564" s="408"/>
      <c r="RXF564" s="472"/>
      <c r="RXG564" s="906"/>
      <c r="RXH564" s="31"/>
      <c r="RXI564" s="419"/>
      <c r="RXJ564" s="419"/>
      <c r="RXK564" s="471"/>
      <c r="RXL564" s="17"/>
      <c r="RXM564" s="419"/>
      <c r="RXN564" s="419"/>
      <c r="RXO564" s="17"/>
      <c r="RXP564" s="17"/>
      <c r="RXQ564" s="913"/>
      <c r="RXR564" s="17"/>
      <c r="RXS564" s="17"/>
      <c r="RXT564" s="219"/>
      <c r="RXU564" s="310"/>
      <c r="RXV564" s="304"/>
      <c r="RXW564" s="408"/>
      <c r="RXX564" s="472"/>
      <c r="RXY564" s="906"/>
      <c r="RXZ564" s="31"/>
      <c r="RYA564" s="419"/>
      <c r="RYB564" s="419"/>
      <c r="RYC564" s="471"/>
      <c r="RYD564" s="17"/>
      <c r="RYE564" s="419"/>
      <c r="RYF564" s="419"/>
      <c r="RYG564" s="17"/>
      <c r="RYH564" s="17"/>
      <c r="RYI564" s="913"/>
      <c r="RYJ564" s="17"/>
      <c r="RYK564" s="17"/>
      <c r="RYL564" s="219"/>
      <c r="RYM564" s="310"/>
      <c r="RYN564" s="304"/>
      <c r="RYO564" s="408"/>
      <c r="RYP564" s="472"/>
      <c r="RYQ564" s="906"/>
      <c r="RYR564" s="31"/>
      <c r="RYS564" s="419"/>
      <c r="RYT564" s="419"/>
      <c r="RYU564" s="471"/>
      <c r="RYV564" s="17"/>
      <c r="RYW564" s="419"/>
      <c r="RYX564" s="419"/>
      <c r="RYY564" s="17"/>
      <c r="RYZ564" s="17"/>
      <c r="RZA564" s="913"/>
      <c r="RZB564" s="17"/>
      <c r="RZC564" s="17"/>
      <c r="RZD564" s="219"/>
      <c r="RZE564" s="310"/>
      <c r="RZF564" s="304"/>
      <c r="RZG564" s="408"/>
      <c r="RZH564" s="472"/>
      <c r="RZI564" s="906"/>
      <c r="RZJ564" s="31"/>
      <c r="RZK564" s="419"/>
      <c r="RZL564" s="419"/>
      <c r="RZM564" s="471"/>
      <c r="RZN564" s="17"/>
      <c r="RZO564" s="419"/>
      <c r="RZP564" s="419"/>
      <c r="RZQ564" s="17"/>
      <c r="RZR564" s="17"/>
      <c r="RZS564" s="913"/>
      <c r="RZT564" s="17"/>
      <c r="RZU564" s="17"/>
      <c r="RZV564" s="219"/>
      <c r="RZW564" s="310"/>
      <c r="RZX564" s="304"/>
      <c r="RZY564" s="408"/>
      <c r="RZZ564" s="472"/>
      <c r="SAA564" s="906"/>
      <c r="SAB564" s="31"/>
      <c r="SAC564" s="419"/>
      <c r="SAD564" s="419"/>
      <c r="SAE564" s="471"/>
      <c r="SAF564" s="17"/>
      <c r="SAG564" s="419"/>
      <c r="SAH564" s="419"/>
      <c r="SAI564" s="17"/>
      <c r="SAJ564" s="17"/>
      <c r="SAK564" s="913"/>
      <c r="SAL564" s="17"/>
      <c r="SAM564" s="17"/>
      <c r="SAN564" s="219"/>
      <c r="SAO564" s="310"/>
      <c r="SAP564" s="304"/>
      <c r="SAQ564" s="408"/>
      <c r="SAR564" s="472"/>
      <c r="SAS564" s="906"/>
      <c r="SAT564" s="31"/>
      <c r="SAU564" s="419"/>
      <c r="SAV564" s="419"/>
      <c r="SAW564" s="471"/>
      <c r="SAX564" s="17"/>
      <c r="SAY564" s="419"/>
      <c r="SAZ564" s="419"/>
      <c r="SBA564" s="17"/>
      <c r="SBB564" s="17"/>
      <c r="SBC564" s="913"/>
      <c r="SBD564" s="17"/>
      <c r="SBE564" s="17"/>
      <c r="SBF564" s="219"/>
      <c r="SBG564" s="310"/>
      <c r="SBH564" s="304"/>
      <c r="SBI564" s="408"/>
      <c r="SBJ564" s="472"/>
      <c r="SBK564" s="906"/>
      <c r="SBL564" s="31"/>
      <c r="SBM564" s="419"/>
      <c r="SBN564" s="419"/>
      <c r="SBO564" s="471"/>
      <c r="SBP564" s="17"/>
      <c r="SBQ564" s="419"/>
      <c r="SBR564" s="419"/>
      <c r="SBS564" s="17"/>
      <c r="SBT564" s="17"/>
      <c r="SBU564" s="913"/>
      <c r="SBV564" s="17"/>
      <c r="SBW564" s="17"/>
      <c r="SBX564" s="219"/>
      <c r="SBY564" s="310"/>
      <c r="SBZ564" s="304"/>
      <c r="SCA564" s="408"/>
      <c r="SCB564" s="472"/>
      <c r="SCC564" s="906"/>
      <c r="SCD564" s="31"/>
      <c r="SCE564" s="419"/>
      <c r="SCF564" s="419"/>
      <c r="SCG564" s="471"/>
      <c r="SCH564" s="17"/>
      <c r="SCI564" s="419"/>
      <c r="SCJ564" s="419"/>
      <c r="SCK564" s="17"/>
      <c r="SCL564" s="17"/>
      <c r="SCM564" s="913"/>
      <c r="SCN564" s="17"/>
      <c r="SCO564" s="17"/>
      <c r="SCP564" s="219"/>
      <c r="SCQ564" s="310"/>
      <c r="SCR564" s="304"/>
      <c r="SCS564" s="408"/>
      <c r="SCT564" s="472"/>
      <c r="SCU564" s="906"/>
      <c r="SCV564" s="31"/>
      <c r="SCW564" s="419"/>
      <c r="SCX564" s="419"/>
      <c r="SCY564" s="471"/>
      <c r="SCZ564" s="17"/>
      <c r="SDA564" s="419"/>
      <c r="SDB564" s="419"/>
      <c r="SDC564" s="17"/>
      <c r="SDD564" s="17"/>
      <c r="SDE564" s="913"/>
      <c r="SDF564" s="17"/>
      <c r="SDG564" s="17"/>
      <c r="SDH564" s="219"/>
      <c r="SDI564" s="310"/>
      <c r="SDJ564" s="304"/>
      <c r="SDK564" s="408"/>
      <c r="SDL564" s="472"/>
      <c r="SDM564" s="906"/>
      <c r="SDN564" s="31"/>
      <c r="SDO564" s="419"/>
      <c r="SDP564" s="419"/>
      <c r="SDQ564" s="471"/>
      <c r="SDR564" s="17"/>
      <c r="SDS564" s="419"/>
      <c r="SDT564" s="419"/>
      <c r="SDU564" s="17"/>
      <c r="SDV564" s="17"/>
      <c r="SDW564" s="913"/>
      <c r="SDX564" s="17"/>
      <c r="SDY564" s="17"/>
      <c r="SDZ564" s="219"/>
      <c r="SEA564" s="310"/>
      <c r="SEB564" s="304"/>
      <c r="SEC564" s="408"/>
      <c r="SED564" s="472"/>
      <c r="SEE564" s="906"/>
      <c r="SEF564" s="31"/>
      <c r="SEG564" s="419"/>
      <c r="SEH564" s="419"/>
      <c r="SEI564" s="471"/>
      <c r="SEJ564" s="17"/>
      <c r="SEK564" s="419"/>
      <c r="SEL564" s="419"/>
      <c r="SEM564" s="17"/>
      <c r="SEN564" s="17"/>
      <c r="SEO564" s="913"/>
      <c r="SEP564" s="17"/>
      <c r="SEQ564" s="17"/>
      <c r="SER564" s="219"/>
      <c r="SES564" s="310"/>
      <c r="SET564" s="304"/>
      <c r="SEU564" s="408"/>
      <c r="SEV564" s="472"/>
      <c r="SEW564" s="906"/>
      <c r="SEX564" s="31"/>
      <c r="SEY564" s="419"/>
      <c r="SEZ564" s="419"/>
      <c r="SFA564" s="471"/>
      <c r="SFB564" s="17"/>
      <c r="SFC564" s="419"/>
      <c r="SFD564" s="419"/>
      <c r="SFE564" s="17"/>
      <c r="SFF564" s="17"/>
      <c r="SFG564" s="913"/>
      <c r="SFH564" s="17"/>
      <c r="SFI564" s="17"/>
      <c r="SFJ564" s="219"/>
      <c r="SFK564" s="310"/>
      <c r="SFL564" s="304"/>
      <c r="SFM564" s="408"/>
      <c r="SFN564" s="472"/>
      <c r="SFO564" s="906"/>
      <c r="SFP564" s="31"/>
      <c r="SFQ564" s="419"/>
      <c r="SFR564" s="419"/>
      <c r="SFS564" s="471"/>
      <c r="SFT564" s="17"/>
      <c r="SFU564" s="419"/>
      <c r="SFV564" s="419"/>
      <c r="SFW564" s="17"/>
      <c r="SFX564" s="17"/>
      <c r="SFY564" s="913"/>
      <c r="SFZ564" s="17"/>
      <c r="SGA564" s="17"/>
      <c r="SGB564" s="219"/>
      <c r="SGC564" s="310"/>
      <c r="SGD564" s="304"/>
      <c r="SGE564" s="408"/>
      <c r="SGF564" s="472"/>
      <c r="SGG564" s="906"/>
      <c r="SGH564" s="31"/>
      <c r="SGI564" s="419"/>
      <c r="SGJ564" s="419"/>
      <c r="SGK564" s="471"/>
      <c r="SGL564" s="17"/>
      <c r="SGM564" s="419"/>
      <c r="SGN564" s="419"/>
      <c r="SGO564" s="17"/>
      <c r="SGP564" s="17"/>
      <c r="SGQ564" s="913"/>
      <c r="SGR564" s="17"/>
      <c r="SGS564" s="17"/>
      <c r="SGT564" s="219"/>
      <c r="SGU564" s="310"/>
      <c r="SGV564" s="304"/>
      <c r="SGW564" s="408"/>
      <c r="SGX564" s="472"/>
      <c r="SGY564" s="906"/>
      <c r="SGZ564" s="31"/>
      <c r="SHA564" s="419"/>
      <c r="SHB564" s="419"/>
      <c r="SHC564" s="471"/>
      <c r="SHD564" s="17"/>
      <c r="SHE564" s="419"/>
      <c r="SHF564" s="419"/>
      <c r="SHG564" s="17"/>
      <c r="SHH564" s="17"/>
      <c r="SHI564" s="913"/>
      <c r="SHJ564" s="17"/>
      <c r="SHK564" s="17"/>
      <c r="SHL564" s="219"/>
      <c r="SHM564" s="310"/>
      <c r="SHN564" s="304"/>
      <c r="SHO564" s="408"/>
      <c r="SHP564" s="472"/>
      <c r="SHQ564" s="906"/>
      <c r="SHR564" s="31"/>
      <c r="SHS564" s="419"/>
      <c r="SHT564" s="419"/>
      <c r="SHU564" s="471"/>
      <c r="SHV564" s="17"/>
      <c r="SHW564" s="419"/>
      <c r="SHX564" s="419"/>
      <c r="SHY564" s="17"/>
      <c r="SHZ564" s="17"/>
      <c r="SIA564" s="913"/>
      <c r="SIB564" s="17"/>
      <c r="SIC564" s="17"/>
      <c r="SID564" s="219"/>
      <c r="SIE564" s="310"/>
      <c r="SIF564" s="304"/>
      <c r="SIG564" s="408"/>
      <c r="SIH564" s="472"/>
      <c r="SII564" s="906"/>
      <c r="SIJ564" s="31"/>
      <c r="SIK564" s="419"/>
      <c r="SIL564" s="419"/>
      <c r="SIM564" s="471"/>
      <c r="SIN564" s="17"/>
      <c r="SIO564" s="419"/>
      <c r="SIP564" s="419"/>
      <c r="SIQ564" s="17"/>
      <c r="SIR564" s="17"/>
      <c r="SIS564" s="913"/>
      <c r="SIT564" s="17"/>
      <c r="SIU564" s="17"/>
      <c r="SIV564" s="219"/>
      <c r="SIW564" s="310"/>
      <c r="SIX564" s="304"/>
      <c r="SIY564" s="408"/>
      <c r="SIZ564" s="472"/>
      <c r="SJA564" s="906"/>
      <c r="SJB564" s="31"/>
      <c r="SJC564" s="419"/>
      <c r="SJD564" s="419"/>
      <c r="SJE564" s="471"/>
      <c r="SJF564" s="17"/>
      <c r="SJG564" s="419"/>
      <c r="SJH564" s="419"/>
      <c r="SJI564" s="17"/>
      <c r="SJJ564" s="17"/>
      <c r="SJK564" s="913"/>
      <c r="SJL564" s="17"/>
      <c r="SJM564" s="17"/>
      <c r="SJN564" s="219"/>
      <c r="SJO564" s="310"/>
      <c r="SJP564" s="304"/>
      <c r="SJQ564" s="408"/>
      <c r="SJR564" s="472"/>
      <c r="SJS564" s="906"/>
      <c r="SJT564" s="31"/>
      <c r="SJU564" s="419"/>
      <c r="SJV564" s="419"/>
      <c r="SJW564" s="471"/>
      <c r="SJX564" s="17"/>
      <c r="SJY564" s="419"/>
      <c r="SJZ564" s="419"/>
      <c r="SKA564" s="17"/>
      <c r="SKB564" s="17"/>
      <c r="SKC564" s="913"/>
      <c r="SKD564" s="17"/>
      <c r="SKE564" s="17"/>
      <c r="SKF564" s="219"/>
      <c r="SKG564" s="310"/>
      <c r="SKH564" s="304"/>
      <c r="SKI564" s="408"/>
      <c r="SKJ564" s="472"/>
      <c r="SKK564" s="906"/>
      <c r="SKL564" s="31"/>
      <c r="SKM564" s="419"/>
      <c r="SKN564" s="419"/>
      <c r="SKO564" s="471"/>
      <c r="SKP564" s="17"/>
      <c r="SKQ564" s="419"/>
      <c r="SKR564" s="419"/>
      <c r="SKS564" s="17"/>
      <c r="SKT564" s="17"/>
      <c r="SKU564" s="913"/>
      <c r="SKV564" s="17"/>
      <c r="SKW564" s="17"/>
      <c r="SKX564" s="219"/>
      <c r="SKY564" s="310"/>
      <c r="SKZ564" s="304"/>
      <c r="SLA564" s="408"/>
      <c r="SLB564" s="472"/>
      <c r="SLC564" s="906"/>
      <c r="SLD564" s="31"/>
      <c r="SLE564" s="419"/>
      <c r="SLF564" s="419"/>
      <c r="SLG564" s="471"/>
      <c r="SLH564" s="17"/>
      <c r="SLI564" s="419"/>
      <c r="SLJ564" s="419"/>
      <c r="SLK564" s="17"/>
      <c r="SLL564" s="17"/>
      <c r="SLM564" s="913"/>
      <c r="SLN564" s="17"/>
      <c r="SLO564" s="17"/>
      <c r="SLP564" s="219"/>
      <c r="SLQ564" s="310"/>
      <c r="SLR564" s="304"/>
      <c r="SLS564" s="408"/>
      <c r="SLT564" s="472"/>
      <c r="SLU564" s="906"/>
      <c r="SLV564" s="31"/>
      <c r="SLW564" s="419"/>
      <c r="SLX564" s="419"/>
      <c r="SLY564" s="471"/>
      <c r="SLZ564" s="17"/>
      <c r="SMA564" s="419"/>
      <c r="SMB564" s="419"/>
      <c r="SMC564" s="17"/>
      <c r="SMD564" s="17"/>
      <c r="SME564" s="913"/>
      <c r="SMF564" s="17"/>
      <c r="SMG564" s="17"/>
      <c r="SMH564" s="219"/>
      <c r="SMI564" s="310"/>
      <c r="SMJ564" s="304"/>
      <c r="SMK564" s="408"/>
      <c r="SML564" s="472"/>
      <c r="SMM564" s="906"/>
      <c r="SMN564" s="31"/>
      <c r="SMO564" s="419"/>
      <c r="SMP564" s="419"/>
      <c r="SMQ564" s="471"/>
      <c r="SMR564" s="17"/>
      <c r="SMS564" s="419"/>
      <c r="SMT564" s="419"/>
      <c r="SMU564" s="17"/>
      <c r="SMV564" s="17"/>
      <c r="SMW564" s="913"/>
      <c r="SMX564" s="17"/>
      <c r="SMY564" s="17"/>
      <c r="SMZ564" s="219"/>
      <c r="SNA564" s="310"/>
      <c r="SNB564" s="304"/>
      <c r="SNC564" s="408"/>
      <c r="SND564" s="472"/>
      <c r="SNE564" s="906"/>
      <c r="SNF564" s="31"/>
      <c r="SNG564" s="419"/>
      <c r="SNH564" s="419"/>
      <c r="SNI564" s="471"/>
      <c r="SNJ564" s="17"/>
      <c r="SNK564" s="419"/>
      <c r="SNL564" s="419"/>
      <c r="SNM564" s="17"/>
      <c r="SNN564" s="17"/>
      <c r="SNO564" s="913"/>
      <c r="SNP564" s="17"/>
      <c r="SNQ564" s="17"/>
      <c r="SNR564" s="219"/>
      <c r="SNS564" s="310"/>
      <c r="SNT564" s="304"/>
      <c r="SNU564" s="408"/>
      <c r="SNV564" s="472"/>
      <c r="SNW564" s="906"/>
      <c r="SNX564" s="31"/>
      <c r="SNY564" s="419"/>
      <c r="SNZ564" s="419"/>
      <c r="SOA564" s="471"/>
      <c r="SOB564" s="17"/>
      <c r="SOC564" s="419"/>
      <c r="SOD564" s="419"/>
      <c r="SOE564" s="17"/>
      <c r="SOF564" s="17"/>
      <c r="SOG564" s="913"/>
      <c r="SOH564" s="17"/>
      <c r="SOI564" s="17"/>
      <c r="SOJ564" s="219"/>
      <c r="SOK564" s="310"/>
      <c r="SOL564" s="304"/>
      <c r="SOM564" s="408"/>
      <c r="SON564" s="472"/>
      <c r="SOO564" s="906"/>
      <c r="SOP564" s="31"/>
      <c r="SOQ564" s="419"/>
      <c r="SOR564" s="419"/>
      <c r="SOS564" s="471"/>
      <c r="SOT564" s="17"/>
      <c r="SOU564" s="419"/>
      <c r="SOV564" s="419"/>
      <c r="SOW564" s="17"/>
      <c r="SOX564" s="17"/>
      <c r="SOY564" s="913"/>
      <c r="SOZ564" s="17"/>
      <c r="SPA564" s="17"/>
      <c r="SPB564" s="219"/>
      <c r="SPC564" s="310"/>
      <c r="SPD564" s="304"/>
      <c r="SPE564" s="408"/>
      <c r="SPF564" s="472"/>
      <c r="SPG564" s="906"/>
      <c r="SPH564" s="31"/>
      <c r="SPI564" s="419"/>
      <c r="SPJ564" s="419"/>
      <c r="SPK564" s="471"/>
      <c r="SPL564" s="17"/>
      <c r="SPM564" s="419"/>
      <c r="SPN564" s="419"/>
      <c r="SPO564" s="17"/>
      <c r="SPP564" s="17"/>
      <c r="SPQ564" s="913"/>
      <c r="SPR564" s="17"/>
      <c r="SPS564" s="17"/>
      <c r="SPT564" s="219"/>
      <c r="SPU564" s="310"/>
      <c r="SPV564" s="304"/>
      <c r="SPW564" s="408"/>
      <c r="SPX564" s="472"/>
      <c r="SPY564" s="906"/>
      <c r="SPZ564" s="31"/>
      <c r="SQA564" s="419"/>
      <c r="SQB564" s="419"/>
      <c r="SQC564" s="471"/>
      <c r="SQD564" s="17"/>
      <c r="SQE564" s="419"/>
      <c r="SQF564" s="419"/>
      <c r="SQG564" s="17"/>
      <c r="SQH564" s="17"/>
      <c r="SQI564" s="913"/>
      <c r="SQJ564" s="17"/>
      <c r="SQK564" s="17"/>
      <c r="SQL564" s="219"/>
      <c r="SQM564" s="310"/>
      <c r="SQN564" s="304"/>
      <c r="SQO564" s="408"/>
      <c r="SQP564" s="472"/>
      <c r="SQQ564" s="906"/>
      <c r="SQR564" s="31"/>
      <c r="SQS564" s="419"/>
      <c r="SQT564" s="419"/>
      <c r="SQU564" s="471"/>
      <c r="SQV564" s="17"/>
      <c r="SQW564" s="419"/>
      <c r="SQX564" s="419"/>
      <c r="SQY564" s="17"/>
      <c r="SQZ564" s="17"/>
      <c r="SRA564" s="913"/>
      <c r="SRB564" s="17"/>
      <c r="SRC564" s="17"/>
      <c r="SRD564" s="219"/>
      <c r="SRE564" s="310"/>
      <c r="SRF564" s="304"/>
      <c r="SRG564" s="408"/>
      <c r="SRH564" s="472"/>
      <c r="SRI564" s="906"/>
      <c r="SRJ564" s="31"/>
      <c r="SRK564" s="419"/>
      <c r="SRL564" s="419"/>
      <c r="SRM564" s="471"/>
      <c r="SRN564" s="17"/>
      <c r="SRO564" s="419"/>
      <c r="SRP564" s="419"/>
      <c r="SRQ564" s="17"/>
      <c r="SRR564" s="17"/>
      <c r="SRS564" s="913"/>
      <c r="SRT564" s="17"/>
      <c r="SRU564" s="17"/>
      <c r="SRV564" s="219"/>
      <c r="SRW564" s="310"/>
      <c r="SRX564" s="304"/>
      <c r="SRY564" s="408"/>
      <c r="SRZ564" s="472"/>
      <c r="SSA564" s="906"/>
      <c r="SSB564" s="31"/>
      <c r="SSC564" s="419"/>
      <c r="SSD564" s="419"/>
      <c r="SSE564" s="471"/>
      <c r="SSF564" s="17"/>
      <c r="SSG564" s="419"/>
      <c r="SSH564" s="419"/>
      <c r="SSI564" s="17"/>
      <c r="SSJ564" s="17"/>
      <c r="SSK564" s="913"/>
      <c r="SSL564" s="17"/>
      <c r="SSM564" s="17"/>
      <c r="SSN564" s="219"/>
      <c r="SSO564" s="310"/>
      <c r="SSP564" s="304"/>
      <c r="SSQ564" s="408"/>
      <c r="SSR564" s="472"/>
      <c r="SSS564" s="906"/>
      <c r="SST564" s="31"/>
      <c r="SSU564" s="419"/>
      <c r="SSV564" s="419"/>
      <c r="SSW564" s="471"/>
      <c r="SSX564" s="17"/>
      <c r="SSY564" s="419"/>
      <c r="SSZ564" s="419"/>
      <c r="STA564" s="17"/>
      <c r="STB564" s="17"/>
      <c r="STC564" s="913"/>
      <c r="STD564" s="17"/>
      <c r="STE564" s="17"/>
      <c r="STF564" s="219"/>
      <c r="STG564" s="310"/>
      <c r="STH564" s="304"/>
      <c r="STI564" s="408"/>
      <c r="STJ564" s="472"/>
      <c r="STK564" s="906"/>
      <c r="STL564" s="31"/>
      <c r="STM564" s="419"/>
      <c r="STN564" s="419"/>
      <c r="STO564" s="471"/>
      <c r="STP564" s="17"/>
      <c r="STQ564" s="419"/>
      <c r="STR564" s="419"/>
      <c r="STS564" s="17"/>
      <c r="STT564" s="17"/>
      <c r="STU564" s="913"/>
      <c r="STV564" s="17"/>
      <c r="STW564" s="17"/>
      <c r="STX564" s="219"/>
      <c r="STY564" s="310"/>
      <c r="STZ564" s="304"/>
      <c r="SUA564" s="408"/>
      <c r="SUB564" s="472"/>
      <c r="SUC564" s="906"/>
      <c r="SUD564" s="31"/>
      <c r="SUE564" s="419"/>
      <c r="SUF564" s="419"/>
      <c r="SUG564" s="471"/>
      <c r="SUH564" s="17"/>
      <c r="SUI564" s="419"/>
      <c r="SUJ564" s="419"/>
      <c r="SUK564" s="17"/>
      <c r="SUL564" s="17"/>
      <c r="SUM564" s="913"/>
      <c r="SUN564" s="17"/>
      <c r="SUO564" s="17"/>
      <c r="SUP564" s="219"/>
      <c r="SUQ564" s="310"/>
      <c r="SUR564" s="304"/>
      <c r="SUS564" s="408"/>
      <c r="SUT564" s="472"/>
      <c r="SUU564" s="906"/>
      <c r="SUV564" s="31"/>
      <c r="SUW564" s="419"/>
      <c r="SUX564" s="419"/>
      <c r="SUY564" s="471"/>
      <c r="SUZ564" s="17"/>
      <c r="SVA564" s="419"/>
      <c r="SVB564" s="419"/>
      <c r="SVC564" s="17"/>
      <c r="SVD564" s="17"/>
      <c r="SVE564" s="913"/>
      <c r="SVF564" s="17"/>
      <c r="SVG564" s="17"/>
      <c r="SVH564" s="219"/>
      <c r="SVI564" s="310"/>
      <c r="SVJ564" s="304"/>
      <c r="SVK564" s="408"/>
      <c r="SVL564" s="472"/>
      <c r="SVM564" s="906"/>
      <c r="SVN564" s="31"/>
      <c r="SVO564" s="419"/>
      <c r="SVP564" s="419"/>
      <c r="SVQ564" s="471"/>
      <c r="SVR564" s="17"/>
      <c r="SVS564" s="419"/>
      <c r="SVT564" s="419"/>
      <c r="SVU564" s="17"/>
      <c r="SVV564" s="17"/>
      <c r="SVW564" s="913"/>
      <c r="SVX564" s="17"/>
      <c r="SVY564" s="17"/>
      <c r="SVZ564" s="219"/>
      <c r="SWA564" s="310"/>
      <c r="SWB564" s="304"/>
      <c r="SWC564" s="408"/>
      <c r="SWD564" s="472"/>
      <c r="SWE564" s="906"/>
      <c r="SWF564" s="31"/>
      <c r="SWG564" s="419"/>
      <c r="SWH564" s="419"/>
      <c r="SWI564" s="471"/>
      <c r="SWJ564" s="17"/>
      <c r="SWK564" s="419"/>
      <c r="SWL564" s="419"/>
      <c r="SWM564" s="17"/>
      <c r="SWN564" s="17"/>
      <c r="SWO564" s="913"/>
      <c r="SWP564" s="17"/>
      <c r="SWQ564" s="17"/>
      <c r="SWR564" s="219"/>
      <c r="SWS564" s="310"/>
      <c r="SWT564" s="304"/>
      <c r="SWU564" s="408"/>
      <c r="SWV564" s="472"/>
      <c r="SWW564" s="906"/>
      <c r="SWX564" s="31"/>
      <c r="SWY564" s="419"/>
      <c r="SWZ564" s="419"/>
      <c r="SXA564" s="471"/>
      <c r="SXB564" s="17"/>
      <c r="SXC564" s="419"/>
      <c r="SXD564" s="419"/>
      <c r="SXE564" s="17"/>
      <c r="SXF564" s="17"/>
      <c r="SXG564" s="913"/>
      <c r="SXH564" s="17"/>
      <c r="SXI564" s="17"/>
      <c r="SXJ564" s="219"/>
      <c r="SXK564" s="310"/>
      <c r="SXL564" s="304"/>
      <c r="SXM564" s="408"/>
      <c r="SXN564" s="472"/>
      <c r="SXO564" s="906"/>
      <c r="SXP564" s="31"/>
      <c r="SXQ564" s="419"/>
      <c r="SXR564" s="419"/>
      <c r="SXS564" s="471"/>
      <c r="SXT564" s="17"/>
      <c r="SXU564" s="419"/>
      <c r="SXV564" s="419"/>
      <c r="SXW564" s="17"/>
      <c r="SXX564" s="17"/>
      <c r="SXY564" s="913"/>
      <c r="SXZ564" s="17"/>
      <c r="SYA564" s="17"/>
      <c r="SYB564" s="219"/>
      <c r="SYC564" s="310"/>
      <c r="SYD564" s="304"/>
      <c r="SYE564" s="408"/>
      <c r="SYF564" s="472"/>
      <c r="SYG564" s="906"/>
      <c r="SYH564" s="31"/>
      <c r="SYI564" s="419"/>
      <c r="SYJ564" s="419"/>
      <c r="SYK564" s="471"/>
      <c r="SYL564" s="17"/>
      <c r="SYM564" s="419"/>
      <c r="SYN564" s="419"/>
      <c r="SYO564" s="17"/>
      <c r="SYP564" s="17"/>
      <c r="SYQ564" s="913"/>
      <c r="SYR564" s="17"/>
      <c r="SYS564" s="17"/>
      <c r="SYT564" s="219"/>
      <c r="SYU564" s="310"/>
      <c r="SYV564" s="304"/>
      <c r="SYW564" s="408"/>
      <c r="SYX564" s="472"/>
      <c r="SYY564" s="906"/>
      <c r="SYZ564" s="31"/>
      <c r="SZA564" s="419"/>
      <c r="SZB564" s="419"/>
      <c r="SZC564" s="471"/>
      <c r="SZD564" s="17"/>
      <c r="SZE564" s="419"/>
      <c r="SZF564" s="419"/>
      <c r="SZG564" s="17"/>
      <c r="SZH564" s="17"/>
      <c r="SZI564" s="913"/>
      <c r="SZJ564" s="17"/>
      <c r="SZK564" s="17"/>
      <c r="SZL564" s="219"/>
      <c r="SZM564" s="310"/>
      <c r="SZN564" s="304"/>
      <c r="SZO564" s="408"/>
      <c r="SZP564" s="472"/>
      <c r="SZQ564" s="906"/>
      <c r="SZR564" s="31"/>
      <c r="SZS564" s="419"/>
      <c r="SZT564" s="419"/>
      <c r="SZU564" s="471"/>
      <c r="SZV564" s="17"/>
      <c r="SZW564" s="419"/>
      <c r="SZX564" s="419"/>
      <c r="SZY564" s="17"/>
      <c r="SZZ564" s="17"/>
      <c r="TAA564" s="913"/>
      <c r="TAB564" s="17"/>
      <c r="TAC564" s="17"/>
      <c r="TAD564" s="219"/>
      <c r="TAE564" s="310"/>
      <c r="TAF564" s="304"/>
      <c r="TAG564" s="408"/>
      <c r="TAH564" s="472"/>
      <c r="TAI564" s="906"/>
      <c r="TAJ564" s="31"/>
      <c r="TAK564" s="419"/>
      <c r="TAL564" s="419"/>
      <c r="TAM564" s="471"/>
      <c r="TAN564" s="17"/>
      <c r="TAO564" s="419"/>
      <c r="TAP564" s="419"/>
      <c r="TAQ564" s="17"/>
      <c r="TAR564" s="17"/>
      <c r="TAS564" s="913"/>
      <c r="TAT564" s="17"/>
      <c r="TAU564" s="17"/>
      <c r="TAV564" s="219"/>
      <c r="TAW564" s="310"/>
      <c r="TAX564" s="304"/>
      <c r="TAY564" s="408"/>
      <c r="TAZ564" s="472"/>
      <c r="TBA564" s="906"/>
      <c r="TBB564" s="31"/>
      <c r="TBC564" s="419"/>
      <c r="TBD564" s="419"/>
      <c r="TBE564" s="471"/>
      <c r="TBF564" s="17"/>
      <c r="TBG564" s="419"/>
      <c r="TBH564" s="419"/>
      <c r="TBI564" s="17"/>
      <c r="TBJ564" s="17"/>
      <c r="TBK564" s="913"/>
      <c r="TBL564" s="17"/>
      <c r="TBM564" s="17"/>
      <c r="TBN564" s="219"/>
      <c r="TBO564" s="310"/>
      <c r="TBP564" s="304"/>
      <c r="TBQ564" s="408"/>
      <c r="TBR564" s="472"/>
      <c r="TBS564" s="906"/>
      <c r="TBT564" s="31"/>
      <c r="TBU564" s="419"/>
      <c r="TBV564" s="419"/>
      <c r="TBW564" s="471"/>
      <c r="TBX564" s="17"/>
      <c r="TBY564" s="419"/>
      <c r="TBZ564" s="419"/>
      <c r="TCA564" s="17"/>
      <c r="TCB564" s="17"/>
      <c r="TCC564" s="913"/>
      <c r="TCD564" s="17"/>
      <c r="TCE564" s="17"/>
      <c r="TCF564" s="219"/>
      <c r="TCG564" s="310"/>
      <c r="TCH564" s="304"/>
      <c r="TCI564" s="408"/>
      <c r="TCJ564" s="472"/>
      <c r="TCK564" s="906"/>
      <c r="TCL564" s="31"/>
      <c r="TCM564" s="419"/>
      <c r="TCN564" s="419"/>
      <c r="TCO564" s="471"/>
      <c r="TCP564" s="17"/>
      <c r="TCQ564" s="419"/>
      <c r="TCR564" s="419"/>
      <c r="TCS564" s="17"/>
      <c r="TCT564" s="17"/>
      <c r="TCU564" s="913"/>
      <c r="TCV564" s="17"/>
      <c r="TCW564" s="17"/>
      <c r="TCX564" s="219"/>
      <c r="TCY564" s="310"/>
      <c r="TCZ564" s="304"/>
      <c r="TDA564" s="408"/>
      <c r="TDB564" s="472"/>
      <c r="TDC564" s="906"/>
      <c r="TDD564" s="31"/>
      <c r="TDE564" s="419"/>
      <c r="TDF564" s="419"/>
      <c r="TDG564" s="471"/>
      <c r="TDH564" s="17"/>
      <c r="TDI564" s="419"/>
      <c r="TDJ564" s="419"/>
      <c r="TDK564" s="17"/>
      <c r="TDL564" s="17"/>
      <c r="TDM564" s="913"/>
      <c r="TDN564" s="17"/>
      <c r="TDO564" s="17"/>
      <c r="TDP564" s="219"/>
      <c r="TDQ564" s="310"/>
      <c r="TDR564" s="304"/>
      <c r="TDS564" s="408"/>
      <c r="TDT564" s="472"/>
      <c r="TDU564" s="906"/>
      <c r="TDV564" s="31"/>
      <c r="TDW564" s="419"/>
      <c r="TDX564" s="419"/>
      <c r="TDY564" s="471"/>
      <c r="TDZ564" s="17"/>
      <c r="TEA564" s="419"/>
      <c r="TEB564" s="419"/>
      <c r="TEC564" s="17"/>
      <c r="TED564" s="17"/>
      <c r="TEE564" s="913"/>
      <c r="TEF564" s="17"/>
      <c r="TEG564" s="17"/>
      <c r="TEH564" s="219"/>
      <c r="TEI564" s="310"/>
      <c r="TEJ564" s="304"/>
      <c r="TEK564" s="408"/>
      <c r="TEL564" s="472"/>
      <c r="TEM564" s="906"/>
      <c r="TEN564" s="31"/>
      <c r="TEO564" s="419"/>
      <c r="TEP564" s="419"/>
      <c r="TEQ564" s="471"/>
      <c r="TER564" s="17"/>
      <c r="TES564" s="419"/>
      <c r="TET564" s="419"/>
      <c r="TEU564" s="17"/>
      <c r="TEV564" s="17"/>
      <c r="TEW564" s="913"/>
      <c r="TEX564" s="17"/>
      <c r="TEY564" s="17"/>
      <c r="TEZ564" s="219"/>
      <c r="TFA564" s="310"/>
      <c r="TFB564" s="304"/>
      <c r="TFC564" s="408"/>
      <c r="TFD564" s="472"/>
      <c r="TFE564" s="906"/>
      <c r="TFF564" s="31"/>
      <c r="TFG564" s="419"/>
      <c r="TFH564" s="419"/>
      <c r="TFI564" s="471"/>
      <c r="TFJ564" s="17"/>
      <c r="TFK564" s="419"/>
      <c r="TFL564" s="419"/>
      <c r="TFM564" s="17"/>
      <c r="TFN564" s="17"/>
      <c r="TFO564" s="913"/>
      <c r="TFP564" s="17"/>
      <c r="TFQ564" s="17"/>
      <c r="TFR564" s="219"/>
      <c r="TFS564" s="310"/>
      <c r="TFT564" s="304"/>
      <c r="TFU564" s="408"/>
      <c r="TFV564" s="472"/>
      <c r="TFW564" s="906"/>
      <c r="TFX564" s="31"/>
      <c r="TFY564" s="419"/>
      <c r="TFZ564" s="419"/>
      <c r="TGA564" s="471"/>
      <c r="TGB564" s="17"/>
      <c r="TGC564" s="419"/>
      <c r="TGD564" s="419"/>
      <c r="TGE564" s="17"/>
      <c r="TGF564" s="17"/>
      <c r="TGG564" s="913"/>
      <c r="TGH564" s="17"/>
      <c r="TGI564" s="17"/>
      <c r="TGJ564" s="219"/>
      <c r="TGK564" s="310"/>
      <c r="TGL564" s="304"/>
      <c r="TGM564" s="408"/>
      <c r="TGN564" s="472"/>
      <c r="TGO564" s="906"/>
      <c r="TGP564" s="31"/>
      <c r="TGQ564" s="419"/>
      <c r="TGR564" s="419"/>
      <c r="TGS564" s="471"/>
      <c r="TGT564" s="17"/>
      <c r="TGU564" s="419"/>
      <c r="TGV564" s="419"/>
      <c r="TGW564" s="17"/>
      <c r="TGX564" s="17"/>
      <c r="TGY564" s="913"/>
      <c r="TGZ564" s="17"/>
      <c r="THA564" s="17"/>
      <c r="THB564" s="219"/>
      <c r="THC564" s="310"/>
      <c r="THD564" s="304"/>
      <c r="THE564" s="408"/>
      <c r="THF564" s="472"/>
      <c r="THG564" s="906"/>
      <c r="THH564" s="31"/>
      <c r="THI564" s="419"/>
      <c r="THJ564" s="419"/>
      <c r="THK564" s="471"/>
      <c r="THL564" s="17"/>
      <c r="THM564" s="419"/>
      <c r="THN564" s="419"/>
      <c r="THO564" s="17"/>
      <c r="THP564" s="17"/>
      <c r="THQ564" s="913"/>
      <c r="THR564" s="17"/>
      <c r="THS564" s="17"/>
      <c r="THT564" s="219"/>
      <c r="THU564" s="310"/>
      <c r="THV564" s="304"/>
      <c r="THW564" s="408"/>
      <c r="THX564" s="472"/>
      <c r="THY564" s="906"/>
      <c r="THZ564" s="31"/>
      <c r="TIA564" s="419"/>
      <c r="TIB564" s="419"/>
      <c r="TIC564" s="471"/>
      <c r="TID564" s="17"/>
      <c r="TIE564" s="419"/>
      <c r="TIF564" s="419"/>
      <c r="TIG564" s="17"/>
      <c r="TIH564" s="17"/>
      <c r="TII564" s="913"/>
      <c r="TIJ564" s="17"/>
      <c r="TIK564" s="17"/>
      <c r="TIL564" s="219"/>
      <c r="TIM564" s="310"/>
      <c r="TIN564" s="304"/>
      <c r="TIO564" s="408"/>
      <c r="TIP564" s="472"/>
      <c r="TIQ564" s="906"/>
      <c r="TIR564" s="31"/>
      <c r="TIS564" s="419"/>
      <c r="TIT564" s="419"/>
      <c r="TIU564" s="471"/>
      <c r="TIV564" s="17"/>
      <c r="TIW564" s="419"/>
      <c r="TIX564" s="419"/>
      <c r="TIY564" s="17"/>
      <c r="TIZ564" s="17"/>
      <c r="TJA564" s="913"/>
      <c r="TJB564" s="17"/>
      <c r="TJC564" s="17"/>
      <c r="TJD564" s="219"/>
      <c r="TJE564" s="310"/>
      <c r="TJF564" s="304"/>
      <c r="TJG564" s="408"/>
      <c r="TJH564" s="472"/>
      <c r="TJI564" s="906"/>
      <c r="TJJ564" s="31"/>
      <c r="TJK564" s="419"/>
      <c r="TJL564" s="419"/>
      <c r="TJM564" s="471"/>
      <c r="TJN564" s="17"/>
      <c r="TJO564" s="419"/>
      <c r="TJP564" s="419"/>
      <c r="TJQ564" s="17"/>
      <c r="TJR564" s="17"/>
      <c r="TJS564" s="913"/>
      <c r="TJT564" s="17"/>
      <c r="TJU564" s="17"/>
      <c r="TJV564" s="219"/>
      <c r="TJW564" s="310"/>
      <c r="TJX564" s="304"/>
      <c r="TJY564" s="408"/>
      <c r="TJZ564" s="472"/>
      <c r="TKA564" s="906"/>
      <c r="TKB564" s="31"/>
      <c r="TKC564" s="419"/>
      <c r="TKD564" s="419"/>
      <c r="TKE564" s="471"/>
      <c r="TKF564" s="17"/>
      <c r="TKG564" s="419"/>
      <c r="TKH564" s="419"/>
      <c r="TKI564" s="17"/>
      <c r="TKJ564" s="17"/>
      <c r="TKK564" s="913"/>
      <c r="TKL564" s="17"/>
      <c r="TKM564" s="17"/>
      <c r="TKN564" s="219"/>
      <c r="TKO564" s="310"/>
      <c r="TKP564" s="304"/>
      <c r="TKQ564" s="408"/>
      <c r="TKR564" s="472"/>
      <c r="TKS564" s="906"/>
      <c r="TKT564" s="31"/>
      <c r="TKU564" s="419"/>
      <c r="TKV564" s="419"/>
      <c r="TKW564" s="471"/>
      <c r="TKX564" s="17"/>
      <c r="TKY564" s="419"/>
      <c r="TKZ564" s="419"/>
      <c r="TLA564" s="17"/>
      <c r="TLB564" s="17"/>
      <c r="TLC564" s="913"/>
      <c r="TLD564" s="17"/>
      <c r="TLE564" s="17"/>
      <c r="TLF564" s="219"/>
      <c r="TLG564" s="310"/>
      <c r="TLH564" s="304"/>
      <c r="TLI564" s="408"/>
      <c r="TLJ564" s="472"/>
      <c r="TLK564" s="906"/>
      <c r="TLL564" s="31"/>
      <c r="TLM564" s="419"/>
      <c r="TLN564" s="419"/>
      <c r="TLO564" s="471"/>
      <c r="TLP564" s="17"/>
      <c r="TLQ564" s="419"/>
      <c r="TLR564" s="419"/>
      <c r="TLS564" s="17"/>
      <c r="TLT564" s="17"/>
      <c r="TLU564" s="913"/>
      <c r="TLV564" s="17"/>
      <c r="TLW564" s="17"/>
      <c r="TLX564" s="219"/>
      <c r="TLY564" s="310"/>
      <c r="TLZ564" s="304"/>
      <c r="TMA564" s="408"/>
      <c r="TMB564" s="472"/>
      <c r="TMC564" s="906"/>
      <c r="TMD564" s="31"/>
      <c r="TME564" s="419"/>
      <c r="TMF564" s="419"/>
      <c r="TMG564" s="471"/>
      <c r="TMH564" s="17"/>
      <c r="TMI564" s="419"/>
      <c r="TMJ564" s="419"/>
      <c r="TMK564" s="17"/>
      <c r="TML564" s="17"/>
      <c r="TMM564" s="913"/>
      <c r="TMN564" s="17"/>
      <c r="TMO564" s="17"/>
      <c r="TMP564" s="219"/>
      <c r="TMQ564" s="310"/>
      <c r="TMR564" s="304"/>
      <c r="TMS564" s="408"/>
      <c r="TMT564" s="472"/>
      <c r="TMU564" s="906"/>
      <c r="TMV564" s="31"/>
      <c r="TMW564" s="419"/>
      <c r="TMX564" s="419"/>
      <c r="TMY564" s="471"/>
      <c r="TMZ564" s="17"/>
      <c r="TNA564" s="419"/>
      <c r="TNB564" s="419"/>
      <c r="TNC564" s="17"/>
      <c r="TND564" s="17"/>
      <c r="TNE564" s="913"/>
      <c r="TNF564" s="17"/>
      <c r="TNG564" s="17"/>
      <c r="TNH564" s="219"/>
      <c r="TNI564" s="310"/>
      <c r="TNJ564" s="304"/>
      <c r="TNK564" s="408"/>
      <c r="TNL564" s="472"/>
      <c r="TNM564" s="906"/>
      <c r="TNN564" s="31"/>
      <c r="TNO564" s="419"/>
      <c r="TNP564" s="419"/>
      <c r="TNQ564" s="471"/>
      <c r="TNR564" s="17"/>
      <c r="TNS564" s="419"/>
      <c r="TNT564" s="419"/>
      <c r="TNU564" s="17"/>
      <c r="TNV564" s="17"/>
      <c r="TNW564" s="913"/>
      <c r="TNX564" s="17"/>
      <c r="TNY564" s="17"/>
      <c r="TNZ564" s="219"/>
      <c r="TOA564" s="310"/>
      <c r="TOB564" s="304"/>
      <c r="TOC564" s="408"/>
      <c r="TOD564" s="472"/>
      <c r="TOE564" s="906"/>
      <c r="TOF564" s="31"/>
      <c r="TOG564" s="419"/>
      <c r="TOH564" s="419"/>
      <c r="TOI564" s="471"/>
      <c r="TOJ564" s="17"/>
      <c r="TOK564" s="419"/>
      <c r="TOL564" s="419"/>
      <c r="TOM564" s="17"/>
      <c r="TON564" s="17"/>
      <c r="TOO564" s="913"/>
      <c r="TOP564" s="17"/>
      <c r="TOQ564" s="17"/>
      <c r="TOR564" s="219"/>
      <c r="TOS564" s="310"/>
      <c r="TOT564" s="304"/>
      <c r="TOU564" s="408"/>
      <c r="TOV564" s="472"/>
      <c r="TOW564" s="906"/>
      <c r="TOX564" s="31"/>
      <c r="TOY564" s="419"/>
      <c r="TOZ564" s="419"/>
      <c r="TPA564" s="471"/>
      <c r="TPB564" s="17"/>
      <c r="TPC564" s="419"/>
      <c r="TPD564" s="419"/>
      <c r="TPE564" s="17"/>
      <c r="TPF564" s="17"/>
      <c r="TPG564" s="913"/>
      <c r="TPH564" s="17"/>
      <c r="TPI564" s="17"/>
      <c r="TPJ564" s="219"/>
      <c r="TPK564" s="310"/>
      <c r="TPL564" s="304"/>
      <c r="TPM564" s="408"/>
      <c r="TPN564" s="472"/>
      <c r="TPO564" s="906"/>
      <c r="TPP564" s="31"/>
      <c r="TPQ564" s="419"/>
      <c r="TPR564" s="419"/>
      <c r="TPS564" s="471"/>
      <c r="TPT564" s="17"/>
      <c r="TPU564" s="419"/>
      <c r="TPV564" s="419"/>
      <c r="TPW564" s="17"/>
      <c r="TPX564" s="17"/>
      <c r="TPY564" s="913"/>
      <c r="TPZ564" s="17"/>
      <c r="TQA564" s="17"/>
      <c r="TQB564" s="219"/>
      <c r="TQC564" s="310"/>
      <c r="TQD564" s="304"/>
      <c r="TQE564" s="408"/>
      <c r="TQF564" s="472"/>
      <c r="TQG564" s="906"/>
      <c r="TQH564" s="31"/>
      <c r="TQI564" s="419"/>
      <c r="TQJ564" s="419"/>
      <c r="TQK564" s="471"/>
      <c r="TQL564" s="17"/>
      <c r="TQM564" s="419"/>
      <c r="TQN564" s="419"/>
      <c r="TQO564" s="17"/>
      <c r="TQP564" s="17"/>
      <c r="TQQ564" s="913"/>
      <c r="TQR564" s="17"/>
      <c r="TQS564" s="17"/>
      <c r="TQT564" s="219"/>
      <c r="TQU564" s="310"/>
      <c r="TQV564" s="304"/>
      <c r="TQW564" s="408"/>
      <c r="TQX564" s="472"/>
      <c r="TQY564" s="906"/>
      <c r="TQZ564" s="31"/>
      <c r="TRA564" s="419"/>
      <c r="TRB564" s="419"/>
      <c r="TRC564" s="471"/>
      <c r="TRD564" s="17"/>
      <c r="TRE564" s="419"/>
      <c r="TRF564" s="419"/>
      <c r="TRG564" s="17"/>
      <c r="TRH564" s="17"/>
      <c r="TRI564" s="913"/>
      <c r="TRJ564" s="17"/>
      <c r="TRK564" s="17"/>
      <c r="TRL564" s="219"/>
      <c r="TRM564" s="310"/>
      <c r="TRN564" s="304"/>
      <c r="TRO564" s="408"/>
      <c r="TRP564" s="472"/>
      <c r="TRQ564" s="906"/>
      <c r="TRR564" s="31"/>
      <c r="TRS564" s="419"/>
      <c r="TRT564" s="419"/>
      <c r="TRU564" s="471"/>
      <c r="TRV564" s="17"/>
      <c r="TRW564" s="419"/>
      <c r="TRX564" s="419"/>
      <c r="TRY564" s="17"/>
      <c r="TRZ564" s="17"/>
      <c r="TSA564" s="913"/>
      <c r="TSB564" s="17"/>
      <c r="TSC564" s="17"/>
      <c r="TSD564" s="219"/>
      <c r="TSE564" s="310"/>
      <c r="TSF564" s="304"/>
      <c r="TSG564" s="408"/>
      <c r="TSH564" s="472"/>
      <c r="TSI564" s="906"/>
      <c r="TSJ564" s="31"/>
      <c r="TSK564" s="419"/>
      <c r="TSL564" s="419"/>
      <c r="TSM564" s="471"/>
      <c r="TSN564" s="17"/>
      <c r="TSO564" s="419"/>
      <c r="TSP564" s="419"/>
      <c r="TSQ564" s="17"/>
      <c r="TSR564" s="17"/>
      <c r="TSS564" s="913"/>
      <c r="TST564" s="17"/>
      <c r="TSU564" s="17"/>
      <c r="TSV564" s="219"/>
      <c r="TSW564" s="310"/>
      <c r="TSX564" s="304"/>
      <c r="TSY564" s="408"/>
      <c r="TSZ564" s="472"/>
      <c r="TTA564" s="906"/>
      <c r="TTB564" s="31"/>
      <c r="TTC564" s="419"/>
      <c r="TTD564" s="419"/>
      <c r="TTE564" s="471"/>
      <c r="TTF564" s="17"/>
      <c r="TTG564" s="419"/>
      <c r="TTH564" s="419"/>
      <c r="TTI564" s="17"/>
      <c r="TTJ564" s="17"/>
      <c r="TTK564" s="913"/>
      <c r="TTL564" s="17"/>
      <c r="TTM564" s="17"/>
      <c r="TTN564" s="219"/>
      <c r="TTO564" s="310"/>
      <c r="TTP564" s="304"/>
      <c r="TTQ564" s="408"/>
      <c r="TTR564" s="472"/>
      <c r="TTS564" s="906"/>
      <c r="TTT564" s="31"/>
      <c r="TTU564" s="419"/>
      <c r="TTV564" s="419"/>
      <c r="TTW564" s="471"/>
      <c r="TTX564" s="17"/>
      <c r="TTY564" s="419"/>
      <c r="TTZ564" s="419"/>
      <c r="TUA564" s="17"/>
      <c r="TUB564" s="17"/>
      <c r="TUC564" s="913"/>
      <c r="TUD564" s="17"/>
      <c r="TUE564" s="17"/>
      <c r="TUF564" s="219"/>
      <c r="TUG564" s="310"/>
      <c r="TUH564" s="304"/>
      <c r="TUI564" s="408"/>
      <c r="TUJ564" s="472"/>
      <c r="TUK564" s="906"/>
      <c r="TUL564" s="31"/>
      <c r="TUM564" s="419"/>
      <c r="TUN564" s="419"/>
      <c r="TUO564" s="471"/>
      <c r="TUP564" s="17"/>
      <c r="TUQ564" s="419"/>
      <c r="TUR564" s="419"/>
      <c r="TUS564" s="17"/>
      <c r="TUT564" s="17"/>
      <c r="TUU564" s="913"/>
      <c r="TUV564" s="17"/>
      <c r="TUW564" s="17"/>
      <c r="TUX564" s="219"/>
      <c r="TUY564" s="310"/>
      <c r="TUZ564" s="304"/>
      <c r="TVA564" s="408"/>
      <c r="TVB564" s="472"/>
      <c r="TVC564" s="906"/>
      <c r="TVD564" s="31"/>
      <c r="TVE564" s="419"/>
      <c r="TVF564" s="419"/>
      <c r="TVG564" s="471"/>
      <c r="TVH564" s="17"/>
      <c r="TVI564" s="419"/>
      <c r="TVJ564" s="419"/>
      <c r="TVK564" s="17"/>
      <c r="TVL564" s="17"/>
      <c r="TVM564" s="913"/>
      <c r="TVN564" s="17"/>
      <c r="TVO564" s="17"/>
      <c r="TVP564" s="219"/>
      <c r="TVQ564" s="310"/>
      <c r="TVR564" s="304"/>
      <c r="TVS564" s="408"/>
      <c r="TVT564" s="472"/>
      <c r="TVU564" s="906"/>
      <c r="TVV564" s="31"/>
      <c r="TVW564" s="419"/>
      <c r="TVX564" s="419"/>
      <c r="TVY564" s="471"/>
      <c r="TVZ564" s="17"/>
      <c r="TWA564" s="419"/>
      <c r="TWB564" s="419"/>
      <c r="TWC564" s="17"/>
      <c r="TWD564" s="17"/>
      <c r="TWE564" s="913"/>
      <c r="TWF564" s="17"/>
      <c r="TWG564" s="17"/>
      <c r="TWH564" s="219"/>
      <c r="TWI564" s="310"/>
      <c r="TWJ564" s="304"/>
      <c r="TWK564" s="408"/>
      <c r="TWL564" s="472"/>
      <c r="TWM564" s="906"/>
      <c r="TWN564" s="31"/>
      <c r="TWO564" s="419"/>
      <c r="TWP564" s="419"/>
      <c r="TWQ564" s="471"/>
      <c r="TWR564" s="17"/>
      <c r="TWS564" s="419"/>
      <c r="TWT564" s="419"/>
      <c r="TWU564" s="17"/>
      <c r="TWV564" s="17"/>
      <c r="TWW564" s="913"/>
      <c r="TWX564" s="17"/>
      <c r="TWY564" s="17"/>
      <c r="TWZ564" s="219"/>
      <c r="TXA564" s="310"/>
      <c r="TXB564" s="304"/>
      <c r="TXC564" s="408"/>
      <c r="TXD564" s="472"/>
      <c r="TXE564" s="906"/>
      <c r="TXF564" s="31"/>
      <c r="TXG564" s="419"/>
      <c r="TXH564" s="419"/>
      <c r="TXI564" s="471"/>
      <c r="TXJ564" s="17"/>
      <c r="TXK564" s="419"/>
      <c r="TXL564" s="419"/>
      <c r="TXM564" s="17"/>
      <c r="TXN564" s="17"/>
      <c r="TXO564" s="913"/>
      <c r="TXP564" s="17"/>
      <c r="TXQ564" s="17"/>
      <c r="TXR564" s="219"/>
      <c r="TXS564" s="310"/>
      <c r="TXT564" s="304"/>
      <c r="TXU564" s="408"/>
      <c r="TXV564" s="472"/>
      <c r="TXW564" s="906"/>
      <c r="TXX564" s="31"/>
      <c r="TXY564" s="419"/>
      <c r="TXZ564" s="419"/>
      <c r="TYA564" s="471"/>
      <c r="TYB564" s="17"/>
      <c r="TYC564" s="419"/>
      <c r="TYD564" s="419"/>
      <c r="TYE564" s="17"/>
      <c r="TYF564" s="17"/>
      <c r="TYG564" s="913"/>
      <c r="TYH564" s="17"/>
      <c r="TYI564" s="17"/>
      <c r="TYJ564" s="219"/>
      <c r="TYK564" s="310"/>
      <c r="TYL564" s="304"/>
      <c r="TYM564" s="408"/>
      <c r="TYN564" s="472"/>
      <c r="TYO564" s="906"/>
      <c r="TYP564" s="31"/>
      <c r="TYQ564" s="419"/>
      <c r="TYR564" s="419"/>
      <c r="TYS564" s="471"/>
      <c r="TYT564" s="17"/>
      <c r="TYU564" s="419"/>
      <c r="TYV564" s="419"/>
      <c r="TYW564" s="17"/>
      <c r="TYX564" s="17"/>
      <c r="TYY564" s="913"/>
      <c r="TYZ564" s="17"/>
      <c r="TZA564" s="17"/>
      <c r="TZB564" s="219"/>
      <c r="TZC564" s="310"/>
      <c r="TZD564" s="304"/>
      <c r="TZE564" s="408"/>
      <c r="TZF564" s="472"/>
      <c r="TZG564" s="906"/>
      <c r="TZH564" s="31"/>
      <c r="TZI564" s="419"/>
      <c r="TZJ564" s="419"/>
      <c r="TZK564" s="471"/>
      <c r="TZL564" s="17"/>
      <c r="TZM564" s="419"/>
      <c r="TZN564" s="419"/>
      <c r="TZO564" s="17"/>
      <c r="TZP564" s="17"/>
      <c r="TZQ564" s="913"/>
      <c r="TZR564" s="17"/>
      <c r="TZS564" s="17"/>
      <c r="TZT564" s="219"/>
      <c r="TZU564" s="310"/>
      <c r="TZV564" s="304"/>
      <c r="TZW564" s="408"/>
      <c r="TZX564" s="472"/>
      <c r="TZY564" s="906"/>
      <c r="TZZ564" s="31"/>
      <c r="UAA564" s="419"/>
      <c r="UAB564" s="419"/>
      <c r="UAC564" s="471"/>
      <c r="UAD564" s="17"/>
      <c r="UAE564" s="419"/>
      <c r="UAF564" s="419"/>
      <c r="UAG564" s="17"/>
      <c r="UAH564" s="17"/>
      <c r="UAI564" s="913"/>
      <c r="UAJ564" s="17"/>
      <c r="UAK564" s="17"/>
      <c r="UAL564" s="219"/>
      <c r="UAM564" s="310"/>
      <c r="UAN564" s="304"/>
      <c r="UAO564" s="408"/>
      <c r="UAP564" s="472"/>
      <c r="UAQ564" s="906"/>
      <c r="UAR564" s="31"/>
      <c r="UAS564" s="419"/>
      <c r="UAT564" s="419"/>
      <c r="UAU564" s="471"/>
      <c r="UAV564" s="17"/>
      <c r="UAW564" s="419"/>
      <c r="UAX564" s="419"/>
      <c r="UAY564" s="17"/>
      <c r="UAZ564" s="17"/>
      <c r="UBA564" s="913"/>
      <c r="UBB564" s="17"/>
      <c r="UBC564" s="17"/>
      <c r="UBD564" s="219"/>
      <c r="UBE564" s="310"/>
      <c r="UBF564" s="304"/>
      <c r="UBG564" s="408"/>
      <c r="UBH564" s="472"/>
      <c r="UBI564" s="906"/>
      <c r="UBJ564" s="31"/>
      <c r="UBK564" s="419"/>
      <c r="UBL564" s="419"/>
      <c r="UBM564" s="471"/>
      <c r="UBN564" s="17"/>
      <c r="UBO564" s="419"/>
      <c r="UBP564" s="419"/>
      <c r="UBQ564" s="17"/>
      <c r="UBR564" s="17"/>
      <c r="UBS564" s="913"/>
      <c r="UBT564" s="17"/>
      <c r="UBU564" s="17"/>
      <c r="UBV564" s="219"/>
      <c r="UBW564" s="310"/>
      <c r="UBX564" s="304"/>
      <c r="UBY564" s="408"/>
      <c r="UBZ564" s="472"/>
      <c r="UCA564" s="906"/>
      <c r="UCB564" s="31"/>
      <c r="UCC564" s="419"/>
      <c r="UCD564" s="419"/>
      <c r="UCE564" s="471"/>
      <c r="UCF564" s="17"/>
      <c r="UCG564" s="419"/>
      <c r="UCH564" s="419"/>
      <c r="UCI564" s="17"/>
      <c r="UCJ564" s="17"/>
      <c r="UCK564" s="913"/>
      <c r="UCL564" s="17"/>
      <c r="UCM564" s="17"/>
      <c r="UCN564" s="219"/>
      <c r="UCO564" s="310"/>
      <c r="UCP564" s="304"/>
      <c r="UCQ564" s="408"/>
      <c r="UCR564" s="472"/>
      <c r="UCS564" s="906"/>
      <c r="UCT564" s="31"/>
      <c r="UCU564" s="419"/>
      <c r="UCV564" s="419"/>
      <c r="UCW564" s="471"/>
      <c r="UCX564" s="17"/>
      <c r="UCY564" s="419"/>
      <c r="UCZ564" s="419"/>
      <c r="UDA564" s="17"/>
      <c r="UDB564" s="17"/>
      <c r="UDC564" s="913"/>
      <c r="UDD564" s="17"/>
      <c r="UDE564" s="17"/>
      <c r="UDF564" s="219"/>
      <c r="UDG564" s="310"/>
      <c r="UDH564" s="304"/>
      <c r="UDI564" s="408"/>
      <c r="UDJ564" s="472"/>
      <c r="UDK564" s="906"/>
      <c r="UDL564" s="31"/>
      <c r="UDM564" s="419"/>
      <c r="UDN564" s="419"/>
      <c r="UDO564" s="471"/>
      <c r="UDP564" s="17"/>
      <c r="UDQ564" s="419"/>
      <c r="UDR564" s="419"/>
      <c r="UDS564" s="17"/>
      <c r="UDT564" s="17"/>
      <c r="UDU564" s="913"/>
      <c r="UDV564" s="17"/>
      <c r="UDW564" s="17"/>
      <c r="UDX564" s="219"/>
      <c r="UDY564" s="310"/>
      <c r="UDZ564" s="304"/>
      <c r="UEA564" s="408"/>
      <c r="UEB564" s="472"/>
      <c r="UEC564" s="906"/>
      <c r="UED564" s="31"/>
      <c r="UEE564" s="419"/>
      <c r="UEF564" s="419"/>
      <c r="UEG564" s="471"/>
      <c r="UEH564" s="17"/>
      <c r="UEI564" s="419"/>
      <c r="UEJ564" s="419"/>
      <c r="UEK564" s="17"/>
      <c r="UEL564" s="17"/>
      <c r="UEM564" s="913"/>
      <c r="UEN564" s="17"/>
      <c r="UEO564" s="17"/>
      <c r="UEP564" s="219"/>
      <c r="UEQ564" s="310"/>
      <c r="UER564" s="304"/>
      <c r="UES564" s="408"/>
      <c r="UET564" s="472"/>
      <c r="UEU564" s="906"/>
      <c r="UEV564" s="31"/>
      <c r="UEW564" s="419"/>
      <c r="UEX564" s="419"/>
      <c r="UEY564" s="471"/>
      <c r="UEZ564" s="17"/>
      <c r="UFA564" s="419"/>
      <c r="UFB564" s="419"/>
      <c r="UFC564" s="17"/>
      <c r="UFD564" s="17"/>
      <c r="UFE564" s="913"/>
      <c r="UFF564" s="17"/>
      <c r="UFG564" s="17"/>
      <c r="UFH564" s="219"/>
      <c r="UFI564" s="310"/>
      <c r="UFJ564" s="304"/>
      <c r="UFK564" s="408"/>
      <c r="UFL564" s="472"/>
      <c r="UFM564" s="906"/>
      <c r="UFN564" s="31"/>
      <c r="UFO564" s="419"/>
      <c r="UFP564" s="419"/>
      <c r="UFQ564" s="471"/>
      <c r="UFR564" s="17"/>
      <c r="UFS564" s="419"/>
      <c r="UFT564" s="419"/>
      <c r="UFU564" s="17"/>
      <c r="UFV564" s="17"/>
      <c r="UFW564" s="913"/>
      <c r="UFX564" s="17"/>
      <c r="UFY564" s="17"/>
      <c r="UFZ564" s="219"/>
      <c r="UGA564" s="310"/>
      <c r="UGB564" s="304"/>
      <c r="UGC564" s="408"/>
      <c r="UGD564" s="472"/>
      <c r="UGE564" s="906"/>
      <c r="UGF564" s="31"/>
      <c r="UGG564" s="419"/>
      <c r="UGH564" s="419"/>
      <c r="UGI564" s="471"/>
      <c r="UGJ564" s="17"/>
      <c r="UGK564" s="419"/>
      <c r="UGL564" s="419"/>
      <c r="UGM564" s="17"/>
      <c r="UGN564" s="17"/>
      <c r="UGO564" s="913"/>
      <c r="UGP564" s="17"/>
      <c r="UGQ564" s="17"/>
      <c r="UGR564" s="219"/>
      <c r="UGS564" s="310"/>
      <c r="UGT564" s="304"/>
      <c r="UGU564" s="408"/>
      <c r="UGV564" s="472"/>
      <c r="UGW564" s="906"/>
      <c r="UGX564" s="31"/>
      <c r="UGY564" s="419"/>
      <c r="UGZ564" s="419"/>
      <c r="UHA564" s="471"/>
      <c r="UHB564" s="17"/>
      <c r="UHC564" s="419"/>
      <c r="UHD564" s="419"/>
      <c r="UHE564" s="17"/>
      <c r="UHF564" s="17"/>
      <c r="UHG564" s="913"/>
      <c r="UHH564" s="17"/>
      <c r="UHI564" s="17"/>
      <c r="UHJ564" s="219"/>
      <c r="UHK564" s="310"/>
      <c r="UHL564" s="304"/>
      <c r="UHM564" s="408"/>
      <c r="UHN564" s="472"/>
      <c r="UHO564" s="906"/>
      <c r="UHP564" s="31"/>
      <c r="UHQ564" s="419"/>
      <c r="UHR564" s="419"/>
      <c r="UHS564" s="471"/>
      <c r="UHT564" s="17"/>
      <c r="UHU564" s="419"/>
      <c r="UHV564" s="419"/>
      <c r="UHW564" s="17"/>
      <c r="UHX564" s="17"/>
      <c r="UHY564" s="913"/>
      <c r="UHZ564" s="17"/>
      <c r="UIA564" s="17"/>
      <c r="UIB564" s="219"/>
      <c r="UIC564" s="310"/>
      <c r="UID564" s="304"/>
      <c r="UIE564" s="408"/>
      <c r="UIF564" s="472"/>
      <c r="UIG564" s="906"/>
      <c r="UIH564" s="31"/>
      <c r="UII564" s="419"/>
      <c r="UIJ564" s="419"/>
      <c r="UIK564" s="471"/>
      <c r="UIL564" s="17"/>
      <c r="UIM564" s="419"/>
      <c r="UIN564" s="419"/>
      <c r="UIO564" s="17"/>
      <c r="UIP564" s="17"/>
      <c r="UIQ564" s="913"/>
      <c r="UIR564" s="17"/>
      <c r="UIS564" s="17"/>
      <c r="UIT564" s="219"/>
      <c r="UIU564" s="310"/>
      <c r="UIV564" s="304"/>
      <c r="UIW564" s="408"/>
      <c r="UIX564" s="472"/>
      <c r="UIY564" s="906"/>
      <c r="UIZ564" s="31"/>
      <c r="UJA564" s="419"/>
      <c r="UJB564" s="419"/>
      <c r="UJC564" s="471"/>
      <c r="UJD564" s="17"/>
      <c r="UJE564" s="419"/>
      <c r="UJF564" s="419"/>
      <c r="UJG564" s="17"/>
      <c r="UJH564" s="17"/>
      <c r="UJI564" s="913"/>
      <c r="UJJ564" s="17"/>
      <c r="UJK564" s="17"/>
      <c r="UJL564" s="219"/>
      <c r="UJM564" s="310"/>
      <c r="UJN564" s="304"/>
      <c r="UJO564" s="408"/>
      <c r="UJP564" s="472"/>
      <c r="UJQ564" s="906"/>
      <c r="UJR564" s="31"/>
      <c r="UJS564" s="419"/>
      <c r="UJT564" s="419"/>
      <c r="UJU564" s="471"/>
      <c r="UJV564" s="17"/>
      <c r="UJW564" s="419"/>
      <c r="UJX564" s="419"/>
      <c r="UJY564" s="17"/>
      <c r="UJZ564" s="17"/>
      <c r="UKA564" s="913"/>
      <c r="UKB564" s="17"/>
      <c r="UKC564" s="17"/>
      <c r="UKD564" s="219"/>
      <c r="UKE564" s="310"/>
      <c r="UKF564" s="304"/>
      <c r="UKG564" s="408"/>
      <c r="UKH564" s="472"/>
      <c r="UKI564" s="906"/>
      <c r="UKJ564" s="31"/>
      <c r="UKK564" s="419"/>
      <c r="UKL564" s="419"/>
      <c r="UKM564" s="471"/>
      <c r="UKN564" s="17"/>
      <c r="UKO564" s="419"/>
      <c r="UKP564" s="419"/>
      <c r="UKQ564" s="17"/>
      <c r="UKR564" s="17"/>
      <c r="UKS564" s="913"/>
      <c r="UKT564" s="17"/>
      <c r="UKU564" s="17"/>
      <c r="UKV564" s="219"/>
      <c r="UKW564" s="310"/>
      <c r="UKX564" s="304"/>
      <c r="UKY564" s="408"/>
      <c r="UKZ564" s="472"/>
      <c r="ULA564" s="906"/>
      <c r="ULB564" s="31"/>
      <c r="ULC564" s="419"/>
      <c r="ULD564" s="419"/>
      <c r="ULE564" s="471"/>
      <c r="ULF564" s="17"/>
      <c r="ULG564" s="419"/>
      <c r="ULH564" s="419"/>
      <c r="ULI564" s="17"/>
      <c r="ULJ564" s="17"/>
      <c r="ULK564" s="913"/>
      <c r="ULL564" s="17"/>
      <c r="ULM564" s="17"/>
      <c r="ULN564" s="219"/>
      <c r="ULO564" s="310"/>
      <c r="ULP564" s="304"/>
      <c r="ULQ564" s="408"/>
      <c r="ULR564" s="472"/>
      <c r="ULS564" s="906"/>
      <c r="ULT564" s="31"/>
      <c r="ULU564" s="419"/>
      <c r="ULV564" s="419"/>
      <c r="ULW564" s="471"/>
      <c r="ULX564" s="17"/>
      <c r="ULY564" s="419"/>
      <c r="ULZ564" s="419"/>
      <c r="UMA564" s="17"/>
      <c r="UMB564" s="17"/>
      <c r="UMC564" s="913"/>
      <c r="UMD564" s="17"/>
      <c r="UME564" s="17"/>
      <c r="UMF564" s="219"/>
      <c r="UMG564" s="310"/>
      <c r="UMH564" s="304"/>
      <c r="UMI564" s="408"/>
      <c r="UMJ564" s="472"/>
      <c r="UMK564" s="906"/>
      <c r="UML564" s="31"/>
      <c r="UMM564" s="419"/>
      <c r="UMN564" s="419"/>
      <c r="UMO564" s="471"/>
      <c r="UMP564" s="17"/>
      <c r="UMQ564" s="419"/>
      <c r="UMR564" s="419"/>
      <c r="UMS564" s="17"/>
      <c r="UMT564" s="17"/>
      <c r="UMU564" s="913"/>
      <c r="UMV564" s="17"/>
      <c r="UMW564" s="17"/>
      <c r="UMX564" s="219"/>
      <c r="UMY564" s="310"/>
      <c r="UMZ564" s="304"/>
      <c r="UNA564" s="408"/>
      <c r="UNB564" s="472"/>
      <c r="UNC564" s="906"/>
      <c r="UND564" s="31"/>
      <c r="UNE564" s="419"/>
      <c r="UNF564" s="419"/>
      <c r="UNG564" s="471"/>
      <c r="UNH564" s="17"/>
      <c r="UNI564" s="419"/>
      <c r="UNJ564" s="419"/>
      <c r="UNK564" s="17"/>
      <c r="UNL564" s="17"/>
      <c r="UNM564" s="913"/>
      <c r="UNN564" s="17"/>
      <c r="UNO564" s="17"/>
      <c r="UNP564" s="219"/>
      <c r="UNQ564" s="310"/>
      <c r="UNR564" s="304"/>
      <c r="UNS564" s="408"/>
      <c r="UNT564" s="472"/>
      <c r="UNU564" s="906"/>
      <c r="UNV564" s="31"/>
      <c r="UNW564" s="419"/>
      <c r="UNX564" s="419"/>
      <c r="UNY564" s="471"/>
      <c r="UNZ564" s="17"/>
      <c r="UOA564" s="419"/>
      <c r="UOB564" s="419"/>
      <c r="UOC564" s="17"/>
      <c r="UOD564" s="17"/>
      <c r="UOE564" s="913"/>
      <c r="UOF564" s="17"/>
      <c r="UOG564" s="17"/>
      <c r="UOH564" s="219"/>
      <c r="UOI564" s="310"/>
      <c r="UOJ564" s="304"/>
      <c r="UOK564" s="408"/>
      <c r="UOL564" s="472"/>
      <c r="UOM564" s="906"/>
      <c r="UON564" s="31"/>
      <c r="UOO564" s="419"/>
      <c r="UOP564" s="419"/>
      <c r="UOQ564" s="471"/>
      <c r="UOR564" s="17"/>
      <c r="UOS564" s="419"/>
      <c r="UOT564" s="419"/>
      <c r="UOU564" s="17"/>
      <c r="UOV564" s="17"/>
      <c r="UOW564" s="913"/>
      <c r="UOX564" s="17"/>
      <c r="UOY564" s="17"/>
      <c r="UOZ564" s="219"/>
      <c r="UPA564" s="310"/>
      <c r="UPB564" s="304"/>
      <c r="UPC564" s="408"/>
      <c r="UPD564" s="472"/>
      <c r="UPE564" s="906"/>
      <c r="UPF564" s="31"/>
      <c r="UPG564" s="419"/>
      <c r="UPH564" s="419"/>
      <c r="UPI564" s="471"/>
      <c r="UPJ564" s="17"/>
      <c r="UPK564" s="419"/>
      <c r="UPL564" s="419"/>
      <c r="UPM564" s="17"/>
      <c r="UPN564" s="17"/>
      <c r="UPO564" s="913"/>
      <c r="UPP564" s="17"/>
      <c r="UPQ564" s="17"/>
      <c r="UPR564" s="219"/>
      <c r="UPS564" s="310"/>
      <c r="UPT564" s="304"/>
      <c r="UPU564" s="408"/>
      <c r="UPV564" s="472"/>
      <c r="UPW564" s="906"/>
      <c r="UPX564" s="31"/>
      <c r="UPY564" s="419"/>
      <c r="UPZ564" s="419"/>
      <c r="UQA564" s="471"/>
      <c r="UQB564" s="17"/>
      <c r="UQC564" s="419"/>
      <c r="UQD564" s="419"/>
      <c r="UQE564" s="17"/>
      <c r="UQF564" s="17"/>
      <c r="UQG564" s="913"/>
      <c r="UQH564" s="17"/>
      <c r="UQI564" s="17"/>
      <c r="UQJ564" s="219"/>
      <c r="UQK564" s="310"/>
      <c r="UQL564" s="304"/>
      <c r="UQM564" s="408"/>
      <c r="UQN564" s="472"/>
      <c r="UQO564" s="906"/>
      <c r="UQP564" s="31"/>
      <c r="UQQ564" s="419"/>
      <c r="UQR564" s="419"/>
      <c r="UQS564" s="471"/>
      <c r="UQT564" s="17"/>
      <c r="UQU564" s="419"/>
      <c r="UQV564" s="419"/>
      <c r="UQW564" s="17"/>
      <c r="UQX564" s="17"/>
      <c r="UQY564" s="913"/>
      <c r="UQZ564" s="17"/>
      <c r="URA564" s="17"/>
      <c r="URB564" s="219"/>
      <c r="URC564" s="310"/>
      <c r="URD564" s="304"/>
      <c r="URE564" s="408"/>
      <c r="URF564" s="472"/>
      <c r="URG564" s="906"/>
      <c r="URH564" s="31"/>
      <c r="URI564" s="419"/>
      <c r="URJ564" s="419"/>
      <c r="URK564" s="471"/>
      <c r="URL564" s="17"/>
      <c r="URM564" s="419"/>
      <c r="URN564" s="419"/>
      <c r="URO564" s="17"/>
      <c r="URP564" s="17"/>
      <c r="URQ564" s="913"/>
      <c r="URR564" s="17"/>
      <c r="URS564" s="17"/>
      <c r="URT564" s="219"/>
      <c r="URU564" s="310"/>
      <c r="URV564" s="304"/>
      <c r="URW564" s="408"/>
      <c r="URX564" s="472"/>
      <c r="URY564" s="906"/>
      <c r="URZ564" s="31"/>
      <c r="USA564" s="419"/>
      <c r="USB564" s="419"/>
      <c r="USC564" s="471"/>
      <c r="USD564" s="17"/>
      <c r="USE564" s="419"/>
      <c r="USF564" s="419"/>
      <c r="USG564" s="17"/>
      <c r="USH564" s="17"/>
      <c r="USI564" s="913"/>
      <c r="USJ564" s="17"/>
      <c r="USK564" s="17"/>
      <c r="USL564" s="219"/>
      <c r="USM564" s="310"/>
      <c r="USN564" s="304"/>
      <c r="USO564" s="408"/>
      <c r="USP564" s="472"/>
      <c r="USQ564" s="906"/>
      <c r="USR564" s="31"/>
      <c r="USS564" s="419"/>
      <c r="UST564" s="419"/>
      <c r="USU564" s="471"/>
      <c r="USV564" s="17"/>
      <c r="USW564" s="419"/>
      <c r="USX564" s="419"/>
      <c r="USY564" s="17"/>
      <c r="USZ564" s="17"/>
      <c r="UTA564" s="913"/>
      <c r="UTB564" s="17"/>
      <c r="UTC564" s="17"/>
      <c r="UTD564" s="219"/>
      <c r="UTE564" s="310"/>
      <c r="UTF564" s="304"/>
      <c r="UTG564" s="408"/>
      <c r="UTH564" s="472"/>
      <c r="UTI564" s="906"/>
      <c r="UTJ564" s="31"/>
      <c r="UTK564" s="419"/>
      <c r="UTL564" s="419"/>
      <c r="UTM564" s="471"/>
      <c r="UTN564" s="17"/>
      <c r="UTO564" s="419"/>
      <c r="UTP564" s="419"/>
      <c r="UTQ564" s="17"/>
      <c r="UTR564" s="17"/>
      <c r="UTS564" s="913"/>
      <c r="UTT564" s="17"/>
      <c r="UTU564" s="17"/>
      <c r="UTV564" s="219"/>
      <c r="UTW564" s="310"/>
      <c r="UTX564" s="304"/>
      <c r="UTY564" s="408"/>
      <c r="UTZ564" s="472"/>
      <c r="UUA564" s="906"/>
      <c r="UUB564" s="31"/>
      <c r="UUC564" s="419"/>
      <c r="UUD564" s="419"/>
      <c r="UUE564" s="471"/>
      <c r="UUF564" s="17"/>
      <c r="UUG564" s="419"/>
      <c r="UUH564" s="419"/>
      <c r="UUI564" s="17"/>
      <c r="UUJ564" s="17"/>
      <c r="UUK564" s="913"/>
      <c r="UUL564" s="17"/>
      <c r="UUM564" s="17"/>
      <c r="UUN564" s="219"/>
      <c r="UUO564" s="310"/>
      <c r="UUP564" s="304"/>
      <c r="UUQ564" s="408"/>
      <c r="UUR564" s="472"/>
      <c r="UUS564" s="906"/>
      <c r="UUT564" s="31"/>
      <c r="UUU564" s="419"/>
      <c r="UUV564" s="419"/>
      <c r="UUW564" s="471"/>
      <c r="UUX564" s="17"/>
      <c r="UUY564" s="419"/>
      <c r="UUZ564" s="419"/>
      <c r="UVA564" s="17"/>
      <c r="UVB564" s="17"/>
      <c r="UVC564" s="913"/>
      <c r="UVD564" s="17"/>
      <c r="UVE564" s="17"/>
      <c r="UVF564" s="219"/>
      <c r="UVG564" s="310"/>
      <c r="UVH564" s="304"/>
      <c r="UVI564" s="408"/>
      <c r="UVJ564" s="472"/>
      <c r="UVK564" s="906"/>
      <c r="UVL564" s="31"/>
      <c r="UVM564" s="419"/>
      <c r="UVN564" s="419"/>
      <c r="UVO564" s="471"/>
      <c r="UVP564" s="17"/>
      <c r="UVQ564" s="419"/>
      <c r="UVR564" s="419"/>
      <c r="UVS564" s="17"/>
      <c r="UVT564" s="17"/>
      <c r="UVU564" s="913"/>
      <c r="UVV564" s="17"/>
      <c r="UVW564" s="17"/>
      <c r="UVX564" s="219"/>
      <c r="UVY564" s="310"/>
      <c r="UVZ564" s="304"/>
      <c r="UWA564" s="408"/>
      <c r="UWB564" s="472"/>
      <c r="UWC564" s="906"/>
      <c r="UWD564" s="31"/>
      <c r="UWE564" s="419"/>
      <c r="UWF564" s="419"/>
      <c r="UWG564" s="471"/>
      <c r="UWH564" s="17"/>
      <c r="UWI564" s="419"/>
      <c r="UWJ564" s="419"/>
      <c r="UWK564" s="17"/>
      <c r="UWL564" s="17"/>
      <c r="UWM564" s="913"/>
      <c r="UWN564" s="17"/>
      <c r="UWO564" s="17"/>
      <c r="UWP564" s="219"/>
      <c r="UWQ564" s="310"/>
      <c r="UWR564" s="304"/>
      <c r="UWS564" s="408"/>
      <c r="UWT564" s="472"/>
      <c r="UWU564" s="906"/>
      <c r="UWV564" s="31"/>
      <c r="UWW564" s="419"/>
      <c r="UWX564" s="419"/>
      <c r="UWY564" s="471"/>
      <c r="UWZ564" s="17"/>
      <c r="UXA564" s="419"/>
      <c r="UXB564" s="419"/>
      <c r="UXC564" s="17"/>
      <c r="UXD564" s="17"/>
      <c r="UXE564" s="913"/>
      <c r="UXF564" s="17"/>
      <c r="UXG564" s="17"/>
      <c r="UXH564" s="219"/>
      <c r="UXI564" s="310"/>
      <c r="UXJ564" s="304"/>
      <c r="UXK564" s="408"/>
      <c r="UXL564" s="472"/>
      <c r="UXM564" s="906"/>
      <c r="UXN564" s="31"/>
      <c r="UXO564" s="419"/>
      <c r="UXP564" s="419"/>
      <c r="UXQ564" s="471"/>
      <c r="UXR564" s="17"/>
      <c r="UXS564" s="419"/>
      <c r="UXT564" s="419"/>
      <c r="UXU564" s="17"/>
      <c r="UXV564" s="17"/>
      <c r="UXW564" s="913"/>
      <c r="UXX564" s="17"/>
      <c r="UXY564" s="17"/>
      <c r="UXZ564" s="219"/>
      <c r="UYA564" s="310"/>
      <c r="UYB564" s="304"/>
      <c r="UYC564" s="408"/>
      <c r="UYD564" s="472"/>
      <c r="UYE564" s="906"/>
      <c r="UYF564" s="31"/>
      <c r="UYG564" s="419"/>
      <c r="UYH564" s="419"/>
      <c r="UYI564" s="471"/>
      <c r="UYJ564" s="17"/>
      <c r="UYK564" s="419"/>
      <c r="UYL564" s="419"/>
      <c r="UYM564" s="17"/>
      <c r="UYN564" s="17"/>
      <c r="UYO564" s="913"/>
      <c r="UYP564" s="17"/>
      <c r="UYQ564" s="17"/>
      <c r="UYR564" s="219"/>
      <c r="UYS564" s="310"/>
      <c r="UYT564" s="304"/>
      <c r="UYU564" s="408"/>
      <c r="UYV564" s="472"/>
      <c r="UYW564" s="906"/>
      <c r="UYX564" s="31"/>
      <c r="UYY564" s="419"/>
      <c r="UYZ564" s="419"/>
      <c r="UZA564" s="471"/>
      <c r="UZB564" s="17"/>
      <c r="UZC564" s="419"/>
      <c r="UZD564" s="419"/>
      <c r="UZE564" s="17"/>
      <c r="UZF564" s="17"/>
      <c r="UZG564" s="913"/>
      <c r="UZH564" s="17"/>
      <c r="UZI564" s="17"/>
      <c r="UZJ564" s="219"/>
      <c r="UZK564" s="310"/>
      <c r="UZL564" s="304"/>
      <c r="UZM564" s="408"/>
      <c r="UZN564" s="472"/>
      <c r="UZO564" s="906"/>
      <c r="UZP564" s="31"/>
      <c r="UZQ564" s="419"/>
      <c r="UZR564" s="419"/>
      <c r="UZS564" s="471"/>
      <c r="UZT564" s="17"/>
      <c r="UZU564" s="419"/>
      <c r="UZV564" s="419"/>
      <c r="UZW564" s="17"/>
      <c r="UZX564" s="17"/>
      <c r="UZY564" s="913"/>
      <c r="UZZ564" s="17"/>
      <c r="VAA564" s="17"/>
      <c r="VAB564" s="219"/>
      <c r="VAC564" s="310"/>
      <c r="VAD564" s="304"/>
      <c r="VAE564" s="408"/>
      <c r="VAF564" s="472"/>
      <c r="VAG564" s="906"/>
      <c r="VAH564" s="31"/>
      <c r="VAI564" s="419"/>
      <c r="VAJ564" s="419"/>
      <c r="VAK564" s="471"/>
      <c r="VAL564" s="17"/>
      <c r="VAM564" s="419"/>
      <c r="VAN564" s="419"/>
      <c r="VAO564" s="17"/>
      <c r="VAP564" s="17"/>
      <c r="VAQ564" s="913"/>
      <c r="VAR564" s="17"/>
      <c r="VAS564" s="17"/>
      <c r="VAT564" s="219"/>
      <c r="VAU564" s="310"/>
      <c r="VAV564" s="304"/>
      <c r="VAW564" s="408"/>
      <c r="VAX564" s="472"/>
      <c r="VAY564" s="906"/>
      <c r="VAZ564" s="31"/>
      <c r="VBA564" s="419"/>
      <c r="VBB564" s="419"/>
      <c r="VBC564" s="471"/>
      <c r="VBD564" s="17"/>
      <c r="VBE564" s="419"/>
      <c r="VBF564" s="419"/>
      <c r="VBG564" s="17"/>
      <c r="VBH564" s="17"/>
      <c r="VBI564" s="913"/>
      <c r="VBJ564" s="17"/>
      <c r="VBK564" s="17"/>
      <c r="VBL564" s="219"/>
      <c r="VBM564" s="310"/>
      <c r="VBN564" s="304"/>
      <c r="VBO564" s="408"/>
      <c r="VBP564" s="472"/>
      <c r="VBQ564" s="906"/>
      <c r="VBR564" s="31"/>
      <c r="VBS564" s="419"/>
      <c r="VBT564" s="419"/>
      <c r="VBU564" s="471"/>
      <c r="VBV564" s="17"/>
      <c r="VBW564" s="419"/>
      <c r="VBX564" s="419"/>
      <c r="VBY564" s="17"/>
      <c r="VBZ564" s="17"/>
      <c r="VCA564" s="913"/>
      <c r="VCB564" s="17"/>
      <c r="VCC564" s="17"/>
      <c r="VCD564" s="219"/>
      <c r="VCE564" s="310"/>
      <c r="VCF564" s="304"/>
      <c r="VCG564" s="408"/>
      <c r="VCH564" s="472"/>
      <c r="VCI564" s="906"/>
      <c r="VCJ564" s="31"/>
      <c r="VCK564" s="419"/>
      <c r="VCL564" s="419"/>
      <c r="VCM564" s="471"/>
      <c r="VCN564" s="17"/>
      <c r="VCO564" s="419"/>
      <c r="VCP564" s="419"/>
      <c r="VCQ564" s="17"/>
      <c r="VCR564" s="17"/>
      <c r="VCS564" s="913"/>
      <c r="VCT564" s="17"/>
      <c r="VCU564" s="17"/>
      <c r="VCV564" s="219"/>
      <c r="VCW564" s="310"/>
      <c r="VCX564" s="304"/>
      <c r="VCY564" s="408"/>
      <c r="VCZ564" s="472"/>
      <c r="VDA564" s="906"/>
      <c r="VDB564" s="31"/>
      <c r="VDC564" s="419"/>
      <c r="VDD564" s="419"/>
      <c r="VDE564" s="471"/>
      <c r="VDF564" s="17"/>
      <c r="VDG564" s="419"/>
      <c r="VDH564" s="419"/>
      <c r="VDI564" s="17"/>
      <c r="VDJ564" s="17"/>
      <c r="VDK564" s="913"/>
      <c r="VDL564" s="17"/>
      <c r="VDM564" s="17"/>
      <c r="VDN564" s="219"/>
      <c r="VDO564" s="310"/>
      <c r="VDP564" s="304"/>
      <c r="VDQ564" s="408"/>
      <c r="VDR564" s="472"/>
      <c r="VDS564" s="906"/>
      <c r="VDT564" s="31"/>
      <c r="VDU564" s="419"/>
      <c r="VDV564" s="419"/>
      <c r="VDW564" s="471"/>
      <c r="VDX564" s="17"/>
      <c r="VDY564" s="419"/>
      <c r="VDZ564" s="419"/>
      <c r="VEA564" s="17"/>
      <c r="VEB564" s="17"/>
      <c r="VEC564" s="913"/>
      <c r="VED564" s="17"/>
      <c r="VEE564" s="17"/>
      <c r="VEF564" s="219"/>
      <c r="VEG564" s="310"/>
      <c r="VEH564" s="304"/>
      <c r="VEI564" s="408"/>
      <c r="VEJ564" s="472"/>
      <c r="VEK564" s="906"/>
      <c r="VEL564" s="31"/>
      <c r="VEM564" s="419"/>
      <c r="VEN564" s="419"/>
      <c r="VEO564" s="471"/>
      <c r="VEP564" s="17"/>
      <c r="VEQ564" s="419"/>
      <c r="VER564" s="419"/>
      <c r="VES564" s="17"/>
      <c r="VET564" s="17"/>
      <c r="VEU564" s="913"/>
      <c r="VEV564" s="17"/>
      <c r="VEW564" s="17"/>
      <c r="VEX564" s="219"/>
      <c r="VEY564" s="310"/>
      <c r="VEZ564" s="304"/>
      <c r="VFA564" s="408"/>
      <c r="VFB564" s="472"/>
      <c r="VFC564" s="906"/>
      <c r="VFD564" s="31"/>
      <c r="VFE564" s="419"/>
      <c r="VFF564" s="419"/>
      <c r="VFG564" s="471"/>
      <c r="VFH564" s="17"/>
      <c r="VFI564" s="419"/>
      <c r="VFJ564" s="419"/>
      <c r="VFK564" s="17"/>
      <c r="VFL564" s="17"/>
      <c r="VFM564" s="913"/>
      <c r="VFN564" s="17"/>
      <c r="VFO564" s="17"/>
      <c r="VFP564" s="219"/>
      <c r="VFQ564" s="310"/>
      <c r="VFR564" s="304"/>
      <c r="VFS564" s="408"/>
      <c r="VFT564" s="472"/>
      <c r="VFU564" s="906"/>
      <c r="VFV564" s="31"/>
      <c r="VFW564" s="419"/>
      <c r="VFX564" s="419"/>
      <c r="VFY564" s="471"/>
      <c r="VFZ564" s="17"/>
      <c r="VGA564" s="419"/>
      <c r="VGB564" s="419"/>
      <c r="VGC564" s="17"/>
      <c r="VGD564" s="17"/>
      <c r="VGE564" s="913"/>
      <c r="VGF564" s="17"/>
      <c r="VGG564" s="17"/>
      <c r="VGH564" s="219"/>
      <c r="VGI564" s="310"/>
      <c r="VGJ564" s="304"/>
      <c r="VGK564" s="408"/>
      <c r="VGL564" s="472"/>
      <c r="VGM564" s="906"/>
      <c r="VGN564" s="31"/>
      <c r="VGO564" s="419"/>
      <c r="VGP564" s="419"/>
      <c r="VGQ564" s="471"/>
      <c r="VGR564" s="17"/>
      <c r="VGS564" s="419"/>
      <c r="VGT564" s="419"/>
      <c r="VGU564" s="17"/>
      <c r="VGV564" s="17"/>
      <c r="VGW564" s="913"/>
      <c r="VGX564" s="17"/>
      <c r="VGY564" s="17"/>
      <c r="VGZ564" s="219"/>
      <c r="VHA564" s="310"/>
      <c r="VHB564" s="304"/>
      <c r="VHC564" s="408"/>
      <c r="VHD564" s="472"/>
      <c r="VHE564" s="906"/>
      <c r="VHF564" s="31"/>
      <c r="VHG564" s="419"/>
      <c r="VHH564" s="419"/>
      <c r="VHI564" s="471"/>
      <c r="VHJ564" s="17"/>
      <c r="VHK564" s="419"/>
      <c r="VHL564" s="419"/>
      <c r="VHM564" s="17"/>
      <c r="VHN564" s="17"/>
      <c r="VHO564" s="913"/>
      <c r="VHP564" s="17"/>
      <c r="VHQ564" s="17"/>
      <c r="VHR564" s="219"/>
      <c r="VHS564" s="310"/>
      <c r="VHT564" s="304"/>
      <c r="VHU564" s="408"/>
      <c r="VHV564" s="472"/>
      <c r="VHW564" s="906"/>
      <c r="VHX564" s="31"/>
      <c r="VHY564" s="419"/>
      <c r="VHZ564" s="419"/>
      <c r="VIA564" s="471"/>
      <c r="VIB564" s="17"/>
      <c r="VIC564" s="419"/>
      <c r="VID564" s="419"/>
      <c r="VIE564" s="17"/>
      <c r="VIF564" s="17"/>
      <c r="VIG564" s="913"/>
      <c r="VIH564" s="17"/>
      <c r="VII564" s="17"/>
      <c r="VIJ564" s="219"/>
      <c r="VIK564" s="310"/>
      <c r="VIL564" s="304"/>
      <c r="VIM564" s="408"/>
      <c r="VIN564" s="472"/>
      <c r="VIO564" s="906"/>
      <c r="VIP564" s="31"/>
      <c r="VIQ564" s="419"/>
      <c r="VIR564" s="419"/>
      <c r="VIS564" s="471"/>
      <c r="VIT564" s="17"/>
      <c r="VIU564" s="419"/>
      <c r="VIV564" s="419"/>
      <c r="VIW564" s="17"/>
      <c r="VIX564" s="17"/>
      <c r="VIY564" s="913"/>
      <c r="VIZ564" s="17"/>
      <c r="VJA564" s="17"/>
      <c r="VJB564" s="219"/>
      <c r="VJC564" s="310"/>
      <c r="VJD564" s="304"/>
      <c r="VJE564" s="408"/>
      <c r="VJF564" s="472"/>
      <c r="VJG564" s="906"/>
      <c r="VJH564" s="31"/>
      <c r="VJI564" s="419"/>
      <c r="VJJ564" s="419"/>
      <c r="VJK564" s="471"/>
      <c r="VJL564" s="17"/>
      <c r="VJM564" s="419"/>
      <c r="VJN564" s="419"/>
      <c r="VJO564" s="17"/>
      <c r="VJP564" s="17"/>
      <c r="VJQ564" s="913"/>
      <c r="VJR564" s="17"/>
      <c r="VJS564" s="17"/>
      <c r="VJT564" s="219"/>
      <c r="VJU564" s="310"/>
      <c r="VJV564" s="304"/>
      <c r="VJW564" s="408"/>
      <c r="VJX564" s="472"/>
      <c r="VJY564" s="906"/>
      <c r="VJZ564" s="31"/>
      <c r="VKA564" s="419"/>
      <c r="VKB564" s="419"/>
      <c r="VKC564" s="471"/>
      <c r="VKD564" s="17"/>
      <c r="VKE564" s="419"/>
      <c r="VKF564" s="419"/>
      <c r="VKG564" s="17"/>
      <c r="VKH564" s="17"/>
      <c r="VKI564" s="913"/>
      <c r="VKJ564" s="17"/>
      <c r="VKK564" s="17"/>
      <c r="VKL564" s="219"/>
      <c r="VKM564" s="310"/>
      <c r="VKN564" s="304"/>
      <c r="VKO564" s="408"/>
      <c r="VKP564" s="472"/>
      <c r="VKQ564" s="906"/>
      <c r="VKR564" s="31"/>
      <c r="VKS564" s="419"/>
      <c r="VKT564" s="419"/>
      <c r="VKU564" s="471"/>
      <c r="VKV564" s="17"/>
      <c r="VKW564" s="419"/>
      <c r="VKX564" s="419"/>
      <c r="VKY564" s="17"/>
      <c r="VKZ564" s="17"/>
      <c r="VLA564" s="913"/>
      <c r="VLB564" s="17"/>
      <c r="VLC564" s="17"/>
      <c r="VLD564" s="219"/>
      <c r="VLE564" s="310"/>
      <c r="VLF564" s="304"/>
      <c r="VLG564" s="408"/>
      <c r="VLH564" s="472"/>
      <c r="VLI564" s="906"/>
      <c r="VLJ564" s="31"/>
      <c r="VLK564" s="419"/>
      <c r="VLL564" s="419"/>
      <c r="VLM564" s="471"/>
      <c r="VLN564" s="17"/>
      <c r="VLO564" s="419"/>
      <c r="VLP564" s="419"/>
      <c r="VLQ564" s="17"/>
      <c r="VLR564" s="17"/>
      <c r="VLS564" s="913"/>
      <c r="VLT564" s="17"/>
      <c r="VLU564" s="17"/>
      <c r="VLV564" s="219"/>
      <c r="VLW564" s="310"/>
      <c r="VLX564" s="304"/>
      <c r="VLY564" s="408"/>
      <c r="VLZ564" s="472"/>
      <c r="VMA564" s="906"/>
      <c r="VMB564" s="31"/>
      <c r="VMC564" s="419"/>
      <c r="VMD564" s="419"/>
      <c r="VME564" s="471"/>
      <c r="VMF564" s="17"/>
      <c r="VMG564" s="419"/>
      <c r="VMH564" s="419"/>
      <c r="VMI564" s="17"/>
      <c r="VMJ564" s="17"/>
      <c r="VMK564" s="913"/>
      <c r="VML564" s="17"/>
      <c r="VMM564" s="17"/>
      <c r="VMN564" s="219"/>
      <c r="VMO564" s="310"/>
      <c r="VMP564" s="304"/>
      <c r="VMQ564" s="408"/>
      <c r="VMR564" s="472"/>
      <c r="VMS564" s="906"/>
      <c r="VMT564" s="31"/>
      <c r="VMU564" s="419"/>
      <c r="VMV564" s="419"/>
      <c r="VMW564" s="471"/>
      <c r="VMX564" s="17"/>
      <c r="VMY564" s="419"/>
      <c r="VMZ564" s="419"/>
      <c r="VNA564" s="17"/>
      <c r="VNB564" s="17"/>
      <c r="VNC564" s="913"/>
      <c r="VND564" s="17"/>
      <c r="VNE564" s="17"/>
      <c r="VNF564" s="219"/>
      <c r="VNG564" s="310"/>
      <c r="VNH564" s="304"/>
      <c r="VNI564" s="408"/>
      <c r="VNJ564" s="472"/>
      <c r="VNK564" s="906"/>
      <c r="VNL564" s="31"/>
      <c r="VNM564" s="419"/>
      <c r="VNN564" s="419"/>
      <c r="VNO564" s="471"/>
      <c r="VNP564" s="17"/>
      <c r="VNQ564" s="419"/>
      <c r="VNR564" s="419"/>
      <c r="VNS564" s="17"/>
      <c r="VNT564" s="17"/>
      <c r="VNU564" s="913"/>
      <c r="VNV564" s="17"/>
      <c r="VNW564" s="17"/>
      <c r="VNX564" s="219"/>
      <c r="VNY564" s="310"/>
      <c r="VNZ564" s="304"/>
      <c r="VOA564" s="408"/>
      <c r="VOB564" s="472"/>
      <c r="VOC564" s="906"/>
      <c r="VOD564" s="31"/>
      <c r="VOE564" s="419"/>
      <c r="VOF564" s="419"/>
      <c r="VOG564" s="471"/>
      <c r="VOH564" s="17"/>
      <c r="VOI564" s="419"/>
      <c r="VOJ564" s="419"/>
      <c r="VOK564" s="17"/>
      <c r="VOL564" s="17"/>
      <c r="VOM564" s="913"/>
      <c r="VON564" s="17"/>
      <c r="VOO564" s="17"/>
      <c r="VOP564" s="219"/>
      <c r="VOQ564" s="310"/>
      <c r="VOR564" s="304"/>
      <c r="VOS564" s="408"/>
      <c r="VOT564" s="472"/>
      <c r="VOU564" s="906"/>
      <c r="VOV564" s="31"/>
      <c r="VOW564" s="419"/>
      <c r="VOX564" s="419"/>
      <c r="VOY564" s="471"/>
      <c r="VOZ564" s="17"/>
      <c r="VPA564" s="419"/>
      <c r="VPB564" s="419"/>
      <c r="VPC564" s="17"/>
      <c r="VPD564" s="17"/>
      <c r="VPE564" s="913"/>
      <c r="VPF564" s="17"/>
      <c r="VPG564" s="17"/>
      <c r="VPH564" s="219"/>
      <c r="VPI564" s="310"/>
      <c r="VPJ564" s="304"/>
      <c r="VPK564" s="408"/>
      <c r="VPL564" s="472"/>
      <c r="VPM564" s="906"/>
      <c r="VPN564" s="31"/>
      <c r="VPO564" s="419"/>
      <c r="VPP564" s="419"/>
      <c r="VPQ564" s="471"/>
      <c r="VPR564" s="17"/>
      <c r="VPS564" s="419"/>
      <c r="VPT564" s="419"/>
      <c r="VPU564" s="17"/>
      <c r="VPV564" s="17"/>
      <c r="VPW564" s="913"/>
      <c r="VPX564" s="17"/>
      <c r="VPY564" s="17"/>
      <c r="VPZ564" s="219"/>
      <c r="VQA564" s="310"/>
      <c r="VQB564" s="304"/>
      <c r="VQC564" s="408"/>
      <c r="VQD564" s="472"/>
      <c r="VQE564" s="906"/>
      <c r="VQF564" s="31"/>
      <c r="VQG564" s="419"/>
      <c r="VQH564" s="419"/>
      <c r="VQI564" s="471"/>
      <c r="VQJ564" s="17"/>
      <c r="VQK564" s="419"/>
      <c r="VQL564" s="419"/>
      <c r="VQM564" s="17"/>
      <c r="VQN564" s="17"/>
      <c r="VQO564" s="913"/>
      <c r="VQP564" s="17"/>
      <c r="VQQ564" s="17"/>
      <c r="VQR564" s="219"/>
      <c r="VQS564" s="310"/>
      <c r="VQT564" s="304"/>
      <c r="VQU564" s="408"/>
      <c r="VQV564" s="472"/>
      <c r="VQW564" s="906"/>
      <c r="VQX564" s="31"/>
      <c r="VQY564" s="419"/>
      <c r="VQZ564" s="419"/>
      <c r="VRA564" s="471"/>
      <c r="VRB564" s="17"/>
      <c r="VRC564" s="419"/>
      <c r="VRD564" s="419"/>
      <c r="VRE564" s="17"/>
      <c r="VRF564" s="17"/>
      <c r="VRG564" s="913"/>
      <c r="VRH564" s="17"/>
      <c r="VRI564" s="17"/>
      <c r="VRJ564" s="219"/>
      <c r="VRK564" s="310"/>
      <c r="VRL564" s="304"/>
      <c r="VRM564" s="408"/>
      <c r="VRN564" s="472"/>
      <c r="VRO564" s="906"/>
      <c r="VRP564" s="31"/>
      <c r="VRQ564" s="419"/>
      <c r="VRR564" s="419"/>
      <c r="VRS564" s="471"/>
      <c r="VRT564" s="17"/>
      <c r="VRU564" s="419"/>
      <c r="VRV564" s="419"/>
      <c r="VRW564" s="17"/>
      <c r="VRX564" s="17"/>
      <c r="VRY564" s="913"/>
      <c r="VRZ564" s="17"/>
      <c r="VSA564" s="17"/>
      <c r="VSB564" s="219"/>
      <c r="VSC564" s="310"/>
      <c r="VSD564" s="304"/>
      <c r="VSE564" s="408"/>
      <c r="VSF564" s="472"/>
      <c r="VSG564" s="906"/>
      <c r="VSH564" s="31"/>
      <c r="VSI564" s="419"/>
      <c r="VSJ564" s="419"/>
      <c r="VSK564" s="471"/>
      <c r="VSL564" s="17"/>
      <c r="VSM564" s="419"/>
      <c r="VSN564" s="419"/>
      <c r="VSO564" s="17"/>
      <c r="VSP564" s="17"/>
      <c r="VSQ564" s="913"/>
      <c r="VSR564" s="17"/>
      <c r="VSS564" s="17"/>
      <c r="VST564" s="219"/>
      <c r="VSU564" s="310"/>
      <c r="VSV564" s="304"/>
      <c r="VSW564" s="408"/>
      <c r="VSX564" s="472"/>
      <c r="VSY564" s="906"/>
      <c r="VSZ564" s="31"/>
      <c r="VTA564" s="419"/>
      <c r="VTB564" s="419"/>
      <c r="VTC564" s="471"/>
      <c r="VTD564" s="17"/>
      <c r="VTE564" s="419"/>
      <c r="VTF564" s="419"/>
      <c r="VTG564" s="17"/>
      <c r="VTH564" s="17"/>
      <c r="VTI564" s="913"/>
      <c r="VTJ564" s="17"/>
      <c r="VTK564" s="17"/>
      <c r="VTL564" s="219"/>
      <c r="VTM564" s="310"/>
      <c r="VTN564" s="304"/>
      <c r="VTO564" s="408"/>
      <c r="VTP564" s="472"/>
      <c r="VTQ564" s="906"/>
      <c r="VTR564" s="31"/>
      <c r="VTS564" s="419"/>
      <c r="VTT564" s="419"/>
      <c r="VTU564" s="471"/>
      <c r="VTV564" s="17"/>
      <c r="VTW564" s="419"/>
      <c r="VTX564" s="419"/>
      <c r="VTY564" s="17"/>
      <c r="VTZ564" s="17"/>
      <c r="VUA564" s="913"/>
      <c r="VUB564" s="17"/>
      <c r="VUC564" s="17"/>
      <c r="VUD564" s="219"/>
      <c r="VUE564" s="310"/>
      <c r="VUF564" s="304"/>
      <c r="VUG564" s="408"/>
      <c r="VUH564" s="472"/>
      <c r="VUI564" s="906"/>
      <c r="VUJ564" s="31"/>
      <c r="VUK564" s="419"/>
      <c r="VUL564" s="419"/>
      <c r="VUM564" s="471"/>
      <c r="VUN564" s="17"/>
      <c r="VUO564" s="419"/>
      <c r="VUP564" s="419"/>
      <c r="VUQ564" s="17"/>
      <c r="VUR564" s="17"/>
      <c r="VUS564" s="913"/>
      <c r="VUT564" s="17"/>
      <c r="VUU564" s="17"/>
      <c r="VUV564" s="219"/>
      <c r="VUW564" s="310"/>
      <c r="VUX564" s="304"/>
      <c r="VUY564" s="408"/>
      <c r="VUZ564" s="472"/>
      <c r="VVA564" s="906"/>
      <c r="VVB564" s="31"/>
      <c r="VVC564" s="419"/>
      <c r="VVD564" s="419"/>
      <c r="VVE564" s="471"/>
      <c r="VVF564" s="17"/>
      <c r="VVG564" s="419"/>
      <c r="VVH564" s="419"/>
      <c r="VVI564" s="17"/>
      <c r="VVJ564" s="17"/>
      <c r="VVK564" s="913"/>
      <c r="VVL564" s="17"/>
      <c r="VVM564" s="17"/>
      <c r="VVN564" s="219"/>
      <c r="VVO564" s="310"/>
      <c r="VVP564" s="304"/>
      <c r="VVQ564" s="408"/>
      <c r="VVR564" s="472"/>
      <c r="VVS564" s="906"/>
      <c r="VVT564" s="31"/>
      <c r="VVU564" s="419"/>
      <c r="VVV564" s="419"/>
      <c r="VVW564" s="471"/>
      <c r="VVX564" s="17"/>
      <c r="VVY564" s="419"/>
      <c r="VVZ564" s="419"/>
      <c r="VWA564" s="17"/>
      <c r="VWB564" s="17"/>
      <c r="VWC564" s="913"/>
      <c r="VWD564" s="17"/>
      <c r="VWE564" s="17"/>
      <c r="VWF564" s="219"/>
      <c r="VWG564" s="310"/>
      <c r="VWH564" s="304"/>
      <c r="VWI564" s="408"/>
      <c r="VWJ564" s="472"/>
      <c r="VWK564" s="906"/>
      <c r="VWL564" s="31"/>
      <c r="VWM564" s="419"/>
      <c r="VWN564" s="419"/>
      <c r="VWO564" s="471"/>
      <c r="VWP564" s="17"/>
      <c r="VWQ564" s="419"/>
      <c r="VWR564" s="419"/>
      <c r="VWS564" s="17"/>
      <c r="VWT564" s="17"/>
      <c r="VWU564" s="913"/>
      <c r="VWV564" s="17"/>
      <c r="VWW564" s="17"/>
      <c r="VWX564" s="219"/>
      <c r="VWY564" s="310"/>
      <c r="VWZ564" s="304"/>
      <c r="VXA564" s="408"/>
      <c r="VXB564" s="472"/>
      <c r="VXC564" s="906"/>
      <c r="VXD564" s="31"/>
      <c r="VXE564" s="419"/>
      <c r="VXF564" s="419"/>
      <c r="VXG564" s="471"/>
      <c r="VXH564" s="17"/>
      <c r="VXI564" s="419"/>
      <c r="VXJ564" s="419"/>
      <c r="VXK564" s="17"/>
      <c r="VXL564" s="17"/>
      <c r="VXM564" s="913"/>
      <c r="VXN564" s="17"/>
      <c r="VXO564" s="17"/>
      <c r="VXP564" s="219"/>
      <c r="VXQ564" s="310"/>
      <c r="VXR564" s="304"/>
      <c r="VXS564" s="408"/>
      <c r="VXT564" s="472"/>
      <c r="VXU564" s="906"/>
      <c r="VXV564" s="31"/>
      <c r="VXW564" s="419"/>
      <c r="VXX564" s="419"/>
      <c r="VXY564" s="471"/>
      <c r="VXZ564" s="17"/>
      <c r="VYA564" s="419"/>
      <c r="VYB564" s="419"/>
      <c r="VYC564" s="17"/>
      <c r="VYD564" s="17"/>
      <c r="VYE564" s="913"/>
      <c r="VYF564" s="17"/>
      <c r="VYG564" s="17"/>
      <c r="VYH564" s="219"/>
      <c r="VYI564" s="310"/>
      <c r="VYJ564" s="304"/>
      <c r="VYK564" s="408"/>
      <c r="VYL564" s="472"/>
      <c r="VYM564" s="906"/>
      <c r="VYN564" s="31"/>
      <c r="VYO564" s="419"/>
      <c r="VYP564" s="419"/>
      <c r="VYQ564" s="471"/>
      <c r="VYR564" s="17"/>
      <c r="VYS564" s="419"/>
      <c r="VYT564" s="419"/>
      <c r="VYU564" s="17"/>
      <c r="VYV564" s="17"/>
      <c r="VYW564" s="913"/>
      <c r="VYX564" s="17"/>
      <c r="VYY564" s="17"/>
      <c r="VYZ564" s="219"/>
      <c r="VZA564" s="310"/>
      <c r="VZB564" s="304"/>
      <c r="VZC564" s="408"/>
      <c r="VZD564" s="472"/>
      <c r="VZE564" s="906"/>
      <c r="VZF564" s="31"/>
      <c r="VZG564" s="419"/>
      <c r="VZH564" s="419"/>
      <c r="VZI564" s="471"/>
      <c r="VZJ564" s="17"/>
      <c r="VZK564" s="419"/>
      <c r="VZL564" s="419"/>
      <c r="VZM564" s="17"/>
      <c r="VZN564" s="17"/>
      <c r="VZO564" s="913"/>
      <c r="VZP564" s="17"/>
      <c r="VZQ564" s="17"/>
      <c r="VZR564" s="219"/>
      <c r="VZS564" s="310"/>
      <c r="VZT564" s="304"/>
      <c r="VZU564" s="408"/>
      <c r="VZV564" s="472"/>
      <c r="VZW564" s="906"/>
      <c r="VZX564" s="31"/>
      <c r="VZY564" s="419"/>
      <c r="VZZ564" s="419"/>
      <c r="WAA564" s="471"/>
      <c r="WAB564" s="17"/>
      <c r="WAC564" s="419"/>
      <c r="WAD564" s="419"/>
      <c r="WAE564" s="17"/>
      <c r="WAF564" s="17"/>
      <c r="WAG564" s="913"/>
      <c r="WAH564" s="17"/>
      <c r="WAI564" s="17"/>
      <c r="WAJ564" s="219"/>
      <c r="WAK564" s="310"/>
      <c r="WAL564" s="304"/>
      <c r="WAM564" s="408"/>
      <c r="WAN564" s="472"/>
      <c r="WAO564" s="906"/>
      <c r="WAP564" s="31"/>
      <c r="WAQ564" s="419"/>
      <c r="WAR564" s="419"/>
      <c r="WAS564" s="471"/>
      <c r="WAT564" s="17"/>
      <c r="WAU564" s="419"/>
      <c r="WAV564" s="419"/>
      <c r="WAW564" s="17"/>
      <c r="WAX564" s="17"/>
      <c r="WAY564" s="913"/>
      <c r="WAZ564" s="17"/>
      <c r="WBA564" s="17"/>
      <c r="WBB564" s="219"/>
      <c r="WBC564" s="310"/>
      <c r="WBD564" s="304"/>
      <c r="WBE564" s="408"/>
      <c r="WBF564" s="472"/>
      <c r="WBG564" s="906"/>
      <c r="WBH564" s="31"/>
      <c r="WBI564" s="419"/>
      <c r="WBJ564" s="419"/>
      <c r="WBK564" s="471"/>
      <c r="WBL564" s="17"/>
      <c r="WBM564" s="419"/>
      <c r="WBN564" s="419"/>
      <c r="WBO564" s="17"/>
      <c r="WBP564" s="17"/>
      <c r="WBQ564" s="913"/>
      <c r="WBR564" s="17"/>
      <c r="WBS564" s="17"/>
      <c r="WBT564" s="219"/>
      <c r="WBU564" s="310"/>
      <c r="WBV564" s="304"/>
      <c r="WBW564" s="408"/>
      <c r="WBX564" s="472"/>
      <c r="WBY564" s="906"/>
      <c r="WBZ564" s="31"/>
      <c r="WCA564" s="419"/>
      <c r="WCB564" s="419"/>
      <c r="WCC564" s="471"/>
      <c r="WCD564" s="17"/>
      <c r="WCE564" s="419"/>
      <c r="WCF564" s="419"/>
      <c r="WCG564" s="17"/>
      <c r="WCH564" s="17"/>
      <c r="WCI564" s="913"/>
      <c r="WCJ564" s="17"/>
      <c r="WCK564" s="17"/>
      <c r="WCL564" s="219"/>
      <c r="WCM564" s="310"/>
      <c r="WCN564" s="304"/>
      <c r="WCO564" s="408"/>
      <c r="WCP564" s="472"/>
      <c r="WCQ564" s="906"/>
      <c r="WCR564" s="31"/>
      <c r="WCS564" s="419"/>
      <c r="WCT564" s="419"/>
      <c r="WCU564" s="471"/>
      <c r="WCV564" s="17"/>
      <c r="WCW564" s="419"/>
      <c r="WCX564" s="419"/>
      <c r="WCY564" s="17"/>
      <c r="WCZ564" s="17"/>
      <c r="WDA564" s="913"/>
      <c r="WDB564" s="17"/>
      <c r="WDC564" s="17"/>
      <c r="WDD564" s="219"/>
      <c r="WDE564" s="310"/>
      <c r="WDF564" s="304"/>
      <c r="WDG564" s="408"/>
      <c r="WDH564" s="472"/>
      <c r="WDI564" s="906"/>
      <c r="WDJ564" s="31"/>
      <c r="WDK564" s="419"/>
      <c r="WDL564" s="419"/>
      <c r="WDM564" s="471"/>
      <c r="WDN564" s="17"/>
      <c r="WDO564" s="419"/>
      <c r="WDP564" s="419"/>
      <c r="WDQ564" s="17"/>
      <c r="WDR564" s="17"/>
      <c r="WDS564" s="913"/>
      <c r="WDT564" s="17"/>
      <c r="WDU564" s="17"/>
      <c r="WDV564" s="219"/>
      <c r="WDW564" s="310"/>
      <c r="WDX564" s="304"/>
      <c r="WDY564" s="408"/>
      <c r="WDZ564" s="472"/>
      <c r="WEA564" s="906"/>
      <c r="WEB564" s="31"/>
      <c r="WEC564" s="419"/>
      <c r="WED564" s="419"/>
      <c r="WEE564" s="471"/>
      <c r="WEF564" s="17"/>
      <c r="WEG564" s="419"/>
      <c r="WEH564" s="419"/>
      <c r="WEI564" s="17"/>
      <c r="WEJ564" s="17"/>
      <c r="WEK564" s="913"/>
      <c r="WEL564" s="17"/>
      <c r="WEM564" s="17"/>
      <c r="WEN564" s="219"/>
      <c r="WEO564" s="310"/>
      <c r="WEP564" s="304"/>
      <c r="WEQ564" s="408"/>
      <c r="WER564" s="472"/>
      <c r="WES564" s="906"/>
      <c r="WET564" s="31"/>
      <c r="WEU564" s="419"/>
      <c r="WEV564" s="419"/>
      <c r="WEW564" s="471"/>
      <c r="WEX564" s="17"/>
      <c r="WEY564" s="419"/>
      <c r="WEZ564" s="419"/>
      <c r="WFA564" s="17"/>
      <c r="WFB564" s="17"/>
      <c r="WFC564" s="913"/>
      <c r="WFD564" s="17"/>
      <c r="WFE564" s="17"/>
      <c r="WFF564" s="219"/>
      <c r="WFG564" s="310"/>
      <c r="WFH564" s="304"/>
      <c r="WFI564" s="408"/>
      <c r="WFJ564" s="472"/>
      <c r="WFK564" s="906"/>
      <c r="WFL564" s="31"/>
      <c r="WFM564" s="419"/>
      <c r="WFN564" s="419"/>
      <c r="WFO564" s="471"/>
      <c r="WFP564" s="17"/>
      <c r="WFQ564" s="419"/>
      <c r="WFR564" s="419"/>
      <c r="WFS564" s="17"/>
      <c r="WFT564" s="17"/>
      <c r="WFU564" s="913"/>
      <c r="WFV564" s="17"/>
      <c r="WFW564" s="17"/>
      <c r="WFX564" s="219"/>
      <c r="WFY564" s="310"/>
      <c r="WFZ564" s="304"/>
      <c r="WGA564" s="408"/>
      <c r="WGB564" s="472"/>
      <c r="WGC564" s="906"/>
      <c r="WGD564" s="31"/>
      <c r="WGE564" s="419"/>
      <c r="WGF564" s="419"/>
      <c r="WGG564" s="471"/>
      <c r="WGH564" s="17"/>
      <c r="WGI564" s="419"/>
      <c r="WGJ564" s="419"/>
      <c r="WGK564" s="17"/>
      <c r="WGL564" s="17"/>
      <c r="WGM564" s="913"/>
      <c r="WGN564" s="17"/>
      <c r="WGO564" s="17"/>
      <c r="WGP564" s="219"/>
      <c r="WGQ564" s="310"/>
      <c r="WGR564" s="304"/>
      <c r="WGS564" s="408"/>
      <c r="WGT564" s="472"/>
      <c r="WGU564" s="906"/>
      <c r="WGV564" s="31"/>
      <c r="WGW564" s="419"/>
      <c r="WGX564" s="419"/>
      <c r="WGY564" s="471"/>
      <c r="WGZ564" s="17"/>
      <c r="WHA564" s="419"/>
      <c r="WHB564" s="419"/>
      <c r="WHC564" s="17"/>
      <c r="WHD564" s="17"/>
      <c r="WHE564" s="913"/>
      <c r="WHF564" s="17"/>
      <c r="WHG564" s="17"/>
      <c r="WHH564" s="219"/>
      <c r="WHI564" s="310"/>
      <c r="WHJ564" s="304"/>
      <c r="WHK564" s="408"/>
      <c r="WHL564" s="472"/>
      <c r="WHM564" s="906"/>
      <c r="WHN564" s="31"/>
      <c r="WHO564" s="419"/>
      <c r="WHP564" s="419"/>
      <c r="WHQ564" s="471"/>
      <c r="WHR564" s="17"/>
      <c r="WHS564" s="419"/>
      <c r="WHT564" s="419"/>
      <c r="WHU564" s="17"/>
      <c r="WHV564" s="17"/>
      <c r="WHW564" s="913"/>
      <c r="WHX564" s="17"/>
      <c r="WHY564" s="17"/>
      <c r="WHZ564" s="219"/>
      <c r="WIA564" s="310"/>
      <c r="WIB564" s="304"/>
      <c r="WIC564" s="408"/>
      <c r="WID564" s="472"/>
      <c r="WIE564" s="906"/>
      <c r="WIF564" s="31"/>
      <c r="WIG564" s="419"/>
      <c r="WIH564" s="419"/>
      <c r="WII564" s="471"/>
      <c r="WIJ564" s="17"/>
      <c r="WIK564" s="419"/>
      <c r="WIL564" s="419"/>
      <c r="WIM564" s="17"/>
      <c r="WIN564" s="17"/>
      <c r="WIO564" s="913"/>
      <c r="WIP564" s="17"/>
      <c r="WIQ564" s="17"/>
      <c r="WIR564" s="219"/>
      <c r="WIS564" s="310"/>
      <c r="WIT564" s="304"/>
      <c r="WIU564" s="408"/>
      <c r="WIV564" s="472"/>
      <c r="WIW564" s="906"/>
      <c r="WIX564" s="31"/>
      <c r="WIY564" s="419"/>
      <c r="WIZ564" s="419"/>
      <c r="WJA564" s="471"/>
      <c r="WJB564" s="17"/>
      <c r="WJC564" s="419"/>
      <c r="WJD564" s="419"/>
      <c r="WJE564" s="17"/>
      <c r="WJF564" s="17"/>
      <c r="WJG564" s="913"/>
      <c r="WJH564" s="17"/>
      <c r="WJI564" s="17"/>
      <c r="WJJ564" s="219"/>
      <c r="WJK564" s="310"/>
      <c r="WJL564" s="304"/>
      <c r="WJM564" s="408"/>
      <c r="WJN564" s="472"/>
      <c r="WJO564" s="906"/>
      <c r="WJP564" s="31"/>
      <c r="WJQ564" s="419"/>
      <c r="WJR564" s="419"/>
      <c r="WJS564" s="471"/>
      <c r="WJT564" s="17"/>
      <c r="WJU564" s="419"/>
      <c r="WJV564" s="419"/>
      <c r="WJW564" s="17"/>
      <c r="WJX564" s="17"/>
      <c r="WJY564" s="913"/>
      <c r="WJZ564" s="17"/>
      <c r="WKA564" s="17"/>
      <c r="WKB564" s="219"/>
      <c r="WKC564" s="310"/>
      <c r="WKD564" s="304"/>
      <c r="WKE564" s="408"/>
      <c r="WKF564" s="472"/>
      <c r="WKG564" s="906"/>
      <c r="WKH564" s="31"/>
      <c r="WKI564" s="419"/>
      <c r="WKJ564" s="419"/>
      <c r="WKK564" s="471"/>
      <c r="WKL564" s="17"/>
      <c r="WKM564" s="419"/>
      <c r="WKN564" s="419"/>
      <c r="WKO564" s="17"/>
      <c r="WKP564" s="17"/>
      <c r="WKQ564" s="913"/>
      <c r="WKR564" s="17"/>
      <c r="WKS564" s="17"/>
      <c r="WKT564" s="219"/>
      <c r="WKU564" s="310"/>
      <c r="WKV564" s="304"/>
      <c r="WKW564" s="408"/>
      <c r="WKX564" s="472"/>
      <c r="WKY564" s="906"/>
      <c r="WKZ564" s="31"/>
      <c r="WLA564" s="419"/>
      <c r="WLB564" s="419"/>
      <c r="WLC564" s="471"/>
      <c r="WLD564" s="17"/>
      <c r="WLE564" s="419"/>
      <c r="WLF564" s="419"/>
      <c r="WLG564" s="17"/>
      <c r="WLH564" s="17"/>
      <c r="WLI564" s="913"/>
      <c r="WLJ564" s="17"/>
      <c r="WLK564" s="17"/>
      <c r="WLL564" s="219"/>
      <c r="WLM564" s="310"/>
      <c r="WLN564" s="304"/>
      <c r="WLO564" s="408"/>
      <c r="WLP564" s="472"/>
      <c r="WLQ564" s="906"/>
      <c r="WLR564" s="31"/>
      <c r="WLS564" s="419"/>
      <c r="WLT564" s="419"/>
      <c r="WLU564" s="471"/>
      <c r="WLV564" s="17"/>
      <c r="WLW564" s="419"/>
      <c r="WLX564" s="419"/>
      <c r="WLY564" s="17"/>
      <c r="WLZ564" s="17"/>
      <c r="WMA564" s="913"/>
      <c r="WMB564" s="17"/>
      <c r="WMC564" s="17"/>
      <c r="WMD564" s="219"/>
      <c r="WME564" s="310"/>
      <c r="WMF564" s="304"/>
      <c r="WMG564" s="408"/>
      <c r="WMH564" s="472"/>
      <c r="WMI564" s="906"/>
      <c r="WMJ564" s="31"/>
      <c r="WMK564" s="419"/>
      <c r="WML564" s="419"/>
      <c r="WMM564" s="471"/>
      <c r="WMN564" s="17"/>
      <c r="WMO564" s="419"/>
      <c r="WMP564" s="419"/>
      <c r="WMQ564" s="17"/>
      <c r="WMR564" s="17"/>
      <c r="WMS564" s="913"/>
      <c r="WMT564" s="17"/>
      <c r="WMU564" s="17"/>
      <c r="WMV564" s="219"/>
      <c r="WMW564" s="310"/>
      <c r="WMX564" s="304"/>
      <c r="WMY564" s="408"/>
      <c r="WMZ564" s="472"/>
      <c r="WNA564" s="906"/>
      <c r="WNB564" s="31"/>
      <c r="WNC564" s="419"/>
      <c r="WND564" s="419"/>
      <c r="WNE564" s="471"/>
      <c r="WNF564" s="17"/>
      <c r="WNG564" s="419"/>
      <c r="WNH564" s="419"/>
      <c r="WNI564" s="17"/>
      <c r="WNJ564" s="17"/>
      <c r="WNK564" s="913"/>
      <c r="WNL564" s="17"/>
      <c r="WNM564" s="17"/>
      <c r="WNN564" s="219"/>
      <c r="WNO564" s="310"/>
      <c r="WNP564" s="304"/>
      <c r="WNQ564" s="408"/>
      <c r="WNR564" s="472"/>
      <c r="WNS564" s="906"/>
      <c r="WNT564" s="31"/>
      <c r="WNU564" s="419"/>
      <c r="WNV564" s="419"/>
      <c r="WNW564" s="471"/>
      <c r="WNX564" s="17"/>
      <c r="WNY564" s="419"/>
      <c r="WNZ564" s="419"/>
      <c r="WOA564" s="17"/>
      <c r="WOB564" s="17"/>
      <c r="WOC564" s="913"/>
      <c r="WOD564" s="17"/>
      <c r="WOE564" s="17"/>
      <c r="WOF564" s="219"/>
      <c r="WOG564" s="310"/>
      <c r="WOH564" s="304"/>
      <c r="WOI564" s="408"/>
      <c r="WOJ564" s="472"/>
      <c r="WOK564" s="906"/>
      <c r="WOL564" s="31"/>
      <c r="WOM564" s="419"/>
      <c r="WON564" s="419"/>
      <c r="WOO564" s="471"/>
      <c r="WOP564" s="17"/>
      <c r="WOQ564" s="419"/>
      <c r="WOR564" s="419"/>
      <c r="WOS564" s="17"/>
      <c r="WOT564" s="17"/>
      <c r="WOU564" s="913"/>
      <c r="WOV564" s="17"/>
      <c r="WOW564" s="17"/>
      <c r="WOX564" s="219"/>
      <c r="WOY564" s="310"/>
      <c r="WOZ564" s="304"/>
      <c r="WPA564" s="408"/>
      <c r="WPB564" s="472"/>
      <c r="WPC564" s="906"/>
      <c r="WPD564" s="31"/>
      <c r="WPE564" s="419"/>
      <c r="WPF564" s="419"/>
      <c r="WPG564" s="471"/>
      <c r="WPH564" s="17"/>
      <c r="WPI564" s="419"/>
      <c r="WPJ564" s="419"/>
      <c r="WPK564" s="17"/>
      <c r="WPL564" s="17"/>
      <c r="WPM564" s="913"/>
      <c r="WPN564" s="17"/>
      <c r="WPO564" s="17"/>
      <c r="WPP564" s="219"/>
      <c r="WPQ564" s="310"/>
      <c r="WPR564" s="304"/>
      <c r="WPS564" s="408"/>
      <c r="WPT564" s="472"/>
      <c r="WPU564" s="906"/>
      <c r="WPV564" s="31"/>
      <c r="WPW564" s="419"/>
      <c r="WPX564" s="419"/>
      <c r="WPY564" s="471"/>
      <c r="WPZ564" s="17"/>
      <c r="WQA564" s="419"/>
      <c r="WQB564" s="419"/>
      <c r="WQC564" s="17"/>
      <c r="WQD564" s="17"/>
      <c r="WQE564" s="913"/>
      <c r="WQF564" s="17"/>
      <c r="WQG564" s="17"/>
      <c r="WQH564" s="219"/>
      <c r="WQI564" s="310"/>
      <c r="WQJ564" s="304"/>
      <c r="WQK564" s="408"/>
      <c r="WQL564" s="472"/>
      <c r="WQM564" s="906"/>
      <c r="WQN564" s="31"/>
      <c r="WQO564" s="419"/>
      <c r="WQP564" s="419"/>
      <c r="WQQ564" s="471"/>
      <c r="WQR564" s="17"/>
      <c r="WQS564" s="419"/>
      <c r="WQT564" s="419"/>
      <c r="WQU564" s="17"/>
      <c r="WQV564" s="17"/>
      <c r="WQW564" s="913"/>
      <c r="WQX564" s="17"/>
      <c r="WQY564" s="17"/>
      <c r="WQZ564" s="219"/>
      <c r="WRA564" s="310"/>
      <c r="WRB564" s="304"/>
      <c r="WRC564" s="408"/>
      <c r="WRD564" s="472"/>
      <c r="WRE564" s="906"/>
      <c r="WRF564" s="31"/>
      <c r="WRG564" s="419"/>
      <c r="WRH564" s="419"/>
      <c r="WRI564" s="471"/>
      <c r="WRJ564" s="17"/>
      <c r="WRK564" s="419"/>
      <c r="WRL564" s="419"/>
      <c r="WRM564" s="17"/>
      <c r="WRN564" s="17"/>
      <c r="WRO564" s="913"/>
      <c r="WRP564" s="17"/>
      <c r="WRQ564" s="17"/>
      <c r="WRR564" s="219"/>
      <c r="WRS564" s="310"/>
      <c r="WRT564" s="304"/>
      <c r="WRU564" s="408"/>
      <c r="WRV564" s="472"/>
      <c r="WRW564" s="906"/>
      <c r="WRX564" s="31"/>
      <c r="WRY564" s="419"/>
      <c r="WRZ564" s="419"/>
      <c r="WSA564" s="471"/>
      <c r="WSB564" s="17"/>
      <c r="WSC564" s="419"/>
      <c r="WSD564" s="419"/>
      <c r="WSE564" s="17"/>
      <c r="WSF564" s="17"/>
      <c r="WSG564" s="913"/>
      <c r="WSH564" s="17"/>
      <c r="WSI564" s="17"/>
      <c r="WSJ564" s="219"/>
      <c r="WSK564" s="310"/>
      <c r="WSL564" s="304"/>
      <c r="WSM564" s="408"/>
      <c r="WSN564" s="472"/>
      <c r="WSO564" s="906"/>
      <c r="WSP564" s="31"/>
      <c r="WSQ564" s="419"/>
      <c r="WSR564" s="419"/>
      <c r="WSS564" s="471"/>
      <c r="WST564" s="17"/>
      <c r="WSU564" s="419"/>
      <c r="WSV564" s="419"/>
      <c r="WSW564" s="17"/>
      <c r="WSX564" s="17"/>
      <c r="WSY564" s="913"/>
      <c r="WSZ564" s="17"/>
      <c r="WTA564" s="17"/>
      <c r="WTB564" s="219"/>
      <c r="WTC564" s="310"/>
      <c r="WTD564" s="304"/>
      <c r="WTE564" s="408"/>
      <c r="WTF564" s="472"/>
      <c r="WTG564" s="906"/>
      <c r="WTH564" s="31"/>
      <c r="WTI564" s="419"/>
      <c r="WTJ564" s="419"/>
      <c r="WTK564" s="471"/>
      <c r="WTL564" s="17"/>
      <c r="WTM564" s="419"/>
      <c r="WTN564" s="419"/>
      <c r="WTO564" s="17"/>
      <c r="WTP564" s="17"/>
      <c r="WTQ564" s="913"/>
      <c r="WTR564" s="17"/>
      <c r="WTS564" s="17"/>
      <c r="WTT564" s="219"/>
      <c r="WTU564" s="310"/>
      <c r="WTV564" s="304"/>
      <c r="WTW564" s="408"/>
      <c r="WTX564" s="472"/>
      <c r="WTY564" s="906"/>
      <c r="WTZ564" s="31"/>
      <c r="WUA564" s="419"/>
      <c r="WUB564" s="419"/>
      <c r="WUC564" s="471"/>
      <c r="WUD564" s="17"/>
      <c r="WUE564" s="419"/>
      <c r="WUF564" s="419"/>
      <c r="WUG564" s="17"/>
      <c r="WUH564" s="17"/>
      <c r="WUI564" s="913"/>
      <c r="WUJ564" s="17"/>
      <c r="WUK564" s="17"/>
      <c r="WUL564" s="219"/>
      <c r="WUM564" s="310"/>
      <c r="WUN564" s="304"/>
      <c r="WUO564" s="408"/>
      <c r="WUP564" s="472"/>
      <c r="WUQ564" s="906"/>
      <c r="WUR564" s="31"/>
      <c r="WUS564" s="419"/>
      <c r="WUT564" s="419"/>
      <c r="WUU564" s="471"/>
      <c r="WUV564" s="17"/>
      <c r="WUW564" s="419"/>
      <c r="WUX564" s="419"/>
      <c r="WUY564" s="17"/>
      <c r="WUZ564" s="17"/>
      <c r="WVA564" s="913"/>
      <c r="WVB564" s="17"/>
      <c r="WVC564" s="17"/>
      <c r="WVD564" s="219"/>
      <c r="WVE564" s="310"/>
      <c r="WVF564" s="304"/>
      <c r="WVG564" s="408"/>
      <c r="WVH564" s="472"/>
      <c r="WVI564" s="906"/>
      <c r="WVJ564" s="31"/>
      <c r="WVK564" s="419"/>
      <c r="WVL564" s="419"/>
      <c r="WVM564" s="471"/>
      <c r="WVN564" s="17"/>
      <c r="WVO564" s="419"/>
      <c r="WVP564" s="419"/>
      <c r="WVQ564" s="17"/>
      <c r="WVR564" s="17"/>
      <c r="WVS564" s="913"/>
      <c r="WVT564" s="17"/>
      <c r="WVU564" s="17"/>
      <c r="WVV564" s="219"/>
      <c r="WVW564" s="310"/>
      <c r="WVX564" s="304"/>
      <c r="WVY564" s="408"/>
      <c r="WVZ564" s="472"/>
      <c r="WWA564" s="906"/>
      <c r="WWB564" s="31"/>
      <c r="WWC564" s="419"/>
      <c r="WWD564" s="419"/>
      <c r="WWE564" s="471"/>
      <c r="WWF564" s="17"/>
      <c r="WWG564" s="419"/>
      <c r="WWH564" s="419"/>
      <c r="WWI564" s="17"/>
      <c r="WWJ564" s="17"/>
      <c r="WWK564" s="913"/>
      <c r="WWL564" s="17"/>
      <c r="WWM564" s="17"/>
      <c r="WWN564" s="219"/>
      <c r="WWO564" s="310"/>
      <c r="WWP564" s="304"/>
      <c r="WWQ564" s="408"/>
      <c r="WWR564" s="472"/>
      <c r="WWS564" s="906"/>
      <c r="WWT564" s="31"/>
      <c r="WWU564" s="419"/>
      <c r="WWV564" s="419"/>
      <c r="WWW564" s="471"/>
      <c r="WWX564" s="17"/>
      <c r="WWY564" s="419"/>
      <c r="WWZ564" s="419"/>
      <c r="WXA564" s="17"/>
      <c r="WXB564" s="17"/>
      <c r="WXC564" s="913"/>
      <c r="WXD564" s="17"/>
      <c r="WXE564" s="17"/>
      <c r="WXF564" s="219"/>
      <c r="WXG564" s="310"/>
      <c r="WXH564" s="304"/>
      <c r="WXI564" s="408"/>
      <c r="WXJ564" s="472"/>
      <c r="WXK564" s="906"/>
      <c r="WXL564" s="31"/>
      <c r="WXM564" s="419"/>
      <c r="WXN564" s="419"/>
      <c r="WXO564" s="471"/>
      <c r="WXP564" s="17"/>
      <c r="WXQ564" s="419"/>
      <c r="WXR564" s="419"/>
      <c r="WXS564" s="17"/>
      <c r="WXT564" s="17"/>
      <c r="WXU564" s="913"/>
      <c r="WXV564" s="17"/>
      <c r="WXW564" s="17"/>
      <c r="WXX564" s="219"/>
      <c r="WXY564" s="310"/>
      <c r="WXZ564" s="304"/>
      <c r="WYA564" s="408"/>
      <c r="WYB564" s="472"/>
      <c r="WYC564" s="906"/>
      <c r="WYD564" s="31"/>
      <c r="WYE564" s="419"/>
      <c r="WYF564" s="419"/>
      <c r="WYG564" s="471"/>
      <c r="WYH564" s="17"/>
      <c r="WYI564" s="419"/>
      <c r="WYJ564" s="419"/>
      <c r="WYK564" s="17"/>
      <c r="WYL564" s="17"/>
      <c r="WYM564" s="913"/>
      <c r="WYN564" s="17"/>
      <c r="WYO564" s="17"/>
      <c r="WYP564" s="219"/>
      <c r="WYQ564" s="310"/>
      <c r="WYR564" s="304"/>
      <c r="WYS564" s="408"/>
      <c r="WYT564" s="472"/>
      <c r="WYU564" s="906"/>
      <c r="WYV564" s="31"/>
      <c r="WYW564" s="419"/>
      <c r="WYX564" s="419"/>
      <c r="WYY564" s="471"/>
      <c r="WYZ564" s="17"/>
      <c r="WZA564" s="419"/>
      <c r="WZB564" s="419"/>
      <c r="WZC564" s="17"/>
      <c r="WZD564" s="17"/>
      <c r="WZE564" s="913"/>
      <c r="WZF564" s="17"/>
      <c r="WZG564" s="17"/>
      <c r="WZH564" s="219"/>
      <c r="WZI564" s="310"/>
      <c r="WZJ564" s="304"/>
      <c r="WZK564" s="408"/>
      <c r="WZL564" s="472"/>
      <c r="WZM564" s="906"/>
      <c r="WZN564" s="31"/>
      <c r="WZO564" s="419"/>
      <c r="WZP564" s="419"/>
      <c r="WZQ564" s="471"/>
      <c r="WZR564" s="17"/>
      <c r="WZS564" s="419"/>
      <c r="WZT564" s="419"/>
      <c r="WZU564" s="17"/>
      <c r="WZV564" s="17"/>
      <c r="WZW564" s="913"/>
      <c r="WZX564" s="17"/>
      <c r="WZY564" s="17"/>
      <c r="WZZ564" s="219"/>
      <c r="XAA564" s="310"/>
      <c r="XAB564" s="304"/>
      <c r="XAC564" s="408"/>
      <c r="XAD564" s="472"/>
      <c r="XAE564" s="906"/>
      <c r="XAF564" s="31"/>
      <c r="XAG564" s="419"/>
      <c r="XAH564" s="419"/>
      <c r="XAI564" s="471"/>
      <c r="XAJ564" s="17"/>
      <c r="XAK564" s="419"/>
      <c r="XAL564" s="419"/>
      <c r="XAM564" s="17"/>
      <c r="XAN564" s="17"/>
      <c r="XAO564" s="913"/>
      <c r="XAP564" s="17"/>
      <c r="XAQ564" s="17"/>
      <c r="XAR564" s="219"/>
      <c r="XAS564" s="310"/>
      <c r="XAT564" s="304"/>
      <c r="XAU564" s="408"/>
      <c r="XAV564" s="472"/>
      <c r="XAW564" s="906"/>
      <c r="XAX564" s="31"/>
      <c r="XAY564" s="419"/>
      <c r="XAZ564" s="419"/>
      <c r="XBA564" s="471"/>
      <c r="XBB564" s="17"/>
      <c r="XBC564" s="419"/>
      <c r="XBD564" s="419"/>
      <c r="XBE564" s="17"/>
      <c r="XBF564" s="17"/>
      <c r="XBG564" s="913"/>
      <c r="XBH564" s="17"/>
      <c r="XBI564" s="17"/>
      <c r="XBJ564" s="219"/>
      <c r="XBK564" s="310"/>
      <c r="XBL564" s="304"/>
      <c r="XBM564" s="408"/>
      <c r="XBN564" s="472"/>
      <c r="XBO564" s="906"/>
      <c r="XBP564" s="31"/>
      <c r="XBQ564" s="419"/>
      <c r="XBR564" s="419"/>
      <c r="XBS564" s="471"/>
      <c r="XBT564" s="17"/>
      <c r="XBU564" s="419"/>
      <c r="XBV564" s="419"/>
      <c r="XBW564" s="17"/>
      <c r="XBX564" s="17"/>
      <c r="XBY564" s="913"/>
      <c r="XBZ564" s="17"/>
      <c r="XCA564" s="17"/>
      <c r="XCB564" s="219"/>
      <c r="XCC564" s="310"/>
      <c r="XCD564" s="304"/>
      <c r="XCE564" s="408"/>
      <c r="XCF564" s="472"/>
      <c r="XCG564" s="906"/>
      <c r="XCH564" s="31"/>
      <c r="XCI564" s="419"/>
      <c r="XCJ564" s="419"/>
      <c r="XCK564" s="471"/>
      <c r="XCL564" s="17"/>
      <c r="XCM564" s="419"/>
      <c r="XCN564" s="419"/>
      <c r="XCO564" s="17"/>
      <c r="XCP564" s="17"/>
      <c r="XCQ564" s="913"/>
      <c r="XCR564" s="17"/>
      <c r="XCS564" s="17"/>
      <c r="XCT564" s="219"/>
      <c r="XCU564" s="310"/>
      <c r="XCV564" s="304"/>
      <c r="XCW564" s="408"/>
      <c r="XCX564" s="472"/>
      <c r="XCY564" s="906"/>
      <c r="XCZ564" s="31"/>
      <c r="XDA564" s="419"/>
      <c r="XDB564" s="419"/>
      <c r="XDC564" s="471"/>
      <c r="XDD564" s="17"/>
      <c r="XDE564" s="419"/>
      <c r="XDF564" s="419"/>
      <c r="XDG564" s="17"/>
      <c r="XDH564" s="17"/>
      <c r="XDI564" s="913"/>
      <c r="XDJ564" s="17"/>
      <c r="XDK564" s="17"/>
      <c r="XDL564" s="219"/>
      <c r="XDM564" s="310"/>
      <c r="XDN564" s="304"/>
      <c r="XDO564" s="408"/>
      <c r="XDP564" s="472"/>
      <c r="XDQ564" s="906"/>
      <c r="XDR564" s="31"/>
      <c r="XDS564" s="419"/>
      <c r="XDT564" s="419"/>
      <c r="XDU564" s="471"/>
      <c r="XDV564" s="17"/>
      <c r="XDW564" s="419"/>
      <c r="XDX564" s="419"/>
      <c r="XDY564" s="17"/>
      <c r="XDZ564" s="17"/>
      <c r="XEA564" s="913"/>
      <c r="XEB564" s="17"/>
      <c r="XEC564" s="17"/>
      <c r="XED564" s="219"/>
      <c r="XEE564" s="310"/>
      <c r="XEF564" s="304"/>
      <c r="XEG564" s="408"/>
      <c r="XEH564" s="472"/>
      <c r="XEI564" s="906"/>
      <c r="XEJ564" s="31"/>
      <c r="XEK564" s="419"/>
      <c r="XEL564" s="419"/>
      <c r="XEM564" s="471"/>
      <c r="XEN564" s="17"/>
      <c r="XEO564" s="419"/>
      <c r="XEP564" s="419"/>
      <c r="XEQ564" s="17"/>
      <c r="XER564" s="17"/>
      <c r="XES564" s="913"/>
      <c r="XET564" s="17"/>
      <c r="XEU564" s="17"/>
      <c r="XEV564" s="219"/>
      <c r="XEW564" s="310"/>
      <c r="XEX564" s="304"/>
      <c r="XEY564" s="408"/>
      <c r="XEZ564" s="472"/>
      <c r="XFA564" s="906"/>
      <c r="XFB564" s="31"/>
      <c r="XFC564" s="419"/>
      <c r="XFD564" s="419"/>
    </row>
    <row r="565" spans="1:16384" s="859" customFormat="1" ht="14.4" x14ac:dyDescent="0.3">
      <c r="A565" s="928" t="s">
        <v>2737</v>
      </c>
      <c r="B565" s="740" t="s">
        <v>1325</v>
      </c>
      <c r="C565" s="744" t="s">
        <v>599</v>
      </c>
      <c r="D565" s="744">
        <v>9</v>
      </c>
      <c r="E565" s="742" t="s">
        <v>1864</v>
      </c>
      <c r="F565" s="1047"/>
      <c r="G565" s="744">
        <v>11452500</v>
      </c>
      <c r="H565" s="744">
        <v>201803071300</v>
      </c>
      <c r="I565" s="1047"/>
      <c r="J565" s="1047"/>
      <c r="K565" s="1047" t="s">
        <v>1773</v>
      </c>
      <c r="L565" s="1047" t="s">
        <v>2733</v>
      </c>
      <c r="M565" s="1047"/>
      <c r="N565" s="741"/>
      <c r="O565" s="992"/>
      <c r="P565" s="1049">
        <v>43166</v>
      </c>
      <c r="Q565" s="1050">
        <v>0.54166666666666663</v>
      </c>
      <c r="R565" s="743" t="s">
        <v>2732</v>
      </c>
      <c r="S565" s="743" t="s">
        <v>2732</v>
      </c>
      <c r="T565" s="859">
        <v>127.6</v>
      </c>
      <c r="U565" s="859">
        <v>133.70000000000002</v>
      </c>
      <c r="V565" s="859">
        <f t="shared" si="381"/>
        <v>6.1000000000000227</v>
      </c>
      <c r="W565" s="859">
        <v>730</v>
      </c>
      <c r="X565" s="1051">
        <v>8.3561643835616746</v>
      </c>
      <c r="Y565" s="931"/>
      <c r="Z565" s="743" t="s">
        <v>2732</v>
      </c>
      <c r="AA565" s="1051">
        <v>128.5</v>
      </c>
      <c r="AB565" s="1051">
        <v>134.69999999999999</v>
      </c>
      <c r="AC565" s="1051">
        <v>6.1999999999999886</v>
      </c>
      <c r="AD565" s="1051">
        <v>724</v>
      </c>
      <c r="AE565" s="1051">
        <v>8.5635359116021945</v>
      </c>
      <c r="AF565" s="931"/>
      <c r="AG565" s="743" t="s">
        <v>2732</v>
      </c>
      <c r="AH565" s="1051">
        <v>127.8</v>
      </c>
      <c r="AI565" s="1051">
        <v>134.1</v>
      </c>
      <c r="AJ565" s="1051">
        <v>6.2999999999999972</v>
      </c>
      <c r="AK565" s="1051">
        <v>720</v>
      </c>
      <c r="AL565" s="1051">
        <v>8.7499999999999964</v>
      </c>
      <c r="AM565" s="931"/>
      <c r="AN565" s="1051">
        <v>8.5565667650546224</v>
      </c>
      <c r="AO565" s="1051">
        <v>0.19701027878397462</v>
      </c>
      <c r="AP565" s="1051">
        <v>2.3024454105655185</v>
      </c>
      <c r="AQ565" s="1053">
        <v>3</v>
      </c>
      <c r="AR565" s="931"/>
      <c r="AS565" s="1047"/>
      <c r="AT565" s="757" t="s">
        <v>191</v>
      </c>
      <c r="AU565" s="757" t="s">
        <v>191</v>
      </c>
      <c r="AV565" s="757" t="s">
        <v>191</v>
      </c>
      <c r="AW565" s="1047"/>
      <c r="AX565" s="741"/>
      <c r="AY565" s="757" t="s">
        <v>191</v>
      </c>
      <c r="AZ565" s="757" t="s">
        <v>191</v>
      </c>
      <c r="BA565" s="757" t="s">
        <v>191</v>
      </c>
      <c r="BB565" s="743"/>
      <c r="BC565" s="928"/>
      <c r="BD565" s="740"/>
      <c r="BE565" s="759" t="s">
        <v>2732</v>
      </c>
      <c r="BF565" s="760">
        <v>1.0851344780609535</v>
      </c>
      <c r="BG565" s="1051">
        <v>4.1751234956540983E-2</v>
      </c>
      <c r="BH565" s="1047" t="s">
        <v>2722</v>
      </c>
      <c r="BI565" s="744"/>
      <c r="BJ565" s="744"/>
      <c r="BK565" s="1047"/>
      <c r="BL565" s="1047"/>
      <c r="BM565" s="1048"/>
      <c r="BN565" s="1047"/>
      <c r="BO565" s="1047"/>
      <c r="BP565" s="741"/>
      <c r="BQ565" s="992"/>
      <c r="BR565" s="1049"/>
      <c r="BS565" s="1050"/>
      <c r="BT565" s="743"/>
      <c r="BU565" s="928"/>
      <c r="BV565" s="740"/>
      <c r="BW565" s="744"/>
      <c r="BX565" s="744"/>
      <c r="BY565" s="742"/>
      <c r="BZ565" s="1047"/>
      <c r="CA565" s="744"/>
      <c r="CB565" s="744"/>
      <c r="CC565" s="1047"/>
      <c r="CD565" s="1047"/>
      <c r="CE565" s="1048"/>
      <c r="CF565" s="1047"/>
      <c r="CG565" s="1047"/>
      <c r="CH565" s="741"/>
      <c r="CI565" s="992"/>
      <c r="CJ565" s="1049"/>
      <c r="CK565" s="1050"/>
      <c r="CL565" s="743"/>
      <c r="CM565" s="928"/>
      <c r="CN565" s="740"/>
      <c r="CO565" s="744"/>
      <c r="CP565" s="744"/>
      <c r="CQ565" s="742"/>
      <c r="CR565" s="1047"/>
      <c r="CS565" s="744"/>
      <c r="CT565" s="744"/>
      <c r="CU565" s="1047"/>
      <c r="CV565" s="1047"/>
      <c r="CW565" s="1048"/>
      <c r="CX565" s="1047"/>
      <c r="CY565" s="1047"/>
      <c r="CZ565" s="741"/>
      <c r="DA565" s="992"/>
      <c r="DB565" s="1049"/>
      <c r="DC565" s="1050"/>
      <c r="DD565" s="743"/>
      <c r="DE565" s="928"/>
      <c r="DF565" s="740"/>
      <c r="DG565" s="744"/>
      <c r="DH565" s="744"/>
      <c r="DI565" s="742"/>
      <c r="DJ565" s="1047"/>
      <c r="DK565" s="744"/>
      <c r="DL565" s="744"/>
      <c r="DM565" s="1047"/>
      <c r="DN565" s="1047"/>
      <c r="DO565" s="1048"/>
      <c r="DP565" s="1047"/>
      <c r="DQ565" s="1047"/>
      <c r="DR565" s="741"/>
      <c r="DS565" s="992"/>
      <c r="DT565" s="1049"/>
      <c r="DU565" s="1050"/>
      <c r="DV565" s="743"/>
      <c r="DW565" s="928"/>
      <c r="DX565" s="740"/>
      <c r="DY565" s="744"/>
      <c r="DZ565" s="744"/>
      <c r="EA565" s="742"/>
      <c r="EB565" s="1047"/>
      <c r="EC565" s="744"/>
      <c r="ED565" s="744"/>
      <c r="EE565" s="1047"/>
      <c r="EF565" s="1047"/>
      <c r="EG565" s="1048"/>
      <c r="EH565" s="1047"/>
      <c r="EI565" s="1047"/>
      <c r="EJ565" s="741"/>
      <c r="EK565" s="992"/>
      <c r="EL565" s="1049"/>
      <c r="EM565" s="1050"/>
      <c r="EN565" s="743"/>
      <c r="EO565" s="928"/>
      <c r="EP565" s="740"/>
      <c r="EQ565" s="744"/>
      <c r="ER565" s="744"/>
      <c r="ES565" s="742"/>
      <c r="ET565" s="1047"/>
      <c r="EU565" s="744"/>
      <c r="EV565" s="744"/>
      <c r="EW565" s="1047"/>
      <c r="EX565" s="1047"/>
      <c r="EY565" s="1048"/>
      <c r="EZ565" s="1047"/>
      <c r="FA565" s="1047"/>
      <c r="FB565" s="741"/>
      <c r="FC565" s="992"/>
      <c r="FD565" s="1049"/>
      <c r="FE565" s="1050"/>
      <c r="FF565" s="743"/>
      <c r="FG565" s="928"/>
      <c r="FH565" s="740"/>
      <c r="FI565" s="744"/>
      <c r="FJ565" s="744"/>
      <c r="FK565" s="742"/>
      <c r="FL565" s="1047"/>
      <c r="FM565" s="744"/>
      <c r="FN565" s="744"/>
      <c r="FO565" s="1047"/>
      <c r="FP565" s="1047"/>
      <c r="FQ565" s="1048"/>
      <c r="FR565" s="1047"/>
      <c r="FS565" s="1047"/>
      <c r="FT565" s="741"/>
      <c r="FU565" s="992"/>
      <c r="FV565" s="1049"/>
      <c r="FW565" s="1050"/>
      <c r="FX565" s="743"/>
      <c r="FY565" s="928"/>
      <c r="FZ565" s="740"/>
      <c r="GA565" s="744"/>
      <c r="GB565" s="744"/>
      <c r="GC565" s="742"/>
      <c r="GD565" s="1047"/>
      <c r="GE565" s="744"/>
      <c r="GF565" s="744"/>
      <c r="GG565" s="1047"/>
      <c r="GH565" s="1047"/>
      <c r="GI565" s="1048"/>
      <c r="GJ565" s="1047"/>
      <c r="GK565" s="1047"/>
      <c r="GL565" s="741"/>
      <c r="GM565" s="992"/>
      <c r="GN565" s="1049"/>
      <c r="GO565" s="1050"/>
      <c r="GP565" s="743"/>
      <c r="GQ565" s="928"/>
      <c r="GR565" s="740"/>
      <c r="GS565" s="744"/>
      <c r="GT565" s="744"/>
      <c r="GU565" s="742"/>
      <c r="GV565" s="1047"/>
      <c r="GW565" s="744"/>
      <c r="GX565" s="744"/>
      <c r="GY565" s="1047"/>
      <c r="GZ565" s="1047"/>
      <c r="HA565" s="1048"/>
      <c r="HB565" s="1047"/>
      <c r="HC565" s="1047"/>
      <c r="HD565" s="741"/>
      <c r="HE565" s="992"/>
      <c r="HF565" s="1049"/>
      <c r="HG565" s="1050"/>
      <c r="HH565" s="743"/>
      <c r="HI565" s="928"/>
      <c r="HJ565" s="740"/>
      <c r="HK565" s="744"/>
      <c r="HL565" s="744"/>
      <c r="HM565" s="742"/>
      <c r="HN565" s="1047"/>
      <c r="HO565" s="744"/>
      <c r="HP565" s="744"/>
      <c r="HQ565" s="1047"/>
      <c r="HR565" s="1047"/>
      <c r="HS565" s="1048"/>
      <c r="HT565" s="1047"/>
      <c r="HU565" s="1047"/>
      <c r="HV565" s="741"/>
      <c r="HW565" s="992"/>
      <c r="HX565" s="1049"/>
      <c r="HY565" s="1050"/>
      <c r="HZ565" s="743"/>
      <c r="IA565" s="928"/>
      <c r="IB565" s="740"/>
      <c r="IC565" s="744"/>
      <c r="ID565" s="744"/>
      <c r="IE565" s="742"/>
      <c r="IF565" s="1047"/>
      <c r="IG565" s="744"/>
      <c r="IH565" s="744"/>
      <c r="II565" s="1047"/>
      <c r="IJ565" s="1047"/>
      <c r="IK565" s="1048"/>
      <c r="IL565" s="1047"/>
      <c r="IM565" s="1047"/>
      <c r="IN565" s="741"/>
      <c r="IO565" s="992"/>
      <c r="IP565" s="1049"/>
      <c r="IQ565" s="1050"/>
      <c r="IR565" s="743"/>
      <c r="IS565" s="928"/>
      <c r="IT565" s="740"/>
      <c r="IU565" s="744"/>
      <c r="IV565" s="744"/>
      <c r="IW565" s="742"/>
      <c r="IX565" s="1047"/>
      <c r="IY565" s="744"/>
      <c r="IZ565" s="744"/>
      <c r="JA565" s="1047"/>
      <c r="JB565" s="1047"/>
      <c r="JC565" s="1048"/>
      <c r="JD565" s="1047"/>
      <c r="JE565" s="1047"/>
      <c r="JF565" s="741"/>
      <c r="JG565" s="992"/>
      <c r="JH565" s="1049"/>
      <c r="JI565" s="1050"/>
      <c r="JJ565" s="743"/>
      <c r="JK565" s="928"/>
      <c r="JL565" s="740"/>
      <c r="JM565" s="744"/>
      <c r="JN565" s="744"/>
      <c r="JO565" s="742"/>
      <c r="JP565" s="1047"/>
      <c r="JQ565" s="744"/>
      <c r="JR565" s="744"/>
      <c r="JS565" s="1047"/>
      <c r="JT565" s="1047"/>
      <c r="JU565" s="1048"/>
      <c r="JV565" s="1047"/>
      <c r="JW565" s="1047"/>
      <c r="JX565" s="741"/>
      <c r="JY565" s="992"/>
      <c r="JZ565" s="1049"/>
      <c r="KA565" s="1050"/>
      <c r="KB565" s="743"/>
      <c r="KC565" s="928"/>
      <c r="KD565" s="740"/>
      <c r="KE565" s="744"/>
      <c r="KF565" s="744"/>
      <c r="KG565" s="742"/>
      <c r="KH565" s="1047"/>
      <c r="KI565" s="744"/>
      <c r="KJ565" s="744"/>
      <c r="KK565" s="1047"/>
      <c r="KL565" s="1047"/>
      <c r="KM565" s="1048"/>
      <c r="KN565" s="1047"/>
      <c r="KO565" s="1047"/>
      <c r="KP565" s="741"/>
      <c r="KQ565" s="992"/>
      <c r="KR565" s="1049"/>
      <c r="KS565" s="1050"/>
      <c r="KT565" s="743"/>
      <c r="KU565" s="928"/>
      <c r="KV565" s="740"/>
      <c r="KW565" s="744"/>
      <c r="KX565" s="744"/>
      <c r="KY565" s="742"/>
      <c r="KZ565" s="1047"/>
      <c r="LA565" s="744"/>
      <c r="LB565" s="744"/>
      <c r="LC565" s="1047"/>
      <c r="LD565" s="1047"/>
      <c r="LE565" s="1048"/>
      <c r="LF565" s="1047"/>
      <c r="LG565" s="1047"/>
      <c r="LH565" s="741"/>
      <c r="LI565" s="992"/>
      <c r="LJ565" s="1049"/>
      <c r="LK565" s="1050"/>
      <c r="LL565" s="743"/>
      <c r="LM565" s="928"/>
      <c r="LN565" s="740"/>
      <c r="LO565" s="744"/>
      <c r="LP565" s="744"/>
      <c r="LQ565" s="742"/>
      <c r="LR565" s="1047"/>
      <c r="LS565" s="744"/>
      <c r="LT565" s="744"/>
      <c r="LU565" s="1047"/>
      <c r="LV565" s="1047"/>
      <c r="LW565" s="1048"/>
      <c r="LX565" s="1047"/>
      <c r="LY565" s="1047"/>
      <c r="LZ565" s="741"/>
      <c r="MA565" s="992"/>
      <c r="MB565" s="1049"/>
      <c r="MC565" s="1050"/>
      <c r="MD565" s="743"/>
      <c r="ME565" s="928"/>
      <c r="MF565" s="740"/>
      <c r="MG565" s="744"/>
      <c r="MH565" s="744"/>
      <c r="MI565" s="742"/>
      <c r="MJ565" s="1047"/>
      <c r="MK565" s="744"/>
      <c r="ML565" s="744"/>
      <c r="MM565" s="1047"/>
      <c r="MN565" s="1047"/>
      <c r="MO565" s="1048"/>
      <c r="MP565" s="1047"/>
      <c r="MQ565" s="1047"/>
      <c r="MR565" s="741"/>
      <c r="MS565" s="992"/>
      <c r="MT565" s="1049"/>
      <c r="MU565" s="1050"/>
      <c r="MV565" s="743"/>
      <c r="MW565" s="928"/>
      <c r="MX565" s="740"/>
      <c r="MY565" s="744"/>
      <c r="MZ565" s="744"/>
      <c r="NA565" s="742"/>
      <c r="NB565" s="1047"/>
      <c r="NC565" s="744"/>
      <c r="ND565" s="744"/>
      <c r="NE565" s="1047"/>
      <c r="NF565" s="1047"/>
      <c r="NG565" s="1048"/>
      <c r="NH565" s="1047"/>
      <c r="NI565" s="1047"/>
      <c r="NJ565" s="741"/>
      <c r="NK565" s="992"/>
      <c r="NL565" s="1049"/>
      <c r="NM565" s="1050"/>
      <c r="NN565" s="743"/>
      <c r="NO565" s="928"/>
      <c r="NP565" s="740"/>
      <c r="NQ565" s="744"/>
      <c r="NR565" s="744"/>
      <c r="NS565" s="742"/>
      <c r="NT565" s="1047"/>
      <c r="NU565" s="744"/>
      <c r="NV565" s="744"/>
      <c r="NW565" s="1047"/>
      <c r="NX565" s="1047"/>
      <c r="NY565" s="1048"/>
      <c r="NZ565" s="1047"/>
      <c r="OA565" s="1047"/>
      <c r="OB565" s="741"/>
      <c r="OC565" s="992"/>
      <c r="OD565" s="1049"/>
      <c r="OE565" s="1050"/>
      <c r="OF565" s="743"/>
      <c r="OG565" s="928"/>
      <c r="OH565" s="740"/>
      <c r="OI565" s="744"/>
      <c r="OJ565" s="744"/>
      <c r="OK565" s="742"/>
      <c r="OL565" s="1047"/>
      <c r="OM565" s="744"/>
      <c r="ON565" s="744"/>
      <c r="OO565" s="1047"/>
      <c r="OP565" s="1047"/>
      <c r="OQ565" s="1048"/>
      <c r="OR565" s="1047"/>
      <c r="OS565" s="1047"/>
      <c r="OT565" s="741"/>
      <c r="OU565" s="992"/>
      <c r="OV565" s="1049"/>
      <c r="OW565" s="1050"/>
      <c r="OX565" s="743"/>
      <c r="OY565" s="928"/>
      <c r="OZ565" s="740"/>
      <c r="PA565" s="744"/>
      <c r="PB565" s="744"/>
      <c r="PC565" s="742"/>
      <c r="PD565" s="1047"/>
      <c r="PE565" s="744"/>
      <c r="PF565" s="744"/>
      <c r="PG565" s="1047"/>
      <c r="PH565" s="1047"/>
      <c r="PI565" s="1048"/>
      <c r="PJ565" s="1047"/>
      <c r="PK565" s="1047"/>
      <c r="PL565" s="741"/>
      <c r="PM565" s="992"/>
      <c r="PN565" s="1049"/>
      <c r="PO565" s="1050"/>
      <c r="PP565" s="743"/>
      <c r="PQ565" s="928"/>
      <c r="PR565" s="740"/>
      <c r="PS565" s="744"/>
      <c r="PT565" s="744"/>
      <c r="PU565" s="742"/>
      <c r="PV565" s="1047"/>
      <c r="PW565" s="744"/>
      <c r="PX565" s="744"/>
      <c r="PY565" s="1047"/>
      <c r="PZ565" s="1047"/>
      <c r="QA565" s="1048"/>
      <c r="QB565" s="1047"/>
      <c r="QC565" s="1047"/>
      <c r="QD565" s="741"/>
      <c r="QE565" s="992"/>
      <c r="QF565" s="1049"/>
      <c r="QG565" s="1050"/>
      <c r="QH565" s="743"/>
      <c r="QI565" s="928"/>
      <c r="QJ565" s="740"/>
      <c r="QK565" s="744"/>
      <c r="QL565" s="744"/>
      <c r="QM565" s="742"/>
      <c r="QN565" s="1047"/>
      <c r="QO565" s="744"/>
      <c r="QP565" s="744"/>
      <c r="QQ565" s="1047"/>
      <c r="QR565" s="1047"/>
      <c r="QS565" s="1048"/>
      <c r="QT565" s="1047"/>
      <c r="QU565" s="1047"/>
      <c r="QV565" s="741"/>
      <c r="QW565" s="992"/>
      <c r="QX565" s="1049"/>
      <c r="QY565" s="1050"/>
      <c r="QZ565" s="743"/>
      <c r="RA565" s="928"/>
      <c r="RB565" s="740"/>
      <c r="RC565" s="744"/>
      <c r="RD565" s="744"/>
      <c r="RE565" s="742"/>
      <c r="RF565" s="1047"/>
      <c r="RG565" s="744"/>
      <c r="RH565" s="744"/>
      <c r="RI565" s="1047"/>
      <c r="RJ565" s="1047"/>
      <c r="RK565" s="1048"/>
      <c r="RL565" s="1047"/>
      <c r="RM565" s="1047"/>
      <c r="RN565" s="741"/>
      <c r="RO565" s="992"/>
      <c r="RP565" s="1049"/>
      <c r="RQ565" s="1050"/>
      <c r="RR565" s="743"/>
      <c r="RS565" s="928"/>
      <c r="RT565" s="740"/>
      <c r="RU565" s="744"/>
      <c r="RV565" s="744"/>
      <c r="RW565" s="742"/>
      <c r="RX565" s="1047"/>
      <c r="RY565" s="744"/>
      <c r="RZ565" s="744"/>
      <c r="SA565" s="1047"/>
      <c r="SB565" s="1047"/>
      <c r="SC565" s="1048"/>
      <c r="SD565" s="1047"/>
      <c r="SE565" s="1047"/>
      <c r="SF565" s="741"/>
      <c r="SG565" s="992"/>
      <c r="SH565" s="1049"/>
      <c r="SI565" s="1050"/>
      <c r="SJ565" s="743"/>
      <c r="SK565" s="928"/>
      <c r="SL565" s="740"/>
      <c r="SM565" s="744"/>
      <c r="SN565" s="744"/>
      <c r="SO565" s="742"/>
      <c r="SP565" s="1047"/>
      <c r="SQ565" s="744"/>
      <c r="SR565" s="744"/>
      <c r="SS565" s="1047"/>
      <c r="ST565" s="1047"/>
      <c r="SU565" s="1048"/>
      <c r="SV565" s="1047"/>
      <c r="SW565" s="1047"/>
      <c r="SX565" s="741"/>
      <c r="SY565" s="992"/>
      <c r="SZ565" s="1049"/>
      <c r="TA565" s="1050"/>
      <c r="TB565" s="743"/>
      <c r="TC565" s="928"/>
      <c r="TD565" s="740"/>
      <c r="TE565" s="744"/>
      <c r="TF565" s="744"/>
      <c r="TG565" s="742"/>
      <c r="TH565" s="1047"/>
      <c r="TI565" s="744"/>
      <c r="TJ565" s="744"/>
      <c r="TK565" s="1047"/>
      <c r="TL565" s="1047"/>
      <c r="TM565" s="1048"/>
      <c r="TN565" s="1047"/>
      <c r="TO565" s="1047"/>
      <c r="TP565" s="741"/>
      <c r="TQ565" s="992"/>
      <c r="TR565" s="1049"/>
      <c r="TS565" s="1050"/>
      <c r="TT565" s="743"/>
      <c r="TU565" s="928"/>
      <c r="TV565" s="740"/>
      <c r="TW565" s="744"/>
      <c r="TX565" s="744"/>
      <c r="TY565" s="742"/>
      <c r="TZ565" s="1047"/>
      <c r="UA565" s="744"/>
      <c r="UB565" s="744"/>
      <c r="UC565" s="1047"/>
      <c r="UD565" s="1047"/>
      <c r="UE565" s="1048"/>
      <c r="UF565" s="1047"/>
      <c r="UG565" s="1047"/>
      <c r="UH565" s="741"/>
      <c r="UI565" s="992"/>
      <c r="UJ565" s="1049"/>
      <c r="UK565" s="1050"/>
      <c r="UL565" s="743"/>
      <c r="UM565" s="928"/>
      <c r="UN565" s="740"/>
      <c r="UO565" s="744"/>
      <c r="UP565" s="744"/>
      <c r="UQ565" s="742"/>
      <c r="UR565" s="1047"/>
      <c r="US565" s="744"/>
      <c r="UT565" s="744"/>
      <c r="UU565" s="1047"/>
      <c r="UV565" s="1047"/>
      <c r="UW565" s="1048"/>
      <c r="UX565" s="1047"/>
      <c r="UY565" s="1047"/>
      <c r="UZ565" s="741"/>
      <c r="VA565" s="992"/>
      <c r="VB565" s="1049"/>
      <c r="VC565" s="1050"/>
      <c r="VD565" s="743"/>
      <c r="VE565" s="928"/>
      <c r="VF565" s="740"/>
      <c r="VG565" s="744"/>
      <c r="VH565" s="744"/>
      <c r="VI565" s="742"/>
      <c r="VJ565" s="1047"/>
      <c r="VK565" s="744"/>
      <c r="VL565" s="744"/>
      <c r="VM565" s="1047"/>
      <c r="VN565" s="1047"/>
      <c r="VO565" s="1048"/>
      <c r="VP565" s="1047"/>
      <c r="VQ565" s="1047"/>
      <c r="VR565" s="741"/>
      <c r="VS565" s="992"/>
      <c r="VT565" s="1049"/>
      <c r="VU565" s="1050"/>
      <c r="VV565" s="743"/>
      <c r="VW565" s="928"/>
      <c r="VX565" s="740"/>
      <c r="VY565" s="744"/>
      <c r="VZ565" s="744"/>
      <c r="WA565" s="742"/>
      <c r="WB565" s="1047"/>
      <c r="WC565" s="744"/>
      <c r="WD565" s="744"/>
      <c r="WE565" s="1047"/>
      <c r="WF565" s="1047"/>
      <c r="WG565" s="1048"/>
      <c r="WH565" s="1047"/>
      <c r="WI565" s="1047"/>
      <c r="WJ565" s="741"/>
      <c r="WK565" s="992"/>
      <c r="WL565" s="1049"/>
      <c r="WM565" s="1050"/>
      <c r="WN565" s="743"/>
      <c r="WO565" s="928"/>
      <c r="WP565" s="740"/>
      <c r="WQ565" s="744"/>
      <c r="WR565" s="744"/>
      <c r="WS565" s="742"/>
      <c r="WT565" s="1047"/>
      <c r="WU565" s="744"/>
      <c r="WV565" s="744"/>
      <c r="WW565" s="1047"/>
      <c r="WX565" s="1047"/>
      <c r="WY565" s="1048"/>
      <c r="WZ565" s="1047"/>
      <c r="XA565" s="1047"/>
      <c r="XB565" s="741"/>
      <c r="XC565" s="992"/>
      <c r="XD565" s="1049"/>
      <c r="XE565" s="1050"/>
      <c r="XF565" s="743"/>
      <c r="XG565" s="928"/>
      <c r="XH565" s="740"/>
      <c r="XI565" s="744"/>
      <c r="XJ565" s="744"/>
      <c r="XK565" s="742"/>
      <c r="XL565" s="1047"/>
      <c r="XM565" s="744"/>
      <c r="XN565" s="744"/>
      <c r="XO565" s="1047"/>
      <c r="XP565" s="1047"/>
      <c r="XQ565" s="1048"/>
      <c r="XR565" s="1047"/>
      <c r="XS565" s="1047"/>
      <c r="XT565" s="741"/>
      <c r="XU565" s="992"/>
      <c r="XV565" s="1049"/>
      <c r="XW565" s="1050"/>
      <c r="XX565" s="743"/>
      <c r="XY565" s="928"/>
      <c r="XZ565" s="740"/>
      <c r="YA565" s="744"/>
      <c r="YB565" s="744"/>
      <c r="YC565" s="742"/>
      <c r="YD565" s="1047"/>
      <c r="YE565" s="744"/>
      <c r="YF565" s="744"/>
      <c r="YG565" s="1047"/>
      <c r="YH565" s="1047"/>
      <c r="YI565" s="1048"/>
      <c r="YJ565" s="1047"/>
      <c r="YK565" s="1047"/>
      <c r="YL565" s="741"/>
      <c r="YM565" s="992"/>
      <c r="YN565" s="1049"/>
      <c r="YO565" s="1050"/>
      <c r="YP565" s="743"/>
      <c r="YQ565" s="928"/>
      <c r="YR565" s="740"/>
      <c r="YS565" s="744"/>
      <c r="YT565" s="744"/>
      <c r="YU565" s="742"/>
      <c r="YV565" s="1047"/>
      <c r="YW565" s="744"/>
      <c r="YX565" s="744"/>
      <c r="YY565" s="1047"/>
      <c r="YZ565" s="1047"/>
      <c r="ZA565" s="1048"/>
      <c r="ZB565" s="1047"/>
      <c r="ZC565" s="1047"/>
      <c r="ZD565" s="741"/>
      <c r="ZE565" s="992"/>
      <c r="ZF565" s="1049"/>
      <c r="ZG565" s="1050"/>
      <c r="ZH565" s="743"/>
      <c r="ZI565" s="928"/>
      <c r="ZJ565" s="740"/>
      <c r="ZK565" s="744"/>
      <c r="ZL565" s="744"/>
      <c r="ZM565" s="742"/>
      <c r="ZN565" s="1047"/>
      <c r="ZO565" s="744"/>
      <c r="ZP565" s="744"/>
      <c r="ZQ565" s="1047"/>
      <c r="ZR565" s="1047"/>
      <c r="ZS565" s="1048"/>
      <c r="ZT565" s="1047"/>
      <c r="ZU565" s="1047"/>
      <c r="ZV565" s="741"/>
      <c r="ZW565" s="992"/>
      <c r="ZX565" s="1049"/>
      <c r="ZY565" s="1050"/>
      <c r="ZZ565" s="743"/>
      <c r="AAA565" s="928"/>
      <c r="AAB565" s="740"/>
      <c r="AAC565" s="744"/>
      <c r="AAD565" s="744"/>
      <c r="AAE565" s="742"/>
      <c r="AAF565" s="1047"/>
      <c r="AAG565" s="744"/>
      <c r="AAH565" s="744"/>
      <c r="AAI565" s="1047"/>
      <c r="AAJ565" s="1047"/>
      <c r="AAK565" s="1048"/>
      <c r="AAL565" s="1047"/>
      <c r="AAM565" s="1047"/>
      <c r="AAN565" s="741"/>
      <c r="AAO565" s="992"/>
      <c r="AAP565" s="1049"/>
      <c r="AAQ565" s="1050"/>
      <c r="AAR565" s="743"/>
      <c r="AAS565" s="928"/>
      <c r="AAT565" s="740"/>
      <c r="AAU565" s="744"/>
      <c r="AAV565" s="744"/>
      <c r="AAW565" s="742"/>
      <c r="AAX565" s="1047"/>
      <c r="AAY565" s="744"/>
      <c r="AAZ565" s="744"/>
      <c r="ABA565" s="1047"/>
      <c r="ABB565" s="1047"/>
      <c r="ABC565" s="1048"/>
      <c r="ABD565" s="1047"/>
      <c r="ABE565" s="1047"/>
      <c r="ABF565" s="741"/>
      <c r="ABG565" s="992"/>
      <c r="ABH565" s="1049"/>
      <c r="ABI565" s="1050"/>
      <c r="ABJ565" s="743"/>
      <c r="ABK565" s="928"/>
      <c r="ABL565" s="740"/>
      <c r="ABM565" s="744"/>
      <c r="ABN565" s="744"/>
      <c r="ABO565" s="742"/>
      <c r="ABP565" s="1047"/>
      <c r="ABQ565" s="744"/>
      <c r="ABR565" s="744"/>
      <c r="ABS565" s="1047"/>
      <c r="ABT565" s="1047"/>
      <c r="ABU565" s="1048"/>
      <c r="ABV565" s="1047"/>
      <c r="ABW565" s="1047"/>
      <c r="ABX565" s="741"/>
      <c r="ABY565" s="992"/>
      <c r="ABZ565" s="1049"/>
      <c r="ACA565" s="1050"/>
      <c r="ACB565" s="743"/>
      <c r="ACC565" s="928"/>
      <c r="ACD565" s="740"/>
      <c r="ACE565" s="744"/>
      <c r="ACF565" s="744"/>
      <c r="ACG565" s="742"/>
      <c r="ACH565" s="1047"/>
      <c r="ACI565" s="744"/>
      <c r="ACJ565" s="744"/>
      <c r="ACK565" s="1047"/>
      <c r="ACL565" s="1047"/>
      <c r="ACM565" s="1048"/>
      <c r="ACN565" s="1047"/>
      <c r="ACO565" s="1047"/>
      <c r="ACP565" s="741"/>
      <c r="ACQ565" s="992"/>
      <c r="ACR565" s="1049"/>
      <c r="ACS565" s="1050"/>
      <c r="ACT565" s="743"/>
      <c r="ACU565" s="928"/>
      <c r="ACV565" s="740"/>
      <c r="ACW565" s="744"/>
      <c r="ACX565" s="744"/>
      <c r="ACY565" s="742"/>
      <c r="ACZ565" s="1047"/>
      <c r="ADA565" s="744"/>
      <c r="ADB565" s="744"/>
      <c r="ADC565" s="1047"/>
      <c r="ADD565" s="1047"/>
      <c r="ADE565" s="1048"/>
      <c r="ADF565" s="1047"/>
      <c r="ADG565" s="1047"/>
      <c r="ADH565" s="741"/>
      <c r="ADI565" s="992"/>
      <c r="ADJ565" s="1049"/>
      <c r="ADK565" s="1050"/>
      <c r="ADL565" s="743"/>
      <c r="ADM565" s="928"/>
      <c r="ADN565" s="740"/>
      <c r="ADO565" s="744"/>
      <c r="ADP565" s="744"/>
      <c r="ADQ565" s="742"/>
      <c r="ADR565" s="1047"/>
      <c r="ADS565" s="744"/>
      <c r="ADT565" s="744"/>
      <c r="ADU565" s="1047"/>
      <c r="ADV565" s="1047"/>
      <c r="ADW565" s="1048"/>
      <c r="ADX565" s="1047"/>
      <c r="ADY565" s="1047"/>
      <c r="ADZ565" s="741"/>
      <c r="AEA565" s="992"/>
      <c r="AEB565" s="1049"/>
      <c r="AEC565" s="1050"/>
      <c r="AED565" s="743"/>
      <c r="AEE565" s="928"/>
      <c r="AEF565" s="740"/>
      <c r="AEG565" s="744"/>
      <c r="AEH565" s="744"/>
      <c r="AEI565" s="742"/>
      <c r="AEJ565" s="1047"/>
      <c r="AEK565" s="744"/>
      <c r="AEL565" s="744"/>
      <c r="AEM565" s="1047"/>
      <c r="AEN565" s="1047"/>
      <c r="AEO565" s="1048"/>
      <c r="AEP565" s="1047"/>
      <c r="AEQ565" s="1047"/>
      <c r="AER565" s="741"/>
      <c r="AES565" s="992"/>
      <c r="AET565" s="1049"/>
      <c r="AEU565" s="1050"/>
      <c r="AEV565" s="743"/>
      <c r="AEW565" s="928"/>
      <c r="AEX565" s="740"/>
      <c r="AEY565" s="744"/>
      <c r="AEZ565" s="744"/>
      <c r="AFA565" s="742"/>
      <c r="AFB565" s="1047"/>
      <c r="AFC565" s="744"/>
      <c r="AFD565" s="744"/>
      <c r="AFE565" s="1047"/>
      <c r="AFF565" s="1047"/>
      <c r="AFG565" s="1048"/>
      <c r="AFH565" s="1047"/>
      <c r="AFI565" s="1047"/>
      <c r="AFJ565" s="741"/>
      <c r="AFK565" s="992"/>
      <c r="AFL565" s="1049"/>
      <c r="AFM565" s="1050"/>
      <c r="AFN565" s="743"/>
      <c r="AFO565" s="928"/>
      <c r="AFP565" s="740"/>
      <c r="AFQ565" s="744"/>
      <c r="AFR565" s="744"/>
      <c r="AFS565" s="742"/>
      <c r="AFT565" s="1047"/>
      <c r="AFU565" s="744"/>
      <c r="AFV565" s="744"/>
      <c r="AFW565" s="1047"/>
      <c r="AFX565" s="1047"/>
      <c r="AFY565" s="1048"/>
      <c r="AFZ565" s="1047"/>
      <c r="AGA565" s="1047"/>
      <c r="AGB565" s="741"/>
      <c r="AGC565" s="992"/>
      <c r="AGD565" s="1049"/>
      <c r="AGE565" s="1050"/>
      <c r="AGF565" s="743"/>
      <c r="AGG565" s="928"/>
      <c r="AGH565" s="740"/>
      <c r="AGI565" s="744"/>
      <c r="AGJ565" s="744"/>
      <c r="AGK565" s="742"/>
      <c r="AGL565" s="1047"/>
      <c r="AGM565" s="744"/>
      <c r="AGN565" s="744"/>
      <c r="AGO565" s="1047"/>
      <c r="AGP565" s="1047"/>
      <c r="AGQ565" s="1048"/>
      <c r="AGR565" s="1047"/>
      <c r="AGS565" s="1047"/>
      <c r="AGT565" s="741"/>
      <c r="AGU565" s="992"/>
      <c r="AGV565" s="1049"/>
      <c r="AGW565" s="1050"/>
      <c r="AGX565" s="743"/>
      <c r="AGY565" s="928"/>
      <c r="AGZ565" s="740"/>
      <c r="AHA565" s="744"/>
      <c r="AHB565" s="744"/>
      <c r="AHC565" s="742"/>
      <c r="AHD565" s="1047"/>
      <c r="AHE565" s="744"/>
      <c r="AHF565" s="744"/>
      <c r="AHG565" s="1047"/>
      <c r="AHH565" s="1047"/>
      <c r="AHI565" s="1048"/>
      <c r="AHJ565" s="1047"/>
      <c r="AHK565" s="1047"/>
      <c r="AHL565" s="741"/>
      <c r="AHM565" s="992"/>
      <c r="AHN565" s="1049"/>
      <c r="AHO565" s="1050"/>
      <c r="AHP565" s="743"/>
      <c r="AHQ565" s="928"/>
      <c r="AHR565" s="740"/>
      <c r="AHS565" s="744"/>
      <c r="AHT565" s="744"/>
      <c r="AHU565" s="742"/>
      <c r="AHV565" s="1047"/>
      <c r="AHW565" s="744"/>
      <c r="AHX565" s="744"/>
      <c r="AHY565" s="1047"/>
      <c r="AHZ565" s="1047"/>
      <c r="AIA565" s="1048"/>
      <c r="AIB565" s="1047"/>
      <c r="AIC565" s="1047"/>
      <c r="AID565" s="741"/>
      <c r="AIE565" s="992"/>
      <c r="AIF565" s="1049"/>
      <c r="AIG565" s="1050"/>
      <c r="AIH565" s="743"/>
      <c r="AII565" s="928"/>
      <c r="AIJ565" s="740"/>
      <c r="AIK565" s="744"/>
      <c r="AIL565" s="744"/>
      <c r="AIM565" s="742"/>
      <c r="AIN565" s="1047"/>
      <c r="AIO565" s="744"/>
      <c r="AIP565" s="744"/>
      <c r="AIQ565" s="1047"/>
      <c r="AIR565" s="1047"/>
      <c r="AIS565" s="1048"/>
      <c r="AIT565" s="1047"/>
      <c r="AIU565" s="1047"/>
      <c r="AIV565" s="741"/>
      <c r="AIW565" s="992"/>
      <c r="AIX565" s="1049"/>
      <c r="AIY565" s="1050"/>
      <c r="AIZ565" s="743"/>
      <c r="AJA565" s="928"/>
      <c r="AJB565" s="740"/>
      <c r="AJC565" s="744"/>
      <c r="AJD565" s="744"/>
      <c r="AJE565" s="742"/>
      <c r="AJF565" s="1047"/>
      <c r="AJG565" s="744"/>
      <c r="AJH565" s="744"/>
      <c r="AJI565" s="1047"/>
      <c r="AJJ565" s="1047"/>
      <c r="AJK565" s="1048"/>
      <c r="AJL565" s="1047"/>
      <c r="AJM565" s="1047"/>
      <c r="AJN565" s="741"/>
      <c r="AJO565" s="992"/>
      <c r="AJP565" s="1049"/>
      <c r="AJQ565" s="1050"/>
      <c r="AJR565" s="743"/>
      <c r="AJS565" s="928"/>
      <c r="AJT565" s="740"/>
      <c r="AJU565" s="744"/>
      <c r="AJV565" s="744"/>
      <c r="AJW565" s="742"/>
      <c r="AJX565" s="1047"/>
      <c r="AJY565" s="744"/>
      <c r="AJZ565" s="744"/>
      <c r="AKA565" s="1047"/>
      <c r="AKB565" s="1047"/>
      <c r="AKC565" s="1048"/>
      <c r="AKD565" s="1047"/>
      <c r="AKE565" s="1047"/>
      <c r="AKF565" s="741"/>
      <c r="AKG565" s="992"/>
      <c r="AKH565" s="1049"/>
      <c r="AKI565" s="1050"/>
      <c r="AKJ565" s="743"/>
      <c r="AKK565" s="928"/>
      <c r="AKL565" s="740"/>
      <c r="AKM565" s="744"/>
      <c r="AKN565" s="744"/>
      <c r="AKO565" s="742"/>
      <c r="AKP565" s="1047"/>
      <c r="AKQ565" s="744"/>
      <c r="AKR565" s="744"/>
      <c r="AKS565" s="1047"/>
      <c r="AKT565" s="1047"/>
      <c r="AKU565" s="1048"/>
      <c r="AKV565" s="1047"/>
      <c r="AKW565" s="1047"/>
      <c r="AKX565" s="741"/>
      <c r="AKY565" s="992"/>
      <c r="AKZ565" s="1049"/>
      <c r="ALA565" s="1050"/>
      <c r="ALB565" s="743"/>
      <c r="ALC565" s="928"/>
      <c r="ALD565" s="740"/>
      <c r="ALE565" s="744"/>
      <c r="ALF565" s="744"/>
      <c r="ALG565" s="742"/>
      <c r="ALH565" s="1047"/>
      <c r="ALI565" s="744"/>
      <c r="ALJ565" s="744"/>
      <c r="ALK565" s="1047"/>
      <c r="ALL565" s="1047"/>
      <c r="ALM565" s="1048"/>
      <c r="ALN565" s="1047"/>
      <c r="ALO565" s="1047"/>
      <c r="ALP565" s="741"/>
      <c r="ALQ565" s="992"/>
      <c r="ALR565" s="1049"/>
      <c r="ALS565" s="1050"/>
      <c r="ALT565" s="743"/>
      <c r="ALU565" s="928"/>
      <c r="ALV565" s="740"/>
      <c r="ALW565" s="744"/>
      <c r="ALX565" s="744"/>
      <c r="ALY565" s="742"/>
      <c r="ALZ565" s="1047"/>
      <c r="AMA565" s="744"/>
      <c r="AMB565" s="744"/>
      <c r="AMC565" s="1047"/>
      <c r="AMD565" s="1047"/>
      <c r="AME565" s="1048"/>
      <c r="AMF565" s="1047"/>
      <c r="AMG565" s="1047"/>
      <c r="AMH565" s="741"/>
      <c r="AMI565" s="992"/>
      <c r="AMJ565" s="1049"/>
      <c r="AMK565" s="1050"/>
      <c r="AML565" s="743"/>
      <c r="AMM565" s="928"/>
      <c r="AMN565" s="740"/>
      <c r="AMO565" s="744"/>
      <c r="AMP565" s="744"/>
      <c r="AMQ565" s="742"/>
      <c r="AMR565" s="1047"/>
      <c r="AMS565" s="744"/>
      <c r="AMT565" s="744"/>
      <c r="AMU565" s="1047"/>
      <c r="AMV565" s="1047"/>
      <c r="AMW565" s="1048"/>
      <c r="AMX565" s="1047"/>
      <c r="AMY565" s="1047"/>
      <c r="AMZ565" s="741"/>
      <c r="ANA565" s="992"/>
      <c r="ANB565" s="1049"/>
      <c r="ANC565" s="1050"/>
      <c r="AND565" s="743"/>
      <c r="ANE565" s="928"/>
      <c r="ANF565" s="740"/>
      <c r="ANG565" s="744"/>
      <c r="ANH565" s="744"/>
      <c r="ANI565" s="742"/>
      <c r="ANJ565" s="1047"/>
      <c r="ANK565" s="744"/>
      <c r="ANL565" s="744"/>
      <c r="ANM565" s="1047"/>
      <c r="ANN565" s="1047"/>
      <c r="ANO565" s="1048"/>
      <c r="ANP565" s="1047"/>
      <c r="ANQ565" s="1047"/>
      <c r="ANR565" s="741"/>
      <c r="ANS565" s="992"/>
      <c r="ANT565" s="1049"/>
      <c r="ANU565" s="1050"/>
      <c r="ANV565" s="743"/>
      <c r="ANW565" s="928"/>
      <c r="ANX565" s="740"/>
      <c r="ANY565" s="744"/>
      <c r="ANZ565" s="744"/>
      <c r="AOA565" s="742"/>
      <c r="AOB565" s="1047"/>
      <c r="AOC565" s="744"/>
      <c r="AOD565" s="744"/>
      <c r="AOE565" s="1047"/>
      <c r="AOF565" s="1047"/>
      <c r="AOG565" s="1048"/>
      <c r="AOH565" s="1047"/>
      <c r="AOI565" s="1047"/>
      <c r="AOJ565" s="741"/>
      <c r="AOK565" s="992"/>
      <c r="AOL565" s="1049"/>
      <c r="AOM565" s="1050"/>
      <c r="AON565" s="743"/>
      <c r="AOO565" s="928"/>
      <c r="AOP565" s="740"/>
      <c r="AOQ565" s="744"/>
      <c r="AOR565" s="744"/>
      <c r="AOS565" s="742"/>
      <c r="AOT565" s="1047"/>
      <c r="AOU565" s="744"/>
      <c r="AOV565" s="744"/>
      <c r="AOW565" s="1047"/>
      <c r="AOX565" s="1047"/>
      <c r="AOY565" s="1048"/>
      <c r="AOZ565" s="1047"/>
      <c r="APA565" s="1047"/>
      <c r="APB565" s="741"/>
      <c r="APC565" s="992"/>
      <c r="APD565" s="1049"/>
      <c r="APE565" s="1050"/>
      <c r="APF565" s="743"/>
      <c r="APG565" s="928"/>
      <c r="APH565" s="740"/>
      <c r="API565" s="744"/>
      <c r="APJ565" s="744"/>
      <c r="APK565" s="742"/>
      <c r="APL565" s="1047"/>
      <c r="APM565" s="744"/>
      <c r="APN565" s="744"/>
      <c r="APO565" s="1047"/>
      <c r="APP565" s="1047"/>
      <c r="APQ565" s="1048"/>
      <c r="APR565" s="1047"/>
      <c r="APS565" s="1047"/>
      <c r="APT565" s="741"/>
      <c r="APU565" s="992"/>
      <c r="APV565" s="1049"/>
      <c r="APW565" s="1050"/>
      <c r="APX565" s="743"/>
      <c r="APY565" s="928"/>
      <c r="APZ565" s="740"/>
      <c r="AQA565" s="744"/>
      <c r="AQB565" s="744"/>
      <c r="AQC565" s="742"/>
      <c r="AQD565" s="1047"/>
      <c r="AQE565" s="744"/>
      <c r="AQF565" s="744"/>
      <c r="AQG565" s="1047"/>
      <c r="AQH565" s="1047"/>
      <c r="AQI565" s="1048"/>
      <c r="AQJ565" s="1047"/>
      <c r="AQK565" s="1047"/>
      <c r="AQL565" s="741"/>
      <c r="AQM565" s="992"/>
      <c r="AQN565" s="1049"/>
      <c r="AQO565" s="1050"/>
      <c r="AQP565" s="743"/>
      <c r="AQQ565" s="928"/>
      <c r="AQR565" s="740"/>
      <c r="AQS565" s="744"/>
      <c r="AQT565" s="744"/>
      <c r="AQU565" s="742"/>
      <c r="AQV565" s="1047"/>
      <c r="AQW565" s="744"/>
      <c r="AQX565" s="744"/>
      <c r="AQY565" s="1047"/>
      <c r="AQZ565" s="1047"/>
      <c r="ARA565" s="1048"/>
      <c r="ARB565" s="1047"/>
      <c r="ARC565" s="1047"/>
      <c r="ARD565" s="741"/>
      <c r="ARE565" s="992"/>
      <c r="ARF565" s="1049"/>
      <c r="ARG565" s="1050"/>
      <c r="ARH565" s="743"/>
      <c r="ARI565" s="928"/>
      <c r="ARJ565" s="740"/>
      <c r="ARK565" s="744"/>
      <c r="ARL565" s="744"/>
      <c r="ARM565" s="742"/>
      <c r="ARN565" s="1047"/>
      <c r="ARO565" s="744"/>
      <c r="ARP565" s="744"/>
      <c r="ARQ565" s="1047"/>
      <c r="ARR565" s="1047"/>
      <c r="ARS565" s="1048"/>
      <c r="ART565" s="1047"/>
      <c r="ARU565" s="1047"/>
      <c r="ARV565" s="741"/>
      <c r="ARW565" s="992"/>
      <c r="ARX565" s="1049"/>
      <c r="ARY565" s="1050"/>
      <c r="ARZ565" s="743"/>
      <c r="ASA565" s="928"/>
      <c r="ASB565" s="740"/>
      <c r="ASC565" s="744"/>
      <c r="ASD565" s="744"/>
      <c r="ASE565" s="742"/>
      <c r="ASF565" s="1047"/>
      <c r="ASG565" s="744"/>
      <c r="ASH565" s="744"/>
      <c r="ASI565" s="1047"/>
      <c r="ASJ565" s="1047"/>
      <c r="ASK565" s="1048"/>
      <c r="ASL565" s="1047"/>
      <c r="ASM565" s="1047"/>
      <c r="ASN565" s="741"/>
      <c r="ASO565" s="992"/>
      <c r="ASP565" s="1049"/>
      <c r="ASQ565" s="1050"/>
      <c r="ASR565" s="743"/>
      <c r="ASS565" s="928"/>
      <c r="AST565" s="740"/>
      <c r="ASU565" s="744"/>
      <c r="ASV565" s="744"/>
      <c r="ASW565" s="742"/>
      <c r="ASX565" s="1047"/>
      <c r="ASY565" s="744"/>
      <c r="ASZ565" s="744"/>
      <c r="ATA565" s="1047"/>
      <c r="ATB565" s="1047"/>
      <c r="ATC565" s="1048"/>
      <c r="ATD565" s="1047"/>
      <c r="ATE565" s="1047"/>
      <c r="ATF565" s="741"/>
      <c r="ATG565" s="992"/>
      <c r="ATH565" s="1049"/>
      <c r="ATI565" s="1050"/>
      <c r="ATJ565" s="743"/>
      <c r="ATK565" s="928"/>
      <c r="ATL565" s="740"/>
      <c r="ATM565" s="744"/>
      <c r="ATN565" s="744"/>
      <c r="ATO565" s="742"/>
      <c r="ATP565" s="1047"/>
      <c r="ATQ565" s="744"/>
      <c r="ATR565" s="744"/>
      <c r="ATS565" s="1047"/>
      <c r="ATT565" s="1047"/>
      <c r="ATU565" s="1048"/>
      <c r="ATV565" s="1047"/>
      <c r="ATW565" s="1047"/>
      <c r="ATX565" s="741"/>
      <c r="ATY565" s="992"/>
      <c r="ATZ565" s="1049"/>
      <c r="AUA565" s="1050"/>
      <c r="AUB565" s="743"/>
      <c r="AUC565" s="928"/>
      <c r="AUD565" s="740"/>
      <c r="AUE565" s="744"/>
      <c r="AUF565" s="744"/>
      <c r="AUG565" s="742"/>
      <c r="AUH565" s="1047"/>
      <c r="AUI565" s="744"/>
      <c r="AUJ565" s="744"/>
      <c r="AUK565" s="1047"/>
      <c r="AUL565" s="1047"/>
      <c r="AUM565" s="1048"/>
      <c r="AUN565" s="1047"/>
      <c r="AUO565" s="1047"/>
      <c r="AUP565" s="741"/>
      <c r="AUQ565" s="992"/>
      <c r="AUR565" s="1049"/>
      <c r="AUS565" s="1050"/>
      <c r="AUT565" s="743"/>
      <c r="AUU565" s="928"/>
      <c r="AUV565" s="740"/>
      <c r="AUW565" s="744"/>
      <c r="AUX565" s="744"/>
      <c r="AUY565" s="742"/>
      <c r="AUZ565" s="1047"/>
      <c r="AVA565" s="744"/>
      <c r="AVB565" s="744"/>
      <c r="AVC565" s="1047"/>
      <c r="AVD565" s="1047"/>
      <c r="AVE565" s="1048"/>
      <c r="AVF565" s="1047"/>
      <c r="AVG565" s="1047"/>
      <c r="AVH565" s="741"/>
      <c r="AVI565" s="992"/>
      <c r="AVJ565" s="1049"/>
      <c r="AVK565" s="1050"/>
      <c r="AVL565" s="743"/>
      <c r="AVM565" s="928"/>
      <c r="AVN565" s="740"/>
      <c r="AVO565" s="744"/>
      <c r="AVP565" s="744"/>
      <c r="AVQ565" s="742"/>
      <c r="AVR565" s="1047"/>
      <c r="AVS565" s="744"/>
      <c r="AVT565" s="744"/>
      <c r="AVU565" s="1047"/>
      <c r="AVV565" s="1047"/>
      <c r="AVW565" s="1048"/>
      <c r="AVX565" s="1047"/>
      <c r="AVY565" s="1047"/>
      <c r="AVZ565" s="741"/>
      <c r="AWA565" s="992"/>
      <c r="AWB565" s="1049"/>
      <c r="AWC565" s="1050"/>
      <c r="AWD565" s="743"/>
      <c r="AWE565" s="928"/>
      <c r="AWF565" s="740"/>
      <c r="AWG565" s="744"/>
      <c r="AWH565" s="744"/>
      <c r="AWI565" s="742"/>
      <c r="AWJ565" s="1047"/>
      <c r="AWK565" s="744"/>
      <c r="AWL565" s="744"/>
      <c r="AWM565" s="1047"/>
      <c r="AWN565" s="1047"/>
      <c r="AWO565" s="1048"/>
      <c r="AWP565" s="1047"/>
      <c r="AWQ565" s="1047"/>
      <c r="AWR565" s="741"/>
      <c r="AWS565" s="992"/>
      <c r="AWT565" s="1049"/>
      <c r="AWU565" s="1050"/>
      <c r="AWV565" s="743"/>
      <c r="AWW565" s="928"/>
      <c r="AWX565" s="740"/>
      <c r="AWY565" s="744"/>
      <c r="AWZ565" s="744"/>
      <c r="AXA565" s="742"/>
      <c r="AXB565" s="1047"/>
      <c r="AXC565" s="744"/>
      <c r="AXD565" s="744"/>
      <c r="AXE565" s="1047"/>
      <c r="AXF565" s="1047"/>
      <c r="AXG565" s="1048"/>
      <c r="AXH565" s="1047"/>
      <c r="AXI565" s="1047"/>
      <c r="AXJ565" s="741"/>
      <c r="AXK565" s="992"/>
      <c r="AXL565" s="1049"/>
      <c r="AXM565" s="1050"/>
      <c r="AXN565" s="743"/>
      <c r="AXO565" s="928"/>
      <c r="AXP565" s="740"/>
      <c r="AXQ565" s="744"/>
      <c r="AXR565" s="744"/>
      <c r="AXS565" s="742"/>
      <c r="AXT565" s="1047"/>
      <c r="AXU565" s="744"/>
      <c r="AXV565" s="744"/>
      <c r="AXW565" s="1047"/>
      <c r="AXX565" s="1047"/>
      <c r="AXY565" s="1048"/>
      <c r="AXZ565" s="1047"/>
      <c r="AYA565" s="1047"/>
      <c r="AYB565" s="741"/>
      <c r="AYC565" s="992"/>
      <c r="AYD565" s="1049"/>
      <c r="AYE565" s="1050"/>
      <c r="AYF565" s="743"/>
      <c r="AYG565" s="928"/>
      <c r="AYH565" s="740"/>
      <c r="AYI565" s="744"/>
      <c r="AYJ565" s="744"/>
      <c r="AYK565" s="742"/>
      <c r="AYL565" s="1047"/>
      <c r="AYM565" s="744"/>
      <c r="AYN565" s="744"/>
      <c r="AYO565" s="1047"/>
      <c r="AYP565" s="1047"/>
      <c r="AYQ565" s="1048"/>
      <c r="AYR565" s="1047"/>
      <c r="AYS565" s="1047"/>
      <c r="AYT565" s="741"/>
      <c r="AYU565" s="992"/>
      <c r="AYV565" s="1049"/>
      <c r="AYW565" s="1050"/>
      <c r="AYX565" s="743"/>
      <c r="AYY565" s="928"/>
      <c r="AYZ565" s="740"/>
      <c r="AZA565" s="744"/>
      <c r="AZB565" s="744"/>
      <c r="AZC565" s="742"/>
      <c r="AZD565" s="1047"/>
      <c r="AZE565" s="744"/>
      <c r="AZF565" s="744"/>
      <c r="AZG565" s="1047"/>
      <c r="AZH565" s="1047"/>
      <c r="AZI565" s="1048"/>
      <c r="AZJ565" s="1047"/>
      <c r="AZK565" s="1047"/>
      <c r="AZL565" s="741"/>
      <c r="AZM565" s="992"/>
      <c r="AZN565" s="1049"/>
      <c r="AZO565" s="1050"/>
      <c r="AZP565" s="743"/>
      <c r="AZQ565" s="928"/>
      <c r="AZR565" s="740"/>
      <c r="AZS565" s="744"/>
      <c r="AZT565" s="744"/>
      <c r="AZU565" s="742"/>
      <c r="AZV565" s="1047"/>
      <c r="AZW565" s="744"/>
      <c r="AZX565" s="744"/>
      <c r="AZY565" s="1047"/>
      <c r="AZZ565" s="1047"/>
      <c r="BAA565" s="1048"/>
      <c r="BAB565" s="1047"/>
      <c r="BAC565" s="1047"/>
      <c r="BAD565" s="741"/>
      <c r="BAE565" s="992"/>
      <c r="BAF565" s="1049"/>
      <c r="BAG565" s="1050"/>
      <c r="BAH565" s="743"/>
      <c r="BAI565" s="928"/>
      <c r="BAJ565" s="740"/>
      <c r="BAK565" s="744"/>
      <c r="BAL565" s="744"/>
      <c r="BAM565" s="742"/>
      <c r="BAN565" s="1047"/>
      <c r="BAO565" s="744"/>
      <c r="BAP565" s="744"/>
      <c r="BAQ565" s="1047"/>
      <c r="BAR565" s="1047"/>
      <c r="BAS565" s="1048"/>
      <c r="BAT565" s="1047"/>
      <c r="BAU565" s="1047"/>
      <c r="BAV565" s="741"/>
      <c r="BAW565" s="992"/>
      <c r="BAX565" s="1049"/>
      <c r="BAY565" s="1050"/>
      <c r="BAZ565" s="743"/>
      <c r="BBA565" s="928"/>
      <c r="BBB565" s="740"/>
      <c r="BBC565" s="744"/>
      <c r="BBD565" s="744"/>
      <c r="BBE565" s="742"/>
      <c r="BBF565" s="1047"/>
      <c r="BBG565" s="744"/>
      <c r="BBH565" s="744"/>
      <c r="BBI565" s="1047"/>
      <c r="BBJ565" s="1047"/>
      <c r="BBK565" s="1048"/>
      <c r="BBL565" s="1047"/>
      <c r="BBM565" s="1047"/>
      <c r="BBN565" s="741"/>
      <c r="BBO565" s="992"/>
      <c r="BBP565" s="1049"/>
      <c r="BBQ565" s="1050"/>
      <c r="BBR565" s="743"/>
      <c r="BBS565" s="928"/>
      <c r="BBT565" s="740"/>
      <c r="BBU565" s="744"/>
      <c r="BBV565" s="744"/>
      <c r="BBW565" s="742"/>
      <c r="BBX565" s="1047"/>
      <c r="BBY565" s="744"/>
      <c r="BBZ565" s="744"/>
      <c r="BCA565" s="1047"/>
      <c r="BCB565" s="1047"/>
      <c r="BCC565" s="1048"/>
      <c r="BCD565" s="1047"/>
      <c r="BCE565" s="1047"/>
      <c r="BCF565" s="741"/>
      <c r="BCG565" s="992"/>
      <c r="BCH565" s="1049"/>
      <c r="BCI565" s="1050"/>
      <c r="BCJ565" s="743"/>
      <c r="BCK565" s="928"/>
      <c r="BCL565" s="740"/>
      <c r="BCM565" s="744"/>
      <c r="BCN565" s="744"/>
      <c r="BCO565" s="742"/>
      <c r="BCP565" s="1047"/>
      <c r="BCQ565" s="744"/>
      <c r="BCR565" s="744"/>
      <c r="BCS565" s="1047"/>
      <c r="BCT565" s="1047"/>
      <c r="BCU565" s="1048"/>
      <c r="BCV565" s="1047"/>
      <c r="BCW565" s="1047"/>
      <c r="BCX565" s="741"/>
      <c r="BCY565" s="992"/>
      <c r="BCZ565" s="1049"/>
      <c r="BDA565" s="1050"/>
      <c r="BDB565" s="743"/>
      <c r="BDC565" s="928"/>
      <c r="BDD565" s="740"/>
      <c r="BDE565" s="744"/>
      <c r="BDF565" s="744"/>
      <c r="BDG565" s="742"/>
      <c r="BDH565" s="1047"/>
      <c r="BDI565" s="744"/>
      <c r="BDJ565" s="744"/>
      <c r="BDK565" s="1047"/>
      <c r="BDL565" s="1047"/>
      <c r="BDM565" s="1048"/>
      <c r="BDN565" s="1047"/>
      <c r="BDO565" s="1047"/>
      <c r="BDP565" s="741"/>
      <c r="BDQ565" s="992"/>
      <c r="BDR565" s="1049"/>
      <c r="BDS565" s="1050"/>
      <c r="BDT565" s="743"/>
      <c r="BDU565" s="928"/>
      <c r="BDV565" s="740"/>
      <c r="BDW565" s="744"/>
      <c r="BDX565" s="744"/>
      <c r="BDY565" s="742"/>
      <c r="BDZ565" s="1047"/>
      <c r="BEA565" s="744"/>
      <c r="BEB565" s="744"/>
      <c r="BEC565" s="1047"/>
      <c r="BED565" s="1047"/>
      <c r="BEE565" s="1048"/>
      <c r="BEF565" s="1047"/>
      <c r="BEG565" s="1047"/>
      <c r="BEH565" s="741"/>
      <c r="BEI565" s="992"/>
      <c r="BEJ565" s="1049"/>
      <c r="BEK565" s="1050"/>
      <c r="BEL565" s="743"/>
      <c r="BEM565" s="928"/>
      <c r="BEN565" s="740"/>
      <c r="BEO565" s="744"/>
      <c r="BEP565" s="744"/>
      <c r="BEQ565" s="742"/>
      <c r="BER565" s="1047"/>
      <c r="BES565" s="744"/>
      <c r="BET565" s="744"/>
      <c r="BEU565" s="1047"/>
      <c r="BEV565" s="1047"/>
      <c r="BEW565" s="1048"/>
      <c r="BEX565" s="1047"/>
      <c r="BEY565" s="1047"/>
      <c r="BEZ565" s="741"/>
      <c r="BFA565" s="992"/>
      <c r="BFB565" s="1049"/>
      <c r="BFC565" s="1050"/>
      <c r="BFD565" s="743"/>
      <c r="BFE565" s="928"/>
      <c r="BFF565" s="740"/>
      <c r="BFG565" s="744"/>
      <c r="BFH565" s="744"/>
      <c r="BFI565" s="742"/>
      <c r="BFJ565" s="1047"/>
      <c r="BFK565" s="744"/>
      <c r="BFL565" s="744"/>
      <c r="BFM565" s="1047"/>
      <c r="BFN565" s="1047"/>
      <c r="BFO565" s="1048"/>
      <c r="BFP565" s="1047"/>
      <c r="BFQ565" s="1047"/>
      <c r="BFR565" s="741"/>
      <c r="BFS565" s="992"/>
      <c r="BFT565" s="1049"/>
      <c r="BFU565" s="1050"/>
      <c r="BFV565" s="743"/>
      <c r="BFW565" s="928"/>
      <c r="BFX565" s="740"/>
      <c r="BFY565" s="744"/>
      <c r="BFZ565" s="744"/>
      <c r="BGA565" s="742"/>
      <c r="BGB565" s="1047"/>
      <c r="BGC565" s="744"/>
      <c r="BGD565" s="744"/>
      <c r="BGE565" s="1047"/>
      <c r="BGF565" s="1047"/>
      <c r="BGG565" s="1048"/>
      <c r="BGH565" s="1047"/>
      <c r="BGI565" s="1047"/>
      <c r="BGJ565" s="741"/>
      <c r="BGK565" s="992"/>
      <c r="BGL565" s="1049"/>
      <c r="BGM565" s="1050"/>
      <c r="BGN565" s="743"/>
      <c r="BGO565" s="928"/>
      <c r="BGP565" s="740"/>
      <c r="BGQ565" s="744"/>
      <c r="BGR565" s="744"/>
      <c r="BGS565" s="742"/>
      <c r="BGT565" s="1047"/>
      <c r="BGU565" s="744"/>
      <c r="BGV565" s="744"/>
      <c r="BGW565" s="1047"/>
      <c r="BGX565" s="1047"/>
      <c r="BGY565" s="1048"/>
      <c r="BGZ565" s="1047"/>
      <c r="BHA565" s="1047"/>
      <c r="BHB565" s="741"/>
      <c r="BHC565" s="992"/>
      <c r="BHD565" s="1049"/>
      <c r="BHE565" s="1050"/>
      <c r="BHF565" s="743"/>
      <c r="BHG565" s="928"/>
      <c r="BHH565" s="740"/>
      <c r="BHI565" s="744"/>
      <c r="BHJ565" s="744"/>
      <c r="BHK565" s="742"/>
      <c r="BHL565" s="1047"/>
      <c r="BHM565" s="744"/>
      <c r="BHN565" s="744"/>
      <c r="BHO565" s="1047"/>
      <c r="BHP565" s="1047"/>
      <c r="BHQ565" s="1048"/>
      <c r="BHR565" s="1047"/>
      <c r="BHS565" s="1047"/>
      <c r="BHT565" s="741"/>
      <c r="BHU565" s="992"/>
      <c r="BHV565" s="1049"/>
      <c r="BHW565" s="1050"/>
      <c r="BHX565" s="743"/>
      <c r="BHY565" s="928"/>
      <c r="BHZ565" s="740"/>
      <c r="BIA565" s="744"/>
      <c r="BIB565" s="744"/>
      <c r="BIC565" s="742"/>
      <c r="BID565" s="1047"/>
      <c r="BIE565" s="744"/>
      <c r="BIF565" s="744"/>
      <c r="BIG565" s="1047"/>
      <c r="BIH565" s="1047"/>
      <c r="BII565" s="1048"/>
      <c r="BIJ565" s="1047"/>
      <c r="BIK565" s="1047"/>
      <c r="BIL565" s="741"/>
      <c r="BIM565" s="992"/>
      <c r="BIN565" s="1049"/>
      <c r="BIO565" s="1050"/>
      <c r="BIP565" s="743"/>
      <c r="BIQ565" s="928"/>
      <c r="BIR565" s="740"/>
      <c r="BIS565" s="744"/>
      <c r="BIT565" s="744"/>
      <c r="BIU565" s="742"/>
      <c r="BIV565" s="1047"/>
      <c r="BIW565" s="744"/>
      <c r="BIX565" s="744"/>
      <c r="BIY565" s="1047"/>
      <c r="BIZ565" s="1047"/>
      <c r="BJA565" s="1048"/>
      <c r="BJB565" s="1047"/>
      <c r="BJC565" s="1047"/>
      <c r="BJD565" s="741"/>
      <c r="BJE565" s="992"/>
      <c r="BJF565" s="1049"/>
      <c r="BJG565" s="1050"/>
      <c r="BJH565" s="743"/>
      <c r="BJI565" s="928"/>
      <c r="BJJ565" s="740"/>
      <c r="BJK565" s="744"/>
      <c r="BJL565" s="744"/>
      <c r="BJM565" s="742"/>
      <c r="BJN565" s="1047"/>
      <c r="BJO565" s="744"/>
      <c r="BJP565" s="744"/>
      <c r="BJQ565" s="1047"/>
      <c r="BJR565" s="1047"/>
      <c r="BJS565" s="1048"/>
      <c r="BJT565" s="1047"/>
      <c r="BJU565" s="1047"/>
      <c r="BJV565" s="741"/>
      <c r="BJW565" s="992"/>
      <c r="BJX565" s="1049"/>
      <c r="BJY565" s="1050"/>
      <c r="BJZ565" s="743"/>
      <c r="BKA565" s="928"/>
      <c r="BKB565" s="740"/>
      <c r="BKC565" s="744"/>
      <c r="BKD565" s="744"/>
      <c r="BKE565" s="742"/>
      <c r="BKF565" s="1047"/>
      <c r="BKG565" s="744"/>
      <c r="BKH565" s="744"/>
      <c r="BKI565" s="1047"/>
      <c r="BKJ565" s="1047"/>
      <c r="BKK565" s="1048"/>
      <c r="BKL565" s="1047"/>
      <c r="BKM565" s="1047"/>
      <c r="BKN565" s="741"/>
      <c r="BKO565" s="992"/>
      <c r="BKP565" s="1049"/>
      <c r="BKQ565" s="1050"/>
      <c r="BKR565" s="743"/>
      <c r="BKS565" s="928"/>
      <c r="BKT565" s="740"/>
      <c r="BKU565" s="744"/>
      <c r="BKV565" s="744"/>
      <c r="BKW565" s="742"/>
      <c r="BKX565" s="1047"/>
      <c r="BKY565" s="744"/>
      <c r="BKZ565" s="744"/>
      <c r="BLA565" s="1047"/>
      <c r="BLB565" s="1047"/>
      <c r="BLC565" s="1048"/>
      <c r="BLD565" s="1047"/>
      <c r="BLE565" s="1047"/>
      <c r="BLF565" s="741"/>
      <c r="BLG565" s="992"/>
      <c r="BLH565" s="1049"/>
      <c r="BLI565" s="1050"/>
      <c r="BLJ565" s="743"/>
      <c r="BLK565" s="928"/>
      <c r="BLL565" s="740"/>
      <c r="BLM565" s="744"/>
      <c r="BLN565" s="744"/>
      <c r="BLO565" s="742"/>
      <c r="BLP565" s="1047"/>
      <c r="BLQ565" s="744"/>
      <c r="BLR565" s="744"/>
      <c r="BLS565" s="1047"/>
      <c r="BLT565" s="1047"/>
      <c r="BLU565" s="1048"/>
      <c r="BLV565" s="1047"/>
      <c r="BLW565" s="1047"/>
      <c r="BLX565" s="741"/>
      <c r="BLY565" s="992"/>
      <c r="BLZ565" s="1049"/>
      <c r="BMA565" s="1050"/>
      <c r="BMB565" s="743"/>
      <c r="BMC565" s="928"/>
      <c r="BMD565" s="740"/>
      <c r="BME565" s="744"/>
      <c r="BMF565" s="744"/>
      <c r="BMG565" s="742"/>
      <c r="BMH565" s="1047"/>
      <c r="BMI565" s="744"/>
      <c r="BMJ565" s="744"/>
      <c r="BMK565" s="1047"/>
      <c r="BML565" s="1047"/>
      <c r="BMM565" s="1048"/>
      <c r="BMN565" s="1047"/>
      <c r="BMO565" s="1047"/>
      <c r="BMP565" s="741"/>
      <c r="BMQ565" s="992"/>
      <c r="BMR565" s="1049"/>
      <c r="BMS565" s="1050"/>
      <c r="BMT565" s="743"/>
      <c r="BMU565" s="928"/>
      <c r="BMV565" s="740"/>
      <c r="BMW565" s="744"/>
      <c r="BMX565" s="744"/>
      <c r="BMY565" s="742"/>
      <c r="BMZ565" s="1047"/>
      <c r="BNA565" s="744"/>
      <c r="BNB565" s="744"/>
      <c r="BNC565" s="1047"/>
      <c r="BND565" s="1047"/>
      <c r="BNE565" s="1048"/>
      <c r="BNF565" s="1047"/>
      <c r="BNG565" s="1047"/>
      <c r="BNH565" s="741"/>
      <c r="BNI565" s="992"/>
      <c r="BNJ565" s="1049"/>
      <c r="BNK565" s="1050"/>
      <c r="BNL565" s="743"/>
      <c r="BNM565" s="928"/>
      <c r="BNN565" s="740"/>
      <c r="BNO565" s="744"/>
      <c r="BNP565" s="744"/>
      <c r="BNQ565" s="742"/>
      <c r="BNR565" s="1047"/>
      <c r="BNS565" s="744"/>
      <c r="BNT565" s="744"/>
      <c r="BNU565" s="1047"/>
      <c r="BNV565" s="1047"/>
      <c r="BNW565" s="1048"/>
      <c r="BNX565" s="1047"/>
      <c r="BNY565" s="1047"/>
      <c r="BNZ565" s="741"/>
      <c r="BOA565" s="992"/>
      <c r="BOB565" s="1049"/>
      <c r="BOC565" s="1050"/>
      <c r="BOD565" s="743"/>
      <c r="BOE565" s="928"/>
      <c r="BOF565" s="740"/>
      <c r="BOG565" s="744"/>
      <c r="BOH565" s="744"/>
      <c r="BOI565" s="742"/>
      <c r="BOJ565" s="1047"/>
      <c r="BOK565" s="744"/>
      <c r="BOL565" s="744"/>
      <c r="BOM565" s="1047"/>
      <c r="BON565" s="1047"/>
      <c r="BOO565" s="1048"/>
      <c r="BOP565" s="1047"/>
      <c r="BOQ565" s="1047"/>
      <c r="BOR565" s="741"/>
      <c r="BOS565" s="992"/>
      <c r="BOT565" s="1049"/>
      <c r="BOU565" s="1050"/>
      <c r="BOV565" s="743"/>
      <c r="BOW565" s="928"/>
      <c r="BOX565" s="740"/>
      <c r="BOY565" s="744"/>
      <c r="BOZ565" s="744"/>
      <c r="BPA565" s="742"/>
      <c r="BPB565" s="1047"/>
      <c r="BPC565" s="744"/>
      <c r="BPD565" s="744"/>
      <c r="BPE565" s="1047"/>
      <c r="BPF565" s="1047"/>
      <c r="BPG565" s="1048"/>
      <c r="BPH565" s="1047"/>
      <c r="BPI565" s="1047"/>
      <c r="BPJ565" s="741"/>
      <c r="BPK565" s="992"/>
      <c r="BPL565" s="1049"/>
      <c r="BPM565" s="1050"/>
      <c r="BPN565" s="743"/>
      <c r="BPO565" s="928"/>
      <c r="BPP565" s="740"/>
      <c r="BPQ565" s="744"/>
      <c r="BPR565" s="744"/>
      <c r="BPS565" s="742"/>
      <c r="BPT565" s="1047"/>
      <c r="BPU565" s="744"/>
      <c r="BPV565" s="744"/>
      <c r="BPW565" s="1047"/>
      <c r="BPX565" s="1047"/>
      <c r="BPY565" s="1048"/>
      <c r="BPZ565" s="1047"/>
      <c r="BQA565" s="1047"/>
      <c r="BQB565" s="741"/>
      <c r="BQC565" s="992"/>
      <c r="BQD565" s="1049"/>
      <c r="BQE565" s="1050"/>
      <c r="BQF565" s="743"/>
      <c r="BQG565" s="928"/>
      <c r="BQH565" s="740"/>
      <c r="BQI565" s="744"/>
      <c r="BQJ565" s="744"/>
      <c r="BQK565" s="742"/>
      <c r="BQL565" s="1047"/>
      <c r="BQM565" s="744"/>
      <c r="BQN565" s="744"/>
      <c r="BQO565" s="1047"/>
      <c r="BQP565" s="1047"/>
      <c r="BQQ565" s="1048"/>
      <c r="BQR565" s="1047"/>
      <c r="BQS565" s="1047"/>
      <c r="BQT565" s="741"/>
      <c r="BQU565" s="992"/>
      <c r="BQV565" s="1049"/>
      <c r="BQW565" s="1050"/>
      <c r="BQX565" s="743"/>
      <c r="BQY565" s="928"/>
      <c r="BQZ565" s="740"/>
      <c r="BRA565" s="744"/>
      <c r="BRB565" s="744"/>
      <c r="BRC565" s="742"/>
      <c r="BRD565" s="1047"/>
      <c r="BRE565" s="744"/>
      <c r="BRF565" s="744"/>
      <c r="BRG565" s="1047"/>
      <c r="BRH565" s="1047"/>
      <c r="BRI565" s="1048"/>
      <c r="BRJ565" s="1047"/>
      <c r="BRK565" s="1047"/>
      <c r="BRL565" s="741"/>
      <c r="BRM565" s="992"/>
      <c r="BRN565" s="1049"/>
      <c r="BRO565" s="1050"/>
      <c r="BRP565" s="743"/>
      <c r="BRQ565" s="928"/>
      <c r="BRR565" s="740"/>
      <c r="BRS565" s="744"/>
      <c r="BRT565" s="744"/>
      <c r="BRU565" s="742"/>
      <c r="BRV565" s="1047"/>
      <c r="BRW565" s="744"/>
      <c r="BRX565" s="744"/>
      <c r="BRY565" s="1047"/>
      <c r="BRZ565" s="1047"/>
      <c r="BSA565" s="1048"/>
      <c r="BSB565" s="1047"/>
      <c r="BSC565" s="1047"/>
      <c r="BSD565" s="741"/>
      <c r="BSE565" s="992"/>
      <c r="BSF565" s="1049"/>
      <c r="BSG565" s="1050"/>
      <c r="BSH565" s="743"/>
      <c r="BSI565" s="928"/>
      <c r="BSJ565" s="740"/>
      <c r="BSK565" s="744"/>
      <c r="BSL565" s="744"/>
      <c r="BSM565" s="742"/>
      <c r="BSN565" s="1047"/>
      <c r="BSO565" s="744"/>
      <c r="BSP565" s="744"/>
      <c r="BSQ565" s="1047"/>
      <c r="BSR565" s="1047"/>
      <c r="BSS565" s="1048"/>
      <c r="BST565" s="1047"/>
      <c r="BSU565" s="1047"/>
      <c r="BSV565" s="741"/>
      <c r="BSW565" s="992"/>
      <c r="BSX565" s="1049"/>
      <c r="BSY565" s="1050"/>
      <c r="BSZ565" s="743"/>
      <c r="BTA565" s="928"/>
      <c r="BTB565" s="740"/>
      <c r="BTC565" s="744"/>
      <c r="BTD565" s="744"/>
      <c r="BTE565" s="742"/>
      <c r="BTF565" s="1047"/>
      <c r="BTG565" s="744"/>
      <c r="BTH565" s="744"/>
      <c r="BTI565" s="1047"/>
      <c r="BTJ565" s="1047"/>
      <c r="BTK565" s="1048"/>
      <c r="BTL565" s="1047"/>
      <c r="BTM565" s="1047"/>
      <c r="BTN565" s="741"/>
      <c r="BTO565" s="992"/>
      <c r="BTP565" s="1049"/>
      <c r="BTQ565" s="1050"/>
      <c r="BTR565" s="743"/>
      <c r="BTS565" s="928"/>
      <c r="BTT565" s="740"/>
      <c r="BTU565" s="744"/>
      <c r="BTV565" s="744"/>
      <c r="BTW565" s="742"/>
      <c r="BTX565" s="1047"/>
      <c r="BTY565" s="744"/>
      <c r="BTZ565" s="744"/>
      <c r="BUA565" s="1047"/>
      <c r="BUB565" s="1047"/>
      <c r="BUC565" s="1048"/>
      <c r="BUD565" s="1047"/>
      <c r="BUE565" s="1047"/>
      <c r="BUF565" s="741"/>
      <c r="BUG565" s="992"/>
      <c r="BUH565" s="1049"/>
      <c r="BUI565" s="1050"/>
      <c r="BUJ565" s="743"/>
      <c r="BUK565" s="928"/>
      <c r="BUL565" s="740"/>
      <c r="BUM565" s="744"/>
      <c r="BUN565" s="744"/>
      <c r="BUO565" s="742"/>
      <c r="BUP565" s="1047"/>
      <c r="BUQ565" s="744"/>
      <c r="BUR565" s="744"/>
      <c r="BUS565" s="1047"/>
      <c r="BUT565" s="1047"/>
      <c r="BUU565" s="1048"/>
      <c r="BUV565" s="1047"/>
      <c r="BUW565" s="1047"/>
      <c r="BUX565" s="741"/>
      <c r="BUY565" s="992"/>
      <c r="BUZ565" s="1049"/>
      <c r="BVA565" s="1050"/>
      <c r="BVB565" s="743"/>
      <c r="BVC565" s="928"/>
      <c r="BVD565" s="740"/>
      <c r="BVE565" s="744"/>
      <c r="BVF565" s="744"/>
      <c r="BVG565" s="742"/>
      <c r="BVH565" s="1047"/>
      <c r="BVI565" s="744"/>
      <c r="BVJ565" s="744"/>
      <c r="BVK565" s="1047"/>
      <c r="BVL565" s="1047"/>
      <c r="BVM565" s="1048"/>
      <c r="BVN565" s="1047"/>
      <c r="BVO565" s="1047"/>
      <c r="BVP565" s="741"/>
      <c r="BVQ565" s="992"/>
      <c r="BVR565" s="1049"/>
      <c r="BVS565" s="1050"/>
      <c r="BVT565" s="743"/>
      <c r="BVU565" s="928"/>
      <c r="BVV565" s="740"/>
      <c r="BVW565" s="744"/>
      <c r="BVX565" s="744"/>
      <c r="BVY565" s="742"/>
      <c r="BVZ565" s="1047"/>
      <c r="BWA565" s="744"/>
      <c r="BWB565" s="744"/>
      <c r="BWC565" s="1047"/>
      <c r="BWD565" s="1047"/>
      <c r="BWE565" s="1048"/>
      <c r="BWF565" s="1047"/>
      <c r="BWG565" s="1047"/>
      <c r="BWH565" s="741"/>
      <c r="BWI565" s="992"/>
      <c r="BWJ565" s="1049"/>
      <c r="BWK565" s="1050"/>
      <c r="BWL565" s="743"/>
      <c r="BWM565" s="928"/>
      <c r="BWN565" s="740"/>
      <c r="BWO565" s="744"/>
      <c r="BWP565" s="744"/>
      <c r="BWQ565" s="742"/>
      <c r="BWR565" s="1047"/>
      <c r="BWS565" s="744"/>
      <c r="BWT565" s="744"/>
      <c r="BWU565" s="1047"/>
      <c r="BWV565" s="1047"/>
      <c r="BWW565" s="1048"/>
      <c r="BWX565" s="1047"/>
      <c r="BWY565" s="1047"/>
      <c r="BWZ565" s="741"/>
      <c r="BXA565" s="992"/>
      <c r="BXB565" s="1049"/>
      <c r="BXC565" s="1050"/>
      <c r="BXD565" s="743"/>
      <c r="BXE565" s="928"/>
      <c r="BXF565" s="740"/>
      <c r="BXG565" s="744"/>
      <c r="BXH565" s="744"/>
      <c r="BXI565" s="742"/>
      <c r="BXJ565" s="1047"/>
      <c r="BXK565" s="744"/>
      <c r="BXL565" s="744"/>
      <c r="BXM565" s="1047"/>
      <c r="BXN565" s="1047"/>
      <c r="BXO565" s="1048"/>
      <c r="BXP565" s="1047"/>
      <c r="BXQ565" s="1047"/>
      <c r="BXR565" s="741"/>
      <c r="BXS565" s="992"/>
      <c r="BXT565" s="1049"/>
      <c r="BXU565" s="1050"/>
      <c r="BXV565" s="743"/>
      <c r="BXW565" s="928"/>
      <c r="BXX565" s="740"/>
      <c r="BXY565" s="744"/>
      <c r="BXZ565" s="744"/>
      <c r="BYA565" s="742"/>
      <c r="BYB565" s="1047"/>
      <c r="BYC565" s="744"/>
      <c r="BYD565" s="744"/>
      <c r="BYE565" s="1047"/>
      <c r="BYF565" s="1047"/>
      <c r="BYG565" s="1048"/>
      <c r="BYH565" s="1047"/>
      <c r="BYI565" s="1047"/>
      <c r="BYJ565" s="741"/>
      <c r="BYK565" s="992"/>
      <c r="BYL565" s="1049"/>
      <c r="BYM565" s="1050"/>
      <c r="BYN565" s="743"/>
      <c r="BYO565" s="928"/>
      <c r="BYP565" s="740"/>
      <c r="BYQ565" s="744"/>
      <c r="BYR565" s="744"/>
      <c r="BYS565" s="742"/>
      <c r="BYT565" s="1047"/>
      <c r="BYU565" s="744"/>
      <c r="BYV565" s="744"/>
      <c r="BYW565" s="1047"/>
      <c r="BYX565" s="1047"/>
      <c r="BYY565" s="1048"/>
      <c r="BYZ565" s="1047"/>
      <c r="BZA565" s="1047"/>
      <c r="BZB565" s="741"/>
      <c r="BZC565" s="992"/>
      <c r="BZD565" s="1049"/>
      <c r="BZE565" s="1050"/>
      <c r="BZF565" s="743"/>
      <c r="BZG565" s="928"/>
      <c r="BZH565" s="740"/>
      <c r="BZI565" s="744"/>
      <c r="BZJ565" s="744"/>
      <c r="BZK565" s="742"/>
      <c r="BZL565" s="1047"/>
      <c r="BZM565" s="744"/>
      <c r="BZN565" s="744"/>
      <c r="BZO565" s="1047"/>
      <c r="BZP565" s="1047"/>
      <c r="BZQ565" s="1048"/>
      <c r="BZR565" s="1047"/>
      <c r="BZS565" s="1047"/>
      <c r="BZT565" s="741"/>
      <c r="BZU565" s="992"/>
      <c r="BZV565" s="1049"/>
      <c r="BZW565" s="1050"/>
      <c r="BZX565" s="743"/>
      <c r="BZY565" s="928"/>
      <c r="BZZ565" s="740"/>
      <c r="CAA565" s="744"/>
      <c r="CAB565" s="744"/>
      <c r="CAC565" s="742"/>
      <c r="CAD565" s="1047"/>
      <c r="CAE565" s="744"/>
      <c r="CAF565" s="744"/>
      <c r="CAG565" s="1047"/>
      <c r="CAH565" s="1047"/>
      <c r="CAI565" s="1048"/>
      <c r="CAJ565" s="1047"/>
      <c r="CAK565" s="1047"/>
      <c r="CAL565" s="741"/>
      <c r="CAM565" s="992"/>
      <c r="CAN565" s="1049"/>
      <c r="CAO565" s="1050"/>
      <c r="CAP565" s="743"/>
      <c r="CAQ565" s="928"/>
      <c r="CAR565" s="740"/>
      <c r="CAS565" s="744"/>
      <c r="CAT565" s="744"/>
      <c r="CAU565" s="742"/>
      <c r="CAV565" s="1047"/>
      <c r="CAW565" s="744"/>
      <c r="CAX565" s="744"/>
      <c r="CAY565" s="1047"/>
      <c r="CAZ565" s="1047"/>
      <c r="CBA565" s="1048"/>
      <c r="CBB565" s="1047"/>
      <c r="CBC565" s="1047"/>
      <c r="CBD565" s="741"/>
      <c r="CBE565" s="992"/>
      <c r="CBF565" s="1049"/>
      <c r="CBG565" s="1050"/>
      <c r="CBH565" s="743"/>
      <c r="CBI565" s="928"/>
      <c r="CBJ565" s="740"/>
      <c r="CBK565" s="744"/>
      <c r="CBL565" s="744"/>
      <c r="CBM565" s="742"/>
      <c r="CBN565" s="1047"/>
      <c r="CBO565" s="744"/>
      <c r="CBP565" s="744"/>
      <c r="CBQ565" s="1047"/>
      <c r="CBR565" s="1047"/>
      <c r="CBS565" s="1048"/>
      <c r="CBT565" s="1047"/>
      <c r="CBU565" s="1047"/>
      <c r="CBV565" s="741"/>
      <c r="CBW565" s="992"/>
      <c r="CBX565" s="1049"/>
      <c r="CBY565" s="1050"/>
      <c r="CBZ565" s="743"/>
      <c r="CCA565" s="928"/>
      <c r="CCB565" s="740"/>
      <c r="CCC565" s="744"/>
      <c r="CCD565" s="744"/>
      <c r="CCE565" s="742"/>
      <c r="CCF565" s="1047"/>
      <c r="CCG565" s="744"/>
      <c r="CCH565" s="744"/>
      <c r="CCI565" s="1047"/>
      <c r="CCJ565" s="1047"/>
      <c r="CCK565" s="1048"/>
      <c r="CCL565" s="1047"/>
      <c r="CCM565" s="1047"/>
      <c r="CCN565" s="741"/>
      <c r="CCO565" s="992"/>
      <c r="CCP565" s="1049"/>
      <c r="CCQ565" s="1050"/>
      <c r="CCR565" s="743"/>
      <c r="CCS565" s="928"/>
      <c r="CCT565" s="740"/>
      <c r="CCU565" s="744"/>
      <c r="CCV565" s="744"/>
      <c r="CCW565" s="742"/>
      <c r="CCX565" s="1047"/>
      <c r="CCY565" s="744"/>
      <c r="CCZ565" s="744"/>
      <c r="CDA565" s="1047"/>
      <c r="CDB565" s="1047"/>
      <c r="CDC565" s="1048"/>
      <c r="CDD565" s="1047"/>
      <c r="CDE565" s="1047"/>
      <c r="CDF565" s="741"/>
      <c r="CDG565" s="992"/>
      <c r="CDH565" s="1049"/>
      <c r="CDI565" s="1050"/>
      <c r="CDJ565" s="743"/>
      <c r="CDK565" s="928"/>
      <c r="CDL565" s="740"/>
      <c r="CDM565" s="744"/>
      <c r="CDN565" s="744"/>
      <c r="CDO565" s="742"/>
      <c r="CDP565" s="1047"/>
      <c r="CDQ565" s="744"/>
      <c r="CDR565" s="744"/>
      <c r="CDS565" s="1047"/>
      <c r="CDT565" s="1047"/>
      <c r="CDU565" s="1048"/>
      <c r="CDV565" s="1047"/>
      <c r="CDW565" s="1047"/>
      <c r="CDX565" s="741"/>
      <c r="CDY565" s="992"/>
      <c r="CDZ565" s="1049"/>
      <c r="CEA565" s="1050"/>
      <c r="CEB565" s="743"/>
      <c r="CEC565" s="928"/>
      <c r="CED565" s="740"/>
      <c r="CEE565" s="744"/>
      <c r="CEF565" s="744"/>
      <c r="CEG565" s="742"/>
      <c r="CEH565" s="1047"/>
      <c r="CEI565" s="744"/>
      <c r="CEJ565" s="744"/>
      <c r="CEK565" s="1047"/>
      <c r="CEL565" s="1047"/>
      <c r="CEM565" s="1048"/>
      <c r="CEN565" s="1047"/>
      <c r="CEO565" s="1047"/>
      <c r="CEP565" s="741"/>
      <c r="CEQ565" s="992"/>
      <c r="CER565" s="1049"/>
      <c r="CES565" s="1050"/>
      <c r="CET565" s="743"/>
      <c r="CEU565" s="928"/>
      <c r="CEV565" s="740"/>
      <c r="CEW565" s="744"/>
      <c r="CEX565" s="744"/>
      <c r="CEY565" s="742"/>
      <c r="CEZ565" s="1047"/>
      <c r="CFA565" s="744"/>
      <c r="CFB565" s="744"/>
      <c r="CFC565" s="1047"/>
      <c r="CFD565" s="1047"/>
      <c r="CFE565" s="1048"/>
      <c r="CFF565" s="1047"/>
      <c r="CFG565" s="1047"/>
      <c r="CFH565" s="741"/>
      <c r="CFI565" s="992"/>
      <c r="CFJ565" s="1049"/>
      <c r="CFK565" s="1050"/>
      <c r="CFL565" s="743"/>
      <c r="CFM565" s="928"/>
      <c r="CFN565" s="740"/>
      <c r="CFO565" s="744"/>
      <c r="CFP565" s="744"/>
      <c r="CFQ565" s="742"/>
      <c r="CFR565" s="1047"/>
      <c r="CFS565" s="744"/>
      <c r="CFT565" s="744"/>
      <c r="CFU565" s="1047"/>
      <c r="CFV565" s="1047"/>
      <c r="CFW565" s="1048"/>
      <c r="CFX565" s="1047"/>
      <c r="CFY565" s="1047"/>
      <c r="CFZ565" s="741"/>
      <c r="CGA565" s="992"/>
      <c r="CGB565" s="1049"/>
      <c r="CGC565" s="1050"/>
      <c r="CGD565" s="743"/>
      <c r="CGE565" s="928"/>
      <c r="CGF565" s="740"/>
      <c r="CGG565" s="744"/>
      <c r="CGH565" s="744"/>
      <c r="CGI565" s="742"/>
      <c r="CGJ565" s="1047"/>
      <c r="CGK565" s="744"/>
      <c r="CGL565" s="744"/>
      <c r="CGM565" s="1047"/>
      <c r="CGN565" s="1047"/>
      <c r="CGO565" s="1048"/>
      <c r="CGP565" s="1047"/>
      <c r="CGQ565" s="1047"/>
      <c r="CGR565" s="741"/>
      <c r="CGS565" s="992"/>
      <c r="CGT565" s="1049"/>
      <c r="CGU565" s="1050"/>
      <c r="CGV565" s="743"/>
      <c r="CGW565" s="928"/>
      <c r="CGX565" s="740"/>
      <c r="CGY565" s="744"/>
      <c r="CGZ565" s="744"/>
      <c r="CHA565" s="742"/>
      <c r="CHB565" s="1047"/>
      <c r="CHC565" s="744"/>
      <c r="CHD565" s="744"/>
      <c r="CHE565" s="1047"/>
      <c r="CHF565" s="1047"/>
      <c r="CHG565" s="1048"/>
      <c r="CHH565" s="1047"/>
      <c r="CHI565" s="1047"/>
      <c r="CHJ565" s="741"/>
      <c r="CHK565" s="992"/>
      <c r="CHL565" s="1049"/>
      <c r="CHM565" s="1050"/>
      <c r="CHN565" s="743"/>
      <c r="CHO565" s="928"/>
      <c r="CHP565" s="740"/>
      <c r="CHQ565" s="744"/>
      <c r="CHR565" s="744"/>
      <c r="CHS565" s="742"/>
      <c r="CHT565" s="1047"/>
      <c r="CHU565" s="744"/>
      <c r="CHV565" s="744"/>
      <c r="CHW565" s="1047"/>
      <c r="CHX565" s="1047"/>
      <c r="CHY565" s="1048"/>
      <c r="CHZ565" s="1047"/>
      <c r="CIA565" s="1047"/>
      <c r="CIB565" s="741"/>
      <c r="CIC565" s="992"/>
      <c r="CID565" s="1049"/>
      <c r="CIE565" s="1050"/>
      <c r="CIF565" s="743"/>
      <c r="CIG565" s="928"/>
      <c r="CIH565" s="740"/>
      <c r="CII565" s="744"/>
      <c r="CIJ565" s="744"/>
      <c r="CIK565" s="742"/>
      <c r="CIL565" s="1047"/>
      <c r="CIM565" s="744"/>
      <c r="CIN565" s="744"/>
      <c r="CIO565" s="1047"/>
      <c r="CIP565" s="1047"/>
      <c r="CIQ565" s="1048"/>
      <c r="CIR565" s="1047"/>
      <c r="CIS565" s="1047"/>
      <c r="CIT565" s="741"/>
      <c r="CIU565" s="992"/>
      <c r="CIV565" s="1049"/>
      <c r="CIW565" s="1050"/>
      <c r="CIX565" s="743"/>
      <c r="CIY565" s="928"/>
      <c r="CIZ565" s="740"/>
      <c r="CJA565" s="744"/>
      <c r="CJB565" s="744"/>
      <c r="CJC565" s="742"/>
      <c r="CJD565" s="1047"/>
      <c r="CJE565" s="744"/>
      <c r="CJF565" s="744"/>
      <c r="CJG565" s="1047"/>
      <c r="CJH565" s="1047"/>
      <c r="CJI565" s="1048"/>
      <c r="CJJ565" s="1047"/>
      <c r="CJK565" s="1047"/>
      <c r="CJL565" s="741"/>
      <c r="CJM565" s="992"/>
      <c r="CJN565" s="1049"/>
      <c r="CJO565" s="1050"/>
      <c r="CJP565" s="743"/>
      <c r="CJQ565" s="928"/>
      <c r="CJR565" s="740"/>
      <c r="CJS565" s="744"/>
      <c r="CJT565" s="744"/>
      <c r="CJU565" s="742"/>
      <c r="CJV565" s="1047"/>
      <c r="CJW565" s="744"/>
      <c r="CJX565" s="744"/>
      <c r="CJY565" s="1047"/>
      <c r="CJZ565" s="1047"/>
      <c r="CKA565" s="1048"/>
      <c r="CKB565" s="1047"/>
      <c r="CKC565" s="1047"/>
      <c r="CKD565" s="741"/>
      <c r="CKE565" s="992"/>
      <c r="CKF565" s="1049"/>
      <c r="CKG565" s="1050"/>
      <c r="CKH565" s="743"/>
      <c r="CKI565" s="928"/>
      <c r="CKJ565" s="740"/>
      <c r="CKK565" s="744"/>
      <c r="CKL565" s="744"/>
      <c r="CKM565" s="742"/>
      <c r="CKN565" s="1047"/>
      <c r="CKO565" s="744"/>
      <c r="CKP565" s="744"/>
      <c r="CKQ565" s="1047"/>
      <c r="CKR565" s="1047"/>
      <c r="CKS565" s="1048"/>
      <c r="CKT565" s="1047"/>
      <c r="CKU565" s="1047"/>
      <c r="CKV565" s="741"/>
      <c r="CKW565" s="992"/>
      <c r="CKX565" s="1049"/>
      <c r="CKY565" s="1050"/>
      <c r="CKZ565" s="743"/>
      <c r="CLA565" s="928"/>
      <c r="CLB565" s="740"/>
      <c r="CLC565" s="744"/>
      <c r="CLD565" s="744"/>
      <c r="CLE565" s="742"/>
      <c r="CLF565" s="1047"/>
      <c r="CLG565" s="744"/>
      <c r="CLH565" s="744"/>
      <c r="CLI565" s="1047"/>
      <c r="CLJ565" s="1047"/>
      <c r="CLK565" s="1048"/>
      <c r="CLL565" s="1047"/>
      <c r="CLM565" s="1047"/>
      <c r="CLN565" s="741"/>
      <c r="CLO565" s="992"/>
      <c r="CLP565" s="1049"/>
      <c r="CLQ565" s="1050"/>
      <c r="CLR565" s="743"/>
      <c r="CLS565" s="928"/>
      <c r="CLT565" s="740"/>
      <c r="CLU565" s="744"/>
      <c r="CLV565" s="744"/>
      <c r="CLW565" s="742"/>
      <c r="CLX565" s="1047"/>
      <c r="CLY565" s="744"/>
      <c r="CLZ565" s="744"/>
      <c r="CMA565" s="1047"/>
      <c r="CMB565" s="1047"/>
      <c r="CMC565" s="1048"/>
      <c r="CMD565" s="1047"/>
      <c r="CME565" s="1047"/>
      <c r="CMF565" s="741"/>
      <c r="CMG565" s="992"/>
      <c r="CMH565" s="1049"/>
      <c r="CMI565" s="1050"/>
      <c r="CMJ565" s="743"/>
      <c r="CMK565" s="928"/>
      <c r="CML565" s="740"/>
      <c r="CMM565" s="744"/>
      <c r="CMN565" s="744"/>
      <c r="CMO565" s="742"/>
      <c r="CMP565" s="1047"/>
      <c r="CMQ565" s="744"/>
      <c r="CMR565" s="744"/>
      <c r="CMS565" s="1047"/>
      <c r="CMT565" s="1047"/>
      <c r="CMU565" s="1048"/>
      <c r="CMV565" s="1047"/>
      <c r="CMW565" s="1047"/>
      <c r="CMX565" s="741"/>
      <c r="CMY565" s="992"/>
      <c r="CMZ565" s="1049"/>
      <c r="CNA565" s="1050"/>
      <c r="CNB565" s="743"/>
      <c r="CNC565" s="928"/>
      <c r="CND565" s="740"/>
      <c r="CNE565" s="744"/>
      <c r="CNF565" s="744"/>
      <c r="CNG565" s="742"/>
      <c r="CNH565" s="1047"/>
      <c r="CNI565" s="744"/>
      <c r="CNJ565" s="744"/>
      <c r="CNK565" s="1047"/>
      <c r="CNL565" s="1047"/>
      <c r="CNM565" s="1048"/>
      <c r="CNN565" s="1047"/>
      <c r="CNO565" s="1047"/>
      <c r="CNP565" s="741"/>
      <c r="CNQ565" s="992"/>
      <c r="CNR565" s="1049"/>
      <c r="CNS565" s="1050"/>
      <c r="CNT565" s="743"/>
      <c r="CNU565" s="928"/>
      <c r="CNV565" s="740"/>
      <c r="CNW565" s="744"/>
      <c r="CNX565" s="744"/>
      <c r="CNY565" s="742"/>
      <c r="CNZ565" s="1047"/>
      <c r="COA565" s="744"/>
      <c r="COB565" s="744"/>
      <c r="COC565" s="1047"/>
      <c r="COD565" s="1047"/>
      <c r="COE565" s="1048"/>
      <c r="COF565" s="1047"/>
      <c r="COG565" s="1047"/>
      <c r="COH565" s="741"/>
      <c r="COI565" s="992"/>
      <c r="COJ565" s="1049"/>
      <c r="COK565" s="1050"/>
      <c r="COL565" s="743"/>
      <c r="COM565" s="928"/>
      <c r="CON565" s="740"/>
      <c r="COO565" s="744"/>
      <c r="COP565" s="744"/>
      <c r="COQ565" s="742"/>
      <c r="COR565" s="1047"/>
      <c r="COS565" s="744"/>
      <c r="COT565" s="744"/>
      <c r="COU565" s="1047"/>
      <c r="COV565" s="1047"/>
      <c r="COW565" s="1048"/>
      <c r="COX565" s="1047"/>
      <c r="COY565" s="1047"/>
      <c r="COZ565" s="741"/>
      <c r="CPA565" s="992"/>
      <c r="CPB565" s="1049"/>
      <c r="CPC565" s="1050"/>
      <c r="CPD565" s="743"/>
      <c r="CPE565" s="928"/>
      <c r="CPF565" s="740"/>
      <c r="CPG565" s="744"/>
      <c r="CPH565" s="744"/>
      <c r="CPI565" s="742"/>
      <c r="CPJ565" s="1047"/>
      <c r="CPK565" s="744"/>
      <c r="CPL565" s="744"/>
      <c r="CPM565" s="1047"/>
      <c r="CPN565" s="1047"/>
      <c r="CPO565" s="1048"/>
      <c r="CPP565" s="1047"/>
      <c r="CPQ565" s="1047"/>
      <c r="CPR565" s="741"/>
      <c r="CPS565" s="992"/>
      <c r="CPT565" s="1049"/>
      <c r="CPU565" s="1050"/>
      <c r="CPV565" s="743"/>
      <c r="CPW565" s="928"/>
      <c r="CPX565" s="740"/>
      <c r="CPY565" s="744"/>
      <c r="CPZ565" s="744"/>
      <c r="CQA565" s="742"/>
      <c r="CQB565" s="1047"/>
      <c r="CQC565" s="744"/>
      <c r="CQD565" s="744"/>
      <c r="CQE565" s="1047"/>
      <c r="CQF565" s="1047"/>
      <c r="CQG565" s="1048"/>
      <c r="CQH565" s="1047"/>
      <c r="CQI565" s="1047"/>
      <c r="CQJ565" s="741"/>
      <c r="CQK565" s="992"/>
      <c r="CQL565" s="1049"/>
      <c r="CQM565" s="1050"/>
      <c r="CQN565" s="743"/>
      <c r="CQO565" s="928"/>
      <c r="CQP565" s="740"/>
      <c r="CQQ565" s="744"/>
      <c r="CQR565" s="744"/>
      <c r="CQS565" s="742"/>
      <c r="CQT565" s="1047"/>
      <c r="CQU565" s="744"/>
      <c r="CQV565" s="744"/>
      <c r="CQW565" s="1047"/>
      <c r="CQX565" s="1047"/>
      <c r="CQY565" s="1048"/>
      <c r="CQZ565" s="1047"/>
      <c r="CRA565" s="1047"/>
      <c r="CRB565" s="741"/>
      <c r="CRC565" s="992"/>
      <c r="CRD565" s="1049"/>
      <c r="CRE565" s="1050"/>
      <c r="CRF565" s="743"/>
      <c r="CRG565" s="928"/>
      <c r="CRH565" s="740"/>
      <c r="CRI565" s="744"/>
      <c r="CRJ565" s="744"/>
      <c r="CRK565" s="742"/>
      <c r="CRL565" s="1047"/>
      <c r="CRM565" s="744"/>
      <c r="CRN565" s="744"/>
      <c r="CRO565" s="1047"/>
      <c r="CRP565" s="1047"/>
      <c r="CRQ565" s="1048"/>
      <c r="CRR565" s="1047"/>
      <c r="CRS565" s="1047"/>
      <c r="CRT565" s="741"/>
      <c r="CRU565" s="992"/>
      <c r="CRV565" s="1049"/>
      <c r="CRW565" s="1050"/>
      <c r="CRX565" s="743"/>
      <c r="CRY565" s="928"/>
      <c r="CRZ565" s="740"/>
      <c r="CSA565" s="744"/>
      <c r="CSB565" s="744"/>
      <c r="CSC565" s="742"/>
      <c r="CSD565" s="1047"/>
      <c r="CSE565" s="744"/>
      <c r="CSF565" s="744"/>
      <c r="CSG565" s="1047"/>
      <c r="CSH565" s="1047"/>
      <c r="CSI565" s="1048"/>
      <c r="CSJ565" s="1047"/>
      <c r="CSK565" s="1047"/>
      <c r="CSL565" s="741"/>
      <c r="CSM565" s="992"/>
      <c r="CSN565" s="1049"/>
      <c r="CSO565" s="1050"/>
      <c r="CSP565" s="743"/>
      <c r="CSQ565" s="928"/>
      <c r="CSR565" s="740"/>
      <c r="CSS565" s="744"/>
      <c r="CST565" s="744"/>
      <c r="CSU565" s="742"/>
      <c r="CSV565" s="1047"/>
      <c r="CSW565" s="744"/>
      <c r="CSX565" s="744"/>
      <c r="CSY565" s="1047"/>
      <c r="CSZ565" s="1047"/>
      <c r="CTA565" s="1048"/>
      <c r="CTB565" s="1047"/>
      <c r="CTC565" s="1047"/>
      <c r="CTD565" s="741"/>
      <c r="CTE565" s="992"/>
      <c r="CTF565" s="1049"/>
      <c r="CTG565" s="1050"/>
      <c r="CTH565" s="743"/>
      <c r="CTI565" s="928"/>
      <c r="CTJ565" s="740"/>
      <c r="CTK565" s="744"/>
      <c r="CTL565" s="744"/>
      <c r="CTM565" s="742"/>
      <c r="CTN565" s="1047"/>
      <c r="CTO565" s="744"/>
      <c r="CTP565" s="744"/>
      <c r="CTQ565" s="1047"/>
      <c r="CTR565" s="1047"/>
      <c r="CTS565" s="1048"/>
      <c r="CTT565" s="1047"/>
      <c r="CTU565" s="1047"/>
      <c r="CTV565" s="741"/>
      <c r="CTW565" s="992"/>
      <c r="CTX565" s="1049"/>
      <c r="CTY565" s="1050"/>
      <c r="CTZ565" s="743"/>
      <c r="CUA565" s="928"/>
      <c r="CUB565" s="740"/>
      <c r="CUC565" s="744"/>
      <c r="CUD565" s="744"/>
      <c r="CUE565" s="742"/>
      <c r="CUF565" s="1047"/>
      <c r="CUG565" s="744"/>
      <c r="CUH565" s="744"/>
      <c r="CUI565" s="1047"/>
      <c r="CUJ565" s="1047"/>
      <c r="CUK565" s="1048"/>
      <c r="CUL565" s="1047"/>
      <c r="CUM565" s="1047"/>
      <c r="CUN565" s="741"/>
      <c r="CUO565" s="992"/>
      <c r="CUP565" s="1049"/>
      <c r="CUQ565" s="1050"/>
      <c r="CUR565" s="743"/>
      <c r="CUS565" s="928"/>
      <c r="CUT565" s="740"/>
      <c r="CUU565" s="744"/>
      <c r="CUV565" s="744"/>
      <c r="CUW565" s="742"/>
      <c r="CUX565" s="1047"/>
      <c r="CUY565" s="744"/>
      <c r="CUZ565" s="744"/>
      <c r="CVA565" s="1047"/>
      <c r="CVB565" s="1047"/>
      <c r="CVC565" s="1048"/>
      <c r="CVD565" s="1047"/>
      <c r="CVE565" s="1047"/>
      <c r="CVF565" s="741"/>
      <c r="CVG565" s="992"/>
      <c r="CVH565" s="1049"/>
      <c r="CVI565" s="1050"/>
      <c r="CVJ565" s="743"/>
      <c r="CVK565" s="928"/>
      <c r="CVL565" s="740"/>
      <c r="CVM565" s="744"/>
      <c r="CVN565" s="744"/>
      <c r="CVO565" s="742"/>
      <c r="CVP565" s="1047"/>
      <c r="CVQ565" s="744"/>
      <c r="CVR565" s="744"/>
      <c r="CVS565" s="1047"/>
      <c r="CVT565" s="1047"/>
      <c r="CVU565" s="1048"/>
      <c r="CVV565" s="1047"/>
      <c r="CVW565" s="1047"/>
      <c r="CVX565" s="741"/>
      <c r="CVY565" s="992"/>
      <c r="CVZ565" s="1049"/>
      <c r="CWA565" s="1050"/>
      <c r="CWB565" s="743"/>
      <c r="CWC565" s="928"/>
      <c r="CWD565" s="740"/>
      <c r="CWE565" s="744"/>
      <c r="CWF565" s="744"/>
      <c r="CWG565" s="742"/>
      <c r="CWH565" s="1047"/>
      <c r="CWI565" s="744"/>
      <c r="CWJ565" s="744"/>
      <c r="CWK565" s="1047"/>
      <c r="CWL565" s="1047"/>
      <c r="CWM565" s="1048"/>
      <c r="CWN565" s="1047"/>
      <c r="CWO565" s="1047"/>
      <c r="CWP565" s="741"/>
      <c r="CWQ565" s="992"/>
      <c r="CWR565" s="1049"/>
      <c r="CWS565" s="1050"/>
      <c r="CWT565" s="743"/>
      <c r="CWU565" s="928"/>
      <c r="CWV565" s="740"/>
      <c r="CWW565" s="744"/>
      <c r="CWX565" s="744"/>
      <c r="CWY565" s="742"/>
      <c r="CWZ565" s="1047"/>
      <c r="CXA565" s="744"/>
      <c r="CXB565" s="744"/>
      <c r="CXC565" s="1047"/>
      <c r="CXD565" s="1047"/>
      <c r="CXE565" s="1048"/>
      <c r="CXF565" s="1047"/>
      <c r="CXG565" s="1047"/>
      <c r="CXH565" s="741"/>
      <c r="CXI565" s="992"/>
      <c r="CXJ565" s="1049"/>
      <c r="CXK565" s="1050"/>
      <c r="CXL565" s="743"/>
      <c r="CXM565" s="928"/>
      <c r="CXN565" s="740"/>
      <c r="CXO565" s="744"/>
      <c r="CXP565" s="744"/>
      <c r="CXQ565" s="742"/>
      <c r="CXR565" s="1047"/>
      <c r="CXS565" s="744"/>
      <c r="CXT565" s="744"/>
      <c r="CXU565" s="1047"/>
      <c r="CXV565" s="1047"/>
      <c r="CXW565" s="1048"/>
      <c r="CXX565" s="1047"/>
      <c r="CXY565" s="1047"/>
      <c r="CXZ565" s="741"/>
      <c r="CYA565" s="992"/>
      <c r="CYB565" s="1049"/>
      <c r="CYC565" s="1050"/>
      <c r="CYD565" s="743"/>
      <c r="CYE565" s="928"/>
      <c r="CYF565" s="740"/>
      <c r="CYG565" s="744"/>
      <c r="CYH565" s="744"/>
      <c r="CYI565" s="742"/>
      <c r="CYJ565" s="1047"/>
      <c r="CYK565" s="744"/>
      <c r="CYL565" s="744"/>
      <c r="CYM565" s="1047"/>
      <c r="CYN565" s="1047"/>
      <c r="CYO565" s="1048"/>
      <c r="CYP565" s="1047"/>
      <c r="CYQ565" s="1047"/>
      <c r="CYR565" s="741"/>
      <c r="CYS565" s="992"/>
      <c r="CYT565" s="1049"/>
      <c r="CYU565" s="1050"/>
      <c r="CYV565" s="743"/>
      <c r="CYW565" s="928"/>
      <c r="CYX565" s="740"/>
      <c r="CYY565" s="744"/>
      <c r="CYZ565" s="744"/>
      <c r="CZA565" s="742"/>
      <c r="CZB565" s="1047"/>
      <c r="CZC565" s="744"/>
      <c r="CZD565" s="744"/>
      <c r="CZE565" s="1047"/>
      <c r="CZF565" s="1047"/>
      <c r="CZG565" s="1048"/>
      <c r="CZH565" s="1047"/>
      <c r="CZI565" s="1047"/>
      <c r="CZJ565" s="741"/>
      <c r="CZK565" s="992"/>
      <c r="CZL565" s="1049"/>
      <c r="CZM565" s="1050"/>
      <c r="CZN565" s="743"/>
      <c r="CZO565" s="928"/>
      <c r="CZP565" s="740"/>
      <c r="CZQ565" s="744"/>
      <c r="CZR565" s="744"/>
      <c r="CZS565" s="742"/>
      <c r="CZT565" s="1047"/>
      <c r="CZU565" s="744"/>
      <c r="CZV565" s="744"/>
      <c r="CZW565" s="1047"/>
      <c r="CZX565" s="1047"/>
      <c r="CZY565" s="1048"/>
      <c r="CZZ565" s="1047"/>
      <c r="DAA565" s="1047"/>
      <c r="DAB565" s="741"/>
      <c r="DAC565" s="992"/>
      <c r="DAD565" s="1049"/>
      <c r="DAE565" s="1050"/>
      <c r="DAF565" s="743"/>
      <c r="DAG565" s="928"/>
      <c r="DAH565" s="740"/>
      <c r="DAI565" s="744"/>
      <c r="DAJ565" s="744"/>
      <c r="DAK565" s="742"/>
      <c r="DAL565" s="1047"/>
      <c r="DAM565" s="744"/>
      <c r="DAN565" s="744"/>
      <c r="DAO565" s="1047"/>
      <c r="DAP565" s="1047"/>
      <c r="DAQ565" s="1048"/>
      <c r="DAR565" s="1047"/>
      <c r="DAS565" s="1047"/>
      <c r="DAT565" s="741"/>
      <c r="DAU565" s="992"/>
      <c r="DAV565" s="1049"/>
      <c r="DAW565" s="1050"/>
      <c r="DAX565" s="743"/>
      <c r="DAY565" s="928"/>
      <c r="DAZ565" s="740"/>
      <c r="DBA565" s="744"/>
      <c r="DBB565" s="744"/>
      <c r="DBC565" s="742"/>
      <c r="DBD565" s="1047"/>
      <c r="DBE565" s="744"/>
      <c r="DBF565" s="744"/>
      <c r="DBG565" s="1047"/>
      <c r="DBH565" s="1047"/>
      <c r="DBI565" s="1048"/>
      <c r="DBJ565" s="1047"/>
      <c r="DBK565" s="1047"/>
      <c r="DBL565" s="741"/>
      <c r="DBM565" s="992"/>
      <c r="DBN565" s="1049"/>
      <c r="DBO565" s="1050"/>
      <c r="DBP565" s="743"/>
      <c r="DBQ565" s="928"/>
      <c r="DBR565" s="740"/>
      <c r="DBS565" s="744"/>
      <c r="DBT565" s="744"/>
      <c r="DBU565" s="742"/>
      <c r="DBV565" s="1047"/>
      <c r="DBW565" s="744"/>
      <c r="DBX565" s="744"/>
      <c r="DBY565" s="1047"/>
      <c r="DBZ565" s="1047"/>
      <c r="DCA565" s="1048"/>
      <c r="DCB565" s="1047"/>
      <c r="DCC565" s="1047"/>
      <c r="DCD565" s="741"/>
      <c r="DCE565" s="992"/>
      <c r="DCF565" s="1049"/>
      <c r="DCG565" s="1050"/>
      <c r="DCH565" s="743"/>
      <c r="DCI565" s="928"/>
      <c r="DCJ565" s="740"/>
      <c r="DCK565" s="744"/>
      <c r="DCL565" s="744"/>
      <c r="DCM565" s="742"/>
      <c r="DCN565" s="1047"/>
      <c r="DCO565" s="744"/>
      <c r="DCP565" s="744"/>
      <c r="DCQ565" s="1047"/>
      <c r="DCR565" s="1047"/>
      <c r="DCS565" s="1048"/>
      <c r="DCT565" s="1047"/>
      <c r="DCU565" s="1047"/>
      <c r="DCV565" s="741"/>
      <c r="DCW565" s="992"/>
      <c r="DCX565" s="1049"/>
      <c r="DCY565" s="1050"/>
      <c r="DCZ565" s="743"/>
      <c r="DDA565" s="928"/>
      <c r="DDB565" s="740"/>
      <c r="DDC565" s="744"/>
      <c r="DDD565" s="744"/>
      <c r="DDE565" s="742"/>
      <c r="DDF565" s="1047"/>
      <c r="DDG565" s="744"/>
      <c r="DDH565" s="744"/>
      <c r="DDI565" s="1047"/>
      <c r="DDJ565" s="1047"/>
      <c r="DDK565" s="1048"/>
      <c r="DDL565" s="1047"/>
      <c r="DDM565" s="1047"/>
      <c r="DDN565" s="741"/>
      <c r="DDO565" s="992"/>
      <c r="DDP565" s="1049"/>
      <c r="DDQ565" s="1050"/>
      <c r="DDR565" s="743"/>
      <c r="DDS565" s="928"/>
      <c r="DDT565" s="740"/>
      <c r="DDU565" s="744"/>
      <c r="DDV565" s="744"/>
      <c r="DDW565" s="742"/>
      <c r="DDX565" s="1047"/>
      <c r="DDY565" s="744"/>
      <c r="DDZ565" s="744"/>
      <c r="DEA565" s="1047"/>
      <c r="DEB565" s="1047"/>
      <c r="DEC565" s="1048"/>
      <c r="DED565" s="1047"/>
      <c r="DEE565" s="1047"/>
      <c r="DEF565" s="741"/>
      <c r="DEG565" s="992"/>
      <c r="DEH565" s="1049"/>
      <c r="DEI565" s="1050"/>
      <c r="DEJ565" s="743"/>
      <c r="DEK565" s="928"/>
      <c r="DEL565" s="740"/>
      <c r="DEM565" s="744"/>
      <c r="DEN565" s="744"/>
      <c r="DEO565" s="742"/>
      <c r="DEP565" s="1047"/>
      <c r="DEQ565" s="744"/>
      <c r="DER565" s="744"/>
      <c r="DES565" s="1047"/>
      <c r="DET565" s="1047"/>
      <c r="DEU565" s="1048"/>
      <c r="DEV565" s="1047"/>
      <c r="DEW565" s="1047"/>
      <c r="DEX565" s="741"/>
      <c r="DEY565" s="992"/>
      <c r="DEZ565" s="1049"/>
      <c r="DFA565" s="1050"/>
      <c r="DFB565" s="743"/>
      <c r="DFC565" s="928"/>
      <c r="DFD565" s="740"/>
      <c r="DFE565" s="744"/>
      <c r="DFF565" s="744"/>
      <c r="DFG565" s="742"/>
      <c r="DFH565" s="1047"/>
      <c r="DFI565" s="744"/>
      <c r="DFJ565" s="744"/>
      <c r="DFK565" s="1047"/>
      <c r="DFL565" s="1047"/>
      <c r="DFM565" s="1048"/>
      <c r="DFN565" s="1047"/>
      <c r="DFO565" s="1047"/>
      <c r="DFP565" s="741"/>
      <c r="DFQ565" s="992"/>
      <c r="DFR565" s="1049"/>
      <c r="DFS565" s="1050"/>
      <c r="DFT565" s="743"/>
      <c r="DFU565" s="928"/>
      <c r="DFV565" s="740"/>
      <c r="DFW565" s="744"/>
      <c r="DFX565" s="744"/>
      <c r="DFY565" s="742"/>
      <c r="DFZ565" s="1047"/>
      <c r="DGA565" s="744"/>
      <c r="DGB565" s="744"/>
      <c r="DGC565" s="1047"/>
      <c r="DGD565" s="1047"/>
      <c r="DGE565" s="1048"/>
      <c r="DGF565" s="1047"/>
      <c r="DGG565" s="1047"/>
      <c r="DGH565" s="741"/>
      <c r="DGI565" s="992"/>
      <c r="DGJ565" s="1049"/>
      <c r="DGK565" s="1050"/>
      <c r="DGL565" s="743"/>
      <c r="DGM565" s="928"/>
      <c r="DGN565" s="740"/>
      <c r="DGO565" s="744"/>
      <c r="DGP565" s="744"/>
      <c r="DGQ565" s="742"/>
      <c r="DGR565" s="1047"/>
      <c r="DGS565" s="744"/>
      <c r="DGT565" s="744"/>
      <c r="DGU565" s="1047"/>
      <c r="DGV565" s="1047"/>
      <c r="DGW565" s="1048"/>
      <c r="DGX565" s="1047"/>
      <c r="DGY565" s="1047"/>
      <c r="DGZ565" s="741"/>
      <c r="DHA565" s="992"/>
      <c r="DHB565" s="1049"/>
      <c r="DHC565" s="1050"/>
      <c r="DHD565" s="743"/>
      <c r="DHE565" s="928"/>
      <c r="DHF565" s="740"/>
      <c r="DHG565" s="744"/>
      <c r="DHH565" s="744"/>
      <c r="DHI565" s="742"/>
      <c r="DHJ565" s="1047"/>
      <c r="DHK565" s="744"/>
      <c r="DHL565" s="744"/>
      <c r="DHM565" s="1047"/>
      <c r="DHN565" s="1047"/>
      <c r="DHO565" s="1048"/>
      <c r="DHP565" s="1047"/>
      <c r="DHQ565" s="1047"/>
      <c r="DHR565" s="741"/>
      <c r="DHS565" s="992"/>
      <c r="DHT565" s="1049"/>
      <c r="DHU565" s="1050"/>
      <c r="DHV565" s="743"/>
      <c r="DHW565" s="928"/>
      <c r="DHX565" s="740"/>
      <c r="DHY565" s="744"/>
      <c r="DHZ565" s="744"/>
      <c r="DIA565" s="742"/>
      <c r="DIB565" s="1047"/>
      <c r="DIC565" s="744"/>
      <c r="DID565" s="744"/>
      <c r="DIE565" s="1047"/>
      <c r="DIF565" s="1047"/>
      <c r="DIG565" s="1048"/>
      <c r="DIH565" s="1047"/>
      <c r="DII565" s="1047"/>
      <c r="DIJ565" s="741"/>
      <c r="DIK565" s="992"/>
      <c r="DIL565" s="1049"/>
      <c r="DIM565" s="1050"/>
      <c r="DIN565" s="743"/>
      <c r="DIO565" s="928"/>
      <c r="DIP565" s="740"/>
      <c r="DIQ565" s="744"/>
      <c r="DIR565" s="744"/>
      <c r="DIS565" s="742"/>
      <c r="DIT565" s="1047"/>
      <c r="DIU565" s="744"/>
      <c r="DIV565" s="744"/>
      <c r="DIW565" s="1047"/>
      <c r="DIX565" s="1047"/>
      <c r="DIY565" s="1048"/>
      <c r="DIZ565" s="1047"/>
      <c r="DJA565" s="1047"/>
      <c r="DJB565" s="741"/>
      <c r="DJC565" s="992"/>
      <c r="DJD565" s="1049"/>
      <c r="DJE565" s="1050"/>
      <c r="DJF565" s="743"/>
      <c r="DJG565" s="928"/>
      <c r="DJH565" s="740"/>
      <c r="DJI565" s="744"/>
      <c r="DJJ565" s="744"/>
      <c r="DJK565" s="742"/>
      <c r="DJL565" s="1047"/>
      <c r="DJM565" s="744"/>
      <c r="DJN565" s="744"/>
      <c r="DJO565" s="1047"/>
      <c r="DJP565" s="1047"/>
      <c r="DJQ565" s="1048"/>
      <c r="DJR565" s="1047"/>
      <c r="DJS565" s="1047"/>
      <c r="DJT565" s="741"/>
      <c r="DJU565" s="992"/>
      <c r="DJV565" s="1049"/>
      <c r="DJW565" s="1050"/>
      <c r="DJX565" s="743"/>
      <c r="DJY565" s="928"/>
      <c r="DJZ565" s="740"/>
      <c r="DKA565" s="744"/>
      <c r="DKB565" s="744"/>
      <c r="DKC565" s="742"/>
      <c r="DKD565" s="1047"/>
      <c r="DKE565" s="744"/>
      <c r="DKF565" s="744"/>
      <c r="DKG565" s="1047"/>
      <c r="DKH565" s="1047"/>
      <c r="DKI565" s="1048"/>
      <c r="DKJ565" s="1047"/>
      <c r="DKK565" s="1047"/>
      <c r="DKL565" s="741"/>
      <c r="DKM565" s="992"/>
      <c r="DKN565" s="1049"/>
      <c r="DKO565" s="1050"/>
      <c r="DKP565" s="743"/>
      <c r="DKQ565" s="928"/>
      <c r="DKR565" s="740"/>
      <c r="DKS565" s="744"/>
      <c r="DKT565" s="744"/>
      <c r="DKU565" s="742"/>
      <c r="DKV565" s="1047"/>
      <c r="DKW565" s="744"/>
      <c r="DKX565" s="744"/>
      <c r="DKY565" s="1047"/>
      <c r="DKZ565" s="1047"/>
      <c r="DLA565" s="1048"/>
      <c r="DLB565" s="1047"/>
      <c r="DLC565" s="1047"/>
      <c r="DLD565" s="741"/>
      <c r="DLE565" s="992"/>
      <c r="DLF565" s="1049"/>
      <c r="DLG565" s="1050"/>
      <c r="DLH565" s="743"/>
      <c r="DLI565" s="928"/>
      <c r="DLJ565" s="740"/>
      <c r="DLK565" s="744"/>
      <c r="DLL565" s="744"/>
      <c r="DLM565" s="742"/>
      <c r="DLN565" s="1047"/>
      <c r="DLO565" s="744"/>
      <c r="DLP565" s="744"/>
      <c r="DLQ565" s="1047"/>
      <c r="DLR565" s="1047"/>
      <c r="DLS565" s="1048"/>
      <c r="DLT565" s="1047"/>
      <c r="DLU565" s="1047"/>
      <c r="DLV565" s="741"/>
      <c r="DLW565" s="992"/>
      <c r="DLX565" s="1049"/>
      <c r="DLY565" s="1050"/>
      <c r="DLZ565" s="743"/>
      <c r="DMA565" s="928"/>
      <c r="DMB565" s="740"/>
      <c r="DMC565" s="744"/>
      <c r="DMD565" s="744"/>
      <c r="DME565" s="742"/>
      <c r="DMF565" s="1047"/>
      <c r="DMG565" s="744"/>
      <c r="DMH565" s="744"/>
      <c r="DMI565" s="1047"/>
      <c r="DMJ565" s="1047"/>
      <c r="DMK565" s="1048"/>
      <c r="DML565" s="1047"/>
      <c r="DMM565" s="1047"/>
      <c r="DMN565" s="741"/>
      <c r="DMO565" s="992"/>
      <c r="DMP565" s="1049"/>
      <c r="DMQ565" s="1050"/>
      <c r="DMR565" s="743"/>
      <c r="DMS565" s="928"/>
      <c r="DMT565" s="740"/>
      <c r="DMU565" s="744"/>
      <c r="DMV565" s="744"/>
      <c r="DMW565" s="742"/>
      <c r="DMX565" s="1047"/>
      <c r="DMY565" s="744"/>
      <c r="DMZ565" s="744"/>
      <c r="DNA565" s="1047"/>
      <c r="DNB565" s="1047"/>
      <c r="DNC565" s="1048"/>
      <c r="DND565" s="1047"/>
      <c r="DNE565" s="1047"/>
      <c r="DNF565" s="741"/>
      <c r="DNG565" s="992"/>
      <c r="DNH565" s="1049"/>
      <c r="DNI565" s="1050"/>
      <c r="DNJ565" s="743"/>
      <c r="DNK565" s="928"/>
      <c r="DNL565" s="740"/>
      <c r="DNM565" s="744"/>
      <c r="DNN565" s="744"/>
      <c r="DNO565" s="742"/>
      <c r="DNP565" s="1047"/>
      <c r="DNQ565" s="744"/>
      <c r="DNR565" s="744"/>
      <c r="DNS565" s="1047"/>
      <c r="DNT565" s="1047"/>
      <c r="DNU565" s="1048"/>
      <c r="DNV565" s="1047"/>
      <c r="DNW565" s="1047"/>
      <c r="DNX565" s="741"/>
      <c r="DNY565" s="992"/>
      <c r="DNZ565" s="1049"/>
      <c r="DOA565" s="1050"/>
      <c r="DOB565" s="743"/>
      <c r="DOC565" s="928"/>
      <c r="DOD565" s="740"/>
      <c r="DOE565" s="744"/>
      <c r="DOF565" s="744"/>
      <c r="DOG565" s="742"/>
      <c r="DOH565" s="1047"/>
      <c r="DOI565" s="744"/>
      <c r="DOJ565" s="744"/>
      <c r="DOK565" s="1047"/>
      <c r="DOL565" s="1047"/>
      <c r="DOM565" s="1048"/>
      <c r="DON565" s="1047"/>
      <c r="DOO565" s="1047"/>
      <c r="DOP565" s="741"/>
      <c r="DOQ565" s="992"/>
      <c r="DOR565" s="1049"/>
      <c r="DOS565" s="1050"/>
      <c r="DOT565" s="743"/>
      <c r="DOU565" s="928"/>
      <c r="DOV565" s="740"/>
      <c r="DOW565" s="744"/>
      <c r="DOX565" s="744"/>
      <c r="DOY565" s="742"/>
      <c r="DOZ565" s="1047"/>
      <c r="DPA565" s="744"/>
      <c r="DPB565" s="744"/>
      <c r="DPC565" s="1047"/>
      <c r="DPD565" s="1047"/>
      <c r="DPE565" s="1048"/>
      <c r="DPF565" s="1047"/>
      <c r="DPG565" s="1047"/>
      <c r="DPH565" s="741"/>
      <c r="DPI565" s="992"/>
      <c r="DPJ565" s="1049"/>
      <c r="DPK565" s="1050"/>
      <c r="DPL565" s="743"/>
      <c r="DPM565" s="928"/>
      <c r="DPN565" s="740"/>
      <c r="DPO565" s="744"/>
      <c r="DPP565" s="744"/>
      <c r="DPQ565" s="742"/>
      <c r="DPR565" s="1047"/>
      <c r="DPS565" s="744"/>
      <c r="DPT565" s="744"/>
      <c r="DPU565" s="1047"/>
      <c r="DPV565" s="1047"/>
      <c r="DPW565" s="1048"/>
      <c r="DPX565" s="1047"/>
      <c r="DPY565" s="1047"/>
      <c r="DPZ565" s="741"/>
      <c r="DQA565" s="992"/>
      <c r="DQB565" s="1049"/>
      <c r="DQC565" s="1050"/>
      <c r="DQD565" s="743"/>
      <c r="DQE565" s="928"/>
      <c r="DQF565" s="740"/>
      <c r="DQG565" s="744"/>
      <c r="DQH565" s="744"/>
      <c r="DQI565" s="742"/>
      <c r="DQJ565" s="1047"/>
      <c r="DQK565" s="744"/>
      <c r="DQL565" s="744"/>
      <c r="DQM565" s="1047"/>
      <c r="DQN565" s="1047"/>
      <c r="DQO565" s="1048"/>
      <c r="DQP565" s="1047"/>
      <c r="DQQ565" s="1047"/>
      <c r="DQR565" s="741"/>
      <c r="DQS565" s="992"/>
      <c r="DQT565" s="1049"/>
      <c r="DQU565" s="1050"/>
      <c r="DQV565" s="743"/>
      <c r="DQW565" s="928"/>
      <c r="DQX565" s="740"/>
      <c r="DQY565" s="744"/>
      <c r="DQZ565" s="744"/>
      <c r="DRA565" s="742"/>
      <c r="DRB565" s="1047"/>
      <c r="DRC565" s="744"/>
      <c r="DRD565" s="744"/>
      <c r="DRE565" s="1047"/>
      <c r="DRF565" s="1047"/>
      <c r="DRG565" s="1048"/>
      <c r="DRH565" s="1047"/>
      <c r="DRI565" s="1047"/>
      <c r="DRJ565" s="741"/>
      <c r="DRK565" s="992"/>
      <c r="DRL565" s="1049"/>
      <c r="DRM565" s="1050"/>
      <c r="DRN565" s="743"/>
      <c r="DRO565" s="928"/>
      <c r="DRP565" s="740"/>
      <c r="DRQ565" s="744"/>
      <c r="DRR565" s="744"/>
      <c r="DRS565" s="742"/>
      <c r="DRT565" s="1047"/>
      <c r="DRU565" s="744"/>
      <c r="DRV565" s="744"/>
      <c r="DRW565" s="1047"/>
      <c r="DRX565" s="1047"/>
      <c r="DRY565" s="1048"/>
      <c r="DRZ565" s="1047"/>
      <c r="DSA565" s="1047"/>
      <c r="DSB565" s="741"/>
      <c r="DSC565" s="992"/>
      <c r="DSD565" s="1049"/>
      <c r="DSE565" s="1050"/>
      <c r="DSF565" s="743"/>
      <c r="DSG565" s="928"/>
      <c r="DSH565" s="740"/>
      <c r="DSI565" s="744"/>
      <c r="DSJ565" s="744"/>
      <c r="DSK565" s="742"/>
      <c r="DSL565" s="1047"/>
      <c r="DSM565" s="744"/>
      <c r="DSN565" s="744"/>
      <c r="DSO565" s="1047"/>
      <c r="DSP565" s="1047"/>
      <c r="DSQ565" s="1048"/>
      <c r="DSR565" s="1047"/>
      <c r="DSS565" s="1047"/>
      <c r="DST565" s="741"/>
      <c r="DSU565" s="992"/>
      <c r="DSV565" s="1049"/>
      <c r="DSW565" s="1050"/>
      <c r="DSX565" s="743"/>
      <c r="DSY565" s="928"/>
      <c r="DSZ565" s="740"/>
      <c r="DTA565" s="744"/>
      <c r="DTB565" s="744"/>
      <c r="DTC565" s="742"/>
      <c r="DTD565" s="1047"/>
      <c r="DTE565" s="744"/>
      <c r="DTF565" s="744"/>
      <c r="DTG565" s="1047"/>
      <c r="DTH565" s="1047"/>
      <c r="DTI565" s="1048"/>
      <c r="DTJ565" s="1047"/>
      <c r="DTK565" s="1047"/>
      <c r="DTL565" s="741"/>
      <c r="DTM565" s="992"/>
      <c r="DTN565" s="1049"/>
      <c r="DTO565" s="1050"/>
      <c r="DTP565" s="743"/>
      <c r="DTQ565" s="928"/>
      <c r="DTR565" s="740"/>
      <c r="DTS565" s="744"/>
      <c r="DTT565" s="744"/>
      <c r="DTU565" s="742"/>
      <c r="DTV565" s="1047"/>
      <c r="DTW565" s="744"/>
      <c r="DTX565" s="744"/>
      <c r="DTY565" s="1047"/>
      <c r="DTZ565" s="1047"/>
      <c r="DUA565" s="1048"/>
      <c r="DUB565" s="1047"/>
      <c r="DUC565" s="1047"/>
      <c r="DUD565" s="741"/>
      <c r="DUE565" s="992"/>
      <c r="DUF565" s="1049"/>
      <c r="DUG565" s="1050"/>
      <c r="DUH565" s="743"/>
      <c r="DUI565" s="928"/>
      <c r="DUJ565" s="740"/>
      <c r="DUK565" s="744"/>
      <c r="DUL565" s="744"/>
      <c r="DUM565" s="742"/>
      <c r="DUN565" s="1047"/>
      <c r="DUO565" s="744"/>
      <c r="DUP565" s="744"/>
      <c r="DUQ565" s="1047"/>
      <c r="DUR565" s="1047"/>
      <c r="DUS565" s="1048"/>
      <c r="DUT565" s="1047"/>
      <c r="DUU565" s="1047"/>
      <c r="DUV565" s="741"/>
      <c r="DUW565" s="992"/>
      <c r="DUX565" s="1049"/>
      <c r="DUY565" s="1050"/>
      <c r="DUZ565" s="743"/>
      <c r="DVA565" s="928"/>
      <c r="DVB565" s="740"/>
      <c r="DVC565" s="744"/>
      <c r="DVD565" s="744"/>
      <c r="DVE565" s="742"/>
      <c r="DVF565" s="1047"/>
      <c r="DVG565" s="744"/>
      <c r="DVH565" s="744"/>
      <c r="DVI565" s="1047"/>
      <c r="DVJ565" s="1047"/>
      <c r="DVK565" s="1048"/>
      <c r="DVL565" s="1047"/>
      <c r="DVM565" s="1047"/>
      <c r="DVN565" s="741"/>
      <c r="DVO565" s="992"/>
      <c r="DVP565" s="1049"/>
      <c r="DVQ565" s="1050"/>
      <c r="DVR565" s="743"/>
      <c r="DVS565" s="928"/>
      <c r="DVT565" s="740"/>
      <c r="DVU565" s="744"/>
      <c r="DVV565" s="744"/>
      <c r="DVW565" s="742"/>
      <c r="DVX565" s="1047"/>
      <c r="DVY565" s="744"/>
      <c r="DVZ565" s="744"/>
      <c r="DWA565" s="1047"/>
      <c r="DWB565" s="1047"/>
      <c r="DWC565" s="1048"/>
      <c r="DWD565" s="1047"/>
      <c r="DWE565" s="1047"/>
      <c r="DWF565" s="741"/>
      <c r="DWG565" s="992"/>
      <c r="DWH565" s="1049"/>
      <c r="DWI565" s="1050"/>
      <c r="DWJ565" s="743"/>
      <c r="DWK565" s="928"/>
      <c r="DWL565" s="740"/>
      <c r="DWM565" s="744"/>
      <c r="DWN565" s="744"/>
      <c r="DWO565" s="742"/>
      <c r="DWP565" s="1047"/>
      <c r="DWQ565" s="744"/>
      <c r="DWR565" s="744"/>
      <c r="DWS565" s="1047"/>
      <c r="DWT565" s="1047"/>
      <c r="DWU565" s="1048"/>
      <c r="DWV565" s="1047"/>
      <c r="DWW565" s="1047"/>
      <c r="DWX565" s="741"/>
      <c r="DWY565" s="992"/>
      <c r="DWZ565" s="1049"/>
      <c r="DXA565" s="1050"/>
      <c r="DXB565" s="743"/>
      <c r="DXC565" s="928"/>
      <c r="DXD565" s="740"/>
      <c r="DXE565" s="744"/>
      <c r="DXF565" s="744"/>
      <c r="DXG565" s="742"/>
      <c r="DXH565" s="1047"/>
      <c r="DXI565" s="744"/>
      <c r="DXJ565" s="744"/>
      <c r="DXK565" s="1047"/>
      <c r="DXL565" s="1047"/>
      <c r="DXM565" s="1048"/>
      <c r="DXN565" s="1047"/>
      <c r="DXO565" s="1047"/>
      <c r="DXP565" s="741"/>
      <c r="DXQ565" s="992"/>
      <c r="DXR565" s="1049"/>
      <c r="DXS565" s="1050"/>
      <c r="DXT565" s="743"/>
      <c r="DXU565" s="928"/>
      <c r="DXV565" s="740"/>
      <c r="DXW565" s="744"/>
      <c r="DXX565" s="744"/>
      <c r="DXY565" s="742"/>
      <c r="DXZ565" s="1047"/>
      <c r="DYA565" s="744"/>
      <c r="DYB565" s="744"/>
      <c r="DYC565" s="1047"/>
      <c r="DYD565" s="1047"/>
      <c r="DYE565" s="1048"/>
      <c r="DYF565" s="1047"/>
      <c r="DYG565" s="1047"/>
      <c r="DYH565" s="741"/>
      <c r="DYI565" s="992"/>
      <c r="DYJ565" s="1049"/>
      <c r="DYK565" s="1050"/>
      <c r="DYL565" s="743"/>
      <c r="DYM565" s="928"/>
      <c r="DYN565" s="740"/>
      <c r="DYO565" s="744"/>
      <c r="DYP565" s="744"/>
      <c r="DYQ565" s="742"/>
      <c r="DYR565" s="1047"/>
      <c r="DYS565" s="744"/>
      <c r="DYT565" s="744"/>
      <c r="DYU565" s="1047"/>
      <c r="DYV565" s="1047"/>
      <c r="DYW565" s="1048"/>
      <c r="DYX565" s="1047"/>
      <c r="DYY565" s="1047"/>
      <c r="DYZ565" s="741"/>
      <c r="DZA565" s="992"/>
      <c r="DZB565" s="1049"/>
      <c r="DZC565" s="1050"/>
      <c r="DZD565" s="743"/>
      <c r="DZE565" s="928"/>
      <c r="DZF565" s="740"/>
      <c r="DZG565" s="744"/>
      <c r="DZH565" s="744"/>
      <c r="DZI565" s="742"/>
      <c r="DZJ565" s="1047"/>
      <c r="DZK565" s="744"/>
      <c r="DZL565" s="744"/>
      <c r="DZM565" s="1047"/>
      <c r="DZN565" s="1047"/>
      <c r="DZO565" s="1048"/>
      <c r="DZP565" s="1047"/>
      <c r="DZQ565" s="1047"/>
      <c r="DZR565" s="741"/>
      <c r="DZS565" s="992"/>
      <c r="DZT565" s="1049"/>
      <c r="DZU565" s="1050"/>
      <c r="DZV565" s="743"/>
      <c r="DZW565" s="928"/>
      <c r="DZX565" s="740"/>
      <c r="DZY565" s="744"/>
      <c r="DZZ565" s="744"/>
      <c r="EAA565" s="742"/>
      <c r="EAB565" s="1047"/>
      <c r="EAC565" s="744"/>
      <c r="EAD565" s="744"/>
      <c r="EAE565" s="1047"/>
      <c r="EAF565" s="1047"/>
      <c r="EAG565" s="1048"/>
      <c r="EAH565" s="1047"/>
      <c r="EAI565" s="1047"/>
      <c r="EAJ565" s="741"/>
      <c r="EAK565" s="992"/>
      <c r="EAL565" s="1049"/>
      <c r="EAM565" s="1050"/>
      <c r="EAN565" s="743"/>
      <c r="EAO565" s="928"/>
      <c r="EAP565" s="740"/>
      <c r="EAQ565" s="744"/>
      <c r="EAR565" s="744"/>
      <c r="EAS565" s="742"/>
      <c r="EAT565" s="1047"/>
      <c r="EAU565" s="744"/>
      <c r="EAV565" s="744"/>
      <c r="EAW565" s="1047"/>
      <c r="EAX565" s="1047"/>
      <c r="EAY565" s="1048"/>
      <c r="EAZ565" s="1047"/>
      <c r="EBA565" s="1047"/>
      <c r="EBB565" s="741"/>
      <c r="EBC565" s="992"/>
      <c r="EBD565" s="1049"/>
      <c r="EBE565" s="1050"/>
      <c r="EBF565" s="743"/>
      <c r="EBG565" s="928"/>
      <c r="EBH565" s="740"/>
      <c r="EBI565" s="744"/>
      <c r="EBJ565" s="744"/>
      <c r="EBK565" s="742"/>
      <c r="EBL565" s="1047"/>
      <c r="EBM565" s="744"/>
      <c r="EBN565" s="744"/>
      <c r="EBO565" s="1047"/>
      <c r="EBP565" s="1047"/>
      <c r="EBQ565" s="1048"/>
      <c r="EBR565" s="1047"/>
      <c r="EBS565" s="1047"/>
      <c r="EBT565" s="741"/>
      <c r="EBU565" s="992"/>
      <c r="EBV565" s="1049"/>
      <c r="EBW565" s="1050"/>
      <c r="EBX565" s="743"/>
      <c r="EBY565" s="928"/>
      <c r="EBZ565" s="740"/>
      <c r="ECA565" s="744"/>
      <c r="ECB565" s="744"/>
      <c r="ECC565" s="742"/>
      <c r="ECD565" s="1047"/>
      <c r="ECE565" s="744"/>
      <c r="ECF565" s="744"/>
      <c r="ECG565" s="1047"/>
      <c r="ECH565" s="1047"/>
      <c r="ECI565" s="1048"/>
      <c r="ECJ565" s="1047"/>
      <c r="ECK565" s="1047"/>
      <c r="ECL565" s="741"/>
      <c r="ECM565" s="992"/>
      <c r="ECN565" s="1049"/>
      <c r="ECO565" s="1050"/>
      <c r="ECP565" s="743"/>
      <c r="ECQ565" s="928"/>
      <c r="ECR565" s="740"/>
      <c r="ECS565" s="744"/>
      <c r="ECT565" s="744"/>
      <c r="ECU565" s="742"/>
      <c r="ECV565" s="1047"/>
      <c r="ECW565" s="744"/>
      <c r="ECX565" s="744"/>
      <c r="ECY565" s="1047"/>
      <c r="ECZ565" s="1047"/>
      <c r="EDA565" s="1048"/>
      <c r="EDB565" s="1047"/>
      <c r="EDC565" s="1047"/>
      <c r="EDD565" s="741"/>
      <c r="EDE565" s="992"/>
      <c r="EDF565" s="1049"/>
      <c r="EDG565" s="1050"/>
      <c r="EDH565" s="743"/>
      <c r="EDI565" s="928"/>
      <c r="EDJ565" s="740"/>
      <c r="EDK565" s="744"/>
      <c r="EDL565" s="744"/>
      <c r="EDM565" s="742"/>
      <c r="EDN565" s="1047"/>
      <c r="EDO565" s="744"/>
      <c r="EDP565" s="744"/>
      <c r="EDQ565" s="1047"/>
      <c r="EDR565" s="1047"/>
      <c r="EDS565" s="1048"/>
      <c r="EDT565" s="1047"/>
      <c r="EDU565" s="1047"/>
      <c r="EDV565" s="741"/>
      <c r="EDW565" s="992"/>
      <c r="EDX565" s="1049"/>
      <c r="EDY565" s="1050"/>
      <c r="EDZ565" s="743"/>
      <c r="EEA565" s="928"/>
      <c r="EEB565" s="740"/>
      <c r="EEC565" s="744"/>
      <c r="EED565" s="744"/>
      <c r="EEE565" s="742"/>
      <c r="EEF565" s="1047"/>
      <c r="EEG565" s="744"/>
      <c r="EEH565" s="744"/>
      <c r="EEI565" s="1047"/>
      <c r="EEJ565" s="1047"/>
      <c r="EEK565" s="1048"/>
      <c r="EEL565" s="1047"/>
      <c r="EEM565" s="1047"/>
      <c r="EEN565" s="741"/>
      <c r="EEO565" s="992"/>
      <c r="EEP565" s="1049"/>
      <c r="EEQ565" s="1050"/>
      <c r="EER565" s="743"/>
      <c r="EES565" s="928"/>
      <c r="EET565" s="740"/>
      <c r="EEU565" s="744"/>
      <c r="EEV565" s="744"/>
      <c r="EEW565" s="742"/>
      <c r="EEX565" s="1047"/>
      <c r="EEY565" s="744"/>
      <c r="EEZ565" s="744"/>
      <c r="EFA565" s="1047"/>
      <c r="EFB565" s="1047"/>
      <c r="EFC565" s="1048"/>
      <c r="EFD565" s="1047"/>
      <c r="EFE565" s="1047"/>
      <c r="EFF565" s="741"/>
      <c r="EFG565" s="992"/>
      <c r="EFH565" s="1049"/>
      <c r="EFI565" s="1050"/>
      <c r="EFJ565" s="743"/>
      <c r="EFK565" s="928"/>
      <c r="EFL565" s="740"/>
      <c r="EFM565" s="744"/>
      <c r="EFN565" s="744"/>
      <c r="EFO565" s="742"/>
      <c r="EFP565" s="1047"/>
      <c r="EFQ565" s="744"/>
      <c r="EFR565" s="744"/>
      <c r="EFS565" s="1047"/>
      <c r="EFT565" s="1047"/>
      <c r="EFU565" s="1048"/>
      <c r="EFV565" s="1047"/>
      <c r="EFW565" s="1047"/>
      <c r="EFX565" s="741"/>
      <c r="EFY565" s="992"/>
      <c r="EFZ565" s="1049"/>
      <c r="EGA565" s="1050"/>
      <c r="EGB565" s="743"/>
      <c r="EGC565" s="928"/>
      <c r="EGD565" s="740"/>
      <c r="EGE565" s="744"/>
      <c r="EGF565" s="744"/>
      <c r="EGG565" s="742"/>
      <c r="EGH565" s="1047"/>
      <c r="EGI565" s="744"/>
      <c r="EGJ565" s="744"/>
      <c r="EGK565" s="1047"/>
      <c r="EGL565" s="1047"/>
      <c r="EGM565" s="1048"/>
      <c r="EGN565" s="1047"/>
      <c r="EGO565" s="1047"/>
      <c r="EGP565" s="741"/>
      <c r="EGQ565" s="992"/>
      <c r="EGR565" s="1049"/>
      <c r="EGS565" s="1050"/>
      <c r="EGT565" s="743"/>
      <c r="EGU565" s="928"/>
      <c r="EGV565" s="740"/>
      <c r="EGW565" s="744"/>
      <c r="EGX565" s="744"/>
      <c r="EGY565" s="742"/>
      <c r="EGZ565" s="1047"/>
      <c r="EHA565" s="744"/>
      <c r="EHB565" s="744"/>
      <c r="EHC565" s="1047"/>
      <c r="EHD565" s="1047"/>
      <c r="EHE565" s="1048"/>
      <c r="EHF565" s="1047"/>
      <c r="EHG565" s="1047"/>
      <c r="EHH565" s="741"/>
      <c r="EHI565" s="992"/>
      <c r="EHJ565" s="1049"/>
      <c r="EHK565" s="1050"/>
      <c r="EHL565" s="743"/>
      <c r="EHM565" s="928"/>
      <c r="EHN565" s="740"/>
      <c r="EHO565" s="744"/>
      <c r="EHP565" s="744"/>
      <c r="EHQ565" s="742"/>
      <c r="EHR565" s="1047"/>
      <c r="EHS565" s="744"/>
      <c r="EHT565" s="744"/>
      <c r="EHU565" s="1047"/>
      <c r="EHV565" s="1047"/>
      <c r="EHW565" s="1048"/>
      <c r="EHX565" s="1047"/>
      <c r="EHY565" s="1047"/>
      <c r="EHZ565" s="741"/>
      <c r="EIA565" s="992"/>
      <c r="EIB565" s="1049"/>
      <c r="EIC565" s="1050"/>
      <c r="EID565" s="743"/>
      <c r="EIE565" s="928"/>
      <c r="EIF565" s="740"/>
      <c r="EIG565" s="744"/>
      <c r="EIH565" s="744"/>
      <c r="EII565" s="742"/>
      <c r="EIJ565" s="1047"/>
      <c r="EIK565" s="744"/>
      <c r="EIL565" s="744"/>
      <c r="EIM565" s="1047"/>
      <c r="EIN565" s="1047"/>
      <c r="EIO565" s="1048"/>
      <c r="EIP565" s="1047"/>
      <c r="EIQ565" s="1047"/>
      <c r="EIR565" s="741"/>
      <c r="EIS565" s="992"/>
      <c r="EIT565" s="1049"/>
      <c r="EIU565" s="1050"/>
      <c r="EIV565" s="743"/>
      <c r="EIW565" s="928"/>
      <c r="EIX565" s="740"/>
      <c r="EIY565" s="744"/>
      <c r="EIZ565" s="744"/>
      <c r="EJA565" s="742"/>
      <c r="EJB565" s="1047"/>
      <c r="EJC565" s="744"/>
      <c r="EJD565" s="744"/>
      <c r="EJE565" s="1047"/>
      <c r="EJF565" s="1047"/>
      <c r="EJG565" s="1048"/>
      <c r="EJH565" s="1047"/>
      <c r="EJI565" s="1047"/>
      <c r="EJJ565" s="741"/>
      <c r="EJK565" s="992"/>
      <c r="EJL565" s="1049"/>
      <c r="EJM565" s="1050"/>
      <c r="EJN565" s="743"/>
      <c r="EJO565" s="928"/>
      <c r="EJP565" s="740"/>
      <c r="EJQ565" s="744"/>
      <c r="EJR565" s="744"/>
      <c r="EJS565" s="742"/>
      <c r="EJT565" s="1047"/>
      <c r="EJU565" s="744"/>
      <c r="EJV565" s="744"/>
      <c r="EJW565" s="1047"/>
      <c r="EJX565" s="1047"/>
      <c r="EJY565" s="1048"/>
      <c r="EJZ565" s="1047"/>
      <c r="EKA565" s="1047"/>
      <c r="EKB565" s="741"/>
      <c r="EKC565" s="992"/>
      <c r="EKD565" s="1049"/>
      <c r="EKE565" s="1050"/>
      <c r="EKF565" s="743"/>
      <c r="EKG565" s="928"/>
      <c r="EKH565" s="740"/>
      <c r="EKI565" s="744"/>
      <c r="EKJ565" s="744"/>
      <c r="EKK565" s="742"/>
      <c r="EKL565" s="1047"/>
      <c r="EKM565" s="744"/>
      <c r="EKN565" s="744"/>
      <c r="EKO565" s="1047"/>
      <c r="EKP565" s="1047"/>
      <c r="EKQ565" s="1048"/>
      <c r="EKR565" s="1047"/>
      <c r="EKS565" s="1047"/>
      <c r="EKT565" s="741"/>
      <c r="EKU565" s="992"/>
      <c r="EKV565" s="1049"/>
      <c r="EKW565" s="1050"/>
      <c r="EKX565" s="743"/>
      <c r="EKY565" s="928"/>
      <c r="EKZ565" s="740"/>
      <c r="ELA565" s="744"/>
      <c r="ELB565" s="744"/>
      <c r="ELC565" s="742"/>
      <c r="ELD565" s="1047"/>
      <c r="ELE565" s="744"/>
      <c r="ELF565" s="744"/>
      <c r="ELG565" s="1047"/>
      <c r="ELH565" s="1047"/>
      <c r="ELI565" s="1048"/>
      <c r="ELJ565" s="1047"/>
      <c r="ELK565" s="1047"/>
      <c r="ELL565" s="741"/>
      <c r="ELM565" s="992"/>
      <c r="ELN565" s="1049"/>
      <c r="ELO565" s="1050"/>
      <c r="ELP565" s="743"/>
      <c r="ELQ565" s="928"/>
      <c r="ELR565" s="740"/>
      <c r="ELS565" s="744"/>
      <c r="ELT565" s="744"/>
      <c r="ELU565" s="742"/>
      <c r="ELV565" s="1047"/>
      <c r="ELW565" s="744"/>
      <c r="ELX565" s="744"/>
      <c r="ELY565" s="1047"/>
      <c r="ELZ565" s="1047"/>
      <c r="EMA565" s="1048"/>
      <c r="EMB565" s="1047"/>
      <c r="EMC565" s="1047"/>
      <c r="EMD565" s="741"/>
      <c r="EME565" s="992"/>
      <c r="EMF565" s="1049"/>
      <c r="EMG565" s="1050"/>
      <c r="EMH565" s="743"/>
      <c r="EMI565" s="928"/>
      <c r="EMJ565" s="740"/>
      <c r="EMK565" s="744"/>
      <c r="EML565" s="744"/>
      <c r="EMM565" s="742"/>
      <c r="EMN565" s="1047"/>
      <c r="EMO565" s="744"/>
      <c r="EMP565" s="744"/>
      <c r="EMQ565" s="1047"/>
      <c r="EMR565" s="1047"/>
      <c r="EMS565" s="1048"/>
      <c r="EMT565" s="1047"/>
      <c r="EMU565" s="1047"/>
      <c r="EMV565" s="741"/>
      <c r="EMW565" s="992"/>
      <c r="EMX565" s="1049"/>
      <c r="EMY565" s="1050"/>
      <c r="EMZ565" s="743"/>
      <c r="ENA565" s="928"/>
      <c r="ENB565" s="740"/>
      <c r="ENC565" s="744"/>
      <c r="END565" s="744"/>
      <c r="ENE565" s="742"/>
      <c r="ENF565" s="1047"/>
      <c r="ENG565" s="744"/>
      <c r="ENH565" s="744"/>
      <c r="ENI565" s="1047"/>
      <c r="ENJ565" s="1047"/>
      <c r="ENK565" s="1048"/>
      <c r="ENL565" s="1047"/>
      <c r="ENM565" s="1047"/>
      <c r="ENN565" s="741"/>
      <c r="ENO565" s="992"/>
      <c r="ENP565" s="1049"/>
      <c r="ENQ565" s="1050"/>
      <c r="ENR565" s="743"/>
      <c r="ENS565" s="928"/>
      <c r="ENT565" s="740"/>
      <c r="ENU565" s="744"/>
      <c r="ENV565" s="744"/>
      <c r="ENW565" s="742"/>
      <c r="ENX565" s="1047"/>
      <c r="ENY565" s="744"/>
      <c r="ENZ565" s="744"/>
      <c r="EOA565" s="1047"/>
      <c r="EOB565" s="1047"/>
      <c r="EOC565" s="1048"/>
      <c r="EOD565" s="1047"/>
      <c r="EOE565" s="1047"/>
      <c r="EOF565" s="741"/>
      <c r="EOG565" s="992"/>
      <c r="EOH565" s="1049"/>
      <c r="EOI565" s="1050"/>
      <c r="EOJ565" s="743"/>
      <c r="EOK565" s="928"/>
      <c r="EOL565" s="740"/>
      <c r="EOM565" s="744"/>
      <c r="EON565" s="744"/>
      <c r="EOO565" s="742"/>
      <c r="EOP565" s="1047"/>
      <c r="EOQ565" s="744"/>
      <c r="EOR565" s="744"/>
      <c r="EOS565" s="1047"/>
      <c r="EOT565" s="1047"/>
      <c r="EOU565" s="1048"/>
      <c r="EOV565" s="1047"/>
      <c r="EOW565" s="1047"/>
      <c r="EOX565" s="741"/>
      <c r="EOY565" s="992"/>
      <c r="EOZ565" s="1049"/>
      <c r="EPA565" s="1050"/>
      <c r="EPB565" s="743"/>
      <c r="EPC565" s="928"/>
      <c r="EPD565" s="740"/>
      <c r="EPE565" s="744"/>
      <c r="EPF565" s="744"/>
      <c r="EPG565" s="742"/>
      <c r="EPH565" s="1047"/>
      <c r="EPI565" s="744"/>
      <c r="EPJ565" s="744"/>
      <c r="EPK565" s="1047"/>
      <c r="EPL565" s="1047"/>
      <c r="EPM565" s="1048"/>
      <c r="EPN565" s="1047"/>
      <c r="EPO565" s="1047"/>
      <c r="EPP565" s="741"/>
      <c r="EPQ565" s="992"/>
      <c r="EPR565" s="1049"/>
      <c r="EPS565" s="1050"/>
      <c r="EPT565" s="743"/>
      <c r="EPU565" s="928"/>
      <c r="EPV565" s="740"/>
      <c r="EPW565" s="744"/>
      <c r="EPX565" s="744"/>
      <c r="EPY565" s="742"/>
      <c r="EPZ565" s="1047"/>
      <c r="EQA565" s="744"/>
      <c r="EQB565" s="744"/>
      <c r="EQC565" s="1047"/>
      <c r="EQD565" s="1047"/>
      <c r="EQE565" s="1048"/>
      <c r="EQF565" s="1047"/>
      <c r="EQG565" s="1047"/>
      <c r="EQH565" s="741"/>
      <c r="EQI565" s="992"/>
      <c r="EQJ565" s="1049"/>
      <c r="EQK565" s="1050"/>
      <c r="EQL565" s="743"/>
      <c r="EQM565" s="928"/>
      <c r="EQN565" s="740"/>
      <c r="EQO565" s="744"/>
      <c r="EQP565" s="744"/>
      <c r="EQQ565" s="742"/>
      <c r="EQR565" s="1047"/>
      <c r="EQS565" s="744"/>
      <c r="EQT565" s="744"/>
      <c r="EQU565" s="1047"/>
      <c r="EQV565" s="1047"/>
      <c r="EQW565" s="1048"/>
      <c r="EQX565" s="1047"/>
      <c r="EQY565" s="1047"/>
      <c r="EQZ565" s="741"/>
      <c r="ERA565" s="992"/>
      <c r="ERB565" s="1049"/>
      <c r="ERC565" s="1050"/>
      <c r="ERD565" s="743"/>
      <c r="ERE565" s="928"/>
      <c r="ERF565" s="740"/>
      <c r="ERG565" s="744"/>
      <c r="ERH565" s="744"/>
      <c r="ERI565" s="742"/>
      <c r="ERJ565" s="1047"/>
      <c r="ERK565" s="744"/>
      <c r="ERL565" s="744"/>
      <c r="ERM565" s="1047"/>
      <c r="ERN565" s="1047"/>
      <c r="ERO565" s="1048"/>
      <c r="ERP565" s="1047"/>
      <c r="ERQ565" s="1047"/>
      <c r="ERR565" s="741"/>
      <c r="ERS565" s="992"/>
      <c r="ERT565" s="1049"/>
      <c r="ERU565" s="1050"/>
      <c r="ERV565" s="743"/>
      <c r="ERW565" s="928"/>
      <c r="ERX565" s="740"/>
      <c r="ERY565" s="744"/>
      <c r="ERZ565" s="744"/>
      <c r="ESA565" s="742"/>
      <c r="ESB565" s="1047"/>
      <c r="ESC565" s="744"/>
      <c r="ESD565" s="744"/>
      <c r="ESE565" s="1047"/>
      <c r="ESF565" s="1047"/>
      <c r="ESG565" s="1048"/>
      <c r="ESH565" s="1047"/>
      <c r="ESI565" s="1047"/>
      <c r="ESJ565" s="741"/>
      <c r="ESK565" s="992"/>
      <c r="ESL565" s="1049"/>
      <c r="ESM565" s="1050"/>
      <c r="ESN565" s="743"/>
      <c r="ESO565" s="928"/>
      <c r="ESP565" s="740"/>
      <c r="ESQ565" s="744"/>
      <c r="ESR565" s="744"/>
      <c r="ESS565" s="742"/>
      <c r="EST565" s="1047"/>
      <c r="ESU565" s="744"/>
      <c r="ESV565" s="744"/>
      <c r="ESW565" s="1047"/>
      <c r="ESX565" s="1047"/>
      <c r="ESY565" s="1048"/>
      <c r="ESZ565" s="1047"/>
      <c r="ETA565" s="1047"/>
      <c r="ETB565" s="741"/>
      <c r="ETC565" s="992"/>
      <c r="ETD565" s="1049"/>
      <c r="ETE565" s="1050"/>
      <c r="ETF565" s="743"/>
      <c r="ETG565" s="928"/>
      <c r="ETH565" s="740"/>
      <c r="ETI565" s="744"/>
      <c r="ETJ565" s="744"/>
      <c r="ETK565" s="742"/>
      <c r="ETL565" s="1047"/>
      <c r="ETM565" s="744"/>
      <c r="ETN565" s="744"/>
      <c r="ETO565" s="1047"/>
      <c r="ETP565" s="1047"/>
      <c r="ETQ565" s="1048"/>
      <c r="ETR565" s="1047"/>
      <c r="ETS565" s="1047"/>
      <c r="ETT565" s="741"/>
      <c r="ETU565" s="992"/>
      <c r="ETV565" s="1049"/>
      <c r="ETW565" s="1050"/>
      <c r="ETX565" s="743"/>
      <c r="ETY565" s="928"/>
      <c r="ETZ565" s="740"/>
      <c r="EUA565" s="744"/>
      <c r="EUB565" s="744"/>
      <c r="EUC565" s="742"/>
      <c r="EUD565" s="1047"/>
      <c r="EUE565" s="744"/>
      <c r="EUF565" s="744"/>
      <c r="EUG565" s="1047"/>
      <c r="EUH565" s="1047"/>
      <c r="EUI565" s="1048"/>
      <c r="EUJ565" s="1047"/>
      <c r="EUK565" s="1047"/>
      <c r="EUL565" s="741"/>
      <c r="EUM565" s="992"/>
      <c r="EUN565" s="1049"/>
      <c r="EUO565" s="1050"/>
      <c r="EUP565" s="743"/>
      <c r="EUQ565" s="928"/>
      <c r="EUR565" s="740"/>
      <c r="EUS565" s="744"/>
      <c r="EUT565" s="744"/>
      <c r="EUU565" s="742"/>
      <c r="EUV565" s="1047"/>
      <c r="EUW565" s="744"/>
      <c r="EUX565" s="744"/>
      <c r="EUY565" s="1047"/>
      <c r="EUZ565" s="1047"/>
      <c r="EVA565" s="1048"/>
      <c r="EVB565" s="1047"/>
      <c r="EVC565" s="1047"/>
      <c r="EVD565" s="741"/>
      <c r="EVE565" s="992"/>
      <c r="EVF565" s="1049"/>
      <c r="EVG565" s="1050"/>
      <c r="EVH565" s="743"/>
      <c r="EVI565" s="928"/>
      <c r="EVJ565" s="740"/>
      <c r="EVK565" s="744"/>
      <c r="EVL565" s="744"/>
      <c r="EVM565" s="742"/>
      <c r="EVN565" s="1047"/>
      <c r="EVO565" s="744"/>
      <c r="EVP565" s="744"/>
      <c r="EVQ565" s="1047"/>
      <c r="EVR565" s="1047"/>
      <c r="EVS565" s="1048"/>
      <c r="EVT565" s="1047"/>
      <c r="EVU565" s="1047"/>
      <c r="EVV565" s="741"/>
      <c r="EVW565" s="992"/>
      <c r="EVX565" s="1049"/>
      <c r="EVY565" s="1050"/>
      <c r="EVZ565" s="743"/>
      <c r="EWA565" s="928"/>
      <c r="EWB565" s="740"/>
      <c r="EWC565" s="744"/>
      <c r="EWD565" s="744"/>
      <c r="EWE565" s="742"/>
      <c r="EWF565" s="1047"/>
      <c r="EWG565" s="744"/>
      <c r="EWH565" s="744"/>
      <c r="EWI565" s="1047"/>
      <c r="EWJ565" s="1047"/>
      <c r="EWK565" s="1048"/>
      <c r="EWL565" s="1047"/>
      <c r="EWM565" s="1047"/>
      <c r="EWN565" s="741"/>
      <c r="EWO565" s="992"/>
      <c r="EWP565" s="1049"/>
      <c r="EWQ565" s="1050"/>
      <c r="EWR565" s="743"/>
      <c r="EWS565" s="928"/>
      <c r="EWT565" s="740"/>
      <c r="EWU565" s="744"/>
      <c r="EWV565" s="744"/>
      <c r="EWW565" s="742"/>
      <c r="EWX565" s="1047"/>
      <c r="EWY565" s="744"/>
      <c r="EWZ565" s="744"/>
      <c r="EXA565" s="1047"/>
      <c r="EXB565" s="1047"/>
      <c r="EXC565" s="1048"/>
      <c r="EXD565" s="1047"/>
      <c r="EXE565" s="1047"/>
      <c r="EXF565" s="741"/>
      <c r="EXG565" s="992"/>
      <c r="EXH565" s="1049"/>
      <c r="EXI565" s="1050"/>
      <c r="EXJ565" s="743"/>
      <c r="EXK565" s="928"/>
      <c r="EXL565" s="740"/>
      <c r="EXM565" s="744"/>
      <c r="EXN565" s="744"/>
      <c r="EXO565" s="742"/>
      <c r="EXP565" s="1047"/>
      <c r="EXQ565" s="744"/>
      <c r="EXR565" s="744"/>
      <c r="EXS565" s="1047"/>
      <c r="EXT565" s="1047"/>
      <c r="EXU565" s="1048"/>
      <c r="EXV565" s="1047"/>
      <c r="EXW565" s="1047"/>
      <c r="EXX565" s="741"/>
      <c r="EXY565" s="992"/>
      <c r="EXZ565" s="1049"/>
      <c r="EYA565" s="1050"/>
      <c r="EYB565" s="743"/>
      <c r="EYC565" s="928"/>
      <c r="EYD565" s="740"/>
      <c r="EYE565" s="744"/>
      <c r="EYF565" s="744"/>
      <c r="EYG565" s="742"/>
      <c r="EYH565" s="1047"/>
      <c r="EYI565" s="744"/>
      <c r="EYJ565" s="744"/>
      <c r="EYK565" s="1047"/>
      <c r="EYL565" s="1047"/>
      <c r="EYM565" s="1048"/>
      <c r="EYN565" s="1047"/>
      <c r="EYO565" s="1047"/>
      <c r="EYP565" s="741"/>
      <c r="EYQ565" s="992"/>
      <c r="EYR565" s="1049"/>
      <c r="EYS565" s="1050"/>
      <c r="EYT565" s="743"/>
      <c r="EYU565" s="928"/>
      <c r="EYV565" s="740"/>
      <c r="EYW565" s="744"/>
      <c r="EYX565" s="744"/>
      <c r="EYY565" s="742"/>
      <c r="EYZ565" s="1047"/>
      <c r="EZA565" s="744"/>
      <c r="EZB565" s="744"/>
      <c r="EZC565" s="1047"/>
      <c r="EZD565" s="1047"/>
      <c r="EZE565" s="1048"/>
      <c r="EZF565" s="1047"/>
      <c r="EZG565" s="1047"/>
      <c r="EZH565" s="741"/>
      <c r="EZI565" s="992"/>
      <c r="EZJ565" s="1049"/>
      <c r="EZK565" s="1050"/>
      <c r="EZL565" s="743"/>
      <c r="EZM565" s="928"/>
      <c r="EZN565" s="740"/>
      <c r="EZO565" s="744"/>
      <c r="EZP565" s="744"/>
      <c r="EZQ565" s="742"/>
      <c r="EZR565" s="1047"/>
      <c r="EZS565" s="744"/>
      <c r="EZT565" s="744"/>
      <c r="EZU565" s="1047"/>
      <c r="EZV565" s="1047"/>
      <c r="EZW565" s="1048"/>
      <c r="EZX565" s="1047"/>
      <c r="EZY565" s="1047"/>
      <c r="EZZ565" s="741"/>
      <c r="FAA565" s="992"/>
      <c r="FAB565" s="1049"/>
      <c r="FAC565" s="1050"/>
      <c r="FAD565" s="743"/>
      <c r="FAE565" s="928"/>
      <c r="FAF565" s="740"/>
      <c r="FAG565" s="744"/>
      <c r="FAH565" s="744"/>
      <c r="FAI565" s="742"/>
      <c r="FAJ565" s="1047"/>
      <c r="FAK565" s="744"/>
      <c r="FAL565" s="744"/>
      <c r="FAM565" s="1047"/>
      <c r="FAN565" s="1047"/>
      <c r="FAO565" s="1048"/>
      <c r="FAP565" s="1047"/>
      <c r="FAQ565" s="1047"/>
      <c r="FAR565" s="741"/>
      <c r="FAS565" s="992"/>
      <c r="FAT565" s="1049"/>
      <c r="FAU565" s="1050"/>
      <c r="FAV565" s="743"/>
      <c r="FAW565" s="928"/>
      <c r="FAX565" s="740"/>
      <c r="FAY565" s="744"/>
      <c r="FAZ565" s="744"/>
      <c r="FBA565" s="742"/>
      <c r="FBB565" s="1047"/>
      <c r="FBC565" s="744"/>
      <c r="FBD565" s="744"/>
      <c r="FBE565" s="1047"/>
      <c r="FBF565" s="1047"/>
      <c r="FBG565" s="1048"/>
      <c r="FBH565" s="1047"/>
      <c r="FBI565" s="1047"/>
      <c r="FBJ565" s="741"/>
      <c r="FBK565" s="992"/>
      <c r="FBL565" s="1049"/>
      <c r="FBM565" s="1050"/>
      <c r="FBN565" s="743"/>
      <c r="FBO565" s="928"/>
      <c r="FBP565" s="740"/>
      <c r="FBQ565" s="744"/>
      <c r="FBR565" s="744"/>
      <c r="FBS565" s="742"/>
      <c r="FBT565" s="1047"/>
      <c r="FBU565" s="744"/>
      <c r="FBV565" s="744"/>
      <c r="FBW565" s="1047"/>
      <c r="FBX565" s="1047"/>
      <c r="FBY565" s="1048"/>
      <c r="FBZ565" s="1047"/>
      <c r="FCA565" s="1047"/>
      <c r="FCB565" s="741"/>
      <c r="FCC565" s="992"/>
      <c r="FCD565" s="1049"/>
      <c r="FCE565" s="1050"/>
      <c r="FCF565" s="743"/>
      <c r="FCG565" s="928"/>
      <c r="FCH565" s="740"/>
      <c r="FCI565" s="744"/>
      <c r="FCJ565" s="744"/>
      <c r="FCK565" s="742"/>
      <c r="FCL565" s="1047"/>
      <c r="FCM565" s="744"/>
      <c r="FCN565" s="744"/>
      <c r="FCO565" s="1047"/>
      <c r="FCP565" s="1047"/>
      <c r="FCQ565" s="1048"/>
      <c r="FCR565" s="1047"/>
      <c r="FCS565" s="1047"/>
      <c r="FCT565" s="741"/>
      <c r="FCU565" s="992"/>
      <c r="FCV565" s="1049"/>
      <c r="FCW565" s="1050"/>
      <c r="FCX565" s="743"/>
      <c r="FCY565" s="928"/>
      <c r="FCZ565" s="740"/>
      <c r="FDA565" s="744"/>
      <c r="FDB565" s="744"/>
      <c r="FDC565" s="742"/>
      <c r="FDD565" s="1047"/>
      <c r="FDE565" s="744"/>
      <c r="FDF565" s="744"/>
      <c r="FDG565" s="1047"/>
      <c r="FDH565" s="1047"/>
      <c r="FDI565" s="1048"/>
      <c r="FDJ565" s="1047"/>
      <c r="FDK565" s="1047"/>
      <c r="FDL565" s="741"/>
      <c r="FDM565" s="992"/>
      <c r="FDN565" s="1049"/>
      <c r="FDO565" s="1050"/>
      <c r="FDP565" s="743"/>
      <c r="FDQ565" s="928"/>
      <c r="FDR565" s="740"/>
      <c r="FDS565" s="744"/>
      <c r="FDT565" s="744"/>
      <c r="FDU565" s="742"/>
      <c r="FDV565" s="1047"/>
      <c r="FDW565" s="744"/>
      <c r="FDX565" s="744"/>
      <c r="FDY565" s="1047"/>
      <c r="FDZ565" s="1047"/>
      <c r="FEA565" s="1048"/>
      <c r="FEB565" s="1047"/>
      <c r="FEC565" s="1047"/>
      <c r="FED565" s="741"/>
      <c r="FEE565" s="992"/>
      <c r="FEF565" s="1049"/>
      <c r="FEG565" s="1050"/>
      <c r="FEH565" s="743"/>
      <c r="FEI565" s="928"/>
      <c r="FEJ565" s="740"/>
      <c r="FEK565" s="744"/>
      <c r="FEL565" s="744"/>
      <c r="FEM565" s="742"/>
      <c r="FEN565" s="1047"/>
      <c r="FEO565" s="744"/>
      <c r="FEP565" s="744"/>
      <c r="FEQ565" s="1047"/>
      <c r="FER565" s="1047"/>
      <c r="FES565" s="1048"/>
      <c r="FET565" s="1047"/>
      <c r="FEU565" s="1047"/>
      <c r="FEV565" s="741"/>
      <c r="FEW565" s="992"/>
      <c r="FEX565" s="1049"/>
      <c r="FEY565" s="1050"/>
      <c r="FEZ565" s="743"/>
      <c r="FFA565" s="928"/>
      <c r="FFB565" s="740"/>
      <c r="FFC565" s="744"/>
      <c r="FFD565" s="744"/>
      <c r="FFE565" s="742"/>
      <c r="FFF565" s="1047"/>
      <c r="FFG565" s="744"/>
      <c r="FFH565" s="744"/>
      <c r="FFI565" s="1047"/>
      <c r="FFJ565" s="1047"/>
      <c r="FFK565" s="1048"/>
      <c r="FFL565" s="1047"/>
      <c r="FFM565" s="1047"/>
      <c r="FFN565" s="741"/>
      <c r="FFO565" s="992"/>
      <c r="FFP565" s="1049"/>
      <c r="FFQ565" s="1050"/>
      <c r="FFR565" s="743"/>
      <c r="FFS565" s="928"/>
      <c r="FFT565" s="740"/>
      <c r="FFU565" s="744"/>
      <c r="FFV565" s="744"/>
      <c r="FFW565" s="742"/>
      <c r="FFX565" s="1047"/>
      <c r="FFY565" s="744"/>
      <c r="FFZ565" s="744"/>
      <c r="FGA565" s="1047"/>
      <c r="FGB565" s="1047"/>
      <c r="FGC565" s="1048"/>
      <c r="FGD565" s="1047"/>
      <c r="FGE565" s="1047"/>
      <c r="FGF565" s="741"/>
      <c r="FGG565" s="992"/>
      <c r="FGH565" s="1049"/>
      <c r="FGI565" s="1050"/>
      <c r="FGJ565" s="743"/>
      <c r="FGK565" s="928"/>
      <c r="FGL565" s="740"/>
      <c r="FGM565" s="744"/>
      <c r="FGN565" s="744"/>
      <c r="FGO565" s="742"/>
      <c r="FGP565" s="1047"/>
      <c r="FGQ565" s="744"/>
      <c r="FGR565" s="744"/>
      <c r="FGS565" s="1047"/>
      <c r="FGT565" s="1047"/>
      <c r="FGU565" s="1048"/>
      <c r="FGV565" s="1047"/>
      <c r="FGW565" s="1047"/>
      <c r="FGX565" s="741"/>
      <c r="FGY565" s="992"/>
      <c r="FGZ565" s="1049"/>
      <c r="FHA565" s="1050"/>
      <c r="FHB565" s="743"/>
      <c r="FHC565" s="928"/>
      <c r="FHD565" s="740"/>
      <c r="FHE565" s="744"/>
      <c r="FHF565" s="744"/>
      <c r="FHG565" s="742"/>
      <c r="FHH565" s="1047"/>
      <c r="FHI565" s="744"/>
      <c r="FHJ565" s="744"/>
      <c r="FHK565" s="1047"/>
      <c r="FHL565" s="1047"/>
      <c r="FHM565" s="1048"/>
      <c r="FHN565" s="1047"/>
      <c r="FHO565" s="1047"/>
      <c r="FHP565" s="741"/>
      <c r="FHQ565" s="992"/>
      <c r="FHR565" s="1049"/>
      <c r="FHS565" s="1050"/>
      <c r="FHT565" s="743"/>
      <c r="FHU565" s="928"/>
      <c r="FHV565" s="740"/>
      <c r="FHW565" s="744"/>
      <c r="FHX565" s="744"/>
      <c r="FHY565" s="742"/>
      <c r="FHZ565" s="1047"/>
      <c r="FIA565" s="744"/>
      <c r="FIB565" s="744"/>
      <c r="FIC565" s="1047"/>
      <c r="FID565" s="1047"/>
      <c r="FIE565" s="1048"/>
      <c r="FIF565" s="1047"/>
      <c r="FIG565" s="1047"/>
      <c r="FIH565" s="741"/>
      <c r="FII565" s="992"/>
      <c r="FIJ565" s="1049"/>
      <c r="FIK565" s="1050"/>
      <c r="FIL565" s="743"/>
      <c r="FIM565" s="928"/>
      <c r="FIN565" s="740"/>
      <c r="FIO565" s="744"/>
      <c r="FIP565" s="744"/>
      <c r="FIQ565" s="742"/>
      <c r="FIR565" s="1047"/>
      <c r="FIS565" s="744"/>
      <c r="FIT565" s="744"/>
      <c r="FIU565" s="1047"/>
      <c r="FIV565" s="1047"/>
      <c r="FIW565" s="1048"/>
      <c r="FIX565" s="1047"/>
      <c r="FIY565" s="1047"/>
      <c r="FIZ565" s="741"/>
      <c r="FJA565" s="992"/>
      <c r="FJB565" s="1049"/>
      <c r="FJC565" s="1050"/>
      <c r="FJD565" s="743"/>
      <c r="FJE565" s="928"/>
      <c r="FJF565" s="740"/>
      <c r="FJG565" s="744"/>
      <c r="FJH565" s="744"/>
      <c r="FJI565" s="742"/>
      <c r="FJJ565" s="1047"/>
      <c r="FJK565" s="744"/>
      <c r="FJL565" s="744"/>
      <c r="FJM565" s="1047"/>
      <c r="FJN565" s="1047"/>
      <c r="FJO565" s="1048"/>
      <c r="FJP565" s="1047"/>
      <c r="FJQ565" s="1047"/>
      <c r="FJR565" s="741"/>
      <c r="FJS565" s="992"/>
      <c r="FJT565" s="1049"/>
      <c r="FJU565" s="1050"/>
      <c r="FJV565" s="743"/>
      <c r="FJW565" s="928"/>
      <c r="FJX565" s="740"/>
      <c r="FJY565" s="744"/>
      <c r="FJZ565" s="744"/>
      <c r="FKA565" s="742"/>
      <c r="FKB565" s="1047"/>
      <c r="FKC565" s="744"/>
      <c r="FKD565" s="744"/>
      <c r="FKE565" s="1047"/>
      <c r="FKF565" s="1047"/>
      <c r="FKG565" s="1048"/>
      <c r="FKH565" s="1047"/>
      <c r="FKI565" s="1047"/>
      <c r="FKJ565" s="741"/>
      <c r="FKK565" s="992"/>
      <c r="FKL565" s="1049"/>
      <c r="FKM565" s="1050"/>
      <c r="FKN565" s="743"/>
      <c r="FKO565" s="928"/>
      <c r="FKP565" s="740"/>
      <c r="FKQ565" s="744"/>
      <c r="FKR565" s="744"/>
      <c r="FKS565" s="742"/>
      <c r="FKT565" s="1047"/>
      <c r="FKU565" s="744"/>
      <c r="FKV565" s="744"/>
      <c r="FKW565" s="1047"/>
      <c r="FKX565" s="1047"/>
      <c r="FKY565" s="1048"/>
      <c r="FKZ565" s="1047"/>
      <c r="FLA565" s="1047"/>
      <c r="FLB565" s="741"/>
      <c r="FLC565" s="992"/>
      <c r="FLD565" s="1049"/>
      <c r="FLE565" s="1050"/>
      <c r="FLF565" s="743"/>
      <c r="FLG565" s="928"/>
      <c r="FLH565" s="740"/>
      <c r="FLI565" s="744"/>
      <c r="FLJ565" s="744"/>
      <c r="FLK565" s="742"/>
      <c r="FLL565" s="1047"/>
      <c r="FLM565" s="744"/>
      <c r="FLN565" s="744"/>
      <c r="FLO565" s="1047"/>
      <c r="FLP565" s="1047"/>
      <c r="FLQ565" s="1048"/>
      <c r="FLR565" s="1047"/>
      <c r="FLS565" s="1047"/>
      <c r="FLT565" s="741"/>
      <c r="FLU565" s="992"/>
      <c r="FLV565" s="1049"/>
      <c r="FLW565" s="1050"/>
      <c r="FLX565" s="743"/>
      <c r="FLY565" s="928"/>
      <c r="FLZ565" s="740"/>
      <c r="FMA565" s="744"/>
      <c r="FMB565" s="744"/>
      <c r="FMC565" s="742"/>
      <c r="FMD565" s="1047"/>
      <c r="FME565" s="744"/>
      <c r="FMF565" s="744"/>
      <c r="FMG565" s="1047"/>
      <c r="FMH565" s="1047"/>
      <c r="FMI565" s="1048"/>
      <c r="FMJ565" s="1047"/>
      <c r="FMK565" s="1047"/>
      <c r="FML565" s="741"/>
      <c r="FMM565" s="992"/>
      <c r="FMN565" s="1049"/>
      <c r="FMO565" s="1050"/>
      <c r="FMP565" s="743"/>
      <c r="FMQ565" s="928"/>
      <c r="FMR565" s="740"/>
      <c r="FMS565" s="744"/>
      <c r="FMT565" s="744"/>
      <c r="FMU565" s="742"/>
      <c r="FMV565" s="1047"/>
      <c r="FMW565" s="744"/>
      <c r="FMX565" s="744"/>
      <c r="FMY565" s="1047"/>
      <c r="FMZ565" s="1047"/>
      <c r="FNA565" s="1048"/>
      <c r="FNB565" s="1047"/>
      <c r="FNC565" s="1047"/>
      <c r="FND565" s="741"/>
      <c r="FNE565" s="992"/>
      <c r="FNF565" s="1049"/>
      <c r="FNG565" s="1050"/>
      <c r="FNH565" s="743"/>
      <c r="FNI565" s="928"/>
      <c r="FNJ565" s="740"/>
      <c r="FNK565" s="744"/>
      <c r="FNL565" s="744"/>
      <c r="FNM565" s="742"/>
      <c r="FNN565" s="1047"/>
      <c r="FNO565" s="744"/>
      <c r="FNP565" s="744"/>
      <c r="FNQ565" s="1047"/>
      <c r="FNR565" s="1047"/>
      <c r="FNS565" s="1048"/>
      <c r="FNT565" s="1047"/>
      <c r="FNU565" s="1047"/>
      <c r="FNV565" s="741"/>
      <c r="FNW565" s="992"/>
      <c r="FNX565" s="1049"/>
      <c r="FNY565" s="1050"/>
      <c r="FNZ565" s="743"/>
      <c r="FOA565" s="928"/>
      <c r="FOB565" s="740"/>
      <c r="FOC565" s="744"/>
      <c r="FOD565" s="744"/>
      <c r="FOE565" s="742"/>
      <c r="FOF565" s="1047"/>
      <c r="FOG565" s="744"/>
      <c r="FOH565" s="744"/>
      <c r="FOI565" s="1047"/>
      <c r="FOJ565" s="1047"/>
      <c r="FOK565" s="1048"/>
      <c r="FOL565" s="1047"/>
      <c r="FOM565" s="1047"/>
      <c r="FON565" s="741"/>
      <c r="FOO565" s="992"/>
      <c r="FOP565" s="1049"/>
      <c r="FOQ565" s="1050"/>
      <c r="FOR565" s="743"/>
      <c r="FOS565" s="928"/>
      <c r="FOT565" s="740"/>
      <c r="FOU565" s="744"/>
      <c r="FOV565" s="744"/>
      <c r="FOW565" s="742"/>
      <c r="FOX565" s="1047"/>
      <c r="FOY565" s="744"/>
      <c r="FOZ565" s="744"/>
      <c r="FPA565" s="1047"/>
      <c r="FPB565" s="1047"/>
      <c r="FPC565" s="1048"/>
      <c r="FPD565" s="1047"/>
      <c r="FPE565" s="1047"/>
      <c r="FPF565" s="741"/>
      <c r="FPG565" s="992"/>
      <c r="FPH565" s="1049"/>
      <c r="FPI565" s="1050"/>
      <c r="FPJ565" s="743"/>
      <c r="FPK565" s="928"/>
      <c r="FPL565" s="740"/>
      <c r="FPM565" s="744"/>
      <c r="FPN565" s="744"/>
      <c r="FPO565" s="742"/>
      <c r="FPP565" s="1047"/>
      <c r="FPQ565" s="744"/>
      <c r="FPR565" s="744"/>
      <c r="FPS565" s="1047"/>
      <c r="FPT565" s="1047"/>
      <c r="FPU565" s="1048"/>
      <c r="FPV565" s="1047"/>
      <c r="FPW565" s="1047"/>
      <c r="FPX565" s="741"/>
      <c r="FPY565" s="992"/>
      <c r="FPZ565" s="1049"/>
      <c r="FQA565" s="1050"/>
      <c r="FQB565" s="743"/>
      <c r="FQC565" s="928"/>
      <c r="FQD565" s="740"/>
      <c r="FQE565" s="744"/>
      <c r="FQF565" s="744"/>
      <c r="FQG565" s="742"/>
      <c r="FQH565" s="1047"/>
      <c r="FQI565" s="744"/>
      <c r="FQJ565" s="744"/>
      <c r="FQK565" s="1047"/>
      <c r="FQL565" s="1047"/>
      <c r="FQM565" s="1048"/>
      <c r="FQN565" s="1047"/>
      <c r="FQO565" s="1047"/>
      <c r="FQP565" s="741"/>
      <c r="FQQ565" s="992"/>
      <c r="FQR565" s="1049"/>
      <c r="FQS565" s="1050"/>
      <c r="FQT565" s="743"/>
      <c r="FQU565" s="928"/>
      <c r="FQV565" s="740"/>
      <c r="FQW565" s="744"/>
      <c r="FQX565" s="744"/>
      <c r="FQY565" s="742"/>
      <c r="FQZ565" s="1047"/>
      <c r="FRA565" s="744"/>
      <c r="FRB565" s="744"/>
      <c r="FRC565" s="1047"/>
      <c r="FRD565" s="1047"/>
      <c r="FRE565" s="1048"/>
      <c r="FRF565" s="1047"/>
      <c r="FRG565" s="1047"/>
      <c r="FRH565" s="741"/>
      <c r="FRI565" s="992"/>
      <c r="FRJ565" s="1049"/>
      <c r="FRK565" s="1050"/>
      <c r="FRL565" s="743"/>
      <c r="FRM565" s="928"/>
      <c r="FRN565" s="740"/>
      <c r="FRO565" s="744"/>
      <c r="FRP565" s="744"/>
      <c r="FRQ565" s="742"/>
      <c r="FRR565" s="1047"/>
      <c r="FRS565" s="744"/>
      <c r="FRT565" s="744"/>
      <c r="FRU565" s="1047"/>
      <c r="FRV565" s="1047"/>
      <c r="FRW565" s="1048"/>
      <c r="FRX565" s="1047"/>
      <c r="FRY565" s="1047"/>
      <c r="FRZ565" s="741"/>
      <c r="FSA565" s="992"/>
      <c r="FSB565" s="1049"/>
      <c r="FSC565" s="1050"/>
      <c r="FSD565" s="743"/>
      <c r="FSE565" s="928"/>
      <c r="FSF565" s="740"/>
      <c r="FSG565" s="744"/>
      <c r="FSH565" s="744"/>
      <c r="FSI565" s="742"/>
      <c r="FSJ565" s="1047"/>
      <c r="FSK565" s="744"/>
      <c r="FSL565" s="744"/>
      <c r="FSM565" s="1047"/>
      <c r="FSN565" s="1047"/>
      <c r="FSO565" s="1048"/>
      <c r="FSP565" s="1047"/>
      <c r="FSQ565" s="1047"/>
      <c r="FSR565" s="741"/>
      <c r="FSS565" s="992"/>
      <c r="FST565" s="1049"/>
      <c r="FSU565" s="1050"/>
      <c r="FSV565" s="743"/>
      <c r="FSW565" s="928"/>
      <c r="FSX565" s="740"/>
      <c r="FSY565" s="744"/>
      <c r="FSZ565" s="744"/>
      <c r="FTA565" s="742"/>
      <c r="FTB565" s="1047"/>
      <c r="FTC565" s="744"/>
      <c r="FTD565" s="744"/>
      <c r="FTE565" s="1047"/>
      <c r="FTF565" s="1047"/>
      <c r="FTG565" s="1048"/>
      <c r="FTH565" s="1047"/>
      <c r="FTI565" s="1047"/>
      <c r="FTJ565" s="741"/>
      <c r="FTK565" s="992"/>
      <c r="FTL565" s="1049"/>
      <c r="FTM565" s="1050"/>
      <c r="FTN565" s="743"/>
      <c r="FTO565" s="928"/>
      <c r="FTP565" s="740"/>
      <c r="FTQ565" s="744"/>
      <c r="FTR565" s="744"/>
      <c r="FTS565" s="742"/>
      <c r="FTT565" s="1047"/>
      <c r="FTU565" s="744"/>
      <c r="FTV565" s="744"/>
      <c r="FTW565" s="1047"/>
      <c r="FTX565" s="1047"/>
      <c r="FTY565" s="1048"/>
      <c r="FTZ565" s="1047"/>
      <c r="FUA565" s="1047"/>
      <c r="FUB565" s="741"/>
      <c r="FUC565" s="992"/>
      <c r="FUD565" s="1049"/>
      <c r="FUE565" s="1050"/>
      <c r="FUF565" s="743"/>
      <c r="FUG565" s="928"/>
      <c r="FUH565" s="740"/>
      <c r="FUI565" s="744"/>
      <c r="FUJ565" s="744"/>
      <c r="FUK565" s="742"/>
      <c r="FUL565" s="1047"/>
      <c r="FUM565" s="744"/>
      <c r="FUN565" s="744"/>
      <c r="FUO565" s="1047"/>
      <c r="FUP565" s="1047"/>
      <c r="FUQ565" s="1048"/>
      <c r="FUR565" s="1047"/>
      <c r="FUS565" s="1047"/>
      <c r="FUT565" s="741"/>
      <c r="FUU565" s="992"/>
      <c r="FUV565" s="1049"/>
      <c r="FUW565" s="1050"/>
      <c r="FUX565" s="743"/>
      <c r="FUY565" s="928"/>
      <c r="FUZ565" s="740"/>
      <c r="FVA565" s="744"/>
      <c r="FVB565" s="744"/>
      <c r="FVC565" s="742"/>
      <c r="FVD565" s="1047"/>
      <c r="FVE565" s="744"/>
      <c r="FVF565" s="744"/>
      <c r="FVG565" s="1047"/>
      <c r="FVH565" s="1047"/>
      <c r="FVI565" s="1048"/>
      <c r="FVJ565" s="1047"/>
      <c r="FVK565" s="1047"/>
      <c r="FVL565" s="741"/>
      <c r="FVM565" s="992"/>
      <c r="FVN565" s="1049"/>
      <c r="FVO565" s="1050"/>
      <c r="FVP565" s="743"/>
      <c r="FVQ565" s="928"/>
      <c r="FVR565" s="740"/>
      <c r="FVS565" s="744"/>
      <c r="FVT565" s="744"/>
      <c r="FVU565" s="742"/>
      <c r="FVV565" s="1047"/>
      <c r="FVW565" s="744"/>
      <c r="FVX565" s="744"/>
      <c r="FVY565" s="1047"/>
      <c r="FVZ565" s="1047"/>
      <c r="FWA565" s="1048"/>
      <c r="FWB565" s="1047"/>
      <c r="FWC565" s="1047"/>
      <c r="FWD565" s="741"/>
      <c r="FWE565" s="992"/>
      <c r="FWF565" s="1049"/>
      <c r="FWG565" s="1050"/>
      <c r="FWH565" s="743"/>
      <c r="FWI565" s="928"/>
      <c r="FWJ565" s="740"/>
      <c r="FWK565" s="744"/>
      <c r="FWL565" s="744"/>
      <c r="FWM565" s="742"/>
      <c r="FWN565" s="1047"/>
      <c r="FWO565" s="744"/>
      <c r="FWP565" s="744"/>
      <c r="FWQ565" s="1047"/>
      <c r="FWR565" s="1047"/>
      <c r="FWS565" s="1048"/>
      <c r="FWT565" s="1047"/>
      <c r="FWU565" s="1047"/>
      <c r="FWV565" s="741"/>
      <c r="FWW565" s="992"/>
      <c r="FWX565" s="1049"/>
      <c r="FWY565" s="1050"/>
      <c r="FWZ565" s="743"/>
      <c r="FXA565" s="928"/>
      <c r="FXB565" s="740"/>
      <c r="FXC565" s="744"/>
      <c r="FXD565" s="744"/>
      <c r="FXE565" s="742"/>
      <c r="FXF565" s="1047"/>
      <c r="FXG565" s="744"/>
      <c r="FXH565" s="744"/>
      <c r="FXI565" s="1047"/>
      <c r="FXJ565" s="1047"/>
      <c r="FXK565" s="1048"/>
      <c r="FXL565" s="1047"/>
      <c r="FXM565" s="1047"/>
      <c r="FXN565" s="741"/>
      <c r="FXO565" s="992"/>
      <c r="FXP565" s="1049"/>
      <c r="FXQ565" s="1050"/>
      <c r="FXR565" s="743"/>
      <c r="FXS565" s="928"/>
      <c r="FXT565" s="740"/>
      <c r="FXU565" s="744"/>
      <c r="FXV565" s="744"/>
      <c r="FXW565" s="742"/>
      <c r="FXX565" s="1047"/>
      <c r="FXY565" s="744"/>
      <c r="FXZ565" s="744"/>
      <c r="FYA565" s="1047"/>
      <c r="FYB565" s="1047"/>
      <c r="FYC565" s="1048"/>
      <c r="FYD565" s="1047"/>
      <c r="FYE565" s="1047"/>
      <c r="FYF565" s="741"/>
      <c r="FYG565" s="992"/>
      <c r="FYH565" s="1049"/>
      <c r="FYI565" s="1050"/>
      <c r="FYJ565" s="743"/>
      <c r="FYK565" s="928"/>
      <c r="FYL565" s="740"/>
      <c r="FYM565" s="744"/>
      <c r="FYN565" s="744"/>
      <c r="FYO565" s="742"/>
      <c r="FYP565" s="1047"/>
      <c r="FYQ565" s="744"/>
      <c r="FYR565" s="744"/>
      <c r="FYS565" s="1047"/>
      <c r="FYT565" s="1047"/>
      <c r="FYU565" s="1048"/>
      <c r="FYV565" s="1047"/>
      <c r="FYW565" s="1047"/>
      <c r="FYX565" s="741"/>
      <c r="FYY565" s="992"/>
      <c r="FYZ565" s="1049"/>
      <c r="FZA565" s="1050"/>
      <c r="FZB565" s="743"/>
      <c r="FZC565" s="928"/>
      <c r="FZD565" s="740"/>
      <c r="FZE565" s="744"/>
      <c r="FZF565" s="744"/>
      <c r="FZG565" s="742"/>
      <c r="FZH565" s="1047"/>
      <c r="FZI565" s="744"/>
      <c r="FZJ565" s="744"/>
      <c r="FZK565" s="1047"/>
      <c r="FZL565" s="1047"/>
      <c r="FZM565" s="1048"/>
      <c r="FZN565" s="1047"/>
      <c r="FZO565" s="1047"/>
      <c r="FZP565" s="741"/>
      <c r="FZQ565" s="992"/>
      <c r="FZR565" s="1049"/>
      <c r="FZS565" s="1050"/>
      <c r="FZT565" s="743"/>
      <c r="FZU565" s="928"/>
      <c r="FZV565" s="740"/>
      <c r="FZW565" s="744"/>
      <c r="FZX565" s="744"/>
      <c r="FZY565" s="742"/>
      <c r="FZZ565" s="1047"/>
      <c r="GAA565" s="744"/>
      <c r="GAB565" s="744"/>
      <c r="GAC565" s="1047"/>
      <c r="GAD565" s="1047"/>
      <c r="GAE565" s="1048"/>
      <c r="GAF565" s="1047"/>
      <c r="GAG565" s="1047"/>
      <c r="GAH565" s="741"/>
      <c r="GAI565" s="992"/>
      <c r="GAJ565" s="1049"/>
      <c r="GAK565" s="1050"/>
      <c r="GAL565" s="743"/>
      <c r="GAM565" s="928"/>
      <c r="GAN565" s="740"/>
      <c r="GAO565" s="744"/>
      <c r="GAP565" s="744"/>
      <c r="GAQ565" s="742"/>
      <c r="GAR565" s="1047"/>
      <c r="GAS565" s="744"/>
      <c r="GAT565" s="744"/>
      <c r="GAU565" s="1047"/>
      <c r="GAV565" s="1047"/>
      <c r="GAW565" s="1048"/>
      <c r="GAX565" s="1047"/>
      <c r="GAY565" s="1047"/>
      <c r="GAZ565" s="741"/>
      <c r="GBA565" s="992"/>
      <c r="GBB565" s="1049"/>
      <c r="GBC565" s="1050"/>
      <c r="GBD565" s="743"/>
      <c r="GBE565" s="928"/>
      <c r="GBF565" s="740"/>
      <c r="GBG565" s="744"/>
      <c r="GBH565" s="744"/>
      <c r="GBI565" s="742"/>
      <c r="GBJ565" s="1047"/>
      <c r="GBK565" s="744"/>
      <c r="GBL565" s="744"/>
      <c r="GBM565" s="1047"/>
      <c r="GBN565" s="1047"/>
      <c r="GBO565" s="1048"/>
      <c r="GBP565" s="1047"/>
      <c r="GBQ565" s="1047"/>
      <c r="GBR565" s="741"/>
      <c r="GBS565" s="992"/>
      <c r="GBT565" s="1049"/>
      <c r="GBU565" s="1050"/>
      <c r="GBV565" s="743"/>
      <c r="GBW565" s="928"/>
      <c r="GBX565" s="740"/>
      <c r="GBY565" s="744"/>
      <c r="GBZ565" s="744"/>
      <c r="GCA565" s="742"/>
      <c r="GCB565" s="1047"/>
      <c r="GCC565" s="744"/>
      <c r="GCD565" s="744"/>
      <c r="GCE565" s="1047"/>
      <c r="GCF565" s="1047"/>
      <c r="GCG565" s="1048"/>
      <c r="GCH565" s="1047"/>
      <c r="GCI565" s="1047"/>
      <c r="GCJ565" s="741"/>
      <c r="GCK565" s="992"/>
      <c r="GCL565" s="1049"/>
      <c r="GCM565" s="1050"/>
      <c r="GCN565" s="743"/>
      <c r="GCO565" s="928"/>
      <c r="GCP565" s="740"/>
      <c r="GCQ565" s="744"/>
      <c r="GCR565" s="744"/>
      <c r="GCS565" s="742"/>
      <c r="GCT565" s="1047"/>
      <c r="GCU565" s="744"/>
      <c r="GCV565" s="744"/>
      <c r="GCW565" s="1047"/>
      <c r="GCX565" s="1047"/>
      <c r="GCY565" s="1048"/>
      <c r="GCZ565" s="1047"/>
      <c r="GDA565" s="1047"/>
      <c r="GDB565" s="741"/>
      <c r="GDC565" s="992"/>
      <c r="GDD565" s="1049"/>
      <c r="GDE565" s="1050"/>
      <c r="GDF565" s="743"/>
      <c r="GDG565" s="928"/>
      <c r="GDH565" s="740"/>
      <c r="GDI565" s="744"/>
      <c r="GDJ565" s="744"/>
      <c r="GDK565" s="742"/>
      <c r="GDL565" s="1047"/>
      <c r="GDM565" s="744"/>
      <c r="GDN565" s="744"/>
      <c r="GDO565" s="1047"/>
      <c r="GDP565" s="1047"/>
      <c r="GDQ565" s="1048"/>
      <c r="GDR565" s="1047"/>
      <c r="GDS565" s="1047"/>
      <c r="GDT565" s="741"/>
      <c r="GDU565" s="992"/>
      <c r="GDV565" s="1049"/>
      <c r="GDW565" s="1050"/>
      <c r="GDX565" s="743"/>
      <c r="GDY565" s="928"/>
      <c r="GDZ565" s="740"/>
      <c r="GEA565" s="744"/>
      <c r="GEB565" s="744"/>
      <c r="GEC565" s="742"/>
      <c r="GED565" s="1047"/>
      <c r="GEE565" s="744"/>
      <c r="GEF565" s="744"/>
      <c r="GEG565" s="1047"/>
      <c r="GEH565" s="1047"/>
      <c r="GEI565" s="1048"/>
      <c r="GEJ565" s="1047"/>
      <c r="GEK565" s="1047"/>
      <c r="GEL565" s="741"/>
      <c r="GEM565" s="992"/>
      <c r="GEN565" s="1049"/>
      <c r="GEO565" s="1050"/>
      <c r="GEP565" s="743"/>
      <c r="GEQ565" s="928"/>
      <c r="GER565" s="740"/>
      <c r="GES565" s="744"/>
      <c r="GET565" s="744"/>
      <c r="GEU565" s="742"/>
      <c r="GEV565" s="1047"/>
      <c r="GEW565" s="744"/>
      <c r="GEX565" s="744"/>
      <c r="GEY565" s="1047"/>
      <c r="GEZ565" s="1047"/>
      <c r="GFA565" s="1048"/>
      <c r="GFB565" s="1047"/>
      <c r="GFC565" s="1047"/>
      <c r="GFD565" s="741"/>
      <c r="GFE565" s="992"/>
      <c r="GFF565" s="1049"/>
      <c r="GFG565" s="1050"/>
      <c r="GFH565" s="743"/>
      <c r="GFI565" s="928"/>
      <c r="GFJ565" s="740"/>
      <c r="GFK565" s="744"/>
      <c r="GFL565" s="744"/>
      <c r="GFM565" s="742"/>
      <c r="GFN565" s="1047"/>
      <c r="GFO565" s="744"/>
      <c r="GFP565" s="744"/>
      <c r="GFQ565" s="1047"/>
      <c r="GFR565" s="1047"/>
      <c r="GFS565" s="1048"/>
      <c r="GFT565" s="1047"/>
      <c r="GFU565" s="1047"/>
      <c r="GFV565" s="741"/>
      <c r="GFW565" s="992"/>
      <c r="GFX565" s="1049"/>
      <c r="GFY565" s="1050"/>
      <c r="GFZ565" s="743"/>
      <c r="GGA565" s="928"/>
      <c r="GGB565" s="740"/>
      <c r="GGC565" s="744"/>
      <c r="GGD565" s="744"/>
      <c r="GGE565" s="742"/>
      <c r="GGF565" s="1047"/>
      <c r="GGG565" s="744"/>
      <c r="GGH565" s="744"/>
      <c r="GGI565" s="1047"/>
      <c r="GGJ565" s="1047"/>
      <c r="GGK565" s="1048"/>
      <c r="GGL565" s="1047"/>
      <c r="GGM565" s="1047"/>
      <c r="GGN565" s="741"/>
      <c r="GGO565" s="992"/>
      <c r="GGP565" s="1049"/>
      <c r="GGQ565" s="1050"/>
      <c r="GGR565" s="743"/>
      <c r="GGS565" s="928"/>
      <c r="GGT565" s="740"/>
      <c r="GGU565" s="744"/>
      <c r="GGV565" s="744"/>
      <c r="GGW565" s="742"/>
      <c r="GGX565" s="1047"/>
      <c r="GGY565" s="744"/>
      <c r="GGZ565" s="744"/>
      <c r="GHA565" s="1047"/>
      <c r="GHB565" s="1047"/>
      <c r="GHC565" s="1048"/>
      <c r="GHD565" s="1047"/>
      <c r="GHE565" s="1047"/>
      <c r="GHF565" s="741"/>
      <c r="GHG565" s="992"/>
      <c r="GHH565" s="1049"/>
      <c r="GHI565" s="1050"/>
      <c r="GHJ565" s="743"/>
      <c r="GHK565" s="928"/>
      <c r="GHL565" s="740"/>
      <c r="GHM565" s="744"/>
      <c r="GHN565" s="744"/>
      <c r="GHO565" s="742"/>
      <c r="GHP565" s="1047"/>
      <c r="GHQ565" s="744"/>
      <c r="GHR565" s="744"/>
      <c r="GHS565" s="1047"/>
      <c r="GHT565" s="1047"/>
      <c r="GHU565" s="1048"/>
      <c r="GHV565" s="1047"/>
      <c r="GHW565" s="1047"/>
      <c r="GHX565" s="741"/>
      <c r="GHY565" s="992"/>
      <c r="GHZ565" s="1049"/>
      <c r="GIA565" s="1050"/>
      <c r="GIB565" s="743"/>
      <c r="GIC565" s="928"/>
      <c r="GID565" s="740"/>
      <c r="GIE565" s="744"/>
      <c r="GIF565" s="744"/>
      <c r="GIG565" s="742"/>
      <c r="GIH565" s="1047"/>
      <c r="GII565" s="744"/>
      <c r="GIJ565" s="744"/>
      <c r="GIK565" s="1047"/>
      <c r="GIL565" s="1047"/>
      <c r="GIM565" s="1048"/>
      <c r="GIN565" s="1047"/>
      <c r="GIO565" s="1047"/>
      <c r="GIP565" s="741"/>
      <c r="GIQ565" s="992"/>
      <c r="GIR565" s="1049"/>
      <c r="GIS565" s="1050"/>
      <c r="GIT565" s="743"/>
      <c r="GIU565" s="928"/>
      <c r="GIV565" s="740"/>
      <c r="GIW565" s="744"/>
      <c r="GIX565" s="744"/>
      <c r="GIY565" s="742"/>
      <c r="GIZ565" s="1047"/>
      <c r="GJA565" s="744"/>
      <c r="GJB565" s="744"/>
      <c r="GJC565" s="1047"/>
      <c r="GJD565" s="1047"/>
      <c r="GJE565" s="1048"/>
      <c r="GJF565" s="1047"/>
      <c r="GJG565" s="1047"/>
      <c r="GJH565" s="741"/>
      <c r="GJI565" s="992"/>
      <c r="GJJ565" s="1049"/>
      <c r="GJK565" s="1050"/>
      <c r="GJL565" s="743"/>
      <c r="GJM565" s="928"/>
      <c r="GJN565" s="740"/>
      <c r="GJO565" s="744"/>
      <c r="GJP565" s="744"/>
      <c r="GJQ565" s="742"/>
      <c r="GJR565" s="1047"/>
      <c r="GJS565" s="744"/>
      <c r="GJT565" s="744"/>
      <c r="GJU565" s="1047"/>
      <c r="GJV565" s="1047"/>
      <c r="GJW565" s="1048"/>
      <c r="GJX565" s="1047"/>
      <c r="GJY565" s="1047"/>
      <c r="GJZ565" s="741"/>
      <c r="GKA565" s="992"/>
      <c r="GKB565" s="1049"/>
      <c r="GKC565" s="1050"/>
      <c r="GKD565" s="743"/>
      <c r="GKE565" s="928"/>
      <c r="GKF565" s="740"/>
      <c r="GKG565" s="744"/>
      <c r="GKH565" s="744"/>
      <c r="GKI565" s="742"/>
      <c r="GKJ565" s="1047"/>
      <c r="GKK565" s="744"/>
      <c r="GKL565" s="744"/>
      <c r="GKM565" s="1047"/>
      <c r="GKN565" s="1047"/>
      <c r="GKO565" s="1048"/>
      <c r="GKP565" s="1047"/>
      <c r="GKQ565" s="1047"/>
      <c r="GKR565" s="741"/>
      <c r="GKS565" s="992"/>
      <c r="GKT565" s="1049"/>
      <c r="GKU565" s="1050"/>
      <c r="GKV565" s="743"/>
      <c r="GKW565" s="928"/>
      <c r="GKX565" s="740"/>
      <c r="GKY565" s="744"/>
      <c r="GKZ565" s="744"/>
      <c r="GLA565" s="742"/>
      <c r="GLB565" s="1047"/>
      <c r="GLC565" s="744"/>
      <c r="GLD565" s="744"/>
      <c r="GLE565" s="1047"/>
      <c r="GLF565" s="1047"/>
      <c r="GLG565" s="1048"/>
      <c r="GLH565" s="1047"/>
      <c r="GLI565" s="1047"/>
      <c r="GLJ565" s="741"/>
      <c r="GLK565" s="992"/>
      <c r="GLL565" s="1049"/>
      <c r="GLM565" s="1050"/>
      <c r="GLN565" s="743"/>
      <c r="GLO565" s="928"/>
      <c r="GLP565" s="740"/>
      <c r="GLQ565" s="744"/>
      <c r="GLR565" s="744"/>
      <c r="GLS565" s="742"/>
      <c r="GLT565" s="1047"/>
      <c r="GLU565" s="744"/>
      <c r="GLV565" s="744"/>
      <c r="GLW565" s="1047"/>
      <c r="GLX565" s="1047"/>
      <c r="GLY565" s="1048"/>
      <c r="GLZ565" s="1047"/>
      <c r="GMA565" s="1047"/>
      <c r="GMB565" s="741"/>
      <c r="GMC565" s="992"/>
      <c r="GMD565" s="1049"/>
      <c r="GME565" s="1050"/>
      <c r="GMF565" s="743"/>
      <c r="GMG565" s="928"/>
      <c r="GMH565" s="740"/>
      <c r="GMI565" s="744"/>
      <c r="GMJ565" s="744"/>
      <c r="GMK565" s="742"/>
      <c r="GML565" s="1047"/>
      <c r="GMM565" s="744"/>
      <c r="GMN565" s="744"/>
      <c r="GMO565" s="1047"/>
      <c r="GMP565" s="1047"/>
      <c r="GMQ565" s="1048"/>
      <c r="GMR565" s="1047"/>
      <c r="GMS565" s="1047"/>
      <c r="GMT565" s="741"/>
      <c r="GMU565" s="992"/>
      <c r="GMV565" s="1049"/>
      <c r="GMW565" s="1050"/>
      <c r="GMX565" s="743"/>
      <c r="GMY565" s="928"/>
      <c r="GMZ565" s="740"/>
      <c r="GNA565" s="744"/>
      <c r="GNB565" s="744"/>
      <c r="GNC565" s="742"/>
      <c r="GND565" s="1047"/>
      <c r="GNE565" s="744"/>
      <c r="GNF565" s="744"/>
      <c r="GNG565" s="1047"/>
      <c r="GNH565" s="1047"/>
      <c r="GNI565" s="1048"/>
      <c r="GNJ565" s="1047"/>
      <c r="GNK565" s="1047"/>
      <c r="GNL565" s="741"/>
      <c r="GNM565" s="992"/>
      <c r="GNN565" s="1049"/>
      <c r="GNO565" s="1050"/>
      <c r="GNP565" s="743"/>
      <c r="GNQ565" s="928"/>
      <c r="GNR565" s="740"/>
      <c r="GNS565" s="744"/>
      <c r="GNT565" s="744"/>
      <c r="GNU565" s="742"/>
      <c r="GNV565" s="1047"/>
      <c r="GNW565" s="744"/>
      <c r="GNX565" s="744"/>
      <c r="GNY565" s="1047"/>
      <c r="GNZ565" s="1047"/>
      <c r="GOA565" s="1048"/>
      <c r="GOB565" s="1047"/>
      <c r="GOC565" s="1047"/>
      <c r="GOD565" s="741"/>
      <c r="GOE565" s="992"/>
      <c r="GOF565" s="1049"/>
      <c r="GOG565" s="1050"/>
      <c r="GOH565" s="743"/>
      <c r="GOI565" s="928"/>
      <c r="GOJ565" s="740"/>
      <c r="GOK565" s="744"/>
      <c r="GOL565" s="744"/>
      <c r="GOM565" s="742"/>
      <c r="GON565" s="1047"/>
      <c r="GOO565" s="744"/>
      <c r="GOP565" s="744"/>
      <c r="GOQ565" s="1047"/>
      <c r="GOR565" s="1047"/>
      <c r="GOS565" s="1048"/>
      <c r="GOT565" s="1047"/>
      <c r="GOU565" s="1047"/>
      <c r="GOV565" s="741"/>
      <c r="GOW565" s="992"/>
      <c r="GOX565" s="1049"/>
      <c r="GOY565" s="1050"/>
      <c r="GOZ565" s="743"/>
      <c r="GPA565" s="928"/>
      <c r="GPB565" s="740"/>
      <c r="GPC565" s="744"/>
      <c r="GPD565" s="744"/>
      <c r="GPE565" s="742"/>
      <c r="GPF565" s="1047"/>
      <c r="GPG565" s="744"/>
      <c r="GPH565" s="744"/>
      <c r="GPI565" s="1047"/>
      <c r="GPJ565" s="1047"/>
      <c r="GPK565" s="1048"/>
      <c r="GPL565" s="1047"/>
      <c r="GPM565" s="1047"/>
      <c r="GPN565" s="741"/>
      <c r="GPO565" s="992"/>
      <c r="GPP565" s="1049"/>
      <c r="GPQ565" s="1050"/>
      <c r="GPR565" s="743"/>
      <c r="GPS565" s="928"/>
      <c r="GPT565" s="740"/>
      <c r="GPU565" s="744"/>
      <c r="GPV565" s="744"/>
      <c r="GPW565" s="742"/>
      <c r="GPX565" s="1047"/>
      <c r="GPY565" s="744"/>
      <c r="GPZ565" s="744"/>
      <c r="GQA565" s="1047"/>
      <c r="GQB565" s="1047"/>
      <c r="GQC565" s="1048"/>
      <c r="GQD565" s="1047"/>
      <c r="GQE565" s="1047"/>
      <c r="GQF565" s="741"/>
      <c r="GQG565" s="992"/>
      <c r="GQH565" s="1049"/>
      <c r="GQI565" s="1050"/>
      <c r="GQJ565" s="743"/>
      <c r="GQK565" s="928"/>
      <c r="GQL565" s="740"/>
      <c r="GQM565" s="744"/>
      <c r="GQN565" s="744"/>
      <c r="GQO565" s="742"/>
      <c r="GQP565" s="1047"/>
      <c r="GQQ565" s="744"/>
      <c r="GQR565" s="744"/>
      <c r="GQS565" s="1047"/>
      <c r="GQT565" s="1047"/>
      <c r="GQU565" s="1048"/>
      <c r="GQV565" s="1047"/>
      <c r="GQW565" s="1047"/>
      <c r="GQX565" s="741"/>
      <c r="GQY565" s="992"/>
      <c r="GQZ565" s="1049"/>
      <c r="GRA565" s="1050"/>
      <c r="GRB565" s="743"/>
      <c r="GRC565" s="928"/>
      <c r="GRD565" s="740"/>
      <c r="GRE565" s="744"/>
      <c r="GRF565" s="744"/>
      <c r="GRG565" s="742"/>
      <c r="GRH565" s="1047"/>
      <c r="GRI565" s="744"/>
      <c r="GRJ565" s="744"/>
      <c r="GRK565" s="1047"/>
      <c r="GRL565" s="1047"/>
      <c r="GRM565" s="1048"/>
      <c r="GRN565" s="1047"/>
      <c r="GRO565" s="1047"/>
      <c r="GRP565" s="741"/>
      <c r="GRQ565" s="992"/>
      <c r="GRR565" s="1049"/>
      <c r="GRS565" s="1050"/>
      <c r="GRT565" s="743"/>
      <c r="GRU565" s="928"/>
      <c r="GRV565" s="740"/>
      <c r="GRW565" s="744"/>
      <c r="GRX565" s="744"/>
      <c r="GRY565" s="742"/>
      <c r="GRZ565" s="1047"/>
      <c r="GSA565" s="744"/>
      <c r="GSB565" s="744"/>
      <c r="GSC565" s="1047"/>
      <c r="GSD565" s="1047"/>
      <c r="GSE565" s="1048"/>
      <c r="GSF565" s="1047"/>
      <c r="GSG565" s="1047"/>
      <c r="GSH565" s="741"/>
      <c r="GSI565" s="992"/>
      <c r="GSJ565" s="1049"/>
      <c r="GSK565" s="1050"/>
      <c r="GSL565" s="743"/>
      <c r="GSM565" s="928"/>
      <c r="GSN565" s="740"/>
      <c r="GSO565" s="744"/>
      <c r="GSP565" s="744"/>
      <c r="GSQ565" s="742"/>
      <c r="GSR565" s="1047"/>
      <c r="GSS565" s="744"/>
      <c r="GST565" s="744"/>
      <c r="GSU565" s="1047"/>
      <c r="GSV565" s="1047"/>
      <c r="GSW565" s="1048"/>
      <c r="GSX565" s="1047"/>
      <c r="GSY565" s="1047"/>
      <c r="GSZ565" s="741"/>
      <c r="GTA565" s="992"/>
      <c r="GTB565" s="1049"/>
      <c r="GTC565" s="1050"/>
      <c r="GTD565" s="743"/>
      <c r="GTE565" s="928"/>
      <c r="GTF565" s="740"/>
      <c r="GTG565" s="744"/>
      <c r="GTH565" s="744"/>
      <c r="GTI565" s="742"/>
      <c r="GTJ565" s="1047"/>
      <c r="GTK565" s="744"/>
      <c r="GTL565" s="744"/>
      <c r="GTM565" s="1047"/>
      <c r="GTN565" s="1047"/>
      <c r="GTO565" s="1048"/>
      <c r="GTP565" s="1047"/>
      <c r="GTQ565" s="1047"/>
      <c r="GTR565" s="741"/>
      <c r="GTS565" s="992"/>
      <c r="GTT565" s="1049"/>
      <c r="GTU565" s="1050"/>
      <c r="GTV565" s="743"/>
      <c r="GTW565" s="928"/>
      <c r="GTX565" s="740"/>
      <c r="GTY565" s="744"/>
      <c r="GTZ565" s="744"/>
      <c r="GUA565" s="742"/>
      <c r="GUB565" s="1047"/>
      <c r="GUC565" s="744"/>
      <c r="GUD565" s="744"/>
      <c r="GUE565" s="1047"/>
      <c r="GUF565" s="1047"/>
      <c r="GUG565" s="1048"/>
      <c r="GUH565" s="1047"/>
      <c r="GUI565" s="1047"/>
      <c r="GUJ565" s="741"/>
      <c r="GUK565" s="992"/>
      <c r="GUL565" s="1049"/>
      <c r="GUM565" s="1050"/>
      <c r="GUN565" s="743"/>
      <c r="GUO565" s="928"/>
      <c r="GUP565" s="740"/>
      <c r="GUQ565" s="744"/>
      <c r="GUR565" s="744"/>
      <c r="GUS565" s="742"/>
      <c r="GUT565" s="1047"/>
      <c r="GUU565" s="744"/>
      <c r="GUV565" s="744"/>
      <c r="GUW565" s="1047"/>
      <c r="GUX565" s="1047"/>
      <c r="GUY565" s="1048"/>
      <c r="GUZ565" s="1047"/>
      <c r="GVA565" s="1047"/>
      <c r="GVB565" s="741"/>
      <c r="GVC565" s="992"/>
      <c r="GVD565" s="1049"/>
      <c r="GVE565" s="1050"/>
      <c r="GVF565" s="743"/>
      <c r="GVG565" s="928"/>
      <c r="GVH565" s="740"/>
      <c r="GVI565" s="744"/>
      <c r="GVJ565" s="744"/>
      <c r="GVK565" s="742"/>
      <c r="GVL565" s="1047"/>
      <c r="GVM565" s="744"/>
      <c r="GVN565" s="744"/>
      <c r="GVO565" s="1047"/>
      <c r="GVP565" s="1047"/>
      <c r="GVQ565" s="1048"/>
      <c r="GVR565" s="1047"/>
      <c r="GVS565" s="1047"/>
      <c r="GVT565" s="741"/>
      <c r="GVU565" s="992"/>
      <c r="GVV565" s="1049"/>
      <c r="GVW565" s="1050"/>
      <c r="GVX565" s="743"/>
      <c r="GVY565" s="928"/>
      <c r="GVZ565" s="740"/>
      <c r="GWA565" s="744"/>
      <c r="GWB565" s="744"/>
      <c r="GWC565" s="742"/>
      <c r="GWD565" s="1047"/>
      <c r="GWE565" s="744"/>
      <c r="GWF565" s="744"/>
      <c r="GWG565" s="1047"/>
      <c r="GWH565" s="1047"/>
      <c r="GWI565" s="1048"/>
      <c r="GWJ565" s="1047"/>
      <c r="GWK565" s="1047"/>
      <c r="GWL565" s="741"/>
      <c r="GWM565" s="992"/>
      <c r="GWN565" s="1049"/>
      <c r="GWO565" s="1050"/>
      <c r="GWP565" s="743"/>
      <c r="GWQ565" s="928"/>
      <c r="GWR565" s="740"/>
      <c r="GWS565" s="744"/>
      <c r="GWT565" s="744"/>
      <c r="GWU565" s="742"/>
      <c r="GWV565" s="1047"/>
      <c r="GWW565" s="744"/>
      <c r="GWX565" s="744"/>
      <c r="GWY565" s="1047"/>
      <c r="GWZ565" s="1047"/>
      <c r="GXA565" s="1048"/>
      <c r="GXB565" s="1047"/>
      <c r="GXC565" s="1047"/>
      <c r="GXD565" s="741"/>
      <c r="GXE565" s="992"/>
      <c r="GXF565" s="1049"/>
      <c r="GXG565" s="1050"/>
      <c r="GXH565" s="743"/>
      <c r="GXI565" s="928"/>
      <c r="GXJ565" s="740"/>
      <c r="GXK565" s="744"/>
      <c r="GXL565" s="744"/>
      <c r="GXM565" s="742"/>
      <c r="GXN565" s="1047"/>
      <c r="GXO565" s="744"/>
      <c r="GXP565" s="744"/>
      <c r="GXQ565" s="1047"/>
      <c r="GXR565" s="1047"/>
      <c r="GXS565" s="1048"/>
      <c r="GXT565" s="1047"/>
      <c r="GXU565" s="1047"/>
      <c r="GXV565" s="741"/>
      <c r="GXW565" s="992"/>
      <c r="GXX565" s="1049"/>
      <c r="GXY565" s="1050"/>
      <c r="GXZ565" s="743"/>
      <c r="GYA565" s="928"/>
      <c r="GYB565" s="740"/>
      <c r="GYC565" s="744"/>
      <c r="GYD565" s="744"/>
      <c r="GYE565" s="742"/>
      <c r="GYF565" s="1047"/>
      <c r="GYG565" s="744"/>
      <c r="GYH565" s="744"/>
      <c r="GYI565" s="1047"/>
      <c r="GYJ565" s="1047"/>
      <c r="GYK565" s="1048"/>
      <c r="GYL565" s="1047"/>
      <c r="GYM565" s="1047"/>
      <c r="GYN565" s="741"/>
      <c r="GYO565" s="992"/>
      <c r="GYP565" s="1049"/>
      <c r="GYQ565" s="1050"/>
      <c r="GYR565" s="743"/>
      <c r="GYS565" s="928"/>
      <c r="GYT565" s="740"/>
      <c r="GYU565" s="744"/>
      <c r="GYV565" s="744"/>
      <c r="GYW565" s="742"/>
      <c r="GYX565" s="1047"/>
      <c r="GYY565" s="744"/>
      <c r="GYZ565" s="744"/>
      <c r="GZA565" s="1047"/>
      <c r="GZB565" s="1047"/>
      <c r="GZC565" s="1048"/>
      <c r="GZD565" s="1047"/>
      <c r="GZE565" s="1047"/>
      <c r="GZF565" s="741"/>
      <c r="GZG565" s="992"/>
      <c r="GZH565" s="1049"/>
      <c r="GZI565" s="1050"/>
      <c r="GZJ565" s="743"/>
      <c r="GZK565" s="928"/>
      <c r="GZL565" s="740"/>
      <c r="GZM565" s="744"/>
      <c r="GZN565" s="744"/>
      <c r="GZO565" s="742"/>
      <c r="GZP565" s="1047"/>
      <c r="GZQ565" s="744"/>
      <c r="GZR565" s="744"/>
      <c r="GZS565" s="1047"/>
      <c r="GZT565" s="1047"/>
      <c r="GZU565" s="1048"/>
      <c r="GZV565" s="1047"/>
      <c r="GZW565" s="1047"/>
      <c r="GZX565" s="741"/>
      <c r="GZY565" s="992"/>
      <c r="GZZ565" s="1049"/>
      <c r="HAA565" s="1050"/>
      <c r="HAB565" s="743"/>
      <c r="HAC565" s="928"/>
      <c r="HAD565" s="740"/>
      <c r="HAE565" s="744"/>
      <c r="HAF565" s="744"/>
      <c r="HAG565" s="742"/>
      <c r="HAH565" s="1047"/>
      <c r="HAI565" s="744"/>
      <c r="HAJ565" s="744"/>
      <c r="HAK565" s="1047"/>
      <c r="HAL565" s="1047"/>
      <c r="HAM565" s="1048"/>
      <c r="HAN565" s="1047"/>
      <c r="HAO565" s="1047"/>
      <c r="HAP565" s="741"/>
      <c r="HAQ565" s="992"/>
      <c r="HAR565" s="1049"/>
      <c r="HAS565" s="1050"/>
      <c r="HAT565" s="743"/>
      <c r="HAU565" s="928"/>
      <c r="HAV565" s="740"/>
      <c r="HAW565" s="744"/>
      <c r="HAX565" s="744"/>
      <c r="HAY565" s="742"/>
      <c r="HAZ565" s="1047"/>
      <c r="HBA565" s="744"/>
      <c r="HBB565" s="744"/>
      <c r="HBC565" s="1047"/>
      <c r="HBD565" s="1047"/>
      <c r="HBE565" s="1048"/>
      <c r="HBF565" s="1047"/>
      <c r="HBG565" s="1047"/>
      <c r="HBH565" s="741"/>
      <c r="HBI565" s="992"/>
      <c r="HBJ565" s="1049"/>
      <c r="HBK565" s="1050"/>
      <c r="HBL565" s="743"/>
      <c r="HBM565" s="928"/>
      <c r="HBN565" s="740"/>
      <c r="HBO565" s="744"/>
      <c r="HBP565" s="744"/>
      <c r="HBQ565" s="742"/>
      <c r="HBR565" s="1047"/>
      <c r="HBS565" s="744"/>
      <c r="HBT565" s="744"/>
      <c r="HBU565" s="1047"/>
      <c r="HBV565" s="1047"/>
      <c r="HBW565" s="1048"/>
      <c r="HBX565" s="1047"/>
      <c r="HBY565" s="1047"/>
      <c r="HBZ565" s="741"/>
      <c r="HCA565" s="992"/>
      <c r="HCB565" s="1049"/>
      <c r="HCC565" s="1050"/>
      <c r="HCD565" s="743"/>
      <c r="HCE565" s="928"/>
      <c r="HCF565" s="740"/>
      <c r="HCG565" s="744"/>
      <c r="HCH565" s="744"/>
      <c r="HCI565" s="742"/>
      <c r="HCJ565" s="1047"/>
      <c r="HCK565" s="744"/>
      <c r="HCL565" s="744"/>
      <c r="HCM565" s="1047"/>
      <c r="HCN565" s="1047"/>
      <c r="HCO565" s="1048"/>
      <c r="HCP565" s="1047"/>
      <c r="HCQ565" s="1047"/>
      <c r="HCR565" s="741"/>
      <c r="HCS565" s="992"/>
      <c r="HCT565" s="1049"/>
      <c r="HCU565" s="1050"/>
      <c r="HCV565" s="743"/>
      <c r="HCW565" s="928"/>
      <c r="HCX565" s="740"/>
      <c r="HCY565" s="744"/>
      <c r="HCZ565" s="744"/>
      <c r="HDA565" s="742"/>
      <c r="HDB565" s="1047"/>
      <c r="HDC565" s="744"/>
      <c r="HDD565" s="744"/>
      <c r="HDE565" s="1047"/>
      <c r="HDF565" s="1047"/>
      <c r="HDG565" s="1048"/>
      <c r="HDH565" s="1047"/>
      <c r="HDI565" s="1047"/>
      <c r="HDJ565" s="741"/>
      <c r="HDK565" s="992"/>
      <c r="HDL565" s="1049"/>
      <c r="HDM565" s="1050"/>
      <c r="HDN565" s="743"/>
      <c r="HDO565" s="928"/>
      <c r="HDP565" s="740"/>
      <c r="HDQ565" s="744"/>
      <c r="HDR565" s="744"/>
      <c r="HDS565" s="742"/>
      <c r="HDT565" s="1047"/>
      <c r="HDU565" s="744"/>
      <c r="HDV565" s="744"/>
      <c r="HDW565" s="1047"/>
      <c r="HDX565" s="1047"/>
      <c r="HDY565" s="1048"/>
      <c r="HDZ565" s="1047"/>
      <c r="HEA565" s="1047"/>
      <c r="HEB565" s="741"/>
      <c r="HEC565" s="992"/>
      <c r="HED565" s="1049"/>
      <c r="HEE565" s="1050"/>
      <c r="HEF565" s="743"/>
      <c r="HEG565" s="928"/>
      <c r="HEH565" s="740"/>
      <c r="HEI565" s="744"/>
      <c r="HEJ565" s="744"/>
      <c r="HEK565" s="742"/>
      <c r="HEL565" s="1047"/>
      <c r="HEM565" s="744"/>
      <c r="HEN565" s="744"/>
      <c r="HEO565" s="1047"/>
      <c r="HEP565" s="1047"/>
      <c r="HEQ565" s="1048"/>
      <c r="HER565" s="1047"/>
      <c r="HES565" s="1047"/>
      <c r="HET565" s="741"/>
      <c r="HEU565" s="992"/>
      <c r="HEV565" s="1049"/>
      <c r="HEW565" s="1050"/>
      <c r="HEX565" s="743"/>
      <c r="HEY565" s="928"/>
      <c r="HEZ565" s="740"/>
      <c r="HFA565" s="744"/>
      <c r="HFB565" s="744"/>
      <c r="HFC565" s="742"/>
      <c r="HFD565" s="1047"/>
      <c r="HFE565" s="744"/>
      <c r="HFF565" s="744"/>
      <c r="HFG565" s="1047"/>
      <c r="HFH565" s="1047"/>
      <c r="HFI565" s="1048"/>
      <c r="HFJ565" s="1047"/>
      <c r="HFK565" s="1047"/>
      <c r="HFL565" s="741"/>
      <c r="HFM565" s="992"/>
      <c r="HFN565" s="1049"/>
      <c r="HFO565" s="1050"/>
      <c r="HFP565" s="743"/>
      <c r="HFQ565" s="928"/>
      <c r="HFR565" s="740"/>
      <c r="HFS565" s="744"/>
      <c r="HFT565" s="744"/>
      <c r="HFU565" s="742"/>
      <c r="HFV565" s="1047"/>
      <c r="HFW565" s="744"/>
      <c r="HFX565" s="744"/>
      <c r="HFY565" s="1047"/>
      <c r="HFZ565" s="1047"/>
      <c r="HGA565" s="1048"/>
      <c r="HGB565" s="1047"/>
      <c r="HGC565" s="1047"/>
      <c r="HGD565" s="741"/>
      <c r="HGE565" s="992"/>
      <c r="HGF565" s="1049"/>
      <c r="HGG565" s="1050"/>
      <c r="HGH565" s="743"/>
      <c r="HGI565" s="928"/>
      <c r="HGJ565" s="740"/>
      <c r="HGK565" s="744"/>
      <c r="HGL565" s="744"/>
      <c r="HGM565" s="742"/>
      <c r="HGN565" s="1047"/>
      <c r="HGO565" s="744"/>
      <c r="HGP565" s="744"/>
      <c r="HGQ565" s="1047"/>
      <c r="HGR565" s="1047"/>
      <c r="HGS565" s="1048"/>
      <c r="HGT565" s="1047"/>
      <c r="HGU565" s="1047"/>
      <c r="HGV565" s="741"/>
      <c r="HGW565" s="992"/>
      <c r="HGX565" s="1049"/>
      <c r="HGY565" s="1050"/>
      <c r="HGZ565" s="743"/>
      <c r="HHA565" s="928"/>
      <c r="HHB565" s="740"/>
      <c r="HHC565" s="744"/>
      <c r="HHD565" s="744"/>
      <c r="HHE565" s="742"/>
      <c r="HHF565" s="1047"/>
      <c r="HHG565" s="744"/>
      <c r="HHH565" s="744"/>
      <c r="HHI565" s="1047"/>
      <c r="HHJ565" s="1047"/>
      <c r="HHK565" s="1048"/>
      <c r="HHL565" s="1047"/>
      <c r="HHM565" s="1047"/>
      <c r="HHN565" s="741"/>
      <c r="HHO565" s="992"/>
      <c r="HHP565" s="1049"/>
      <c r="HHQ565" s="1050"/>
      <c r="HHR565" s="743"/>
      <c r="HHS565" s="928"/>
      <c r="HHT565" s="740"/>
      <c r="HHU565" s="744"/>
      <c r="HHV565" s="744"/>
      <c r="HHW565" s="742"/>
      <c r="HHX565" s="1047"/>
      <c r="HHY565" s="744"/>
      <c r="HHZ565" s="744"/>
      <c r="HIA565" s="1047"/>
      <c r="HIB565" s="1047"/>
      <c r="HIC565" s="1048"/>
      <c r="HID565" s="1047"/>
      <c r="HIE565" s="1047"/>
      <c r="HIF565" s="741"/>
      <c r="HIG565" s="992"/>
      <c r="HIH565" s="1049"/>
      <c r="HII565" s="1050"/>
      <c r="HIJ565" s="743"/>
      <c r="HIK565" s="928"/>
      <c r="HIL565" s="740"/>
      <c r="HIM565" s="744"/>
      <c r="HIN565" s="744"/>
      <c r="HIO565" s="742"/>
      <c r="HIP565" s="1047"/>
      <c r="HIQ565" s="744"/>
      <c r="HIR565" s="744"/>
      <c r="HIS565" s="1047"/>
      <c r="HIT565" s="1047"/>
      <c r="HIU565" s="1048"/>
      <c r="HIV565" s="1047"/>
      <c r="HIW565" s="1047"/>
      <c r="HIX565" s="741"/>
      <c r="HIY565" s="992"/>
      <c r="HIZ565" s="1049"/>
      <c r="HJA565" s="1050"/>
      <c r="HJB565" s="743"/>
      <c r="HJC565" s="928"/>
      <c r="HJD565" s="740"/>
      <c r="HJE565" s="744"/>
      <c r="HJF565" s="744"/>
      <c r="HJG565" s="742"/>
      <c r="HJH565" s="1047"/>
      <c r="HJI565" s="744"/>
      <c r="HJJ565" s="744"/>
      <c r="HJK565" s="1047"/>
      <c r="HJL565" s="1047"/>
      <c r="HJM565" s="1048"/>
      <c r="HJN565" s="1047"/>
      <c r="HJO565" s="1047"/>
      <c r="HJP565" s="741"/>
      <c r="HJQ565" s="992"/>
      <c r="HJR565" s="1049"/>
      <c r="HJS565" s="1050"/>
      <c r="HJT565" s="743"/>
      <c r="HJU565" s="928"/>
      <c r="HJV565" s="740"/>
      <c r="HJW565" s="744"/>
      <c r="HJX565" s="744"/>
      <c r="HJY565" s="742"/>
      <c r="HJZ565" s="1047"/>
      <c r="HKA565" s="744"/>
      <c r="HKB565" s="744"/>
      <c r="HKC565" s="1047"/>
      <c r="HKD565" s="1047"/>
      <c r="HKE565" s="1048"/>
      <c r="HKF565" s="1047"/>
      <c r="HKG565" s="1047"/>
      <c r="HKH565" s="741"/>
      <c r="HKI565" s="992"/>
      <c r="HKJ565" s="1049"/>
      <c r="HKK565" s="1050"/>
      <c r="HKL565" s="743"/>
      <c r="HKM565" s="928"/>
      <c r="HKN565" s="740"/>
      <c r="HKO565" s="744"/>
      <c r="HKP565" s="744"/>
      <c r="HKQ565" s="742"/>
      <c r="HKR565" s="1047"/>
      <c r="HKS565" s="744"/>
      <c r="HKT565" s="744"/>
      <c r="HKU565" s="1047"/>
      <c r="HKV565" s="1047"/>
      <c r="HKW565" s="1048"/>
      <c r="HKX565" s="1047"/>
      <c r="HKY565" s="1047"/>
      <c r="HKZ565" s="741"/>
      <c r="HLA565" s="992"/>
      <c r="HLB565" s="1049"/>
      <c r="HLC565" s="1050"/>
      <c r="HLD565" s="743"/>
      <c r="HLE565" s="928"/>
      <c r="HLF565" s="740"/>
      <c r="HLG565" s="744"/>
      <c r="HLH565" s="744"/>
      <c r="HLI565" s="742"/>
      <c r="HLJ565" s="1047"/>
      <c r="HLK565" s="744"/>
      <c r="HLL565" s="744"/>
      <c r="HLM565" s="1047"/>
      <c r="HLN565" s="1047"/>
      <c r="HLO565" s="1048"/>
      <c r="HLP565" s="1047"/>
      <c r="HLQ565" s="1047"/>
      <c r="HLR565" s="741"/>
      <c r="HLS565" s="992"/>
      <c r="HLT565" s="1049"/>
      <c r="HLU565" s="1050"/>
      <c r="HLV565" s="743"/>
      <c r="HLW565" s="928"/>
      <c r="HLX565" s="740"/>
      <c r="HLY565" s="744"/>
      <c r="HLZ565" s="744"/>
      <c r="HMA565" s="742"/>
      <c r="HMB565" s="1047"/>
      <c r="HMC565" s="744"/>
      <c r="HMD565" s="744"/>
      <c r="HME565" s="1047"/>
      <c r="HMF565" s="1047"/>
      <c r="HMG565" s="1048"/>
      <c r="HMH565" s="1047"/>
      <c r="HMI565" s="1047"/>
      <c r="HMJ565" s="741"/>
      <c r="HMK565" s="992"/>
      <c r="HML565" s="1049"/>
      <c r="HMM565" s="1050"/>
      <c r="HMN565" s="743"/>
      <c r="HMO565" s="928"/>
      <c r="HMP565" s="740"/>
      <c r="HMQ565" s="744"/>
      <c r="HMR565" s="744"/>
      <c r="HMS565" s="742"/>
      <c r="HMT565" s="1047"/>
      <c r="HMU565" s="744"/>
      <c r="HMV565" s="744"/>
      <c r="HMW565" s="1047"/>
      <c r="HMX565" s="1047"/>
      <c r="HMY565" s="1048"/>
      <c r="HMZ565" s="1047"/>
      <c r="HNA565" s="1047"/>
      <c r="HNB565" s="741"/>
      <c r="HNC565" s="992"/>
      <c r="HND565" s="1049"/>
      <c r="HNE565" s="1050"/>
      <c r="HNF565" s="743"/>
      <c r="HNG565" s="928"/>
      <c r="HNH565" s="740"/>
      <c r="HNI565" s="744"/>
      <c r="HNJ565" s="744"/>
      <c r="HNK565" s="742"/>
      <c r="HNL565" s="1047"/>
      <c r="HNM565" s="744"/>
      <c r="HNN565" s="744"/>
      <c r="HNO565" s="1047"/>
      <c r="HNP565" s="1047"/>
      <c r="HNQ565" s="1048"/>
      <c r="HNR565" s="1047"/>
      <c r="HNS565" s="1047"/>
      <c r="HNT565" s="741"/>
      <c r="HNU565" s="992"/>
      <c r="HNV565" s="1049"/>
      <c r="HNW565" s="1050"/>
      <c r="HNX565" s="743"/>
      <c r="HNY565" s="928"/>
      <c r="HNZ565" s="740"/>
      <c r="HOA565" s="744"/>
      <c r="HOB565" s="744"/>
      <c r="HOC565" s="742"/>
      <c r="HOD565" s="1047"/>
      <c r="HOE565" s="744"/>
      <c r="HOF565" s="744"/>
      <c r="HOG565" s="1047"/>
      <c r="HOH565" s="1047"/>
      <c r="HOI565" s="1048"/>
      <c r="HOJ565" s="1047"/>
      <c r="HOK565" s="1047"/>
      <c r="HOL565" s="741"/>
      <c r="HOM565" s="992"/>
      <c r="HON565" s="1049"/>
      <c r="HOO565" s="1050"/>
      <c r="HOP565" s="743"/>
      <c r="HOQ565" s="928"/>
      <c r="HOR565" s="740"/>
      <c r="HOS565" s="744"/>
      <c r="HOT565" s="744"/>
      <c r="HOU565" s="742"/>
      <c r="HOV565" s="1047"/>
      <c r="HOW565" s="744"/>
      <c r="HOX565" s="744"/>
      <c r="HOY565" s="1047"/>
      <c r="HOZ565" s="1047"/>
      <c r="HPA565" s="1048"/>
      <c r="HPB565" s="1047"/>
      <c r="HPC565" s="1047"/>
      <c r="HPD565" s="741"/>
      <c r="HPE565" s="992"/>
      <c r="HPF565" s="1049"/>
      <c r="HPG565" s="1050"/>
      <c r="HPH565" s="743"/>
      <c r="HPI565" s="928"/>
      <c r="HPJ565" s="740"/>
      <c r="HPK565" s="744"/>
      <c r="HPL565" s="744"/>
      <c r="HPM565" s="742"/>
      <c r="HPN565" s="1047"/>
      <c r="HPO565" s="744"/>
      <c r="HPP565" s="744"/>
      <c r="HPQ565" s="1047"/>
      <c r="HPR565" s="1047"/>
      <c r="HPS565" s="1048"/>
      <c r="HPT565" s="1047"/>
      <c r="HPU565" s="1047"/>
      <c r="HPV565" s="741"/>
      <c r="HPW565" s="992"/>
      <c r="HPX565" s="1049"/>
      <c r="HPY565" s="1050"/>
      <c r="HPZ565" s="743"/>
      <c r="HQA565" s="928"/>
      <c r="HQB565" s="740"/>
      <c r="HQC565" s="744"/>
      <c r="HQD565" s="744"/>
      <c r="HQE565" s="742"/>
      <c r="HQF565" s="1047"/>
      <c r="HQG565" s="744"/>
      <c r="HQH565" s="744"/>
      <c r="HQI565" s="1047"/>
      <c r="HQJ565" s="1047"/>
      <c r="HQK565" s="1048"/>
      <c r="HQL565" s="1047"/>
      <c r="HQM565" s="1047"/>
      <c r="HQN565" s="741"/>
      <c r="HQO565" s="992"/>
      <c r="HQP565" s="1049"/>
      <c r="HQQ565" s="1050"/>
      <c r="HQR565" s="743"/>
      <c r="HQS565" s="928"/>
      <c r="HQT565" s="740"/>
      <c r="HQU565" s="744"/>
      <c r="HQV565" s="744"/>
      <c r="HQW565" s="742"/>
      <c r="HQX565" s="1047"/>
      <c r="HQY565" s="744"/>
      <c r="HQZ565" s="744"/>
      <c r="HRA565" s="1047"/>
      <c r="HRB565" s="1047"/>
      <c r="HRC565" s="1048"/>
      <c r="HRD565" s="1047"/>
      <c r="HRE565" s="1047"/>
      <c r="HRF565" s="741"/>
      <c r="HRG565" s="992"/>
      <c r="HRH565" s="1049"/>
      <c r="HRI565" s="1050"/>
      <c r="HRJ565" s="743"/>
      <c r="HRK565" s="928"/>
      <c r="HRL565" s="740"/>
      <c r="HRM565" s="744"/>
      <c r="HRN565" s="744"/>
      <c r="HRO565" s="742"/>
      <c r="HRP565" s="1047"/>
      <c r="HRQ565" s="744"/>
      <c r="HRR565" s="744"/>
      <c r="HRS565" s="1047"/>
      <c r="HRT565" s="1047"/>
      <c r="HRU565" s="1048"/>
      <c r="HRV565" s="1047"/>
      <c r="HRW565" s="1047"/>
      <c r="HRX565" s="741"/>
      <c r="HRY565" s="992"/>
      <c r="HRZ565" s="1049"/>
      <c r="HSA565" s="1050"/>
      <c r="HSB565" s="743"/>
      <c r="HSC565" s="928"/>
      <c r="HSD565" s="740"/>
      <c r="HSE565" s="744"/>
      <c r="HSF565" s="744"/>
      <c r="HSG565" s="742"/>
      <c r="HSH565" s="1047"/>
      <c r="HSI565" s="744"/>
      <c r="HSJ565" s="744"/>
      <c r="HSK565" s="1047"/>
      <c r="HSL565" s="1047"/>
      <c r="HSM565" s="1048"/>
      <c r="HSN565" s="1047"/>
      <c r="HSO565" s="1047"/>
      <c r="HSP565" s="741"/>
      <c r="HSQ565" s="992"/>
      <c r="HSR565" s="1049"/>
      <c r="HSS565" s="1050"/>
      <c r="HST565" s="743"/>
      <c r="HSU565" s="928"/>
      <c r="HSV565" s="740"/>
      <c r="HSW565" s="744"/>
      <c r="HSX565" s="744"/>
      <c r="HSY565" s="742"/>
      <c r="HSZ565" s="1047"/>
      <c r="HTA565" s="744"/>
      <c r="HTB565" s="744"/>
      <c r="HTC565" s="1047"/>
      <c r="HTD565" s="1047"/>
      <c r="HTE565" s="1048"/>
      <c r="HTF565" s="1047"/>
      <c r="HTG565" s="1047"/>
      <c r="HTH565" s="741"/>
      <c r="HTI565" s="992"/>
      <c r="HTJ565" s="1049"/>
      <c r="HTK565" s="1050"/>
      <c r="HTL565" s="743"/>
      <c r="HTM565" s="928"/>
      <c r="HTN565" s="740"/>
      <c r="HTO565" s="744"/>
      <c r="HTP565" s="744"/>
      <c r="HTQ565" s="742"/>
      <c r="HTR565" s="1047"/>
      <c r="HTS565" s="744"/>
      <c r="HTT565" s="744"/>
      <c r="HTU565" s="1047"/>
      <c r="HTV565" s="1047"/>
      <c r="HTW565" s="1048"/>
      <c r="HTX565" s="1047"/>
      <c r="HTY565" s="1047"/>
      <c r="HTZ565" s="741"/>
      <c r="HUA565" s="992"/>
      <c r="HUB565" s="1049"/>
      <c r="HUC565" s="1050"/>
      <c r="HUD565" s="743"/>
      <c r="HUE565" s="928"/>
      <c r="HUF565" s="740"/>
      <c r="HUG565" s="744"/>
      <c r="HUH565" s="744"/>
      <c r="HUI565" s="742"/>
      <c r="HUJ565" s="1047"/>
      <c r="HUK565" s="744"/>
      <c r="HUL565" s="744"/>
      <c r="HUM565" s="1047"/>
      <c r="HUN565" s="1047"/>
      <c r="HUO565" s="1048"/>
      <c r="HUP565" s="1047"/>
      <c r="HUQ565" s="1047"/>
      <c r="HUR565" s="741"/>
      <c r="HUS565" s="992"/>
      <c r="HUT565" s="1049"/>
      <c r="HUU565" s="1050"/>
      <c r="HUV565" s="743"/>
      <c r="HUW565" s="928"/>
      <c r="HUX565" s="740"/>
      <c r="HUY565" s="744"/>
      <c r="HUZ565" s="744"/>
      <c r="HVA565" s="742"/>
      <c r="HVB565" s="1047"/>
      <c r="HVC565" s="744"/>
      <c r="HVD565" s="744"/>
      <c r="HVE565" s="1047"/>
      <c r="HVF565" s="1047"/>
      <c r="HVG565" s="1048"/>
      <c r="HVH565" s="1047"/>
      <c r="HVI565" s="1047"/>
      <c r="HVJ565" s="741"/>
      <c r="HVK565" s="992"/>
      <c r="HVL565" s="1049"/>
      <c r="HVM565" s="1050"/>
      <c r="HVN565" s="743"/>
      <c r="HVO565" s="928"/>
      <c r="HVP565" s="740"/>
      <c r="HVQ565" s="744"/>
      <c r="HVR565" s="744"/>
      <c r="HVS565" s="742"/>
      <c r="HVT565" s="1047"/>
      <c r="HVU565" s="744"/>
      <c r="HVV565" s="744"/>
      <c r="HVW565" s="1047"/>
      <c r="HVX565" s="1047"/>
      <c r="HVY565" s="1048"/>
      <c r="HVZ565" s="1047"/>
      <c r="HWA565" s="1047"/>
      <c r="HWB565" s="741"/>
      <c r="HWC565" s="992"/>
      <c r="HWD565" s="1049"/>
      <c r="HWE565" s="1050"/>
      <c r="HWF565" s="743"/>
      <c r="HWG565" s="928"/>
      <c r="HWH565" s="740"/>
      <c r="HWI565" s="744"/>
      <c r="HWJ565" s="744"/>
      <c r="HWK565" s="742"/>
      <c r="HWL565" s="1047"/>
      <c r="HWM565" s="744"/>
      <c r="HWN565" s="744"/>
      <c r="HWO565" s="1047"/>
      <c r="HWP565" s="1047"/>
      <c r="HWQ565" s="1048"/>
      <c r="HWR565" s="1047"/>
      <c r="HWS565" s="1047"/>
      <c r="HWT565" s="741"/>
      <c r="HWU565" s="992"/>
      <c r="HWV565" s="1049"/>
      <c r="HWW565" s="1050"/>
      <c r="HWX565" s="743"/>
      <c r="HWY565" s="928"/>
      <c r="HWZ565" s="740"/>
      <c r="HXA565" s="744"/>
      <c r="HXB565" s="744"/>
      <c r="HXC565" s="742"/>
      <c r="HXD565" s="1047"/>
      <c r="HXE565" s="744"/>
      <c r="HXF565" s="744"/>
      <c r="HXG565" s="1047"/>
      <c r="HXH565" s="1047"/>
      <c r="HXI565" s="1048"/>
      <c r="HXJ565" s="1047"/>
      <c r="HXK565" s="1047"/>
      <c r="HXL565" s="741"/>
      <c r="HXM565" s="992"/>
      <c r="HXN565" s="1049"/>
      <c r="HXO565" s="1050"/>
      <c r="HXP565" s="743"/>
      <c r="HXQ565" s="928"/>
      <c r="HXR565" s="740"/>
      <c r="HXS565" s="744"/>
      <c r="HXT565" s="744"/>
      <c r="HXU565" s="742"/>
      <c r="HXV565" s="1047"/>
      <c r="HXW565" s="744"/>
      <c r="HXX565" s="744"/>
      <c r="HXY565" s="1047"/>
      <c r="HXZ565" s="1047"/>
      <c r="HYA565" s="1048"/>
      <c r="HYB565" s="1047"/>
      <c r="HYC565" s="1047"/>
      <c r="HYD565" s="741"/>
      <c r="HYE565" s="992"/>
      <c r="HYF565" s="1049"/>
      <c r="HYG565" s="1050"/>
      <c r="HYH565" s="743"/>
      <c r="HYI565" s="928"/>
      <c r="HYJ565" s="740"/>
      <c r="HYK565" s="744"/>
      <c r="HYL565" s="744"/>
      <c r="HYM565" s="742"/>
      <c r="HYN565" s="1047"/>
      <c r="HYO565" s="744"/>
      <c r="HYP565" s="744"/>
      <c r="HYQ565" s="1047"/>
      <c r="HYR565" s="1047"/>
      <c r="HYS565" s="1048"/>
      <c r="HYT565" s="1047"/>
      <c r="HYU565" s="1047"/>
      <c r="HYV565" s="741"/>
      <c r="HYW565" s="992"/>
      <c r="HYX565" s="1049"/>
      <c r="HYY565" s="1050"/>
      <c r="HYZ565" s="743"/>
      <c r="HZA565" s="928"/>
      <c r="HZB565" s="740"/>
      <c r="HZC565" s="744"/>
      <c r="HZD565" s="744"/>
      <c r="HZE565" s="742"/>
      <c r="HZF565" s="1047"/>
      <c r="HZG565" s="744"/>
      <c r="HZH565" s="744"/>
      <c r="HZI565" s="1047"/>
      <c r="HZJ565" s="1047"/>
      <c r="HZK565" s="1048"/>
      <c r="HZL565" s="1047"/>
      <c r="HZM565" s="1047"/>
      <c r="HZN565" s="741"/>
      <c r="HZO565" s="992"/>
      <c r="HZP565" s="1049"/>
      <c r="HZQ565" s="1050"/>
      <c r="HZR565" s="743"/>
      <c r="HZS565" s="928"/>
      <c r="HZT565" s="740"/>
      <c r="HZU565" s="744"/>
      <c r="HZV565" s="744"/>
      <c r="HZW565" s="742"/>
      <c r="HZX565" s="1047"/>
      <c r="HZY565" s="744"/>
      <c r="HZZ565" s="744"/>
      <c r="IAA565" s="1047"/>
      <c r="IAB565" s="1047"/>
      <c r="IAC565" s="1048"/>
      <c r="IAD565" s="1047"/>
      <c r="IAE565" s="1047"/>
      <c r="IAF565" s="741"/>
      <c r="IAG565" s="992"/>
      <c r="IAH565" s="1049"/>
      <c r="IAI565" s="1050"/>
      <c r="IAJ565" s="743"/>
      <c r="IAK565" s="928"/>
      <c r="IAL565" s="740"/>
      <c r="IAM565" s="744"/>
      <c r="IAN565" s="744"/>
      <c r="IAO565" s="742"/>
      <c r="IAP565" s="1047"/>
      <c r="IAQ565" s="744"/>
      <c r="IAR565" s="744"/>
      <c r="IAS565" s="1047"/>
      <c r="IAT565" s="1047"/>
      <c r="IAU565" s="1048"/>
      <c r="IAV565" s="1047"/>
      <c r="IAW565" s="1047"/>
      <c r="IAX565" s="741"/>
      <c r="IAY565" s="992"/>
      <c r="IAZ565" s="1049"/>
      <c r="IBA565" s="1050"/>
      <c r="IBB565" s="743"/>
      <c r="IBC565" s="928"/>
      <c r="IBD565" s="740"/>
      <c r="IBE565" s="744"/>
      <c r="IBF565" s="744"/>
      <c r="IBG565" s="742"/>
      <c r="IBH565" s="1047"/>
      <c r="IBI565" s="744"/>
      <c r="IBJ565" s="744"/>
      <c r="IBK565" s="1047"/>
      <c r="IBL565" s="1047"/>
      <c r="IBM565" s="1048"/>
      <c r="IBN565" s="1047"/>
      <c r="IBO565" s="1047"/>
      <c r="IBP565" s="741"/>
      <c r="IBQ565" s="992"/>
      <c r="IBR565" s="1049"/>
      <c r="IBS565" s="1050"/>
      <c r="IBT565" s="743"/>
      <c r="IBU565" s="928"/>
      <c r="IBV565" s="740"/>
      <c r="IBW565" s="744"/>
      <c r="IBX565" s="744"/>
      <c r="IBY565" s="742"/>
      <c r="IBZ565" s="1047"/>
      <c r="ICA565" s="744"/>
      <c r="ICB565" s="744"/>
      <c r="ICC565" s="1047"/>
      <c r="ICD565" s="1047"/>
      <c r="ICE565" s="1048"/>
      <c r="ICF565" s="1047"/>
      <c r="ICG565" s="1047"/>
      <c r="ICH565" s="741"/>
      <c r="ICI565" s="992"/>
      <c r="ICJ565" s="1049"/>
      <c r="ICK565" s="1050"/>
      <c r="ICL565" s="743"/>
      <c r="ICM565" s="928"/>
      <c r="ICN565" s="740"/>
      <c r="ICO565" s="744"/>
      <c r="ICP565" s="744"/>
      <c r="ICQ565" s="742"/>
      <c r="ICR565" s="1047"/>
      <c r="ICS565" s="744"/>
      <c r="ICT565" s="744"/>
      <c r="ICU565" s="1047"/>
      <c r="ICV565" s="1047"/>
      <c r="ICW565" s="1048"/>
      <c r="ICX565" s="1047"/>
      <c r="ICY565" s="1047"/>
      <c r="ICZ565" s="741"/>
      <c r="IDA565" s="992"/>
      <c r="IDB565" s="1049"/>
      <c r="IDC565" s="1050"/>
      <c r="IDD565" s="743"/>
      <c r="IDE565" s="928"/>
      <c r="IDF565" s="740"/>
      <c r="IDG565" s="744"/>
      <c r="IDH565" s="744"/>
      <c r="IDI565" s="742"/>
      <c r="IDJ565" s="1047"/>
      <c r="IDK565" s="744"/>
      <c r="IDL565" s="744"/>
      <c r="IDM565" s="1047"/>
      <c r="IDN565" s="1047"/>
      <c r="IDO565" s="1048"/>
      <c r="IDP565" s="1047"/>
      <c r="IDQ565" s="1047"/>
      <c r="IDR565" s="741"/>
      <c r="IDS565" s="992"/>
      <c r="IDT565" s="1049"/>
      <c r="IDU565" s="1050"/>
      <c r="IDV565" s="743"/>
      <c r="IDW565" s="928"/>
      <c r="IDX565" s="740"/>
      <c r="IDY565" s="744"/>
      <c r="IDZ565" s="744"/>
      <c r="IEA565" s="742"/>
      <c r="IEB565" s="1047"/>
      <c r="IEC565" s="744"/>
      <c r="IED565" s="744"/>
      <c r="IEE565" s="1047"/>
      <c r="IEF565" s="1047"/>
      <c r="IEG565" s="1048"/>
      <c r="IEH565" s="1047"/>
      <c r="IEI565" s="1047"/>
      <c r="IEJ565" s="741"/>
      <c r="IEK565" s="992"/>
      <c r="IEL565" s="1049"/>
      <c r="IEM565" s="1050"/>
      <c r="IEN565" s="743"/>
      <c r="IEO565" s="928"/>
      <c r="IEP565" s="740"/>
      <c r="IEQ565" s="744"/>
      <c r="IER565" s="744"/>
      <c r="IES565" s="742"/>
      <c r="IET565" s="1047"/>
      <c r="IEU565" s="744"/>
      <c r="IEV565" s="744"/>
      <c r="IEW565" s="1047"/>
      <c r="IEX565" s="1047"/>
      <c r="IEY565" s="1048"/>
      <c r="IEZ565" s="1047"/>
      <c r="IFA565" s="1047"/>
      <c r="IFB565" s="741"/>
      <c r="IFC565" s="992"/>
      <c r="IFD565" s="1049"/>
      <c r="IFE565" s="1050"/>
      <c r="IFF565" s="743"/>
      <c r="IFG565" s="928"/>
      <c r="IFH565" s="740"/>
      <c r="IFI565" s="744"/>
      <c r="IFJ565" s="744"/>
      <c r="IFK565" s="742"/>
      <c r="IFL565" s="1047"/>
      <c r="IFM565" s="744"/>
      <c r="IFN565" s="744"/>
      <c r="IFO565" s="1047"/>
      <c r="IFP565" s="1047"/>
      <c r="IFQ565" s="1048"/>
      <c r="IFR565" s="1047"/>
      <c r="IFS565" s="1047"/>
      <c r="IFT565" s="741"/>
      <c r="IFU565" s="992"/>
      <c r="IFV565" s="1049"/>
      <c r="IFW565" s="1050"/>
      <c r="IFX565" s="743"/>
      <c r="IFY565" s="928"/>
      <c r="IFZ565" s="740"/>
      <c r="IGA565" s="744"/>
      <c r="IGB565" s="744"/>
      <c r="IGC565" s="742"/>
      <c r="IGD565" s="1047"/>
      <c r="IGE565" s="744"/>
      <c r="IGF565" s="744"/>
      <c r="IGG565" s="1047"/>
      <c r="IGH565" s="1047"/>
      <c r="IGI565" s="1048"/>
      <c r="IGJ565" s="1047"/>
      <c r="IGK565" s="1047"/>
      <c r="IGL565" s="741"/>
      <c r="IGM565" s="992"/>
      <c r="IGN565" s="1049"/>
      <c r="IGO565" s="1050"/>
      <c r="IGP565" s="743"/>
      <c r="IGQ565" s="928"/>
      <c r="IGR565" s="740"/>
      <c r="IGS565" s="744"/>
      <c r="IGT565" s="744"/>
      <c r="IGU565" s="742"/>
      <c r="IGV565" s="1047"/>
      <c r="IGW565" s="744"/>
      <c r="IGX565" s="744"/>
      <c r="IGY565" s="1047"/>
      <c r="IGZ565" s="1047"/>
      <c r="IHA565" s="1048"/>
      <c r="IHB565" s="1047"/>
      <c r="IHC565" s="1047"/>
      <c r="IHD565" s="741"/>
      <c r="IHE565" s="992"/>
      <c r="IHF565" s="1049"/>
      <c r="IHG565" s="1050"/>
      <c r="IHH565" s="743"/>
      <c r="IHI565" s="928"/>
      <c r="IHJ565" s="740"/>
      <c r="IHK565" s="744"/>
      <c r="IHL565" s="744"/>
      <c r="IHM565" s="742"/>
      <c r="IHN565" s="1047"/>
      <c r="IHO565" s="744"/>
      <c r="IHP565" s="744"/>
      <c r="IHQ565" s="1047"/>
      <c r="IHR565" s="1047"/>
      <c r="IHS565" s="1048"/>
      <c r="IHT565" s="1047"/>
      <c r="IHU565" s="1047"/>
      <c r="IHV565" s="741"/>
      <c r="IHW565" s="992"/>
      <c r="IHX565" s="1049"/>
      <c r="IHY565" s="1050"/>
      <c r="IHZ565" s="743"/>
      <c r="IIA565" s="928"/>
      <c r="IIB565" s="740"/>
      <c r="IIC565" s="744"/>
      <c r="IID565" s="744"/>
      <c r="IIE565" s="742"/>
      <c r="IIF565" s="1047"/>
      <c r="IIG565" s="744"/>
      <c r="IIH565" s="744"/>
      <c r="III565" s="1047"/>
      <c r="IIJ565" s="1047"/>
      <c r="IIK565" s="1048"/>
      <c r="IIL565" s="1047"/>
      <c r="IIM565" s="1047"/>
      <c r="IIN565" s="741"/>
      <c r="IIO565" s="992"/>
      <c r="IIP565" s="1049"/>
      <c r="IIQ565" s="1050"/>
      <c r="IIR565" s="743"/>
      <c r="IIS565" s="928"/>
      <c r="IIT565" s="740"/>
      <c r="IIU565" s="744"/>
      <c r="IIV565" s="744"/>
      <c r="IIW565" s="742"/>
      <c r="IIX565" s="1047"/>
      <c r="IIY565" s="744"/>
      <c r="IIZ565" s="744"/>
      <c r="IJA565" s="1047"/>
      <c r="IJB565" s="1047"/>
      <c r="IJC565" s="1048"/>
      <c r="IJD565" s="1047"/>
      <c r="IJE565" s="1047"/>
      <c r="IJF565" s="741"/>
      <c r="IJG565" s="992"/>
      <c r="IJH565" s="1049"/>
      <c r="IJI565" s="1050"/>
      <c r="IJJ565" s="743"/>
      <c r="IJK565" s="928"/>
      <c r="IJL565" s="740"/>
      <c r="IJM565" s="744"/>
      <c r="IJN565" s="744"/>
      <c r="IJO565" s="742"/>
      <c r="IJP565" s="1047"/>
      <c r="IJQ565" s="744"/>
      <c r="IJR565" s="744"/>
      <c r="IJS565" s="1047"/>
      <c r="IJT565" s="1047"/>
      <c r="IJU565" s="1048"/>
      <c r="IJV565" s="1047"/>
      <c r="IJW565" s="1047"/>
      <c r="IJX565" s="741"/>
      <c r="IJY565" s="992"/>
      <c r="IJZ565" s="1049"/>
      <c r="IKA565" s="1050"/>
      <c r="IKB565" s="743"/>
      <c r="IKC565" s="928"/>
      <c r="IKD565" s="740"/>
      <c r="IKE565" s="744"/>
      <c r="IKF565" s="744"/>
      <c r="IKG565" s="742"/>
      <c r="IKH565" s="1047"/>
      <c r="IKI565" s="744"/>
      <c r="IKJ565" s="744"/>
      <c r="IKK565" s="1047"/>
      <c r="IKL565" s="1047"/>
      <c r="IKM565" s="1048"/>
      <c r="IKN565" s="1047"/>
      <c r="IKO565" s="1047"/>
      <c r="IKP565" s="741"/>
      <c r="IKQ565" s="992"/>
      <c r="IKR565" s="1049"/>
      <c r="IKS565" s="1050"/>
      <c r="IKT565" s="743"/>
      <c r="IKU565" s="928"/>
      <c r="IKV565" s="740"/>
      <c r="IKW565" s="744"/>
      <c r="IKX565" s="744"/>
      <c r="IKY565" s="742"/>
      <c r="IKZ565" s="1047"/>
      <c r="ILA565" s="744"/>
      <c r="ILB565" s="744"/>
      <c r="ILC565" s="1047"/>
      <c r="ILD565" s="1047"/>
      <c r="ILE565" s="1048"/>
      <c r="ILF565" s="1047"/>
      <c r="ILG565" s="1047"/>
      <c r="ILH565" s="741"/>
      <c r="ILI565" s="992"/>
      <c r="ILJ565" s="1049"/>
      <c r="ILK565" s="1050"/>
      <c r="ILL565" s="743"/>
      <c r="ILM565" s="928"/>
      <c r="ILN565" s="740"/>
      <c r="ILO565" s="744"/>
      <c r="ILP565" s="744"/>
      <c r="ILQ565" s="742"/>
      <c r="ILR565" s="1047"/>
      <c r="ILS565" s="744"/>
      <c r="ILT565" s="744"/>
      <c r="ILU565" s="1047"/>
      <c r="ILV565" s="1047"/>
      <c r="ILW565" s="1048"/>
      <c r="ILX565" s="1047"/>
      <c r="ILY565" s="1047"/>
      <c r="ILZ565" s="741"/>
      <c r="IMA565" s="992"/>
      <c r="IMB565" s="1049"/>
      <c r="IMC565" s="1050"/>
      <c r="IMD565" s="743"/>
      <c r="IME565" s="928"/>
      <c r="IMF565" s="740"/>
      <c r="IMG565" s="744"/>
      <c r="IMH565" s="744"/>
      <c r="IMI565" s="742"/>
      <c r="IMJ565" s="1047"/>
      <c r="IMK565" s="744"/>
      <c r="IML565" s="744"/>
      <c r="IMM565" s="1047"/>
      <c r="IMN565" s="1047"/>
      <c r="IMO565" s="1048"/>
      <c r="IMP565" s="1047"/>
      <c r="IMQ565" s="1047"/>
      <c r="IMR565" s="741"/>
      <c r="IMS565" s="992"/>
      <c r="IMT565" s="1049"/>
      <c r="IMU565" s="1050"/>
      <c r="IMV565" s="743"/>
      <c r="IMW565" s="928"/>
      <c r="IMX565" s="740"/>
      <c r="IMY565" s="744"/>
      <c r="IMZ565" s="744"/>
      <c r="INA565" s="742"/>
      <c r="INB565" s="1047"/>
      <c r="INC565" s="744"/>
      <c r="IND565" s="744"/>
      <c r="INE565" s="1047"/>
      <c r="INF565" s="1047"/>
      <c r="ING565" s="1048"/>
      <c r="INH565" s="1047"/>
      <c r="INI565" s="1047"/>
      <c r="INJ565" s="741"/>
      <c r="INK565" s="992"/>
      <c r="INL565" s="1049"/>
      <c r="INM565" s="1050"/>
      <c r="INN565" s="743"/>
      <c r="INO565" s="928"/>
      <c r="INP565" s="740"/>
      <c r="INQ565" s="744"/>
      <c r="INR565" s="744"/>
      <c r="INS565" s="742"/>
      <c r="INT565" s="1047"/>
      <c r="INU565" s="744"/>
      <c r="INV565" s="744"/>
      <c r="INW565" s="1047"/>
      <c r="INX565" s="1047"/>
      <c r="INY565" s="1048"/>
      <c r="INZ565" s="1047"/>
      <c r="IOA565" s="1047"/>
      <c r="IOB565" s="741"/>
      <c r="IOC565" s="992"/>
      <c r="IOD565" s="1049"/>
      <c r="IOE565" s="1050"/>
      <c r="IOF565" s="743"/>
      <c r="IOG565" s="928"/>
      <c r="IOH565" s="740"/>
      <c r="IOI565" s="744"/>
      <c r="IOJ565" s="744"/>
      <c r="IOK565" s="742"/>
      <c r="IOL565" s="1047"/>
      <c r="IOM565" s="744"/>
      <c r="ION565" s="744"/>
      <c r="IOO565" s="1047"/>
      <c r="IOP565" s="1047"/>
      <c r="IOQ565" s="1048"/>
      <c r="IOR565" s="1047"/>
      <c r="IOS565" s="1047"/>
      <c r="IOT565" s="741"/>
      <c r="IOU565" s="992"/>
      <c r="IOV565" s="1049"/>
      <c r="IOW565" s="1050"/>
      <c r="IOX565" s="743"/>
      <c r="IOY565" s="928"/>
      <c r="IOZ565" s="740"/>
      <c r="IPA565" s="744"/>
      <c r="IPB565" s="744"/>
      <c r="IPC565" s="742"/>
      <c r="IPD565" s="1047"/>
      <c r="IPE565" s="744"/>
      <c r="IPF565" s="744"/>
      <c r="IPG565" s="1047"/>
      <c r="IPH565" s="1047"/>
      <c r="IPI565" s="1048"/>
      <c r="IPJ565" s="1047"/>
      <c r="IPK565" s="1047"/>
      <c r="IPL565" s="741"/>
      <c r="IPM565" s="992"/>
      <c r="IPN565" s="1049"/>
      <c r="IPO565" s="1050"/>
      <c r="IPP565" s="743"/>
      <c r="IPQ565" s="928"/>
      <c r="IPR565" s="740"/>
      <c r="IPS565" s="744"/>
      <c r="IPT565" s="744"/>
      <c r="IPU565" s="742"/>
      <c r="IPV565" s="1047"/>
      <c r="IPW565" s="744"/>
      <c r="IPX565" s="744"/>
      <c r="IPY565" s="1047"/>
      <c r="IPZ565" s="1047"/>
      <c r="IQA565" s="1048"/>
      <c r="IQB565" s="1047"/>
      <c r="IQC565" s="1047"/>
      <c r="IQD565" s="741"/>
      <c r="IQE565" s="992"/>
      <c r="IQF565" s="1049"/>
      <c r="IQG565" s="1050"/>
      <c r="IQH565" s="743"/>
      <c r="IQI565" s="928"/>
      <c r="IQJ565" s="740"/>
      <c r="IQK565" s="744"/>
      <c r="IQL565" s="744"/>
      <c r="IQM565" s="742"/>
      <c r="IQN565" s="1047"/>
      <c r="IQO565" s="744"/>
      <c r="IQP565" s="744"/>
      <c r="IQQ565" s="1047"/>
      <c r="IQR565" s="1047"/>
      <c r="IQS565" s="1048"/>
      <c r="IQT565" s="1047"/>
      <c r="IQU565" s="1047"/>
      <c r="IQV565" s="741"/>
      <c r="IQW565" s="992"/>
      <c r="IQX565" s="1049"/>
      <c r="IQY565" s="1050"/>
      <c r="IQZ565" s="743"/>
      <c r="IRA565" s="928"/>
      <c r="IRB565" s="740"/>
      <c r="IRC565" s="744"/>
      <c r="IRD565" s="744"/>
      <c r="IRE565" s="742"/>
      <c r="IRF565" s="1047"/>
      <c r="IRG565" s="744"/>
      <c r="IRH565" s="744"/>
      <c r="IRI565" s="1047"/>
      <c r="IRJ565" s="1047"/>
      <c r="IRK565" s="1048"/>
      <c r="IRL565" s="1047"/>
      <c r="IRM565" s="1047"/>
      <c r="IRN565" s="741"/>
      <c r="IRO565" s="992"/>
      <c r="IRP565" s="1049"/>
      <c r="IRQ565" s="1050"/>
      <c r="IRR565" s="743"/>
      <c r="IRS565" s="928"/>
      <c r="IRT565" s="740"/>
      <c r="IRU565" s="744"/>
      <c r="IRV565" s="744"/>
      <c r="IRW565" s="742"/>
      <c r="IRX565" s="1047"/>
      <c r="IRY565" s="744"/>
      <c r="IRZ565" s="744"/>
      <c r="ISA565" s="1047"/>
      <c r="ISB565" s="1047"/>
      <c r="ISC565" s="1048"/>
      <c r="ISD565" s="1047"/>
      <c r="ISE565" s="1047"/>
      <c r="ISF565" s="741"/>
      <c r="ISG565" s="992"/>
      <c r="ISH565" s="1049"/>
      <c r="ISI565" s="1050"/>
      <c r="ISJ565" s="743"/>
      <c r="ISK565" s="928"/>
      <c r="ISL565" s="740"/>
      <c r="ISM565" s="744"/>
      <c r="ISN565" s="744"/>
      <c r="ISO565" s="742"/>
      <c r="ISP565" s="1047"/>
      <c r="ISQ565" s="744"/>
      <c r="ISR565" s="744"/>
      <c r="ISS565" s="1047"/>
      <c r="IST565" s="1047"/>
      <c r="ISU565" s="1048"/>
      <c r="ISV565" s="1047"/>
      <c r="ISW565" s="1047"/>
      <c r="ISX565" s="741"/>
      <c r="ISY565" s="992"/>
      <c r="ISZ565" s="1049"/>
      <c r="ITA565" s="1050"/>
      <c r="ITB565" s="743"/>
      <c r="ITC565" s="928"/>
      <c r="ITD565" s="740"/>
      <c r="ITE565" s="744"/>
      <c r="ITF565" s="744"/>
      <c r="ITG565" s="742"/>
      <c r="ITH565" s="1047"/>
      <c r="ITI565" s="744"/>
      <c r="ITJ565" s="744"/>
      <c r="ITK565" s="1047"/>
      <c r="ITL565" s="1047"/>
      <c r="ITM565" s="1048"/>
      <c r="ITN565" s="1047"/>
      <c r="ITO565" s="1047"/>
      <c r="ITP565" s="741"/>
      <c r="ITQ565" s="992"/>
      <c r="ITR565" s="1049"/>
      <c r="ITS565" s="1050"/>
      <c r="ITT565" s="743"/>
      <c r="ITU565" s="928"/>
      <c r="ITV565" s="740"/>
      <c r="ITW565" s="744"/>
      <c r="ITX565" s="744"/>
      <c r="ITY565" s="742"/>
      <c r="ITZ565" s="1047"/>
      <c r="IUA565" s="744"/>
      <c r="IUB565" s="744"/>
      <c r="IUC565" s="1047"/>
      <c r="IUD565" s="1047"/>
      <c r="IUE565" s="1048"/>
      <c r="IUF565" s="1047"/>
      <c r="IUG565" s="1047"/>
      <c r="IUH565" s="741"/>
      <c r="IUI565" s="992"/>
      <c r="IUJ565" s="1049"/>
      <c r="IUK565" s="1050"/>
      <c r="IUL565" s="743"/>
      <c r="IUM565" s="928"/>
      <c r="IUN565" s="740"/>
      <c r="IUO565" s="744"/>
      <c r="IUP565" s="744"/>
      <c r="IUQ565" s="742"/>
      <c r="IUR565" s="1047"/>
      <c r="IUS565" s="744"/>
      <c r="IUT565" s="744"/>
      <c r="IUU565" s="1047"/>
      <c r="IUV565" s="1047"/>
      <c r="IUW565" s="1048"/>
      <c r="IUX565" s="1047"/>
      <c r="IUY565" s="1047"/>
      <c r="IUZ565" s="741"/>
      <c r="IVA565" s="992"/>
      <c r="IVB565" s="1049"/>
      <c r="IVC565" s="1050"/>
      <c r="IVD565" s="743"/>
      <c r="IVE565" s="928"/>
      <c r="IVF565" s="740"/>
      <c r="IVG565" s="744"/>
      <c r="IVH565" s="744"/>
      <c r="IVI565" s="742"/>
      <c r="IVJ565" s="1047"/>
      <c r="IVK565" s="744"/>
      <c r="IVL565" s="744"/>
      <c r="IVM565" s="1047"/>
      <c r="IVN565" s="1047"/>
      <c r="IVO565" s="1048"/>
      <c r="IVP565" s="1047"/>
      <c r="IVQ565" s="1047"/>
      <c r="IVR565" s="741"/>
      <c r="IVS565" s="992"/>
      <c r="IVT565" s="1049"/>
      <c r="IVU565" s="1050"/>
      <c r="IVV565" s="743"/>
      <c r="IVW565" s="928"/>
      <c r="IVX565" s="740"/>
      <c r="IVY565" s="744"/>
      <c r="IVZ565" s="744"/>
      <c r="IWA565" s="742"/>
      <c r="IWB565" s="1047"/>
      <c r="IWC565" s="744"/>
      <c r="IWD565" s="744"/>
      <c r="IWE565" s="1047"/>
      <c r="IWF565" s="1047"/>
      <c r="IWG565" s="1048"/>
      <c r="IWH565" s="1047"/>
      <c r="IWI565" s="1047"/>
      <c r="IWJ565" s="741"/>
      <c r="IWK565" s="992"/>
      <c r="IWL565" s="1049"/>
      <c r="IWM565" s="1050"/>
      <c r="IWN565" s="743"/>
      <c r="IWO565" s="928"/>
      <c r="IWP565" s="740"/>
      <c r="IWQ565" s="744"/>
      <c r="IWR565" s="744"/>
      <c r="IWS565" s="742"/>
      <c r="IWT565" s="1047"/>
      <c r="IWU565" s="744"/>
      <c r="IWV565" s="744"/>
      <c r="IWW565" s="1047"/>
      <c r="IWX565" s="1047"/>
      <c r="IWY565" s="1048"/>
      <c r="IWZ565" s="1047"/>
      <c r="IXA565" s="1047"/>
      <c r="IXB565" s="741"/>
      <c r="IXC565" s="992"/>
      <c r="IXD565" s="1049"/>
      <c r="IXE565" s="1050"/>
      <c r="IXF565" s="743"/>
      <c r="IXG565" s="928"/>
      <c r="IXH565" s="740"/>
      <c r="IXI565" s="744"/>
      <c r="IXJ565" s="744"/>
      <c r="IXK565" s="742"/>
      <c r="IXL565" s="1047"/>
      <c r="IXM565" s="744"/>
      <c r="IXN565" s="744"/>
      <c r="IXO565" s="1047"/>
      <c r="IXP565" s="1047"/>
      <c r="IXQ565" s="1048"/>
      <c r="IXR565" s="1047"/>
      <c r="IXS565" s="1047"/>
      <c r="IXT565" s="741"/>
      <c r="IXU565" s="992"/>
      <c r="IXV565" s="1049"/>
      <c r="IXW565" s="1050"/>
      <c r="IXX565" s="743"/>
      <c r="IXY565" s="928"/>
      <c r="IXZ565" s="740"/>
      <c r="IYA565" s="744"/>
      <c r="IYB565" s="744"/>
      <c r="IYC565" s="742"/>
      <c r="IYD565" s="1047"/>
      <c r="IYE565" s="744"/>
      <c r="IYF565" s="744"/>
      <c r="IYG565" s="1047"/>
      <c r="IYH565" s="1047"/>
      <c r="IYI565" s="1048"/>
      <c r="IYJ565" s="1047"/>
      <c r="IYK565" s="1047"/>
      <c r="IYL565" s="741"/>
      <c r="IYM565" s="992"/>
      <c r="IYN565" s="1049"/>
      <c r="IYO565" s="1050"/>
      <c r="IYP565" s="743"/>
      <c r="IYQ565" s="928"/>
      <c r="IYR565" s="740"/>
      <c r="IYS565" s="744"/>
      <c r="IYT565" s="744"/>
      <c r="IYU565" s="742"/>
      <c r="IYV565" s="1047"/>
      <c r="IYW565" s="744"/>
      <c r="IYX565" s="744"/>
      <c r="IYY565" s="1047"/>
      <c r="IYZ565" s="1047"/>
      <c r="IZA565" s="1048"/>
      <c r="IZB565" s="1047"/>
      <c r="IZC565" s="1047"/>
      <c r="IZD565" s="741"/>
      <c r="IZE565" s="992"/>
      <c r="IZF565" s="1049"/>
      <c r="IZG565" s="1050"/>
      <c r="IZH565" s="743"/>
      <c r="IZI565" s="928"/>
      <c r="IZJ565" s="740"/>
      <c r="IZK565" s="744"/>
      <c r="IZL565" s="744"/>
      <c r="IZM565" s="742"/>
      <c r="IZN565" s="1047"/>
      <c r="IZO565" s="744"/>
      <c r="IZP565" s="744"/>
      <c r="IZQ565" s="1047"/>
      <c r="IZR565" s="1047"/>
      <c r="IZS565" s="1048"/>
      <c r="IZT565" s="1047"/>
      <c r="IZU565" s="1047"/>
      <c r="IZV565" s="741"/>
      <c r="IZW565" s="992"/>
      <c r="IZX565" s="1049"/>
      <c r="IZY565" s="1050"/>
      <c r="IZZ565" s="743"/>
      <c r="JAA565" s="928"/>
      <c r="JAB565" s="740"/>
      <c r="JAC565" s="744"/>
      <c r="JAD565" s="744"/>
      <c r="JAE565" s="742"/>
      <c r="JAF565" s="1047"/>
      <c r="JAG565" s="744"/>
      <c r="JAH565" s="744"/>
      <c r="JAI565" s="1047"/>
      <c r="JAJ565" s="1047"/>
      <c r="JAK565" s="1048"/>
      <c r="JAL565" s="1047"/>
      <c r="JAM565" s="1047"/>
      <c r="JAN565" s="741"/>
      <c r="JAO565" s="992"/>
      <c r="JAP565" s="1049"/>
      <c r="JAQ565" s="1050"/>
      <c r="JAR565" s="743"/>
      <c r="JAS565" s="928"/>
      <c r="JAT565" s="740"/>
      <c r="JAU565" s="744"/>
      <c r="JAV565" s="744"/>
      <c r="JAW565" s="742"/>
      <c r="JAX565" s="1047"/>
      <c r="JAY565" s="744"/>
      <c r="JAZ565" s="744"/>
      <c r="JBA565" s="1047"/>
      <c r="JBB565" s="1047"/>
      <c r="JBC565" s="1048"/>
      <c r="JBD565" s="1047"/>
      <c r="JBE565" s="1047"/>
      <c r="JBF565" s="741"/>
      <c r="JBG565" s="992"/>
      <c r="JBH565" s="1049"/>
      <c r="JBI565" s="1050"/>
      <c r="JBJ565" s="743"/>
      <c r="JBK565" s="928"/>
      <c r="JBL565" s="740"/>
      <c r="JBM565" s="744"/>
      <c r="JBN565" s="744"/>
      <c r="JBO565" s="742"/>
      <c r="JBP565" s="1047"/>
      <c r="JBQ565" s="744"/>
      <c r="JBR565" s="744"/>
      <c r="JBS565" s="1047"/>
      <c r="JBT565" s="1047"/>
      <c r="JBU565" s="1048"/>
      <c r="JBV565" s="1047"/>
      <c r="JBW565" s="1047"/>
      <c r="JBX565" s="741"/>
      <c r="JBY565" s="992"/>
      <c r="JBZ565" s="1049"/>
      <c r="JCA565" s="1050"/>
      <c r="JCB565" s="743"/>
      <c r="JCC565" s="928"/>
      <c r="JCD565" s="740"/>
      <c r="JCE565" s="744"/>
      <c r="JCF565" s="744"/>
      <c r="JCG565" s="742"/>
      <c r="JCH565" s="1047"/>
      <c r="JCI565" s="744"/>
      <c r="JCJ565" s="744"/>
      <c r="JCK565" s="1047"/>
      <c r="JCL565" s="1047"/>
      <c r="JCM565" s="1048"/>
      <c r="JCN565" s="1047"/>
      <c r="JCO565" s="1047"/>
      <c r="JCP565" s="741"/>
      <c r="JCQ565" s="992"/>
      <c r="JCR565" s="1049"/>
      <c r="JCS565" s="1050"/>
      <c r="JCT565" s="743"/>
      <c r="JCU565" s="928"/>
      <c r="JCV565" s="740"/>
      <c r="JCW565" s="744"/>
      <c r="JCX565" s="744"/>
      <c r="JCY565" s="742"/>
      <c r="JCZ565" s="1047"/>
      <c r="JDA565" s="744"/>
      <c r="JDB565" s="744"/>
      <c r="JDC565" s="1047"/>
      <c r="JDD565" s="1047"/>
      <c r="JDE565" s="1048"/>
      <c r="JDF565" s="1047"/>
      <c r="JDG565" s="1047"/>
      <c r="JDH565" s="741"/>
      <c r="JDI565" s="992"/>
      <c r="JDJ565" s="1049"/>
      <c r="JDK565" s="1050"/>
      <c r="JDL565" s="743"/>
      <c r="JDM565" s="928"/>
      <c r="JDN565" s="740"/>
      <c r="JDO565" s="744"/>
      <c r="JDP565" s="744"/>
      <c r="JDQ565" s="742"/>
      <c r="JDR565" s="1047"/>
      <c r="JDS565" s="744"/>
      <c r="JDT565" s="744"/>
      <c r="JDU565" s="1047"/>
      <c r="JDV565" s="1047"/>
      <c r="JDW565" s="1048"/>
      <c r="JDX565" s="1047"/>
      <c r="JDY565" s="1047"/>
      <c r="JDZ565" s="741"/>
      <c r="JEA565" s="992"/>
      <c r="JEB565" s="1049"/>
      <c r="JEC565" s="1050"/>
      <c r="JED565" s="743"/>
      <c r="JEE565" s="928"/>
      <c r="JEF565" s="740"/>
      <c r="JEG565" s="744"/>
      <c r="JEH565" s="744"/>
      <c r="JEI565" s="742"/>
      <c r="JEJ565" s="1047"/>
      <c r="JEK565" s="744"/>
      <c r="JEL565" s="744"/>
      <c r="JEM565" s="1047"/>
      <c r="JEN565" s="1047"/>
      <c r="JEO565" s="1048"/>
      <c r="JEP565" s="1047"/>
      <c r="JEQ565" s="1047"/>
      <c r="JER565" s="741"/>
      <c r="JES565" s="992"/>
      <c r="JET565" s="1049"/>
      <c r="JEU565" s="1050"/>
      <c r="JEV565" s="743"/>
      <c r="JEW565" s="928"/>
      <c r="JEX565" s="740"/>
      <c r="JEY565" s="744"/>
      <c r="JEZ565" s="744"/>
      <c r="JFA565" s="742"/>
      <c r="JFB565" s="1047"/>
      <c r="JFC565" s="744"/>
      <c r="JFD565" s="744"/>
      <c r="JFE565" s="1047"/>
      <c r="JFF565" s="1047"/>
      <c r="JFG565" s="1048"/>
      <c r="JFH565" s="1047"/>
      <c r="JFI565" s="1047"/>
      <c r="JFJ565" s="741"/>
      <c r="JFK565" s="992"/>
      <c r="JFL565" s="1049"/>
      <c r="JFM565" s="1050"/>
      <c r="JFN565" s="743"/>
      <c r="JFO565" s="928"/>
      <c r="JFP565" s="740"/>
      <c r="JFQ565" s="744"/>
      <c r="JFR565" s="744"/>
      <c r="JFS565" s="742"/>
      <c r="JFT565" s="1047"/>
      <c r="JFU565" s="744"/>
      <c r="JFV565" s="744"/>
      <c r="JFW565" s="1047"/>
      <c r="JFX565" s="1047"/>
      <c r="JFY565" s="1048"/>
      <c r="JFZ565" s="1047"/>
      <c r="JGA565" s="1047"/>
      <c r="JGB565" s="741"/>
      <c r="JGC565" s="992"/>
      <c r="JGD565" s="1049"/>
      <c r="JGE565" s="1050"/>
      <c r="JGF565" s="743"/>
      <c r="JGG565" s="928"/>
      <c r="JGH565" s="740"/>
      <c r="JGI565" s="744"/>
      <c r="JGJ565" s="744"/>
      <c r="JGK565" s="742"/>
      <c r="JGL565" s="1047"/>
      <c r="JGM565" s="744"/>
      <c r="JGN565" s="744"/>
      <c r="JGO565" s="1047"/>
      <c r="JGP565" s="1047"/>
      <c r="JGQ565" s="1048"/>
      <c r="JGR565" s="1047"/>
      <c r="JGS565" s="1047"/>
      <c r="JGT565" s="741"/>
      <c r="JGU565" s="992"/>
      <c r="JGV565" s="1049"/>
      <c r="JGW565" s="1050"/>
      <c r="JGX565" s="743"/>
      <c r="JGY565" s="928"/>
      <c r="JGZ565" s="740"/>
      <c r="JHA565" s="744"/>
      <c r="JHB565" s="744"/>
      <c r="JHC565" s="742"/>
      <c r="JHD565" s="1047"/>
      <c r="JHE565" s="744"/>
      <c r="JHF565" s="744"/>
      <c r="JHG565" s="1047"/>
      <c r="JHH565" s="1047"/>
      <c r="JHI565" s="1048"/>
      <c r="JHJ565" s="1047"/>
      <c r="JHK565" s="1047"/>
      <c r="JHL565" s="741"/>
      <c r="JHM565" s="992"/>
      <c r="JHN565" s="1049"/>
      <c r="JHO565" s="1050"/>
      <c r="JHP565" s="743"/>
      <c r="JHQ565" s="928"/>
      <c r="JHR565" s="740"/>
      <c r="JHS565" s="744"/>
      <c r="JHT565" s="744"/>
      <c r="JHU565" s="742"/>
      <c r="JHV565" s="1047"/>
      <c r="JHW565" s="744"/>
      <c r="JHX565" s="744"/>
      <c r="JHY565" s="1047"/>
      <c r="JHZ565" s="1047"/>
      <c r="JIA565" s="1048"/>
      <c r="JIB565" s="1047"/>
      <c r="JIC565" s="1047"/>
      <c r="JID565" s="741"/>
      <c r="JIE565" s="992"/>
      <c r="JIF565" s="1049"/>
      <c r="JIG565" s="1050"/>
      <c r="JIH565" s="743"/>
      <c r="JII565" s="928"/>
      <c r="JIJ565" s="740"/>
      <c r="JIK565" s="744"/>
      <c r="JIL565" s="744"/>
      <c r="JIM565" s="742"/>
      <c r="JIN565" s="1047"/>
      <c r="JIO565" s="744"/>
      <c r="JIP565" s="744"/>
      <c r="JIQ565" s="1047"/>
      <c r="JIR565" s="1047"/>
      <c r="JIS565" s="1048"/>
      <c r="JIT565" s="1047"/>
      <c r="JIU565" s="1047"/>
      <c r="JIV565" s="741"/>
      <c r="JIW565" s="992"/>
      <c r="JIX565" s="1049"/>
      <c r="JIY565" s="1050"/>
      <c r="JIZ565" s="743"/>
      <c r="JJA565" s="928"/>
      <c r="JJB565" s="740"/>
      <c r="JJC565" s="744"/>
      <c r="JJD565" s="744"/>
      <c r="JJE565" s="742"/>
      <c r="JJF565" s="1047"/>
      <c r="JJG565" s="744"/>
      <c r="JJH565" s="744"/>
      <c r="JJI565" s="1047"/>
      <c r="JJJ565" s="1047"/>
      <c r="JJK565" s="1048"/>
      <c r="JJL565" s="1047"/>
      <c r="JJM565" s="1047"/>
      <c r="JJN565" s="741"/>
      <c r="JJO565" s="992"/>
      <c r="JJP565" s="1049"/>
      <c r="JJQ565" s="1050"/>
      <c r="JJR565" s="743"/>
      <c r="JJS565" s="928"/>
      <c r="JJT565" s="740"/>
      <c r="JJU565" s="744"/>
      <c r="JJV565" s="744"/>
      <c r="JJW565" s="742"/>
      <c r="JJX565" s="1047"/>
      <c r="JJY565" s="744"/>
      <c r="JJZ565" s="744"/>
      <c r="JKA565" s="1047"/>
      <c r="JKB565" s="1047"/>
      <c r="JKC565" s="1048"/>
      <c r="JKD565" s="1047"/>
      <c r="JKE565" s="1047"/>
      <c r="JKF565" s="741"/>
      <c r="JKG565" s="992"/>
      <c r="JKH565" s="1049"/>
      <c r="JKI565" s="1050"/>
      <c r="JKJ565" s="743"/>
      <c r="JKK565" s="928"/>
      <c r="JKL565" s="740"/>
      <c r="JKM565" s="744"/>
      <c r="JKN565" s="744"/>
      <c r="JKO565" s="742"/>
      <c r="JKP565" s="1047"/>
      <c r="JKQ565" s="744"/>
      <c r="JKR565" s="744"/>
      <c r="JKS565" s="1047"/>
      <c r="JKT565" s="1047"/>
      <c r="JKU565" s="1048"/>
      <c r="JKV565" s="1047"/>
      <c r="JKW565" s="1047"/>
      <c r="JKX565" s="741"/>
      <c r="JKY565" s="992"/>
      <c r="JKZ565" s="1049"/>
      <c r="JLA565" s="1050"/>
      <c r="JLB565" s="743"/>
      <c r="JLC565" s="928"/>
      <c r="JLD565" s="740"/>
      <c r="JLE565" s="744"/>
      <c r="JLF565" s="744"/>
      <c r="JLG565" s="742"/>
      <c r="JLH565" s="1047"/>
      <c r="JLI565" s="744"/>
      <c r="JLJ565" s="744"/>
      <c r="JLK565" s="1047"/>
      <c r="JLL565" s="1047"/>
      <c r="JLM565" s="1048"/>
      <c r="JLN565" s="1047"/>
      <c r="JLO565" s="1047"/>
      <c r="JLP565" s="741"/>
      <c r="JLQ565" s="992"/>
      <c r="JLR565" s="1049"/>
      <c r="JLS565" s="1050"/>
      <c r="JLT565" s="743"/>
      <c r="JLU565" s="928"/>
      <c r="JLV565" s="740"/>
      <c r="JLW565" s="744"/>
      <c r="JLX565" s="744"/>
      <c r="JLY565" s="742"/>
      <c r="JLZ565" s="1047"/>
      <c r="JMA565" s="744"/>
      <c r="JMB565" s="744"/>
      <c r="JMC565" s="1047"/>
      <c r="JMD565" s="1047"/>
      <c r="JME565" s="1048"/>
      <c r="JMF565" s="1047"/>
      <c r="JMG565" s="1047"/>
      <c r="JMH565" s="741"/>
      <c r="JMI565" s="992"/>
      <c r="JMJ565" s="1049"/>
      <c r="JMK565" s="1050"/>
      <c r="JML565" s="743"/>
      <c r="JMM565" s="928"/>
      <c r="JMN565" s="740"/>
      <c r="JMO565" s="744"/>
      <c r="JMP565" s="744"/>
      <c r="JMQ565" s="742"/>
      <c r="JMR565" s="1047"/>
      <c r="JMS565" s="744"/>
      <c r="JMT565" s="744"/>
      <c r="JMU565" s="1047"/>
      <c r="JMV565" s="1047"/>
      <c r="JMW565" s="1048"/>
      <c r="JMX565" s="1047"/>
      <c r="JMY565" s="1047"/>
      <c r="JMZ565" s="741"/>
      <c r="JNA565" s="992"/>
      <c r="JNB565" s="1049"/>
      <c r="JNC565" s="1050"/>
      <c r="JND565" s="743"/>
      <c r="JNE565" s="928"/>
      <c r="JNF565" s="740"/>
      <c r="JNG565" s="744"/>
      <c r="JNH565" s="744"/>
      <c r="JNI565" s="742"/>
      <c r="JNJ565" s="1047"/>
      <c r="JNK565" s="744"/>
      <c r="JNL565" s="744"/>
      <c r="JNM565" s="1047"/>
      <c r="JNN565" s="1047"/>
      <c r="JNO565" s="1048"/>
      <c r="JNP565" s="1047"/>
      <c r="JNQ565" s="1047"/>
      <c r="JNR565" s="741"/>
      <c r="JNS565" s="992"/>
      <c r="JNT565" s="1049"/>
      <c r="JNU565" s="1050"/>
      <c r="JNV565" s="743"/>
      <c r="JNW565" s="928"/>
      <c r="JNX565" s="740"/>
      <c r="JNY565" s="744"/>
      <c r="JNZ565" s="744"/>
      <c r="JOA565" s="742"/>
      <c r="JOB565" s="1047"/>
      <c r="JOC565" s="744"/>
      <c r="JOD565" s="744"/>
      <c r="JOE565" s="1047"/>
      <c r="JOF565" s="1047"/>
      <c r="JOG565" s="1048"/>
      <c r="JOH565" s="1047"/>
      <c r="JOI565" s="1047"/>
      <c r="JOJ565" s="741"/>
      <c r="JOK565" s="992"/>
      <c r="JOL565" s="1049"/>
      <c r="JOM565" s="1050"/>
      <c r="JON565" s="743"/>
      <c r="JOO565" s="928"/>
      <c r="JOP565" s="740"/>
      <c r="JOQ565" s="744"/>
      <c r="JOR565" s="744"/>
      <c r="JOS565" s="742"/>
      <c r="JOT565" s="1047"/>
      <c r="JOU565" s="744"/>
      <c r="JOV565" s="744"/>
      <c r="JOW565" s="1047"/>
      <c r="JOX565" s="1047"/>
      <c r="JOY565" s="1048"/>
      <c r="JOZ565" s="1047"/>
      <c r="JPA565" s="1047"/>
      <c r="JPB565" s="741"/>
      <c r="JPC565" s="992"/>
      <c r="JPD565" s="1049"/>
      <c r="JPE565" s="1050"/>
      <c r="JPF565" s="743"/>
      <c r="JPG565" s="928"/>
      <c r="JPH565" s="740"/>
      <c r="JPI565" s="744"/>
      <c r="JPJ565" s="744"/>
      <c r="JPK565" s="742"/>
      <c r="JPL565" s="1047"/>
      <c r="JPM565" s="744"/>
      <c r="JPN565" s="744"/>
      <c r="JPO565" s="1047"/>
      <c r="JPP565" s="1047"/>
      <c r="JPQ565" s="1048"/>
      <c r="JPR565" s="1047"/>
      <c r="JPS565" s="1047"/>
      <c r="JPT565" s="741"/>
      <c r="JPU565" s="992"/>
      <c r="JPV565" s="1049"/>
      <c r="JPW565" s="1050"/>
      <c r="JPX565" s="743"/>
      <c r="JPY565" s="928"/>
      <c r="JPZ565" s="740"/>
      <c r="JQA565" s="744"/>
      <c r="JQB565" s="744"/>
      <c r="JQC565" s="742"/>
      <c r="JQD565" s="1047"/>
      <c r="JQE565" s="744"/>
      <c r="JQF565" s="744"/>
      <c r="JQG565" s="1047"/>
      <c r="JQH565" s="1047"/>
      <c r="JQI565" s="1048"/>
      <c r="JQJ565" s="1047"/>
      <c r="JQK565" s="1047"/>
      <c r="JQL565" s="741"/>
      <c r="JQM565" s="992"/>
      <c r="JQN565" s="1049"/>
      <c r="JQO565" s="1050"/>
      <c r="JQP565" s="743"/>
      <c r="JQQ565" s="928"/>
      <c r="JQR565" s="740"/>
      <c r="JQS565" s="744"/>
      <c r="JQT565" s="744"/>
      <c r="JQU565" s="742"/>
      <c r="JQV565" s="1047"/>
      <c r="JQW565" s="744"/>
      <c r="JQX565" s="744"/>
      <c r="JQY565" s="1047"/>
      <c r="JQZ565" s="1047"/>
      <c r="JRA565" s="1048"/>
      <c r="JRB565" s="1047"/>
      <c r="JRC565" s="1047"/>
      <c r="JRD565" s="741"/>
      <c r="JRE565" s="992"/>
      <c r="JRF565" s="1049"/>
      <c r="JRG565" s="1050"/>
      <c r="JRH565" s="743"/>
      <c r="JRI565" s="928"/>
      <c r="JRJ565" s="740"/>
      <c r="JRK565" s="744"/>
      <c r="JRL565" s="744"/>
      <c r="JRM565" s="742"/>
      <c r="JRN565" s="1047"/>
      <c r="JRO565" s="744"/>
      <c r="JRP565" s="744"/>
      <c r="JRQ565" s="1047"/>
      <c r="JRR565" s="1047"/>
      <c r="JRS565" s="1048"/>
      <c r="JRT565" s="1047"/>
      <c r="JRU565" s="1047"/>
      <c r="JRV565" s="741"/>
      <c r="JRW565" s="992"/>
      <c r="JRX565" s="1049"/>
      <c r="JRY565" s="1050"/>
      <c r="JRZ565" s="743"/>
      <c r="JSA565" s="928"/>
      <c r="JSB565" s="740"/>
      <c r="JSC565" s="744"/>
      <c r="JSD565" s="744"/>
      <c r="JSE565" s="742"/>
      <c r="JSF565" s="1047"/>
      <c r="JSG565" s="744"/>
      <c r="JSH565" s="744"/>
      <c r="JSI565" s="1047"/>
      <c r="JSJ565" s="1047"/>
      <c r="JSK565" s="1048"/>
      <c r="JSL565" s="1047"/>
      <c r="JSM565" s="1047"/>
      <c r="JSN565" s="741"/>
      <c r="JSO565" s="992"/>
      <c r="JSP565" s="1049"/>
      <c r="JSQ565" s="1050"/>
      <c r="JSR565" s="743"/>
      <c r="JSS565" s="928"/>
      <c r="JST565" s="740"/>
      <c r="JSU565" s="744"/>
      <c r="JSV565" s="744"/>
      <c r="JSW565" s="742"/>
      <c r="JSX565" s="1047"/>
      <c r="JSY565" s="744"/>
      <c r="JSZ565" s="744"/>
      <c r="JTA565" s="1047"/>
      <c r="JTB565" s="1047"/>
      <c r="JTC565" s="1048"/>
      <c r="JTD565" s="1047"/>
      <c r="JTE565" s="1047"/>
      <c r="JTF565" s="741"/>
      <c r="JTG565" s="992"/>
      <c r="JTH565" s="1049"/>
      <c r="JTI565" s="1050"/>
      <c r="JTJ565" s="743"/>
      <c r="JTK565" s="928"/>
      <c r="JTL565" s="740"/>
      <c r="JTM565" s="744"/>
      <c r="JTN565" s="744"/>
      <c r="JTO565" s="742"/>
      <c r="JTP565" s="1047"/>
      <c r="JTQ565" s="744"/>
      <c r="JTR565" s="744"/>
      <c r="JTS565" s="1047"/>
      <c r="JTT565" s="1047"/>
      <c r="JTU565" s="1048"/>
      <c r="JTV565" s="1047"/>
      <c r="JTW565" s="1047"/>
      <c r="JTX565" s="741"/>
      <c r="JTY565" s="992"/>
      <c r="JTZ565" s="1049"/>
      <c r="JUA565" s="1050"/>
      <c r="JUB565" s="743"/>
      <c r="JUC565" s="928"/>
      <c r="JUD565" s="740"/>
      <c r="JUE565" s="744"/>
      <c r="JUF565" s="744"/>
      <c r="JUG565" s="742"/>
      <c r="JUH565" s="1047"/>
      <c r="JUI565" s="744"/>
      <c r="JUJ565" s="744"/>
      <c r="JUK565" s="1047"/>
      <c r="JUL565" s="1047"/>
      <c r="JUM565" s="1048"/>
      <c r="JUN565" s="1047"/>
      <c r="JUO565" s="1047"/>
      <c r="JUP565" s="741"/>
      <c r="JUQ565" s="992"/>
      <c r="JUR565" s="1049"/>
      <c r="JUS565" s="1050"/>
      <c r="JUT565" s="743"/>
      <c r="JUU565" s="928"/>
      <c r="JUV565" s="740"/>
      <c r="JUW565" s="744"/>
      <c r="JUX565" s="744"/>
      <c r="JUY565" s="742"/>
      <c r="JUZ565" s="1047"/>
      <c r="JVA565" s="744"/>
      <c r="JVB565" s="744"/>
      <c r="JVC565" s="1047"/>
      <c r="JVD565" s="1047"/>
      <c r="JVE565" s="1048"/>
      <c r="JVF565" s="1047"/>
      <c r="JVG565" s="1047"/>
      <c r="JVH565" s="741"/>
      <c r="JVI565" s="992"/>
      <c r="JVJ565" s="1049"/>
      <c r="JVK565" s="1050"/>
      <c r="JVL565" s="743"/>
      <c r="JVM565" s="928"/>
      <c r="JVN565" s="740"/>
      <c r="JVO565" s="744"/>
      <c r="JVP565" s="744"/>
      <c r="JVQ565" s="742"/>
      <c r="JVR565" s="1047"/>
      <c r="JVS565" s="744"/>
      <c r="JVT565" s="744"/>
      <c r="JVU565" s="1047"/>
      <c r="JVV565" s="1047"/>
      <c r="JVW565" s="1048"/>
      <c r="JVX565" s="1047"/>
      <c r="JVY565" s="1047"/>
      <c r="JVZ565" s="741"/>
      <c r="JWA565" s="992"/>
      <c r="JWB565" s="1049"/>
      <c r="JWC565" s="1050"/>
      <c r="JWD565" s="743"/>
      <c r="JWE565" s="928"/>
      <c r="JWF565" s="740"/>
      <c r="JWG565" s="744"/>
      <c r="JWH565" s="744"/>
      <c r="JWI565" s="742"/>
      <c r="JWJ565" s="1047"/>
      <c r="JWK565" s="744"/>
      <c r="JWL565" s="744"/>
      <c r="JWM565" s="1047"/>
      <c r="JWN565" s="1047"/>
      <c r="JWO565" s="1048"/>
      <c r="JWP565" s="1047"/>
      <c r="JWQ565" s="1047"/>
      <c r="JWR565" s="741"/>
      <c r="JWS565" s="992"/>
      <c r="JWT565" s="1049"/>
      <c r="JWU565" s="1050"/>
      <c r="JWV565" s="743"/>
      <c r="JWW565" s="928"/>
      <c r="JWX565" s="740"/>
      <c r="JWY565" s="744"/>
      <c r="JWZ565" s="744"/>
      <c r="JXA565" s="742"/>
      <c r="JXB565" s="1047"/>
      <c r="JXC565" s="744"/>
      <c r="JXD565" s="744"/>
      <c r="JXE565" s="1047"/>
      <c r="JXF565" s="1047"/>
      <c r="JXG565" s="1048"/>
      <c r="JXH565" s="1047"/>
      <c r="JXI565" s="1047"/>
      <c r="JXJ565" s="741"/>
      <c r="JXK565" s="992"/>
      <c r="JXL565" s="1049"/>
      <c r="JXM565" s="1050"/>
      <c r="JXN565" s="743"/>
      <c r="JXO565" s="928"/>
      <c r="JXP565" s="740"/>
      <c r="JXQ565" s="744"/>
      <c r="JXR565" s="744"/>
      <c r="JXS565" s="742"/>
      <c r="JXT565" s="1047"/>
      <c r="JXU565" s="744"/>
      <c r="JXV565" s="744"/>
      <c r="JXW565" s="1047"/>
      <c r="JXX565" s="1047"/>
      <c r="JXY565" s="1048"/>
      <c r="JXZ565" s="1047"/>
      <c r="JYA565" s="1047"/>
      <c r="JYB565" s="741"/>
      <c r="JYC565" s="992"/>
      <c r="JYD565" s="1049"/>
      <c r="JYE565" s="1050"/>
      <c r="JYF565" s="743"/>
      <c r="JYG565" s="928"/>
      <c r="JYH565" s="740"/>
      <c r="JYI565" s="744"/>
      <c r="JYJ565" s="744"/>
      <c r="JYK565" s="742"/>
      <c r="JYL565" s="1047"/>
      <c r="JYM565" s="744"/>
      <c r="JYN565" s="744"/>
      <c r="JYO565" s="1047"/>
      <c r="JYP565" s="1047"/>
      <c r="JYQ565" s="1048"/>
      <c r="JYR565" s="1047"/>
      <c r="JYS565" s="1047"/>
      <c r="JYT565" s="741"/>
      <c r="JYU565" s="992"/>
      <c r="JYV565" s="1049"/>
      <c r="JYW565" s="1050"/>
      <c r="JYX565" s="743"/>
      <c r="JYY565" s="928"/>
      <c r="JYZ565" s="740"/>
      <c r="JZA565" s="744"/>
      <c r="JZB565" s="744"/>
      <c r="JZC565" s="742"/>
      <c r="JZD565" s="1047"/>
      <c r="JZE565" s="744"/>
      <c r="JZF565" s="744"/>
      <c r="JZG565" s="1047"/>
      <c r="JZH565" s="1047"/>
      <c r="JZI565" s="1048"/>
      <c r="JZJ565" s="1047"/>
      <c r="JZK565" s="1047"/>
      <c r="JZL565" s="741"/>
      <c r="JZM565" s="992"/>
      <c r="JZN565" s="1049"/>
      <c r="JZO565" s="1050"/>
      <c r="JZP565" s="743"/>
      <c r="JZQ565" s="928"/>
      <c r="JZR565" s="740"/>
      <c r="JZS565" s="744"/>
      <c r="JZT565" s="744"/>
      <c r="JZU565" s="742"/>
      <c r="JZV565" s="1047"/>
      <c r="JZW565" s="744"/>
      <c r="JZX565" s="744"/>
      <c r="JZY565" s="1047"/>
      <c r="JZZ565" s="1047"/>
      <c r="KAA565" s="1048"/>
      <c r="KAB565" s="1047"/>
      <c r="KAC565" s="1047"/>
      <c r="KAD565" s="741"/>
      <c r="KAE565" s="992"/>
      <c r="KAF565" s="1049"/>
      <c r="KAG565" s="1050"/>
      <c r="KAH565" s="743"/>
      <c r="KAI565" s="928"/>
      <c r="KAJ565" s="740"/>
      <c r="KAK565" s="744"/>
      <c r="KAL565" s="744"/>
      <c r="KAM565" s="742"/>
      <c r="KAN565" s="1047"/>
      <c r="KAO565" s="744"/>
      <c r="KAP565" s="744"/>
      <c r="KAQ565" s="1047"/>
      <c r="KAR565" s="1047"/>
      <c r="KAS565" s="1048"/>
      <c r="KAT565" s="1047"/>
      <c r="KAU565" s="1047"/>
      <c r="KAV565" s="741"/>
      <c r="KAW565" s="992"/>
      <c r="KAX565" s="1049"/>
      <c r="KAY565" s="1050"/>
      <c r="KAZ565" s="743"/>
      <c r="KBA565" s="928"/>
      <c r="KBB565" s="740"/>
      <c r="KBC565" s="744"/>
      <c r="KBD565" s="744"/>
      <c r="KBE565" s="742"/>
      <c r="KBF565" s="1047"/>
      <c r="KBG565" s="744"/>
      <c r="KBH565" s="744"/>
      <c r="KBI565" s="1047"/>
      <c r="KBJ565" s="1047"/>
      <c r="KBK565" s="1048"/>
      <c r="KBL565" s="1047"/>
      <c r="KBM565" s="1047"/>
      <c r="KBN565" s="741"/>
      <c r="KBO565" s="992"/>
      <c r="KBP565" s="1049"/>
      <c r="KBQ565" s="1050"/>
      <c r="KBR565" s="743"/>
      <c r="KBS565" s="928"/>
      <c r="KBT565" s="740"/>
      <c r="KBU565" s="744"/>
      <c r="KBV565" s="744"/>
      <c r="KBW565" s="742"/>
      <c r="KBX565" s="1047"/>
      <c r="KBY565" s="744"/>
      <c r="KBZ565" s="744"/>
      <c r="KCA565" s="1047"/>
      <c r="KCB565" s="1047"/>
      <c r="KCC565" s="1048"/>
      <c r="KCD565" s="1047"/>
      <c r="KCE565" s="1047"/>
      <c r="KCF565" s="741"/>
      <c r="KCG565" s="992"/>
      <c r="KCH565" s="1049"/>
      <c r="KCI565" s="1050"/>
      <c r="KCJ565" s="743"/>
      <c r="KCK565" s="928"/>
      <c r="KCL565" s="740"/>
      <c r="KCM565" s="744"/>
      <c r="KCN565" s="744"/>
      <c r="KCO565" s="742"/>
      <c r="KCP565" s="1047"/>
      <c r="KCQ565" s="744"/>
      <c r="KCR565" s="744"/>
      <c r="KCS565" s="1047"/>
      <c r="KCT565" s="1047"/>
      <c r="KCU565" s="1048"/>
      <c r="KCV565" s="1047"/>
      <c r="KCW565" s="1047"/>
      <c r="KCX565" s="741"/>
      <c r="KCY565" s="992"/>
      <c r="KCZ565" s="1049"/>
      <c r="KDA565" s="1050"/>
      <c r="KDB565" s="743"/>
      <c r="KDC565" s="928"/>
      <c r="KDD565" s="740"/>
      <c r="KDE565" s="744"/>
      <c r="KDF565" s="744"/>
      <c r="KDG565" s="742"/>
      <c r="KDH565" s="1047"/>
      <c r="KDI565" s="744"/>
      <c r="KDJ565" s="744"/>
      <c r="KDK565" s="1047"/>
      <c r="KDL565" s="1047"/>
      <c r="KDM565" s="1048"/>
      <c r="KDN565" s="1047"/>
      <c r="KDO565" s="1047"/>
      <c r="KDP565" s="741"/>
      <c r="KDQ565" s="992"/>
      <c r="KDR565" s="1049"/>
      <c r="KDS565" s="1050"/>
      <c r="KDT565" s="743"/>
      <c r="KDU565" s="928"/>
      <c r="KDV565" s="740"/>
      <c r="KDW565" s="744"/>
      <c r="KDX565" s="744"/>
      <c r="KDY565" s="742"/>
      <c r="KDZ565" s="1047"/>
      <c r="KEA565" s="744"/>
      <c r="KEB565" s="744"/>
      <c r="KEC565" s="1047"/>
      <c r="KED565" s="1047"/>
      <c r="KEE565" s="1048"/>
      <c r="KEF565" s="1047"/>
      <c r="KEG565" s="1047"/>
      <c r="KEH565" s="741"/>
      <c r="KEI565" s="992"/>
      <c r="KEJ565" s="1049"/>
      <c r="KEK565" s="1050"/>
      <c r="KEL565" s="743"/>
      <c r="KEM565" s="928"/>
      <c r="KEN565" s="740"/>
      <c r="KEO565" s="744"/>
      <c r="KEP565" s="744"/>
      <c r="KEQ565" s="742"/>
      <c r="KER565" s="1047"/>
      <c r="KES565" s="744"/>
      <c r="KET565" s="744"/>
      <c r="KEU565" s="1047"/>
      <c r="KEV565" s="1047"/>
      <c r="KEW565" s="1048"/>
      <c r="KEX565" s="1047"/>
      <c r="KEY565" s="1047"/>
      <c r="KEZ565" s="741"/>
      <c r="KFA565" s="992"/>
      <c r="KFB565" s="1049"/>
      <c r="KFC565" s="1050"/>
      <c r="KFD565" s="743"/>
      <c r="KFE565" s="928"/>
      <c r="KFF565" s="740"/>
      <c r="KFG565" s="744"/>
      <c r="KFH565" s="744"/>
      <c r="KFI565" s="742"/>
      <c r="KFJ565" s="1047"/>
      <c r="KFK565" s="744"/>
      <c r="KFL565" s="744"/>
      <c r="KFM565" s="1047"/>
      <c r="KFN565" s="1047"/>
      <c r="KFO565" s="1048"/>
      <c r="KFP565" s="1047"/>
      <c r="KFQ565" s="1047"/>
      <c r="KFR565" s="741"/>
      <c r="KFS565" s="992"/>
      <c r="KFT565" s="1049"/>
      <c r="KFU565" s="1050"/>
      <c r="KFV565" s="743"/>
      <c r="KFW565" s="928"/>
      <c r="KFX565" s="740"/>
      <c r="KFY565" s="744"/>
      <c r="KFZ565" s="744"/>
      <c r="KGA565" s="742"/>
      <c r="KGB565" s="1047"/>
      <c r="KGC565" s="744"/>
      <c r="KGD565" s="744"/>
      <c r="KGE565" s="1047"/>
      <c r="KGF565" s="1047"/>
      <c r="KGG565" s="1048"/>
      <c r="KGH565" s="1047"/>
      <c r="KGI565" s="1047"/>
      <c r="KGJ565" s="741"/>
      <c r="KGK565" s="992"/>
      <c r="KGL565" s="1049"/>
      <c r="KGM565" s="1050"/>
      <c r="KGN565" s="743"/>
      <c r="KGO565" s="928"/>
      <c r="KGP565" s="740"/>
      <c r="KGQ565" s="744"/>
      <c r="KGR565" s="744"/>
      <c r="KGS565" s="742"/>
      <c r="KGT565" s="1047"/>
      <c r="KGU565" s="744"/>
      <c r="KGV565" s="744"/>
      <c r="KGW565" s="1047"/>
      <c r="KGX565" s="1047"/>
      <c r="KGY565" s="1048"/>
      <c r="KGZ565" s="1047"/>
      <c r="KHA565" s="1047"/>
      <c r="KHB565" s="741"/>
      <c r="KHC565" s="992"/>
      <c r="KHD565" s="1049"/>
      <c r="KHE565" s="1050"/>
      <c r="KHF565" s="743"/>
      <c r="KHG565" s="928"/>
      <c r="KHH565" s="740"/>
      <c r="KHI565" s="744"/>
      <c r="KHJ565" s="744"/>
      <c r="KHK565" s="742"/>
      <c r="KHL565" s="1047"/>
      <c r="KHM565" s="744"/>
      <c r="KHN565" s="744"/>
      <c r="KHO565" s="1047"/>
      <c r="KHP565" s="1047"/>
      <c r="KHQ565" s="1048"/>
      <c r="KHR565" s="1047"/>
      <c r="KHS565" s="1047"/>
      <c r="KHT565" s="741"/>
      <c r="KHU565" s="992"/>
      <c r="KHV565" s="1049"/>
      <c r="KHW565" s="1050"/>
      <c r="KHX565" s="743"/>
      <c r="KHY565" s="928"/>
      <c r="KHZ565" s="740"/>
      <c r="KIA565" s="744"/>
      <c r="KIB565" s="744"/>
      <c r="KIC565" s="742"/>
      <c r="KID565" s="1047"/>
      <c r="KIE565" s="744"/>
      <c r="KIF565" s="744"/>
      <c r="KIG565" s="1047"/>
      <c r="KIH565" s="1047"/>
      <c r="KII565" s="1048"/>
      <c r="KIJ565" s="1047"/>
      <c r="KIK565" s="1047"/>
      <c r="KIL565" s="741"/>
      <c r="KIM565" s="992"/>
      <c r="KIN565" s="1049"/>
      <c r="KIO565" s="1050"/>
      <c r="KIP565" s="743"/>
      <c r="KIQ565" s="928"/>
      <c r="KIR565" s="740"/>
      <c r="KIS565" s="744"/>
      <c r="KIT565" s="744"/>
      <c r="KIU565" s="742"/>
      <c r="KIV565" s="1047"/>
      <c r="KIW565" s="744"/>
      <c r="KIX565" s="744"/>
      <c r="KIY565" s="1047"/>
      <c r="KIZ565" s="1047"/>
      <c r="KJA565" s="1048"/>
      <c r="KJB565" s="1047"/>
      <c r="KJC565" s="1047"/>
      <c r="KJD565" s="741"/>
      <c r="KJE565" s="992"/>
      <c r="KJF565" s="1049"/>
      <c r="KJG565" s="1050"/>
      <c r="KJH565" s="743"/>
      <c r="KJI565" s="928"/>
      <c r="KJJ565" s="740"/>
      <c r="KJK565" s="744"/>
      <c r="KJL565" s="744"/>
      <c r="KJM565" s="742"/>
      <c r="KJN565" s="1047"/>
      <c r="KJO565" s="744"/>
      <c r="KJP565" s="744"/>
      <c r="KJQ565" s="1047"/>
      <c r="KJR565" s="1047"/>
      <c r="KJS565" s="1048"/>
      <c r="KJT565" s="1047"/>
      <c r="KJU565" s="1047"/>
      <c r="KJV565" s="741"/>
      <c r="KJW565" s="992"/>
      <c r="KJX565" s="1049"/>
      <c r="KJY565" s="1050"/>
      <c r="KJZ565" s="743"/>
      <c r="KKA565" s="928"/>
      <c r="KKB565" s="740"/>
      <c r="KKC565" s="744"/>
      <c r="KKD565" s="744"/>
      <c r="KKE565" s="742"/>
      <c r="KKF565" s="1047"/>
      <c r="KKG565" s="744"/>
      <c r="KKH565" s="744"/>
      <c r="KKI565" s="1047"/>
      <c r="KKJ565" s="1047"/>
      <c r="KKK565" s="1048"/>
      <c r="KKL565" s="1047"/>
      <c r="KKM565" s="1047"/>
      <c r="KKN565" s="741"/>
      <c r="KKO565" s="992"/>
      <c r="KKP565" s="1049"/>
      <c r="KKQ565" s="1050"/>
      <c r="KKR565" s="743"/>
      <c r="KKS565" s="928"/>
      <c r="KKT565" s="740"/>
      <c r="KKU565" s="744"/>
      <c r="KKV565" s="744"/>
      <c r="KKW565" s="742"/>
      <c r="KKX565" s="1047"/>
      <c r="KKY565" s="744"/>
      <c r="KKZ565" s="744"/>
      <c r="KLA565" s="1047"/>
      <c r="KLB565" s="1047"/>
      <c r="KLC565" s="1048"/>
      <c r="KLD565" s="1047"/>
      <c r="KLE565" s="1047"/>
      <c r="KLF565" s="741"/>
      <c r="KLG565" s="992"/>
      <c r="KLH565" s="1049"/>
      <c r="KLI565" s="1050"/>
      <c r="KLJ565" s="743"/>
      <c r="KLK565" s="928"/>
      <c r="KLL565" s="740"/>
      <c r="KLM565" s="744"/>
      <c r="KLN565" s="744"/>
      <c r="KLO565" s="742"/>
      <c r="KLP565" s="1047"/>
      <c r="KLQ565" s="744"/>
      <c r="KLR565" s="744"/>
      <c r="KLS565" s="1047"/>
      <c r="KLT565" s="1047"/>
      <c r="KLU565" s="1048"/>
      <c r="KLV565" s="1047"/>
      <c r="KLW565" s="1047"/>
      <c r="KLX565" s="741"/>
      <c r="KLY565" s="992"/>
      <c r="KLZ565" s="1049"/>
      <c r="KMA565" s="1050"/>
      <c r="KMB565" s="743"/>
      <c r="KMC565" s="928"/>
      <c r="KMD565" s="740"/>
      <c r="KME565" s="744"/>
      <c r="KMF565" s="744"/>
      <c r="KMG565" s="742"/>
      <c r="KMH565" s="1047"/>
      <c r="KMI565" s="744"/>
      <c r="KMJ565" s="744"/>
      <c r="KMK565" s="1047"/>
      <c r="KML565" s="1047"/>
      <c r="KMM565" s="1048"/>
      <c r="KMN565" s="1047"/>
      <c r="KMO565" s="1047"/>
      <c r="KMP565" s="741"/>
      <c r="KMQ565" s="992"/>
      <c r="KMR565" s="1049"/>
      <c r="KMS565" s="1050"/>
      <c r="KMT565" s="743"/>
      <c r="KMU565" s="928"/>
      <c r="KMV565" s="740"/>
      <c r="KMW565" s="744"/>
      <c r="KMX565" s="744"/>
      <c r="KMY565" s="742"/>
      <c r="KMZ565" s="1047"/>
      <c r="KNA565" s="744"/>
      <c r="KNB565" s="744"/>
      <c r="KNC565" s="1047"/>
      <c r="KND565" s="1047"/>
      <c r="KNE565" s="1048"/>
      <c r="KNF565" s="1047"/>
      <c r="KNG565" s="1047"/>
      <c r="KNH565" s="741"/>
      <c r="KNI565" s="992"/>
      <c r="KNJ565" s="1049"/>
      <c r="KNK565" s="1050"/>
      <c r="KNL565" s="743"/>
      <c r="KNM565" s="928"/>
      <c r="KNN565" s="740"/>
      <c r="KNO565" s="744"/>
      <c r="KNP565" s="744"/>
      <c r="KNQ565" s="742"/>
      <c r="KNR565" s="1047"/>
      <c r="KNS565" s="744"/>
      <c r="KNT565" s="744"/>
      <c r="KNU565" s="1047"/>
      <c r="KNV565" s="1047"/>
      <c r="KNW565" s="1048"/>
      <c r="KNX565" s="1047"/>
      <c r="KNY565" s="1047"/>
      <c r="KNZ565" s="741"/>
      <c r="KOA565" s="992"/>
      <c r="KOB565" s="1049"/>
      <c r="KOC565" s="1050"/>
      <c r="KOD565" s="743"/>
      <c r="KOE565" s="928"/>
      <c r="KOF565" s="740"/>
      <c r="KOG565" s="744"/>
      <c r="KOH565" s="744"/>
      <c r="KOI565" s="742"/>
      <c r="KOJ565" s="1047"/>
      <c r="KOK565" s="744"/>
      <c r="KOL565" s="744"/>
      <c r="KOM565" s="1047"/>
      <c r="KON565" s="1047"/>
      <c r="KOO565" s="1048"/>
      <c r="KOP565" s="1047"/>
      <c r="KOQ565" s="1047"/>
      <c r="KOR565" s="741"/>
      <c r="KOS565" s="992"/>
      <c r="KOT565" s="1049"/>
      <c r="KOU565" s="1050"/>
      <c r="KOV565" s="743"/>
      <c r="KOW565" s="928"/>
      <c r="KOX565" s="740"/>
      <c r="KOY565" s="744"/>
      <c r="KOZ565" s="744"/>
      <c r="KPA565" s="742"/>
      <c r="KPB565" s="1047"/>
      <c r="KPC565" s="744"/>
      <c r="KPD565" s="744"/>
      <c r="KPE565" s="1047"/>
      <c r="KPF565" s="1047"/>
      <c r="KPG565" s="1048"/>
      <c r="KPH565" s="1047"/>
      <c r="KPI565" s="1047"/>
      <c r="KPJ565" s="741"/>
      <c r="KPK565" s="992"/>
      <c r="KPL565" s="1049"/>
      <c r="KPM565" s="1050"/>
      <c r="KPN565" s="743"/>
      <c r="KPO565" s="928"/>
      <c r="KPP565" s="740"/>
      <c r="KPQ565" s="744"/>
      <c r="KPR565" s="744"/>
      <c r="KPS565" s="742"/>
      <c r="KPT565" s="1047"/>
      <c r="KPU565" s="744"/>
      <c r="KPV565" s="744"/>
      <c r="KPW565" s="1047"/>
      <c r="KPX565" s="1047"/>
      <c r="KPY565" s="1048"/>
      <c r="KPZ565" s="1047"/>
      <c r="KQA565" s="1047"/>
      <c r="KQB565" s="741"/>
      <c r="KQC565" s="992"/>
      <c r="KQD565" s="1049"/>
      <c r="KQE565" s="1050"/>
      <c r="KQF565" s="743"/>
      <c r="KQG565" s="928"/>
      <c r="KQH565" s="740"/>
      <c r="KQI565" s="744"/>
      <c r="KQJ565" s="744"/>
      <c r="KQK565" s="742"/>
      <c r="KQL565" s="1047"/>
      <c r="KQM565" s="744"/>
      <c r="KQN565" s="744"/>
      <c r="KQO565" s="1047"/>
      <c r="KQP565" s="1047"/>
      <c r="KQQ565" s="1048"/>
      <c r="KQR565" s="1047"/>
      <c r="KQS565" s="1047"/>
      <c r="KQT565" s="741"/>
      <c r="KQU565" s="992"/>
      <c r="KQV565" s="1049"/>
      <c r="KQW565" s="1050"/>
      <c r="KQX565" s="743"/>
      <c r="KQY565" s="928"/>
      <c r="KQZ565" s="740"/>
      <c r="KRA565" s="744"/>
      <c r="KRB565" s="744"/>
      <c r="KRC565" s="742"/>
      <c r="KRD565" s="1047"/>
      <c r="KRE565" s="744"/>
      <c r="KRF565" s="744"/>
      <c r="KRG565" s="1047"/>
      <c r="KRH565" s="1047"/>
      <c r="KRI565" s="1048"/>
      <c r="KRJ565" s="1047"/>
      <c r="KRK565" s="1047"/>
      <c r="KRL565" s="741"/>
      <c r="KRM565" s="992"/>
      <c r="KRN565" s="1049"/>
      <c r="KRO565" s="1050"/>
      <c r="KRP565" s="743"/>
      <c r="KRQ565" s="928"/>
      <c r="KRR565" s="740"/>
      <c r="KRS565" s="744"/>
      <c r="KRT565" s="744"/>
      <c r="KRU565" s="742"/>
      <c r="KRV565" s="1047"/>
      <c r="KRW565" s="744"/>
      <c r="KRX565" s="744"/>
      <c r="KRY565" s="1047"/>
      <c r="KRZ565" s="1047"/>
      <c r="KSA565" s="1048"/>
      <c r="KSB565" s="1047"/>
      <c r="KSC565" s="1047"/>
      <c r="KSD565" s="741"/>
      <c r="KSE565" s="992"/>
      <c r="KSF565" s="1049"/>
      <c r="KSG565" s="1050"/>
      <c r="KSH565" s="743"/>
      <c r="KSI565" s="928"/>
      <c r="KSJ565" s="740"/>
      <c r="KSK565" s="744"/>
      <c r="KSL565" s="744"/>
      <c r="KSM565" s="742"/>
      <c r="KSN565" s="1047"/>
      <c r="KSO565" s="744"/>
      <c r="KSP565" s="744"/>
      <c r="KSQ565" s="1047"/>
      <c r="KSR565" s="1047"/>
      <c r="KSS565" s="1048"/>
      <c r="KST565" s="1047"/>
      <c r="KSU565" s="1047"/>
      <c r="KSV565" s="741"/>
      <c r="KSW565" s="992"/>
      <c r="KSX565" s="1049"/>
      <c r="KSY565" s="1050"/>
      <c r="KSZ565" s="743"/>
      <c r="KTA565" s="928"/>
      <c r="KTB565" s="740"/>
      <c r="KTC565" s="744"/>
      <c r="KTD565" s="744"/>
      <c r="KTE565" s="742"/>
      <c r="KTF565" s="1047"/>
      <c r="KTG565" s="744"/>
      <c r="KTH565" s="744"/>
      <c r="KTI565" s="1047"/>
      <c r="KTJ565" s="1047"/>
      <c r="KTK565" s="1048"/>
      <c r="KTL565" s="1047"/>
      <c r="KTM565" s="1047"/>
      <c r="KTN565" s="741"/>
      <c r="KTO565" s="992"/>
      <c r="KTP565" s="1049"/>
      <c r="KTQ565" s="1050"/>
      <c r="KTR565" s="743"/>
      <c r="KTS565" s="928"/>
      <c r="KTT565" s="740"/>
      <c r="KTU565" s="744"/>
      <c r="KTV565" s="744"/>
      <c r="KTW565" s="742"/>
      <c r="KTX565" s="1047"/>
      <c r="KTY565" s="744"/>
      <c r="KTZ565" s="744"/>
      <c r="KUA565" s="1047"/>
      <c r="KUB565" s="1047"/>
      <c r="KUC565" s="1048"/>
      <c r="KUD565" s="1047"/>
      <c r="KUE565" s="1047"/>
      <c r="KUF565" s="741"/>
      <c r="KUG565" s="992"/>
      <c r="KUH565" s="1049"/>
      <c r="KUI565" s="1050"/>
      <c r="KUJ565" s="743"/>
      <c r="KUK565" s="928"/>
      <c r="KUL565" s="740"/>
      <c r="KUM565" s="744"/>
      <c r="KUN565" s="744"/>
      <c r="KUO565" s="742"/>
      <c r="KUP565" s="1047"/>
      <c r="KUQ565" s="744"/>
      <c r="KUR565" s="744"/>
      <c r="KUS565" s="1047"/>
      <c r="KUT565" s="1047"/>
      <c r="KUU565" s="1048"/>
      <c r="KUV565" s="1047"/>
      <c r="KUW565" s="1047"/>
      <c r="KUX565" s="741"/>
      <c r="KUY565" s="992"/>
      <c r="KUZ565" s="1049"/>
      <c r="KVA565" s="1050"/>
      <c r="KVB565" s="743"/>
      <c r="KVC565" s="928"/>
      <c r="KVD565" s="740"/>
      <c r="KVE565" s="744"/>
      <c r="KVF565" s="744"/>
      <c r="KVG565" s="742"/>
      <c r="KVH565" s="1047"/>
      <c r="KVI565" s="744"/>
      <c r="KVJ565" s="744"/>
      <c r="KVK565" s="1047"/>
      <c r="KVL565" s="1047"/>
      <c r="KVM565" s="1048"/>
      <c r="KVN565" s="1047"/>
      <c r="KVO565" s="1047"/>
      <c r="KVP565" s="741"/>
      <c r="KVQ565" s="992"/>
      <c r="KVR565" s="1049"/>
      <c r="KVS565" s="1050"/>
      <c r="KVT565" s="743"/>
      <c r="KVU565" s="928"/>
      <c r="KVV565" s="740"/>
      <c r="KVW565" s="744"/>
      <c r="KVX565" s="744"/>
      <c r="KVY565" s="742"/>
      <c r="KVZ565" s="1047"/>
      <c r="KWA565" s="744"/>
      <c r="KWB565" s="744"/>
      <c r="KWC565" s="1047"/>
      <c r="KWD565" s="1047"/>
      <c r="KWE565" s="1048"/>
      <c r="KWF565" s="1047"/>
      <c r="KWG565" s="1047"/>
      <c r="KWH565" s="741"/>
      <c r="KWI565" s="992"/>
      <c r="KWJ565" s="1049"/>
      <c r="KWK565" s="1050"/>
      <c r="KWL565" s="743"/>
      <c r="KWM565" s="928"/>
      <c r="KWN565" s="740"/>
      <c r="KWO565" s="744"/>
      <c r="KWP565" s="744"/>
      <c r="KWQ565" s="742"/>
      <c r="KWR565" s="1047"/>
      <c r="KWS565" s="744"/>
      <c r="KWT565" s="744"/>
      <c r="KWU565" s="1047"/>
      <c r="KWV565" s="1047"/>
      <c r="KWW565" s="1048"/>
      <c r="KWX565" s="1047"/>
      <c r="KWY565" s="1047"/>
      <c r="KWZ565" s="741"/>
      <c r="KXA565" s="992"/>
      <c r="KXB565" s="1049"/>
      <c r="KXC565" s="1050"/>
      <c r="KXD565" s="743"/>
      <c r="KXE565" s="928"/>
      <c r="KXF565" s="740"/>
      <c r="KXG565" s="744"/>
      <c r="KXH565" s="744"/>
      <c r="KXI565" s="742"/>
      <c r="KXJ565" s="1047"/>
      <c r="KXK565" s="744"/>
      <c r="KXL565" s="744"/>
      <c r="KXM565" s="1047"/>
      <c r="KXN565" s="1047"/>
      <c r="KXO565" s="1048"/>
      <c r="KXP565" s="1047"/>
      <c r="KXQ565" s="1047"/>
      <c r="KXR565" s="741"/>
      <c r="KXS565" s="992"/>
      <c r="KXT565" s="1049"/>
      <c r="KXU565" s="1050"/>
      <c r="KXV565" s="743"/>
      <c r="KXW565" s="928"/>
      <c r="KXX565" s="740"/>
      <c r="KXY565" s="744"/>
      <c r="KXZ565" s="744"/>
      <c r="KYA565" s="742"/>
      <c r="KYB565" s="1047"/>
      <c r="KYC565" s="744"/>
      <c r="KYD565" s="744"/>
      <c r="KYE565" s="1047"/>
      <c r="KYF565" s="1047"/>
      <c r="KYG565" s="1048"/>
      <c r="KYH565" s="1047"/>
      <c r="KYI565" s="1047"/>
      <c r="KYJ565" s="741"/>
      <c r="KYK565" s="992"/>
      <c r="KYL565" s="1049"/>
      <c r="KYM565" s="1050"/>
      <c r="KYN565" s="743"/>
      <c r="KYO565" s="928"/>
      <c r="KYP565" s="740"/>
      <c r="KYQ565" s="744"/>
      <c r="KYR565" s="744"/>
      <c r="KYS565" s="742"/>
      <c r="KYT565" s="1047"/>
      <c r="KYU565" s="744"/>
      <c r="KYV565" s="744"/>
      <c r="KYW565" s="1047"/>
      <c r="KYX565" s="1047"/>
      <c r="KYY565" s="1048"/>
      <c r="KYZ565" s="1047"/>
      <c r="KZA565" s="1047"/>
      <c r="KZB565" s="741"/>
      <c r="KZC565" s="992"/>
      <c r="KZD565" s="1049"/>
      <c r="KZE565" s="1050"/>
      <c r="KZF565" s="743"/>
      <c r="KZG565" s="928"/>
      <c r="KZH565" s="740"/>
      <c r="KZI565" s="744"/>
      <c r="KZJ565" s="744"/>
      <c r="KZK565" s="742"/>
      <c r="KZL565" s="1047"/>
      <c r="KZM565" s="744"/>
      <c r="KZN565" s="744"/>
      <c r="KZO565" s="1047"/>
      <c r="KZP565" s="1047"/>
      <c r="KZQ565" s="1048"/>
      <c r="KZR565" s="1047"/>
      <c r="KZS565" s="1047"/>
      <c r="KZT565" s="741"/>
      <c r="KZU565" s="992"/>
      <c r="KZV565" s="1049"/>
      <c r="KZW565" s="1050"/>
      <c r="KZX565" s="743"/>
      <c r="KZY565" s="928"/>
      <c r="KZZ565" s="740"/>
      <c r="LAA565" s="744"/>
      <c r="LAB565" s="744"/>
      <c r="LAC565" s="742"/>
      <c r="LAD565" s="1047"/>
      <c r="LAE565" s="744"/>
      <c r="LAF565" s="744"/>
      <c r="LAG565" s="1047"/>
      <c r="LAH565" s="1047"/>
      <c r="LAI565" s="1048"/>
      <c r="LAJ565" s="1047"/>
      <c r="LAK565" s="1047"/>
      <c r="LAL565" s="741"/>
      <c r="LAM565" s="992"/>
      <c r="LAN565" s="1049"/>
      <c r="LAO565" s="1050"/>
      <c r="LAP565" s="743"/>
      <c r="LAQ565" s="928"/>
      <c r="LAR565" s="740"/>
      <c r="LAS565" s="744"/>
      <c r="LAT565" s="744"/>
      <c r="LAU565" s="742"/>
      <c r="LAV565" s="1047"/>
      <c r="LAW565" s="744"/>
      <c r="LAX565" s="744"/>
      <c r="LAY565" s="1047"/>
      <c r="LAZ565" s="1047"/>
      <c r="LBA565" s="1048"/>
      <c r="LBB565" s="1047"/>
      <c r="LBC565" s="1047"/>
      <c r="LBD565" s="741"/>
      <c r="LBE565" s="992"/>
      <c r="LBF565" s="1049"/>
      <c r="LBG565" s="1050"/>
      <c r="LBH565" s="743"/>
      <c r="LBI565" s="928"/>
      <c r="LBJ565" s="740"/>
      <c r="LBK565" s="744"/>
      <c r="LBL565" s="744"/>
      <c r="LBM565" s="742"/>
      <c r="LBN565" s="1047"/>
      <c r="LBO565" s="744"/>
      <c r="LBP565" s="744"/>
      <c r="LBQ565" s="1047"/>
      <c r="LBR565" s="1047"/>
      <c r="LBS565" s="1048"/>
      <c r="LBT565" s="1047"/>
      <c r="LBU565" s="1047"/>
      <c r="LBV565" s="741"/>
      <c r="LBW565" s="992"/>
      <c r="LBX565" s="1049"/>
      <c r="LBY565" s="1050"/>
      <c r="LBZ565" s="743"/>
      <c r="LCA565" s="928"/>
      <c r="LCB565" s="740"/>
      <c r="LCC565" s="744"/>
      <c r="LCD565" s="744"/>
      <c r="LCE565" s="742"/>
      <c r="LCF565" s="1047"/>
      <c r="LCG565" s="744"/>
      <c r="LCH565" s="744"/>
      <c r="LCI565" s="1047"/>
      <c r="LCJ565" s="1047"/>
      <c r="LCK565" s="1048"/>
      <c r="LCL565" s="1047"/>
      <c r="LCM565" s="1047"/>
      <c r="LCN565" s="741"/>
      <c r="LCO565" s="992"/>
      <c r="LCP565" s="1049"/>
      <c r="LCQ565" s="1050"/>
      <c r="LCR565" s="743"/>
      <c r="LCS565" s="928"/>
      <c r="LCT565" s="740"/>
      <c r="LCU565" s="744"/>
      <c r="LCV565" s="744"/>
      <c r="LCW565" s="742"/>
      <c r="LCX565" s="1047"/>
      <c r="LCY565" s="744"/>
      <c r="LCZ565" s="744"/>
      <c r="LDA565" s="1047"/>
      <c r="LDB565" s="1047"/>
      <c r="LDC565" s="1048"/>
      <c r="LDD565" s="1047"/>
      <c r="LDE565" s="1047"/>
      <c r="LDF565" s="741"/>
      <c r="LDG565" s="992"/>
      <c r="LDH565" s="1049"/>
      <c r="LDI565" s="1050"/>
      <c r="LDJ565" s="743"/>
      <c r="LDK565" s="928"/>
      <c r="LDL565" s="740"/>
      <c r="LDM565" s="744"/>
      <c r="LDN565" s="744"/>
      <c r="LDO565" s="742"/>
      <c r="LDP565" s="1047"/>
      <c r="LDQ565" s="744"/>
      <c r="LDR565" s="744"/>
      <c r="LDS565" s="1047"/>
      <c r="LDT565" s="1047"/>
      <c r="LDU565" s="1048"/>
      <c r="LDV565" s="1047"/>
      <c r="LDW565" s="1047"/>
      <c r="LDX565" s="741"/>
      <c r="LDY565" s="992"/>
      <c r="LDZ565" s="1049"/>
      <c r="LEA565" s="1050"/>
      <c r="LEB565" s="743"/>
      <c r="LEC565" s="928"/>
      <c r="LED565" s="740"/>
      <c r="LEE565" s="744"/>
      <c r="LEF565" s="744"/>
      <c r="LEG565" s="742"/>
      <c r="LEH565" s="1047"/>
      <c r="LEI565" s="744"/>
      <c r="LEJ565" s="744"/>
      <c r="LEK565" s="1047"/>
      <c r="LEL565" s="1047"/>
      <c r="LEM565" s="1048"/>
      <c r="LEN565" s="1047"/>
      <c r="LEO565" s="1047"/>
      <c r="LEP565" s="741"/>
      <c r="LEQ565" s="992"/>
      <c r="LER565" s="1049"/>
      <c r="LES565" s="1050"/>
      <c r="LET565" s="743"/>
      <c r="LEU565" s="928"/>
      <c r="LEV565" s="740"/>
      <c r="LEW565" s="744"/>
      <c r="LEX565" s="744"/>
      <c r="LEY565" s="742"/>
      <c r="LEZ565" s="1047"/>
      <c r="LFA565" s="744"/>
      <c r="LFB565" s="744"/>
      <c r="LFC565" s="1047"/>
      <c r="LFD565" s="1047"/>
      <c r="LFE565" s="1048"/>
      <c r="LFF565" s="1047"/>
      <c r="LFG565" s="1047"/>
      <c r="LFH565" s="741"/>
      <c r="LFI565" s="992"/>
      <c r="LFJ565" s="1049"/>
      <c r="LFK565" s="1050"/>
      <c r="LFL565" s="743"/>
      <c r="LFM565" s="928"/>
      <c r="LFN565" s="740"/>
      <c r="LFO565" s="744"/>
      <c r="LFP565" s="744"/>
      <c r="LFQ565" s="742"/>
      <c r="LFR565" s="1047"/>
      <c r="LFS565" s="744"/>
      <c r="LFT565" s="744"/>
      <c r="LFU565" s="1047"/>
      <c r="LFV565" s="1047"/>
      <c r="LFW565" s="1048"/>
      <c r="LFX565" s="1047"/>
      <c r="LFY565" s="1047"/>
      <c r="LFZ565" s="741"/>
      <c r="LGA565" s="992"/>
      <c r="LGB565" s="1049"/>
      <c r="LGC565" s="1050"/>
      <c r="LGD565" s="743"/>
      <c r="LGE565" s="928"/>
      <c r="LGF565" s="740"/>
      <c r="LGG565" s="744"/>
      <c r="LGH565" s="744"/>
      <c r="LGI565" s="742"/>
      <c r="LGJ565" s="1047"/>
      <c r="LGK565" s="744"/>
      <c r="LGL565" s="744"/>
      <c r="LGM565" s="1047"/>
      <c r="LGN565" s="1047"/>
      <c r="LGO565" s="1048"/>
      <c r="LGP565" s="1047"/>
      <c r="LGQ565" s="1047"/>
      <c r="LGR565" s="741"/>
      <c r="LGS565" s="992"/>
      <c r="LGT565" s="1049"/>
      <c r="LGU565" s="1050"/>
      <c r="LGV565" s="743"/>
      <c r="LGW565" s="928"/>
      <c r="LGX565" s="740"/>
      <c r="LGY565" s="744"/>
      <c r="LGZ565" s="744"/>
      <c r="LHA565" s="742"/>
      <c r="LHB565" s="1047"/>
      <c r="LHC565" s="744"/>
      <c r="LHD565" s="744"/>
      <c r="LHE565" s="1047"/>
      <c r="LHF565" s="1047"/>
      <c r="LHG565" s="1048"/>
      <c r="LHH565" s="1047"/>
      <c r="LHI565" s="1047"/>
      <c r="LHJ565" s="741"/>
      <c r="LHK565" s="992"/>
      <c r="LHL565" s="1049"/>
      <c r="LHM565" s="1050"/>
      <c r="LHN565" s="743"/>
      <c r="LHO565" s="928"/>
      <c r="LHP565" s="740"/>
      <c r="LHQ565" s="744"/>
      <c r="LHR565" s="744"/>
      <c r="LHS565" s="742"/>
      <c r="LHT565" s="1047"/>
      <c r="LHU565" s="744"/>
      <c r="LHV565" s="744"/>
      <c r="LHW565" s="1047"/>
      <c r="LHX565" s="1047"/>
      <c r="LHY565" s="1048"/>
      <c r="LHZ565" s="1047"/>
      <c r="LIA565" s="1047"/>
      <c r="LIB565" s="741"/>
      <c r="LIC565" s="992"/>
      <c r="LID565" s="1049"/>
      <c r="LIE565" s="1050"/>
      <c r="LIF565" s="743"/>
      <c r="LIG565" s="928"/>
      <c r="LIH565" s="740"/>
      <c r="LII565" s="744"/>
      <c r="LIJ565" s="744"/>
      <c r="LIK565" s="742"/>
      <c r="LIL565" s="1047"/>
      <c r="LIM565" s="744"/>
      <c r="LIN565" s="744"/>
      <c r="LIO565" s="1047"/>
      <c r="LIP565" s="1047"/>
      <c r="LIQ565" s="1048"/>
      <c r="LIR565" s="1047"/>
      <c r="LIS565" s="1047"/>
      <c r="LIT565" s="741"/>
      <c r="LIU565" s="992"/>
      <c r="LIV565" s="1049"/>
      <c r="LIW565" s="1050"/>
      <c r="LIX565" s="743"/>
      <c r="LIY565" s="928"/>
      <c r="LIZ565" s="740"/>
      <c r="LJA565" s="744"/>
      <c r="LJB565" s="744"/>
      <c r="LJC565" s="742"/>
      <c r="LJD565" s="1047"/>
      <c r="LJE565" s="744"/>
      <c r="LJF565" s="744"/>
      <c r="LJG565" s="1047"/>
      <c r="LJH565" s="1047"/>
      <c r="LJI565" s="1048"/>
      <c r="LJJ565" s="1047"/>
      <c r="LJK565" s="1047"/>
      <c r="LJL565" s="741"/>
      <c r="LJM565" s="992"/>
      <c r="LJN565" s="1049"/>
      <c r="LJO565" s="1050"/>
      <c r="LJP565" s="743"/>
      <c r="LJQ565" s="928"/>
      <c r="LJR565" s="740"/>
      <c r="LJS565" s="744"/>
      <c r="LJT565" s="744"/>
      <c r="LJU565" s="742"/>
      <c r="LJV565" s="1047"/>
      <c r="LJW565" s="744"/>
      <c r="LJX565" s="744"/>
      <c r="LJY565" s="1047"/>
      <c r="LJZ565" s="1047"/>
      <c r="LKA565" s="1048"/>
      <c r="LKB565" s="1047"/>
      <c r="LKC565" s="1047"/>
      <c r="LKD565" s="741"/>
      <c r="LKE565" s="992"/>
      <c r="LKF565" s="1049"/>
      <c r="LKG565" s="1050"/>
      <c r="LKH565" s="743"/>
      <c r="LKI565" s="928"/>
      <c r="LKJ565" s="740"/>
      <c r="LKK565" s="744"/>
      <c r="LKL565" s="744"/>
      <c r="LKM565" s="742"/>
      <c r="LKN565" s="1047"/>
      <c r="LKO565" s="744"/>
      <c r="LKP565" s="744"/>
      <c r="LKQ565" s="1047"/>
      <c r="LKR565" s="1047"/>
      <c r="LKS565" s="1048"/>
      <c r="LKT565" s="1047"/>
      <c r="LKU565" s="1047"/>
      <c r="LKV565" s="741"/>
      <c r="LKW565" s="992"/>
      <c r="LKX565" s="1049"/>
      <c r="LKY565" s="1050"/>
      <c r="LKZ565" s="743"/>
      <c r="LLA565" s="928"/>
      <c r="LLB565" s="740"/>
      <c r="LLC565" s="744"/>
      <c r="LLD565" s="744"/>
      <c r="LLE565" s="742"/>
      <c r="LLF565" s="1047"/>
      <c r="LLG565" s="744"/>
      <c r="LLH565" s="744"/>
      <c r="LLI565" s="1047"/>
      <c r="LLJ565" s="1047"/>
      <c r="LLK565" s="1048"/>
      <c r="LLL565" s="1047"/>
      <c r="LLM565" s="1047"/>
      <c r="LLN565" s="741"/>
      <c r="LLO565" s="992"/>
      <c r="LLP565" s="1049"/>
      <c r="LLQ565" s="1050"/>
      <c r="LLR565" s="743"/>
      <c r="LLS565" s="928"/>
      <c r="LLT565" s="740"/>
      <c r="LLU565" s="744"/>
      <c r="LLV565" s="744"/>
      <c r="LLW565" s="742"/>
      <c r="LLX565" s="1047"/>
      <c r="LLY565" s="744"/>
      <c r="LLZ565" s="744"/>
      <c r="LMA565" s="1047"/>
      <c r="LMB565" s="1047"/>
      <c r="LMC565" s="1048"/>
      <c r="LMD565" s="1047"/>
      <c r="LME565" s="1047"/>
      <c r="LMF565" s="741"/>
      <c r="LMG565" s="992"/>
      <c r="LMH565" s="1049"/>
      <c r="LMI565" s="1050"/>
      <c r="LMJ565" s="743"/>
      <c r="LMK565" s="928"/>
      <c r="LML565" s="740"/>
      <c r="LMM565" s="744"/>
      <c r="LMN565" s="744"/>
      <c r="LMO565" s="742"/>
      <c r="LMP565" s="1047"/>
      <c r="LMQ565" s="744"/>
      <c r="LMR565" s="744"/>
      <c r="LMS565" s="1047"/>
      <c r="LMT565" s="1047"/>
      <c r="LMU565" s="1048"/>
      <c r="LMV565" s="1047"/>
      <c r="LMW565" s="1047"/>
      <c r="LMX565" s="741"/>
      <c r="LMY565" s="992"/>
      <c r="LMZ565" s="1049"/>
      <c r="LNA565" s="1050"/>
      <c r="LNB565" s="743"/>
      <c r="LNC565" s="928"/>
      <c r="LND565" s="740"/>
      <c r="LNE565" s="744"/>
      <c r="LNF565" s="744"/>
      <c r="LNG565" s="742"/>
      <c r="LNH565" s="1047"/>
      <c r="LNI565" s="744"/>
      <c r="LNJ565" s="744"/>
      <c r="LNK565" s="1047"/>
      <c r="LNL565" s="1047"/>
      <c r="LNM565" s="1048"/>
      <c r="LNN565" s="1047"/>
      <c r="LNO565" s="1047"/>
      <c r="LNP565" s="741"/>
      <c r="LNQ565" s="992"/>
      <c r="LNR565" s="1049"/>
      <c r="LNS565" s="1050"/>
      <c r="LNT565" s="743"/>
      <c r="LNU565" s="928"/>
      <c r="LNV565" s="740"/>
      <c r="LNW565" s="744"/>
      <c r="LNX565" s="744"/>
      <c r="LNY565" s="742"/>
      <c r="LNZ565" s="1047"/>
      <c r="LOA565" s="744"/>
      <c r="LOB565" s="744"/>
      <c r="LOC565" s="1047"/>
      <c r="LOD565" s="1047"/>
      <c r="LOE565" s="1048"/>
      <c r="LOF565" s="1047"/>
      <c r="LOG565" s="1047"/>
      <c r="LOH565" s="741"/>
      <c r="LOI565" s="992"/>
      <c r="LOJ565" s="1049"/>
      <c r="LOK565" s="1050"/>
      <c r="LOL565" s="743"/>
      <c r="LOM565" s="928"/>
      <c r="LON565" s="740"/>
      <c r="LOO565" s="744"/>
      <c r="LOP565" s="744"/>
      <c r="LOQ565" s="742"/>
      <c r="LOR565" s="1047"/>
      <c r="LOS565" s="744"/>
      <c r="LOT565" s="744"/>
      <c r="LOU565" s="1047"/>
      <c r="LOV565" s="1047"/>
      <c r="LOW565" s="1048"/>
      <c r="LOX565" s="1047"/>
      <c r="LOY565" s="1047"/>
      <c r="LOZ565" s="741"/>
      <c r="LPA565" s="992"/>
      <c r="LPB565" s="1049"/>
      <c r="LPC565" s="1050"/>
      <c r="LPD565" s="743"/>
      <c r="LPE565" s="928"/>
      <c r="LPF565" s="740"/>
      <c r="LPG565" s="744"/>
      <c r="LPH565" s="744"/>
      <c r="LPI565" s="742"/>
      <c r="LPJ565" s="1047"/>
      <c r="LPK565" s="744"/>
      <c r="LPL565" s="744"/>
      <c r="LPM565" s="1047"/>
      <c r="LPN565" s="1047"/>
      <c r="LPO565" s="1048"/>
      <c r="LPP565" s="1047"/>
      <c r="LPQ565" s="1047"/>
      <c r="LPR565" s="741"/>
      <c r="LPS565" s="992"/>
      <c r="LPT565" s="1049"/>
      <c r="LPU565" s="1050"/>
      <c r="LPV565" s="743"/>
      <c r="LPW565" s="928"/>
      <c r="LPX565" s="740"/>
      <c r="LPY565" s="744"/>
      <c r="LPZ565" s="744"/>
      <c r="LQA565" s="742"/>
      <c r="LQB565" s="1047"/>
      <c r="LQC565" s="744"/>
      <c r="LQD565" s="744"/>
      <c r="LQE565" s="1047"/>
      <c r="LQF565" s="1047"/>
      <c r="LQG565" s="1048"/>
      <c r="LQH565" s="1047"/>
      <c r="LQI565" s="1047"/>
      <c r="LQJ565" s="741"/>
      <c r="LQK565" s="992"/>
      <c r="LQL565" s="1049"/>
      <c r="LQM565" s="1050"/>
      <c r="LQN565" s="743"/>
      <c r="LQO565" s="928"/>
      <c r="LQP565" s="740"/>
      <c r="LQQ565" s="744"/>
      <c r="LQR565" s="744"/>
      <c r="LQS565" s="742"/>
      <c r="LQT565" s="1047"/>
      <c r="LQU565" s="744"/>
      <c r="LQV565" s="744"/>
      <c r="LQW565" s="1047"/>
      <c r="LQX565" s="1047"/>
      <c r="LQY565" s="1048"/>
      <c r="LQZ565" s="1047"/>
      <c r="LRA565" s="1047"/>
      <c r="LRB565" s="741"/>
      <c r="LRC565" s="992"/>
      <c r="LRD565" s="1049"/>
      <c r="LRE565" s="1050"/>
      <c r="LRF565" s="743"/>
      <c r="LRG565" s="928"/>
      <c r="LRH565" s="740"/>
      <c r="LRI565" s="744"/>
      <c r="LRJ565" s="744"/>
      <c r="LRK565" s="742"/>
      <c r="LRL565" s="1047"/>
      <c r="LRM565" s="744"/>
      <c r="LRN565" s="744"/>
      <c r="LRO565" s="1047"/>
      <c r="LRP565" s="1047"/>
      <c r="LRQ565" s="1048"/>
      <c r="LRR565" s="1047"/>
      <c r="LRS565" s="1047"/>
      <c r="LRT565" s="741"/>
      <c r="LRU565" s="992"/>
      <c r="LRV565" s="1049"/>
      <c r="LRW565" s="1050"/>
      <c r="LRX565" s="743"/>
      <c r="LRY565" s="928"/>
      <c r="LRZ565" s="740"/>
      <c r="LSA565" s="744"/>
      <c r="LSB565" s="744"/>
      <c r="LSC565" s="742"/>
      <c r="LSD565" s="1047"/>
      <c r="LSE565" s="744"/>
      <c r="LSF565" s="744"/>
      <c r="LSG565" s="1047"/>
      <c r="LSH565" s="1047"/>
      <c r="LSI565" s="1048"/>
      <c r="LSJ565" s="1047"/>
      <c r="LSK565" s="1047"/>
      <c r="LSL565" s="741"/>
      <c r="LSM565" s="992"/>
      <c r="LSN565" s="1049"/>
      <c r="LSO565" s="1050"/>
      <c r="LSP565" s="743"/>
      <c r="LSQ565" s="928"/>
      <c r="LSR565" s="740"/>
      <c r="LSS565" s="744"/>
      <c r="LST565" s="744"/>
      <c r="LSU565" s="742"/>
      <c r="LSV565" s="1047"/>
      <c r="LSW565" s="744"/>
      <c r="LSX565" s="744"/>
      <c r="LSY565" s="1047"/>
      <c r="LSZ565" s="1047"/>
      <c r="LTA565" s="1048"/>
      <c r="LTB565" s="1047"/>
      <c r="LTC565" s="1047"/>
      <c r="LTD565" s="741"/>
      <c r="LTE565" s="992"/>
      <c r="LTF565" s="1049"/>
      <c r="LTG565" s="1050"/>
      <c r="LTH565" s="743"/>
      <c r="LTI565" s="928"/>
      <c r="LTJ565" s="740"/>
      <c r="LTK565" s="744"/>
      <c r="LTL565" s="744"/>
      <c r="LTM565" s="742"/>
      <c r="LTN565" s="1047"/>
      <c r="LTO565" s="744"/>
      <c r="LTP565" s="744"/>
      <c r="LTQ565" s="1047"/>
      <c r="LTR565" s="1047"/>
      <c r="LTS565" s="1048"/>
      <c r="LTT565" s="1047"/>
      <c r="LTU565" s="1047"/>
      <c r="LTV565" s="741"/>
      <c r="LTW565" s="992"/>
      <c r="LTX565" s="1049"/>
      <c r="LTY565" s="1050"/>
      <c r="LTZ565" s="743"/>
      <c r="LUA565" s="928"/>
      <c r="LUB565" s="740"/>
      <c r="LUC565" s="744"/>
      <c r="LUD565" s="744"/>
      <c r="LUE565" s="742"/>
      <c r="LUF565" s="1047"/>
      <c r="LUG565" s="744"/>
      <c r="LUH565" s="744"/>
      <c r="LUI565" s="1047"/>
      <c r="LUJ565" s="1047"/>
      <c r="LUK565" s="1048"/>
      <c r="LUL565" s="1047"/>
      <c r="LUM565" s="1047"/>
      <c r="LUN565" s="741"/>
      <c r="LUO565" s="992"/>
      <c r="LUP565" s="1049"/>
      <c r="LUQ565" s="1050"/>
      <c r="LUR565" s="743"/>
      <c r="LUS565" s="928"/>
      <c r="LUT565" s="740"/>
      <c r="LUU565" s="744"/>
      <c r="LUV565" s="744"/>
      <c r="LUW565" s="742"/>
      <c r="LUX565" s="1047"/>
      <c r="LUY565" s="744"/>
      <c r="LUZ565" s="744"/>
      <c r="LVA565" s="1047"/>
      <c r="LVB565" s="1047"/>
      <c r="LVC565" s="1048"/>
      <c r="LVD565" s="1047"/>
      <c r="LVE565" s="1047"/>
      <c r="LVF565" s="741"/>
      <c r="LVG565" s="992"/>
      <c r="LVH565" s="1049"/>
      <c r="LVI565" s="1050"/>
      <c r="LVJ565" s="743"/>
      <c r="LVK565" s="928"/>
      <c r="LVL565" s="740"/>
      <c r="LVM565" s="744"/>
      <c r="LVN565" s="744"/>
      <c r="LVO565" s="742"/>
      <c r="LVP565" s="1047"/>
      <c r="LVQ565" s="744"/>
      <c r="LVR565" s="744"/>
      <c r="LVS565" s="1047"/>
      <c r="LVT565" s="1047"/>
      <c r="LVU565" s="1048"/>
      <c r="LVV565" s="1047"/>
      <c r="LVW565" s="1047"/>
      <c r="LVX565" s="741"/>
      <c r="LVY565" s="992"/>
      <c r="LVZ565" s="1049"/>
      <c r="LWA565" s="1050"/>
      <c r="LWB565" s="743"/>
      <c r="LWC565" s="928"/>
      <c r="LWD565" s="740"/>
      <c r="LWE565" s="744"/>
      <c r="LWF565" s="744"/>
      <c r="LWG565" s="742"/>
      <c r="LWH565" s="1047"/>
      <c r="LWI565" s="744"/>
      <c r="LWJ565" s="744"/>
      <c r="LWK565" s="1047"/>
      <c r="LWL565" s="1047"/>
      <c r="LWM565" s="1048"/>
      <c r="LWN565" s="1047"/>
      <c r="LWO565" s="1047"/>
      <c r="LWP565" s="741"/>
      <c r="LWQ565" s="992"/>
      <c r="LWR565" s="1049"/>
      <c r="LWS565" s="1050"/>
      <c r="LWT565" s="743"/>
      <c r="LWU565" s="928"/>
      <c r="LWV565" s="740"/>
      <c r="LWW565" s="744"/>
      <c r="LWX565" s="744"/>
      <c r="LWY565" s="742"/>
      <c r="LWZ565" s="1047"/>
      <c r="LXA565" s="744"/>
      <c r="LXB565" s="744"/>
      <c r="LXC565" s="1047"/>
      <c r="LXD565" s="1047"/>
      <c r="LXE565" s="1048"/>
      <c r="LXF565" s="1047"/>
      <c r="LXG565" s="1047"/>
      <c r="LXH565" s="741"/>
      <c r="LXI565" s="992"/>
      <c r="LXJ565" s="1049"/>
      <c r="LXK565" s="1050"/>
      <c r="LXL565" s="743"/>
      <c r="LXM565" s="928"/>
      <c r="LXN565" s="740"/>
      <c r="LXO565" s="744"/>
      <c r="LXP565" s="744"/>
      <c r="LXQ565" s="742"/>
      <c r="LXR565" s="1047"/>
      <c r="LXS565" s="744"/>
      <c r="LXT565" s="744"/>
      <c r="LXU565" s="1047"/>
      <c r="LXV565" s="1047"/>
      <c r="LXW565" s="1048"/>
      <c r="LXX565" s="1047"/>
      <c r="LXY565" s="1047"/>
      <c r="LXZ565" s="741"/>
      <c r="LYA565" s="992"/>
      <c r="LYB565" s="1049"/>
      <c r="LYC565" s="1050"/>
      <c r="LYD565" s="743"/>
      <c r="LYE565" s="928"/>
      <c r="LYF565" s="740"/>
      <c r="LYG565" s="744"/>
      <c r="LYH565" s="744"/>
      <c r="LYI565" s="742"/>
      <c r="LYJ565" s="1047"/>
      <c r="LYK565" s="744"/>
      <c r="LYL565" s="744"/>
      <c r="LYM565" s="1047"/>
      <c r="LYN565" s="1047"/>
      <c r="LYO565" s="1048"/>
      <c r="LYP565" s="1047"/>
      <c r="LYQ565" s="1047"/>
      <c r="LYR565" s="741"/>
      <c r="LYS565" s="992"/>
      <c r="LYT565" s="1049"/>
      <c r="LYU565" s="1050"/>
      <c r="LYV565" s="743"/>
      <c r="LYW565" s="928"/>
      <c r="LYX565" s="740"/>
      <c r="LYY565" s="744"/>
      <c r="LYZ565" s="744"/>
      <c r="LZA565" s="742"/>
      <c r="LZB565" s="1047"/>
      <c r="LZC565" s="744"/>
      <c r="LZD565" s="744"/>
      <c r="LZE565" s="1047"/>
      <c r="LZF565" s="1047"/>
      <c r="LZG565" s="1048"/>
      <c r="LZH565" s="1047"/>
      <c r="LZI565" s="1047"/>
      <c r="LZJ565" s="741"/>
      <c r="LZK565" s="992"/>
      <c r="LZL565" s="1049"/>
      <c r="LZM565" s="1050"/>
      <c r="LZN565" s="743"/>
      <c r="LZO565" s="928"/>
      <c r="LZP565" s="740"/>
      <c r="LZQ565" s="744"/>
      <c r="LZR565" s="744"/>
      <c r="LZS565" s="742"/>
      <c r="LZT565" s="1047"/>
      <c r="LZU565" s="744"/>
      <c r="LZV565" s="744"/>
      <c r="LZW565" s="1047"/>
      <c r="LZX565" s="1047"/>
      <c r="LZY565" s="1048"/>
      <c r="LZZ565" s="1047"/>
      <c r="MAA565" s="1047"/>
      <c r="MAB565" s="741"/>
      <c r="MAC565" s="992"/>
      <c r="MAD565" s="1049"/>
      <c r="MAE565" s="1050"/>
      <c r="MAF565" s="743"/>
      <c r="MAG565" s="928"/>
      <c r="MAH565" s="740"/>
      <c r="MAI565" s="744"/>
      <c r="MAJ565" s="744"/>
      <c r="MAK565" s="742"/>
      <c r="MAL565" s="1047"/>
      <c r="MAM565" s="744"/>
      <c r="MAN565" s="744"/>
      <c r="MAO565" s="1047"/>
      <c r="MAP565" s="1047"/>
      <c r="MAQ565" s="1048"/>
      <c r="MAR565" s="1047"/>
      <c r="MAS565" s="1047"/>
      <c r="MAT565" s="741"/>
      <c r="MAU565" s="992"/>
      <c r="MAV565" s="1049"/>
      <c r="MAW565" s="1050"/>
      <c r="MAX565" s="743"/>
      <c r="MAY565" s="928"/>
      <c r="MAZ565" s="740"/>
      <c r="MBA565" s="744"/>
      <c r="MBB565" s="744"/>
      <c r="MBC565" s="742"/>
      <c r="MBD565" s="1047"/>
      <c r="MBE565" s="744"/>
      <c r="MBF565" s="744"/>
      <c r="MBG565" s="1047"/>
      <c r="MBH565" s="1047"/>
      <c r="MBI565" s="1048"/>
      <c r="MBJ565" s="1047"/>
      <c r="MBK565" s="1047"/>
      <c r="MBL565" s="741"/>
      <c r="MBM565" s="992"/>
      <c r="MBN565" s="1049"/>
      <c r="MBO565" s="1050"/>
      <c r="MBP565" s="743"/>
      <c r="MBQ565" s="928"/>
      <c r="MBR565" s="740"/>
      <c r="MBS565" s="744"/>
      <c r="MBT565" s="744"/>
      <c r="MBU565" s="742"/>
      <c r="MBV565" s="1047"/>
      <c r="MBW565" s="744"/>
      <c r="MBX565" s="744"/>
      <c r="MBY565" s="1047"/>
      <c r="MBZ565" s="1047"/>
      <c r="MCA565" s="1048"/>
      <c r="MCB565" s="1047"/>
      <c r="MCC565" s="1047"/>
      <c r="MCD565" s="741"/>
      <c r="MCE565" s="992"/>
      <c r="MCF565" s="1049"/>
      <c r="MCG565" s="1050"/>
      <c r="MCH565" s="743"/>
      <c r="MCI565" s="928"/>
      <c r="MCJ565" s="740"/>
      <c r="MCK565" s="744"/>
      <c r="MCL565" s="744"/>
      <c r="MCM565" s="742"/>
      <c r="MCN565" s="1047"/>
      <c r="MCO565" s="744"/>
      <c r="MCP565" s="744"/>
      <c r="MCQ565" s="1047"/>
      <c r="MCR565" s="1047"/>
      <c r="MCS565" s="1048"/>
      <c r="MCT565" s="1047"/>
      <c r="MCU565" s="1047"/>
      <c r="MCV565" s="741"/>
      <c r="MCW565" s="992"/>
      <c r="MCX565" s="1049"/>
      <c r="MCY565" s="1050"/>
      <c r="MCZ565" s="743"/>
      <c r="MDA565" s="928"/>
      <c r="MDB565" s="740"/>
      <c r="MDC565" s="744"/>
      <c r="MDD565" s="744"/>
      <c r="MDE565" s="742"/>
      <c r="MDF565" s="1047"/>
      <c r="MDG565" s="744"/>
      <c r="MDH565" s="744"/>
      <c r="MDI565" s="1047"/>
      <c r="MDJ565" s="1047"/>
      <c r="MDK565" s="1048"/>
      <c r="MDL565" s="1047"/>
      <c r="MDM565" s="1047"/>
      <c r="MDN565" s="741"/>
      <c r="MDO565" s="992"/>
      <c r="MDP565" s="1049"/>
      <c r="MDQ565" s="1050"/>
      <c r="MDR565" s="743"/>
      <c r="MDS565" s="928"/>
      <c r="MDT565" s="740"/>
      <c r="MDU565" s="744"/>
      <c r="MDV565" s="744"/>
      <c r="MDW565" s="742"/>
      <c r="MDX565" s="1047"/>
      <c r="MDY565" s="744"/>
      <c r="MDZ565" s="744"/>
      <c r="MEA565" s="1047"/>
      <c r="MEB565" s="1047"/>
      <c r="MEC565" s="1048"/>
      <c r="MED565" s="1047"/>
      <c r="MEE565" s="1047"/>
      <c r="MEF565" s="741"/>
      <c r="MEG565" s="992"/>
      <c r="MEH565" s="1049"/>
      <c r="MEI565" s="1050"/>
      <c r="MEJ565" s="743"/>
      <c r="MEK565" s="928"/>
      <c r="MEL565" s="740"/>
      <c r="MEM565" s="744"/>
      <c r="MEN565" s="744"/>
      <c r="MEO565" s="742"/>
      <c r="MEP565" s="1047"/>
      <c r="MEQ565" s="744"/>
      <c r="MER565" s="744"/>
      <c r="MES565" s="1047"/>
      <c r="MET565" s="1047"/>
      <c r="MEU565" s="1048"/>
      <c r="MEV565" s="1047"/>
      <c r="MEW565" s="1047"/>
      <c r="MEX565" s="741"/>
      <c r="MEY565" s="992"/>
      <c r="MEZ565" s="1049"/>
      <c r="MFA565" s="1050"/>
      <c r="MFB565" s="743"/>
      <c r="MFC565" s="928"/>
      <c r="MFD565" s="740"/>
      <c r="MFE565" s="744"/>
      <c r="MFF565" s="744"/>
      <c r="MFG565" s="742"/>
      <c r="MFH565" s="1047"/>
      <c r="MFI565" s="744"/>
      <c r="MFJ565" s="744"/>
      <c r="MFK565" s="1047"/>
      <c r="MFL565" s="1047"/>
      <c r="MFM565" s="1048"/>
      <c r="MFN565" s="1047"/>
      <c r="MFO565" s="1047"/>
      <c r="MFP565" s="741"/>
      <c r="MFQ565" s="992"/>
      <c r="MFR565" s="1049"/>
      <c r="MFS565" s="1050"/>
      <c r="MFT565" s="743"/>
      <c r="MFU565" s="928"/>
      <c r="MFV565" s="740"/>
      <c r="MFW565" s="744"/>
      <c r="MFX565" s="744"/>
      <c r="MFY565" s="742"/>
      <c r="MFZ565" s="1047"/>
      <c r="MGA565" s="744"/>
      <c r="MGB565" s="744"/>
      <c r="MGC565" s="1047"/>
      <c r="MGD565" s="1047"/>
      <c r="MGE565" s="1048"/>
      <c r="MGF565" s="1047"/>
      <c r="MGG565" s="1047"/>
      <c r="MGH565" s="741"/>
      <c r="MGI565" s="992"/>
      <c r="MGJ565" s="1049"/>
      <c r="MGK565" s="1050"/>
      <c r="MGL565" s="743"/>
      <c r="MGM565" s="928"/>
      <c r="MGN565" s="740"/>
      <c r="MGO565" s="744"/>
      <c r="MGP565" s="744"/>
      <c r="MGQ565" s="742"/>
      <c r="MGR565" s="1047"/>
      <c r="MGS565" s="744"/>
      <c r="MGT565" s="744"/>
      <c r="MGU565" s="1047"/>
      <c r="MGV565" s="1047"/>
      <c r="MGW565" s="1048"/>
      <c r="MGX565" s="1047"/>
      <c r="MGY565" s="1047"/>
      <c r="MGZ565" s="741"/>
      <c r="MHA565" s="992"/>
      <c r="MHB565" s="1049"/>
      <c r="MHC565" s="1050"/>
      <c r="MHD565" s="743"/>
      <c r="MHE565" s="928"/>
      <c r="MHF565" s="740"/>
      <c r="MHG565" s="744"/>
      <c r="MHH565" s="744"/>
      <c r="MHI565" s="742"/>
      <c r="MHJ565" s="1047"/>
      <c r="MHK565" s="744"/>
      <c r="MHL565" s="744"/>
      <c r="MHM565" s="1047"/>
      <c r="MHN565" s="1047"/>
      <c r="MHO565" s="1048"/>
      <c r="MHP565" s="1047"/>
      <c r="MHQ565" s="1047"/>
      <c r="MHR565" s="741"/>
      <c r="MHS565" s="992"/>
      <c r="MHT565" s="1049"/>
      <c r="MHU565" s="1050"/>
      <c r="MHV565" s="743"/>
      <c r="MHW565" s="928"/>
      <c r="MHX565" s="740"/>
      <c r="MHY565" s="744"/>
      <c r="MHZ565" s="744"/>
      <c r="MIA565" s="742"/>
      <c r="MIB565" s="1047"/>
      <c r="MIC565" s="744"/>
      <c r="MID565" s="744"/>
      <c r="MIE565" s="1047"/>
      <c r="MIF565" s="1047"/>
      <c r="MIG565" s="1048"/>
      <c r="MIH565" s="1047"/>
      <c r="MII565" s="1047"/>
      <c r="MIJ565" s="741"/>
      <c r="MIK565" s="992"/>
      <c r="MIL565" s="1049"/>
      <c r="MIM565" s="1050"/>
      <c r="MIN565" s="743"/>
      <c r="MIO565" s="928"/>
      <c r="MIP565" s="740"/>
      <c r="MIQ565" s="744"/>
      <c r="MIR565" s="744"/>
      <c r="MIS565" s="742"/>
      <c r="MIT565" s="1047"/>
      <c r="MIU565" s="744"/>
      <c r="MIV565" s="744"/>
      <c r="MIW565" s="1047"/>
      <c r="MIX565" s="1047"/>
      <c r="MIY565" s="1048"/>
      <c r="MIZ565" s="1047"/>
      <c r="MJA565" s="1047"/>
      <c r="MJB565" s="741"/>
      <c r="MJC565" s="992"/>
      <c r="MJD565" s="1049"/>
      <c r="MJE565" s="1050"/>
      <c r="MJF565" s="743"/>
      <c r="MJG565" s="928"/>
      <c r="MJH565" s="740"/>
      <c r="MJI565" s="744"/>
      <c r="MJJ565" s="744"/>
      <c r="MJK565" s="742"/>
      <c r="MJL565" s="1047"/>
      <c r="MJM565" s="744"/>
      <c r="MJN565" s="744"/>
      <c r="MJO565" s="1047"/>
      <c r="MJP565" s="1047"/>
      <c r="MJQ565" s="1048"/>
      <c r="MJR565" s="1047"/>
      <c r="MJS565" s="1047"/>
      <c r="MJT565" s="741"/>
      <c r="MJU565" s="992"/>
      <c r="MJV565" s="1049"/>
      <c r="MJW565" s="1050"/>
      <c r="MJX565" s="743"/>
      <c r="MJY565" s="928"/>
      <c r="MJZ565" s="740"/>
      <c r="MKA565" s="744"/>
      <c r="MKB565" s="744"/>
      <c r="MKC565" s="742"/>
      <c r="MKD565" s="1047"/>
      <c r="MKE565" s="744"/>
      <c r="MKF565" s="744"/>
      <c r="MKG565" s="1047"/>
      <c r="MKH565" s="1047"/>
      <c r="MKI565" s="1048"/>
      <c r="MKJ565" s="1047"/>
      <c r="MKK565" s="1047"/>
      <c r="MKL565" s="741"/>
      <c r="MKM565" s="992"/>
      <c r="MKN565" s="1049"/>
      <c r="MKO565" s="1050"/>
      <c r="MKP565" s="743"/>
      <c r="MKQ565" s="928"/>
      <c r="MKR565" s="740"/>
      <c r="MKS565" s="744"/>
      <c r="MKT565" s="744"/>
      <c r="MKU565" s="742"/>
      <c r="MKV565" s="1047"/>
      <c r="MKW565" s="744"/>
      <c r="MKX565" s="744"/>
      <c r="MKY565" s="1047"/>
      <c r="MKZ565" s="1047"/>
      <c r="MLA565" s="1048"/>
      <c r="MLB565" s="1047"/>
      <c r="MLC565" s="1047"/>
      <c r="MLD565" s="741"/>
      <c r="MLE565" s="992"/>
      <c r="MLF565" s="1049"/>
      <c r="MLG565" s="1050"/>
      <c r="MLH565" s="743"/>
      <c r="MLI565" s="928"/>
      <c r="MLJ565" s="740"/>
      <c r="MLK565" s="744"/>
      <c r="MLL565" s="744"/>
      <c r="MLM565" s="742"/>
      <c r="MLN565" s="1047"/>
      <c r="MLO565" s="744"/>
      <c r="MLP565" s="744"/>
      <c r="MLQ565" s="1047"/>
      <c r="MLR565" s="1047"/>
      <c r="MLS565" s="1048"/>
      <c r="MLT565" s="1047"/>
      <c r="MLU565" s="1047"/>
      <c r="MLV565" s="741"/>
      <c r="MLW565" s="992"/>
      <c r="MLX565" s="1049"/>
      <c r="MLY565" s="1050"/>
      <c r="MLZ565" s="743"/>
      <c r="MMA565" s="928"/>
      <c r="MMB565" s="740"/>
      <c r="MMC565" s="744"/>
      <c r="MMD565" s="744"/>
      <c r="MME565" s="742"/>
      <c r="MMF565" s="1047"/>
      <c r="MMG565" s="744"/>
      <c r="MMH565" s="744"/>
      <c r="MMI565" s="1047"/>
      <c r="MMJ565" s="1047"/>
      <c r="MMK565" s="1048"/>
      <c r="MML565" s="1047"/>
      <c r="MMM565" s="1047"/>
      <c r="MMN565" s="741"/>
      <c r="MMO565" s="992"/>
      <c r="MMP565" s="1049"/>
      <c r="MMQ565" s="1050"/>
      <c r="MMR565" s="743"/>
      <c r="MMS565" s="928"/>
      <c r="MMT565" s="740"/>
      <c r="MMU565" s="744"/>
      <c r="MMV565" s="744"/>
      <c r="MMW565" s="742"/>
      <c r="MMX565" s="1047"/>
      <c r="MMY565" s="744"/>
      <c r="MMZ565" s="744"/>
      <c r="MNA565" s="1047"/>
      <c r="MNB565" s="1047"/>
      <c r="MNC565" s="1048"/>
      <c r="MND565" s="1047"/>
      <c r="MNE565" s="1047"/>
      <c r="MNF565" s="741"/>
      <c r="MNG565" s="992"/>
      <c r="MNH565" s="1049"/>
      <c r="MNI565" s="1050"/>
      <c r="MNJ565" s="743"/>
      <c r="MNK565" s="928"/>
      <c r="MNL565" s="740"/>
      <c r="MNM565" s="744"/>
      <c r="MNN565" s="744"/>
      <c r="MNO565" s="742"/>
      <c r="MNP565" s="1047"/>
      <c r="MNQ565" s="744"/>
      <c r="MNR565" s="744"/>
      <c r="MNS565" s="1047"/>
      <c r="MNT565" s="1047"/>
      <c r="MNU565" s="1048"/>
      <c r="MNV565" s="1047"/>
      <c r="MNW565" s="1047"/>
      <c r="MNX565" s="741"/>
      <c r="MNY565" s="992"/>
      <c r="MNZ565" s="1049"/>
      <c r="MOA565" s="1050"/>
      <c r="MOB565" s="743"/>
      <c r="MOC565" s="928"/>
      <c r="MOD565" s="740"/>
      <c r="MOE565" s="744"/>
      <c r="MOF565" s="744"/>
      <c r="MOG565" s="742"/>
      <c r="MOH565" s="1047"/>
      <c r="MOI565" s="744"/>
      <c r="MOJ565" s="744"/>
      <c r="MOK565" s="1047"/>
      <c r="MOL565" s="1047"/>
      <c r="MOM565" s="1048"/>
      <c r="MON565" s="1047"/>
      <c r="MOO565" s="1047"/>
      <c r="MOP565" s="741"/>
      <c r="MOQ565" s="992"/>
      <c r="MOR565" s="1049"/>
      <c r="MOS565" s="1050"/>
      <c r="MOT565" s="743"/>
      <c r="MOU565" s="928"/>
      <c r="MOV565" s="740"/>
      <c r="MOW565" s="744"/>
      <c r="MOX565" s="744"/>
      <c r="MOY565" s="742"/>
      <c r="MOZ565" s="1047"/>
      <c r="MPA565" s="744"/>
      <c r="MPB565" s="744"/>
      <c r="MPC565" s="1047"/>
      <c r="MPD565" s="1047"/>
      <c r="MPE565" s="1048"/>
      <c r="MPF565" s="1047"/>
      <c r="MPG565" s="1047"/>
      <c r="MPH565" s="741"/>
      <c r="MPI565" s="992"/>
      <c r="MPJ565" s="1049"/>
      <c r="MPK565" s="1050"/>
      <c r="MPL565" s="743"/>
      <c r="MPM565" s="928"/>
      <c r="MPN565" s="740"/>
      <c r="MPO565" s="744"/>
      <c r="MPP565" s="744"/>
      <c r="MPQ565" s="742"/>
      <c r="MPR565" s="1047"/>
      <c r="MPS565" s="744"/>
      <c r="MPT565" s="744"/>
      <c r="MPU565" s="1047"/>
      <c r="MPV565" s="1047"/>
      <c r="MPW565" s="1048"/>
      <c r="MPX565" s="1047"/>
      <c r="MPY565" s="1047"/>
      <c r="MPZ565" s="741"/>
      <c r="MQA565" s="992"/>
      <c r="MQB565" s="1049"/>
      <c r="MQC565" s="1050"/>
      <c r="MQD565" s="743"/>
      <c r="MQE565" s="928"/>
      <c r="MQF565" s="740"/>
      <c r="MQG565" s="744"/>
      <c r="MQH565" s="744"/>
      <c r="MQI565" s="742"/>
      <c r="MQJ565" s="1047"/>
      <c r="MQK565" s="744"/>
      <c r="MQL565" s="744"/>
      <c r="MQM565" s="1047"/>
      <c r="MQN565" s="1047"/>
      <c r="MQO565" s="1048"/>
      <c r="MQP565" s="1047"/>
      <c r="MQQ565" s="1047"/>
      <c r="MQR565" s="741"/>
      <c r="MQS565" s="992"/>
      <c r="MQT565" s="1049"/>
      <c r="MQU565" s="1050"/>
      <c r="MQV565" s="743"/>
      <c r="MQW565" s="928"/>
      <c r="MQX565" s="740"/>
      <c r="MQY565" s="744"/>
      <c r="MQZ565" s="744"/>
      <c r="MRA565" s="742"/>
      <c r="MRB565" s="1047"/>
      <c r="MRC565" s="744"/>
      <c r="MRD565" s="744"/>
      <c r="MRE565" s="1047"/>
      <c r="MRF565" s="1047"/>
      <c r="MRG565" s="1048"/>
      <c r="MRH565" s="1047"/>
      <c r="MRI565" s="1047"/>
      <c r="MRJ565" s="741"/>
      <c r="MRK565" s="992"/>
      <c r="MRL565" s="1049"/>
      <c r="MRM565" s="1050"/>
      <c r="MRN565" s="743"/>
      <c r="MRO565" s="928"/>
      <c r="MRP565" s="740"/>
      <c r="MRQ565" s="744"/>
      <c r="MRR565" s="744"/>
      <c r="MRS565" s="742"/>
      <c r="MRT565" s="1047"/>
      <c r="MRU565" s="744"/>
      <c r="MRV565" s="744"/>
      <c r="MRW565" s="1047"/>
      <c r="MRX565" s="1047"/>
      <c r="MRY565" s="1048"/>
      <c r="MRZ565" s="1047"/>
      <c r="MSA565" s="1047"/>
      <c r="MSB565" s="741"/>
      <c r="MSC565" s="992"/>
      <c r="MSD565" s="1049"/>
      <c r="MSE565" s="1050"/>
      <c r="MSF565" s="743"/>
      <c r="MSG565" s="928"/>
      <c r="MSH565" s="740"/>
      <c r="MSI565" s="744"/>
      <c r="MSJ565" s="744"/>
      <c r="MSK565" s="742"/>
      <c r="MSL565" s="1047"/>
      <c r="MSM565" s="744"/>
      <c r="MSN565" s="744"/>
      <c r="MSO565" s="1047"/>
      <c r="MSP565" s="1047"/>
      <c r="MSQ565" s="1048"/>
      <c r="MSR565" s="1047"/>
      <c r="MSS565" s="1047"/>
      <c r="MST565" s="741"/>
      <c r="MSU565" s="992"/>
      <c r="MSV565" s="1049"/>
      <c r="MSW565" s="1050"/>
      <c r="MSX565" s="743"/>
      <c r="MSY565" s="928"/>
      <c r="MSZ565" s="740"/>
      <c r="MTA565" s="744"/>
      <c r="MTB565" s="744"/>
      <c r="MTC565" s="742"/>
      <c r="MTD565" s="1047"/>
      <c r="MTE565" s="744"/>
      <c r="MTF565" s="744"/>
      <c r="MTG565" s="1047"/>
      <c r="MTH565" s="1047"/>
      <c r="MTI565" s="1048"/>
      <c r="MTJ565" s="1047"/>
      <c r="MTK565" s="1047"/>
      <c r="MTL565" s="741"/>
      <c r="MTM565" s="992"/>
      <c r="MTN565" s="1049"/>
      <c r="MTO565" s="1050"/>
      <c r="MTP565" s="743"/>
      <c r="MTQ565" s="928"/>
      <c r="MTR565" s="740"/>
      <c r="MTS565" s="744"/>
      <c r="MTT565" s="744"/>
      <c r="MTU565" s="742"/>
      <c r="MTV565" s="1047"/>
      <c r="MTW565" s="744"/>
      <c r="MTX565" s="744"/>
      <c r="MTY565" s="1047"/>
      <c r="MTZ565" s="1047"/>
      <c r="MUA565" s="1048"/>
      <c r="MUB565" s="1047"/>
      <c r="MUC565" s="1047"/>
      <c r="MUD565" s="741"/>
      <c r="MUE565" s="992"/>
      <c r="MUF565" s="1049"/>
      <c r="MUG565" s="1050"/>
      <c r="MUH565" s="743"/>
      <c r="MUI565" s="928"/>
      <c r="MUJ565" s="740"/>
      <c r="MUK565" s="744"/>
      <c r="MUL565" s="744"/>
      <c r="MUM565" s="742"/>
      <c r="MUN565" s="1047"/>
      <c r="MUO565" s="744"/>
      <c r="MUP565" s="744"/>
      <c r="MUQ565" s="1047"/>
      <c r="MUR565" s="1047"/>
      <c r="MUS565" s="1048"/>
      <c r="MUT565" s="1047"/>
      <c r="MUU565" s="1047"/>
      <c r="MUV565" s="741"/>
      <c r="MUW565" s="992"/>
      <c r="MUX565" s="1049"/>
      <c r="MUY565" s="1050"/>
      <c r="MUZ565" s="743"/>
      <c r="MVA565" s="928"/>
      <c r="MVB565" s="740"/>
      <c r="MVC565" s="744"/>
      <c r="MVD565" s="744"/>
      <c r="MVE565" s="742"/>
      <c r="MVF565" s="1047"/>
      <c r="MVG565" s="744"/>
      <c r="MVH565" s="744"/>
      <c r="MVI565" s="1047"/>
      <c r="MVJ565" s="1047"/>
      <c r="MVK565" s="1048"/>
      <c r="MVL565" s="1047"/>
      <c r="MVM565" s="1047"/>
      <c r="MVN565" s="741"/>
      <c r="MVO565" s="992"/>
      <c r="MVP565" s="1049"/>
      <c r="MVQ565" s="1050"/>
      <c r="MVR565" s="743"/>
      <c r="MVS565" s="928"/>
      <c r="MVT565" s="740"/>
      <c r="MVU565" s="744"/>
      <c r="MVV565" s="744"/>
      <c r="MVW565" s="742"/>
      <c r="MVX565" s="1047"/>
      <c r="MVY565" s="744"/>
      <c r="MVZ565" s="744"/>
      <c r="MWA565" s="1047"/>
      <c r="MWB565" s="1047"/>
      <c r="MWC565" s="1048"/>
      <c r="MWD565" s="1047"/>
      <c r="MWE565" s="1047"/>
      <c r="MWF565" s="741"/>
      <c r="MWG565" s="992"/>
      <c r="MWH565" s="1049"/>
      <c r="MWI565" s="1050"/>
      <c r="MWJ565" s="743"/>
      <c r="MWK565" s="928"/>
      <c r="MWL565" s="740"/>
      <c r="MWM565" s="744"/>
      <c r="MWN565" s="744"/>
      <c r="MWO565" s="742"/>
      <c r="MWP565" s="1047"/>
      <c r="MWQ565" s="744"/>
      <c r="MWR565" s="744"/>
      <c r="MWS565" s="1047"/>
      <c r="MWT565" s="1047"/>
      <c r="MWU565" s="1048"/>
      <c r="MWV565" s="1047"/>
      <c r="MWW565" s="1047"/>
      <c r="MWX565" s="741"/>
      <c r="MWY565" s="992"/>
      <c r="MWZ565" s="1049"/>
      <c r="MXA565" s="1050"/>
      <c r="MXB565" s="743"/>
      <c r="MXC565" s="928"/>
      <c r="MXD565" s="740"/>
      <c r="MXE565" s="744"/>
      <c r="MXF565" s="744"/>
      <c r="MXG565" s="742"/>
      <c r="MXH565" s="1047"/>
      <c r="MXI565" s="744"/>
      <c r="MXJ565" s="744"/>
      <c r="MXK565" s="1047"/>
      <c r="MXL565" s="1047"/>
      <c r="MXM565" s="1048"/>
      <c r="MXN565" s="1047"/>
      <c r="MXO565" s="1047"/>
      <c r="MXP565" s="741"/>
      <c r="MXQ565" s="992"/>
      <c r="MXR565" s="1049"/>
      <c r="MXS565" s="1050"/>
      <c r="MXT565" s="743"/>
      <c r="MXU565" s="928"/>
      <c r="MXV565" s="740"/>
      <c r="MXW565" s="744"/>
      <c r="MXX565" s="744"/>
      <c r="MXY565" s="742"/>
      <c r="MXZ565" s="1047"/>
      <c r="MYA565" s="744"/>
      <c r="MYB565" s="744"/>
      <c r="MYC565" s="1047"/>
      <c r="MYD565" s="1047"/>
      <c r="MYE565" s="1048"/>
      <c r="MYF565" s="1047"/>
      <c r="MYG565" s="1047"/>
      <c r="MYH565" s="741"/>
      <c r="MYI565" s="992"/>
      <c r="MYJ565" s="1049"/>
      <c r="MYK565" s="1050"/>
      <c r="MYL565" s="743"/>
      <c r="MYM565" s="928"/>
      <c r="MYN565" s="740"/>
      <c r="MYO565" s="744"/>
      <c r="MYP565" s="744"/>
      <c r="MYQ565" s="742"/>
      <c r="MYR565" s="1047"/>
      <c r="MYS565" s="744"/>
      <c r="MYT565" s="744"/>
      <c r="MYU565" s="1047"/>
      <c r="MYV565" s="1047"/>
      <c r="MYW565" s="1048"/>
      <c r="MYX565" s="1047"/>
      <c r="MYY565" s="1047"/>
      <c r="MYZ565" s="741"/>
      <c r="MZA565" s="992"/>
      <c r="MZB565" s="1049"/>
      <c r="MZC565" s="1050"/>
      <c r="MZD565" s="743"/>
      <c r="MZE565" s="928"/>
      <c r="MZF565" s="740"/>
      <c r="MZG565" s="744"/>
      <c r="MZH565" s="744"/>
      <c r="MZI565" s="742"/>
      <c r="MZJ565" s="1047"/>
      <c r="MZK565" s="744"/>
      <c r="MZL565" s="744"/>
      <c r="MZM565" s="1047"/>
      <c r="MZN565" s="1047"/>
      <c r="MZO565" s="1048"/>
      <c r="MZP565" s="1047"/>
      <c r="MZQ565" s="1047"/>
      <c r="MZR565" s="741"/>
      <c r="MZS565" s="992"/>
      <c r="MZT565" s="1049"/>
      <c r="MZU565" s="1050"/>
      <c r="MZV565" s="743"/>
      <c r="MZW565" s="928"/>
      <c r="MZX565" s="740"/>
      <c r="MZY565" s="744"/>
      <c r="MZZ565" s="744"/>
      <c r="NAA565" s="742"/>
      <c r="NAB565" s="1047"/>
      <c r="NAC565" s="744"/>
      <c r="NAD565" s="744"/>
      <c r="NAE565" s="1047"/>
      <c r="NAF565" s="1047"/>
      <c r="NAG565" s="1048"/>
      <c r="NAH565" s="1047"/>
      <c r="NAI565" s="1047"/>
      <c r="NAJ565" s="741"/>
      <c r="NAK565" s="992"/>
      <c r="NAL565" s="1049"/>
      <c r="NAM565" s="1050"/>
      <c r="NAN565" s="743"/>
      <c r="NAO565" s="928"/>
      <c r="NAP565" s="740"/>
      <c r="NAQ565" s="744"/>
      <c r="NAR565" s="744"/>
      <c r="NAS565" s="742"/>
      <c r="NAT565" s="1047"/>
      <c r="NAU565" s="744"/>
      <c r="NAV565" s="744"/>
      <c r="NAW565" s="1047"/>
      <c r="NAX565" s="1047"/>
      <c r="NAY565" s="1048"/>
      <c r="NAZ565" s="1047"/>
      <c r="NBA565" s="1047"/>
      <c r="NBB565" s="741"/>
      <c r="NBC565" s="992"/>
      <c r="NBD565" s="1049"/>
      <c r="NBE565" s="1050"/>
      <c r="NBF565" s="743"/>
      <c r="NBG565" s="928"/>
      <c r="NBH565" s="740"/>
      <c r="NBI565" s="744"/>
      <c r="NBJ565" s="744"/>
      <c r="NBK565" s="742"/>
      <c r="NBL565" s="1047"/>
      <c r="NBM565" s="744"/>
      <c r="NBN565" s="744"/>
      <c r="NBO565" s="1047"/>
      <c r="NBP565" s="1047"/>
      <c r="NBQ565" s="1048"/>
      <c r="NBR565" s="1047"/>
      <c r="NBS565" s="1047"/>
      <c r="NBT565" s="741"/>
      <c r="NBU565" s="992"/>
      <c r="NBV565" s="1049"/>
      <c r="NBW565" s="1050"/>
      <c r="NBX565" s="743"/>
      <c r="NBY565" s="928"/>
      <c r="NBZ565" s="740"/>
      <c r="NCA565" s="744"/>
      <c r="NCB565" s="744"/>
      <c r="NCC565" s="742"/>
      <c r="NCD565" s="1047"/>
      <c r="NCE565" s="744"/>
      <c r="NCF565" s="744"/>
      <c r="NCG565" s="1047"/>
      <c r="NCH565" s="1047"/>
      <c r="NCI565" s="1048"/>
      <c r="NCJ565" s="1047"/>
      <c r="NCK565" s="1047"/>
      <c r="NCL565" s="741"/>
      <c r="NCM565" s="992"/>
      <c r="NCN565" s="1049"/>
      <c r="NCO565" s="1050"/>
      <c r="NCP565" s="743"/>
      <c r="NCQ565" s="928"/>
      <c r="NCR565" s="740"/>
      <c r="NCS565" s="744"/>
      <c r="NCT565" s="744"/>
      <c r="NCU565" s="742"/>
      <c r="NCV565" s="1047"/>
      <c r="NCW565" s="744"/>
      <c r="NCX565" s="744"/>
      <c r="NCY565" s="1047"/>
      <c r="NCZ565" s="1047"/>
      <c r="NDA565" s="1048"/>
      <c r="NDB565" s="1047"/>
      <c r="NDC565" s="1047"/>
      <c r="NDD565" s="741"/>
      <c r="NDE565" s="992"/>
      <c r="NDF565" s="1049"/>
      <c r="NDG565" s="1050"/>
      <c r="NDH565" s="743"/>
      <c r="NDI565" s="928"/>
      <c r="NDJ565" s="740"/>
      <c r="NDK565" s="744"/>
      <c r="NDL565" s="744"/>
      <c r="NDM565" s="742"/>
      <c r="NDN565" s="1047"/>
      <c r="NDO565" s="744"/>
      <c r="NDP565" s="744"/>
      <c r="NDQ565" s="1047"/>
      <c r="NDR565" s="1047"/>
      <c r="NDS565" s="1048"/>
      <c r="NDT565" s="1047"/>
      <c r="NDU565" s="1047"/>
      <c r="NDV565" s="741"/>
      <c r="NDW565" s="992"/>
      <c r="NDX565" s="1049"/>
      <c r="NDY565" s="1050"/>
      <c r="NDZ565" s="743"/>
      <c r="NEA565" s="928"/>
      <c r="NEB565" s="740"/>
      <c r="NEC565" s="744"/>
      <c r="NED565" s="744"/>
      <c r="NEE565" s="742"/>
      <c r="NEF565" s="1047"/>
      <c r="NEG565" s="744"/>
      <c r="NEH565" s="744"/>
      <c r="NEI565" s="1047"/>
      <c r="NEJ565" s="1047"/>
      <c r="NEK565" s="1048"/>
      <c r="NEL565" s="1047"/>
      <c r="NEM565" s="1047"/>
      <c r="NEN565" s="741"/>
      <c r="NEO565" s="992"/>
      <c r="NEP565" s="1049"/>
      <c r="NEQ565" s="1050"/>
      <c r="NER565" s="743"/>
      <c r="NES565" s="928"/>
      <c r="NET565" s="740"/>
      <c r="NEU565" s="744"/>
      <c r="NEV565" s="744"/>
      <c r="NEW565" s="742"/>
      <c r="NEX565" s="1047"/>
      <c r="NEY565" s="744"/>
      <c r="NEZ565" s="744"/>
      <c r="NFA565" s="1047"/>
      <c r="NFB565" s="1047"/>
      <c r="NFC565" s="1048"/>
      <c r="NFD565" s="1047"/>
      <c r="NFE565" s="1047"/>
      <c r="NFF565" s="741"/>
      <c r="NFG565" s="992"/>
      <c r="NFH565" s="1049"/>
      <c r="NFI565" s="1050"/>
      <c r="NFJ565" s="743"/>
      <c r="NFK565" s="928"/>
      <c r="NFL565" s="740"/>
      <c r="NFM565" s="744"/>
      <c r="NFN565" s="744"/>
      <c r="NFO565" s="742"/>
      <c r="NFP565" s="1047"/>
      <c r="NFQ565" s="744"/>
      <c r="NFR565" s="744"/>
      <c r="NFS565" s="1047"/>
      <c r="NFT565" s="1047"/>
      <c r="NFU565" s="1048"/>
      <c r="NFV565" s="1047"/>
      <c r="NFW565" s="1047"/>
      <c r="NFX565" s="741"/>
      <c r="NFY565" s="992"/>
      <c r="NFZ565" s="1049"/>
      <c r="NGA565" s="1050"/>
      <c r="NGB565" s="743"/>
      <c r="NGC565" s="928"/>
      <c r="NGD565" s="740"/>
      <c r="NGE565" s="744"/>
      <c r="NGF565" s="744"/>
      <c r="NGG565" s="742"/>
      <c r="NGH565" s="1047"/>
      <c r="NGI565" s="744"/>
      <c r="NGJ565" s="744"/>
      <c r="NGK565" s="1047"/>
      <c r="NGL565" s="1047"/>
      <c r="NGM565" s="1048"/>
      <c r="NGN565" s="1047"/>
      <c r="NGO565" s="1047"/>
      <c r="NGP565" s="741"/>
      <c r="NGQ565" s="992"/>
      <c r="NGR565" s="1049"/>
      <c r="NGS565" s="1050"/>
      <c r="NGT565" s="743"/>
      <c r="NGU565" s="928"/>
      <c r="NGV565" s="740"/>
      <c r="NGW565" s="744"/>
      <c r="NGX565" s="744"/>
      <c r="NGY565" s="742"/>
      <c r="NGZ565" s="1047"/>
      <c r="NHA565" s="744"/>
      <c r="NHB565" s="744"/>
      <c r="NHC565" s="1047"/>
      <c r="NHD565" s="1047"/>
      <c r="NHE565" s="1048"/>
      <c r="NHF565" s="1047"/>
      <c r="NHG565" s="1047"/>
      <c r="NHH565" s="741"/>
      <c r="NHI565" s="992"/>
      <c r="NHJ565" s="1049"/>
      <c r="NHK565" s="1050"/>
      <c r="NHL565" s="743"/>
      <c r="NHM565" s="928"/>
      <c r="NHN565" s="740"/>
      <c r="NHO565" s="744"/>
      <c r="NHP565" s="744"/>
      <c r="NHQ565" s="742"/>
      <c r="NHR565" s="1047"/>
      <c r="NHS565" s="744"/>
      <c r="NHT565" s="744"/>
      <c r="NHU565" s="1047"/>
      <c r="NHV565" s="1047"/>
      <c r="NHW565" s="1048"/>
      <c r="NHX565" s="1047"/>
      <c r="NHY565" s="1047"/>
      <c r="NHZ565" s="741"/>
      <c r="NIA565" s="992"/>
      <c r="NIB565" s="1049"/>
      <c r="NIC565" s="1050"/>
      <c r="NID565" s="743"/>
      <c r="NIE565" s="928"/>
      <c r="NIF565" s="740"/>
      <c r="NIG565" s="744"/>
      <c r="NIH565" s="744"/>
      <c r="NII565" s="742"/>
      <c r="NIJ565" s="1047"/>
      <c r="NIK565" s="744"/>
      <c r="NIL565" s="744"/>
      <c r="NIM565" s="1047"/>
      <c r="NIN565" s="1047"/>
      <c r="NIO565" s="1048"/>
      <c r="NIP565" s="1047"/>
      <c r="NIQ565" s="1047"/>
      <c r="NIR565" s="741"/>
      <c r="NIS565" s="992"/>
      <c r="NIT565" s="1049"/>
      <c r="NIU565" s="1050"/>
      <c r="NIV565" s="743"/>
      <c r="NIW565" s="928"/>
      <c r="NIX565" s="740"/>
      <c r="NIY565" s="744"/>
      <c r="NIZ565" s="744"/>
      <c r="NJA565" s="742"/>
      <c r="NJB565" s="1047"/>
      <c r="NJC565" s="744"/>
      <c r="NJD565" s="744"/>
      <c r="NJE565" s="1047"/>
      <c r="NJF565" s="1047"/>
      <c r="NJG565" s="1048"/>
      <c r="NJH565" s="1047"/>
      <c r="NJI565" s="1047"/>
      <c r="NJJ565" s="741"/>
      <c r="NJK565" s="992"/>
      <c r="NJL565" s="1049"/>
      <c r="NJM565" s="1050"/>
      <c r="NJN565" s="743"/>
      <c r="NJO565" s="928"/>
      <c r="NJP565" s="740"/>
      <c r="NJQ565" s="744"/>
      <c r="NJR565" s="744"/>
      <c r="NJS565" s="742"/>
      <c r="NJT565" s="1047"/>
      <c r="NJU565" s="744"/>
      <c r="NJV565" s="744"/>
      <c r="NJW565" s="1047"/>
      <c r="NJX565" s="1047"/>
      <c r="NJY565" s="1048"/>
      <c r="NJZ565" s="1047"/>
      <c r="NKA565" s="1047"/>
      <c r="NKB565" s="741"/>
      <c r="NKC565" s="992"/>
      <c r="NKD565" s="1049"/>
      <c r="NKE565" s="1050"/>
      <c r="NKF565" s="743"/>
      <c r="NKG565" s="928"/>
      <c r="NKH565" s="740"/>
      <c r="NKI565" s="744"/>
      <c r="NKJ565" s="744"/>
      <c r="NKK565" s="742"/>
      <c r="NKL565" s="1047"/>
      <c r="NKM565" s="744"/>
      <c r="NKN565" s="744"/>
      <c r="NKO565" s="1047"/>
      <c r="NKP565" s="1047"/>
      <c r="NKQ565" s="1048"/>
      <c r="NKR565" s="1047"/>
      <c r="NKS565" s="1047"/>
      <c r="NKT565" s="741"/>
      <c r="NKU565" s="992"/>
      <c r="NKV565" s="1049"/>
      <c r="NKW565" s="1050"/>
      <c r="NKX565" s="743"/>
      <c r="NKY565" s="928"/>
      <c r="NKZ565" s="740"/>
      <c r="NLA565" s="744"/>
      <c r="NLB565" s="744"/>
      <c r="NLC565" s="742"/>
      <c r="NLD565" s="1047"/>
      <c r="NLE565" s="744"/>
      <c r="NLF565" s="744"/>
      <c r="NLG565" s="1047"/>
      <c r="NLH565" s="1047"/>
      <c r="NLI565" s="1048"/>
      <c r="NLJ565" s="1047"/>
      <c r="NLK565" s="1047"/>
      <c r="NLL565" s="741"/>
      <c r="NLM565" s="992"/>
      <c r="NLN565" s="1049"/>
      <c r="NLO565" s="1050"/>
      <c r="NLP565" s="743"/>
      <c r="NLQ565" s="928"/>
      <c r="NLR565" s="740"/>
      <c r="NLS565" s="744"/>
      <c r="NLT565" s="744"/>
      <c r="NLU565" s="742"/>
      <c r="NLV565" s="1047"/>
      <c r="NLW565" s="744"/>
      <c r="NLX565" s="744"/>
      <c r="NLY565" s="1047"/>
      <c r="NLZ565" s="1047"/>
      <c r="NMA565" s="1048"/>
      <c r="NMB565" s="1047"/>
      <c r="NMC565" s="1047"/>
      <c r="NMD565" s="741"/>
      <c r="NME565" s="992"/>
      <c r="NMF565" s="1049"/>
      <c r="NMG565" s="1050"/>
      <c r="NMH565" s="743"/>
      <c r="NMI565" s="928"/>
      <c r="NMJ565" s="740"/>
      <c r="NMK565" s="744"/>
      <c r="NML565" s="744"/>
      <c r="NMM565" s="742"/>
      <c r="NMN565" s="1047"/>
      <c r="NMO565" s="744"/>
      <c r="NMP565" s="744"/>
      <c r="NMQ565" s="1047"/>
      <c r="NMR565" s="1047"/>
      <c r="NMS565" s="1048"/>
      <c r="NMT565" s="1047"/>
      <c r="NMU565" s="1047"/>
      <c r="NMV565" s="741"/>
      <c r="NMW565" s="992"/>
      <c r="NMX565" s="1049"/>
      <c r="NMY565" s="1050"/>
      <c r="NMZ565" s="743"/>
      <c r="NNA565" s="928"/>
      <c r="NNB565" s="740"/>
      <c r="NNC565" s="744"/>
      <c r="NND565" s="744"/>
      <c r="NNE565" s="742"/>
      <c r="NNF565" s="1047"/>
      <c r="NNG565" s="744"/>
      <c r="NNH565" s="744"/>
      <c r="NNI565" s="1047"/>
      <c r="NNJ565" s="1047"/>
      <c r="NNK565" s="1048"/>
      <c r="NNL565" s="1047"/>
      <c r="NNM565" s="1047"/>
      <c r="NNN565" s="741"/>
      <c r="NNO565" s="992"/>
      <c r="NNP565" s="1049"/>
      <c r="NNQ565" s="1050"/>
      <c r="NNR565" s="743"/>
      <c r="NNS565" s="928"/>
      <c r="NNT565" s="740"/>
      <c r="NNU565" s="744"/>
      <c r="NNV565" s="744"/>
      <c r="NNW565" s="742"/>
      <c r="NNX565" s="1047"/>
      <c r="NNY565" s="744"/>
      <c r="NNZ565" s="744"/>
      <c r="NOA565" s="1047"/>
      <c r="NOB565" s="1047"/>
      <c r="NOC565" s="1048"/>
      <c r="NOD565" s="1047"/>
      <c r="NOE565" s="1047"/>
      <c r="NOF565" s="741"/>
      <c r="NOG565" s="992"/>
      <c r="NOH565" s="1049"/>
      <c r="NOI565" s="1050"/>
      <c r="NOJ565" s="743"/>
      <c r="NOK565" s="928"/>
      <c r="NOL565" s="740"/>
      <c r="NOM565" s="744"/>
      <c r="NON565" s="744"/>
      <c r="NOO565" s="742"/>
      <c r="NOP565" s="1047"/>
      <c r="NOQ565" s="744"/>
      <c r="NOR565" s="744"/>
      <c r="NOS565" s="1047"/>
      <c r="NOT565" s="1047"/>
      <c r="NOU565" s="1048"/>
      <c r="NOV565" s="1047"/>
      <c r="NOW565" s="1047"/>
      <c r="NOX565" s="741"/>
      <c r="NOY565" s="992"/>
      <c r="NOZ565" s="1049"/>
      <c r="NPA565" s="1050"/>
      <c r="NPB565" s="743"/>
      <c r="NPC565" s="928"/>
      <c r="NPD565" s="740"/>
      <c r="NPE565" s="744"/>
      <c r="NPF565" s="744"/>
      <c r="NPG565" s="742"/>
      <c r="NPH565" s="1047"/>
      <c r="NPI565" s="744"/>
      <c r="NPJ565" s="744"/>
      <c r="NPK565" s="1047"/>
      <c r="NPL565" s="1047"/>
      <c r="NPM565" s="1048"/>
      <c r="NPN565" s="1047"/>
      <c r="NPO565" s="1047"/>
      <c r="NPP565" s="741"/>
      <c r="NPQ565" s="992"/>
      <c r="NPR565" s="1049"/>
      <c r="NPS565" s="1050"/>
      <c r="NPT565" s="743"/>
      <c r="NPU565" s="928"/>
      <c r="NPV565" s="740"/>
      <c r="NPW565" s="744"/>
      <c r="NPX565" s="744"/>
      <c r="NPY565" s="742"/>
      <c r="NPZ565" s="1047"/>
      <c r="NQA565" s="744"/>
      <c r="NQB565" s="744"/>
      <c r="NQC565" s="1047"/>
      <c r="NQD565" s="1047"/>
      <c r="NQE565" s="1048"/>
      <c r="NQF565" s="1047"/>
      <c r="NQG565" s="1047"/>
      <c r="NQH565" s="741"/>
      <c r="NQI565" s="992"/>
      <c r="NQJ565" s="1049"/>
      <c r="NQK565" s="1050"/>
      <c r="NQL565" s="743"/>
      <c r="NQM565" s="928"/>
      <c r="NQN565" s="740"/>
      <c r="NQO565" s="744"/>
      <c r="NQP565" s="744"/>
      <c r="NQQ565" s="742"/>
      <c r="NQR565" s="1047"/>
      <c r="NQS565" s="744"/>
      <c r="NQT565" s="744"/>
      <c r="NQU565" s="1047"/>
      <c r="NQV565" s="1047"/>
      <c r="NQW565" s="1048"/>
      <c r="NQX565" s="1047"/>
      <c r="NQY565" s="1047"/>
      <c r="NQZ565" s="741"/>
      <c r="NRA565" s="992"/>
      <c r="NRB565" s="1049"/>
      <c r="NRC565" s="1050"/>
      <c r="NRD565" s="743"/>
      <c r="NRE565" s="928"/>
      <c r="NRF565" s="740"/>
      <c r="NRG565" s="744"/>
      <c r="NRH565" s="744"/>
      <c r="NRI565" s="742"/>
      <c r="NRJ565" s="1047"/>
      <c r="NRK565" s="744"/>
      <c r="NRL565" s="744"/>
      <c r="NRM565" s="1047"/>
      <c r="NRN565" s="1047"/>
      <c r="NRO565" s="1048"/>
      <c r="NRP565" s="1047"/>
      <c r="NRQ565" s="1047"/>
      <c r="NRR565" s="741"/>
      <c r="NRS565" s="992"/>
      <c r="NRT565" s="1049"/>
      <c r="NRU565" s="1050"/>
      <c r="NRV565" s="743"/>
      <c r="NRW565" s="928"/>
      <c r="NRX565" s="740"/>
      <c r="NRY565" s="744"/>
      <c r="NRZ565" s="744"/>
      <c r="NSA565" s="742"/>
      <c r="NSB565" s="1047"/>
      <c r="NSC565" s="744"/>
      <c r="NSD565" s="744"/>
      <c r="NSE565" s="1047"/>
      <c r="NSF565" s="1047"/>
      <c r="NSG565" s="1048"/>
      <c r="NSH565" s="1047"/>
      <c r="NSI565" s="1047"/>
      <c r="NSJ565" s="741"/>
      <c r="NSK565" s="992"/>
      <c r="NSL565" s="1049"/>
      <c r="NSM565" s="1050"/>
      <c r="NSN565" s="743"/>
      <c r="NSO565" s="928"/>
      <c r="NSP565" s="740"/>
      <c r="NSQ565" s="744"/>
      <c r="NSR565" s="744"/>
      <c r="NSS565" s="742"/>
      <c r="NST565" s="1047"/>
      <c r="NSU565" s="744"/>
      <c r="NSV565" s="744"/>
      <c r="NSW565" s="1047"/>
      <c r="NSX565" s="1047"/>
      <c r="NSY565" s="1048"/>
      <c r="NSZ565" s="1047"/>
      <c r="NTA565" s="1047"/>
      <c r="NTB565" s="741"/>
      <c r="NTC565" s="992"/>
      <c r="NTD565" s="1049"/>
      <c r="NTE565" s="1050"/>
      <c r="NTF565" s="743"/>
      <c r="NTG565" s="928"/>
      <c r="NTH565" s="740"/>
      <c r="NTI565" s="744"/>
      <c r="NTJ565" s="744"/>
      <c r="NTK565" s="742"/>
      <c r="NTL565" s="1047"/>
      <c r="NTM565" s="744"/>
      <c r="NTN565" s="744"/>
      <c r="NTO565" s="1047"/>
      <c r="NTP565" s="1047"/>
      <c r="NTQ565" s="1048"/>
      <c r="NTR565" s="1047"/>
      <c r="NTS565" s="1047"/>
      <c r="NTT565" s="741"/>
      <c r="NTU565" s="992"/>
      <c r="NTV565" s="1049"/>
      <c r="NTW565" s="1050"/>
      <c r="NTX565" s="743"/>
      <c r="NTY565" s="928"/>
      <c r="NTZ565" s="740"/>
      <c r="NUA565" s="744"/>
      <c r="NUB565" s="744"/>
      <c r="NUC565" s="742"/>
      <c r="NUD565" s="1047"/>
      <c r="NUE565" s="744"/>
      <c r="NUF565" s="744"/>
      <c r="NUG565" s="1047"/>
      <c r="NUH565" s="1047"/>
      <c r="NUI565" s="1048"/>
      <c r="NUJ565" s="1047"/>
      <c r="NUK565" s="1047"/>
      <c r="NUL565" s="741"/>
      <c r="NUM565" s="992"/>
      <c r="NUN565" s="1049"/>
      <c r="NUO565" s="1050"/>
      <c r="NUP565" s="743"/>
      <c r="NUQ565" s="928"/>
      <c r="NUR565" s="740"/>
      <c r="NUS565" s="744"/>
      <c r="NUT565" s="744"/>
      <c r="NUU565" s="742"/>
      <c r="NUV565" s="1047"/>
      <c r="NUW565" s="744"/>
      <c r="NUX565" s="744"/>
      <c r="NUY565" s="1047"/>
      <c r="NUZ565" s="1047"/>
      <c r="NVA565" s="1048"/>
      <c r="NVB565" s="1047"/>
      <c r="NVC565" s="1047"/>
      <c r="NVD565" s="741"/>
      <c r="NVE565" s="992"/>
      <c r="NVF565" s="1049"/>
      <c r="NVG565" s="1050"/>
      <c r="NVH565" s="743"/>
      <c r="NVI565" s="928"/>
      <c r="NVJ565" s="740"/>
      <c r="NVK565" s="744"/>
      <c r="NVL565" s="744"/>
      <c r="NVM565" s="742"/>
      <c r="NVN565" s="1047"/>
      <c r="NVO565" s="744"/>
      <c r="NVP565" s="744"/>
      <c r="NVQ565" s="1047"/>
      <c r="NVR565" s="1047"/>
      <c r="NVS565" s="1048"/>
      <c r="NVT565" s="1047"/>
      <c r="NVU565" s="1047"/>
      <c r="NVV565" s="741"/>
      <c r="NVW565" s="992"/>
      <c r="NVX565" s="1049"/>
      <c r="NVY565" s="1050"/>
      <c r="NVZ565" s="743"/>
      <c r="NWA565" s="928"/>
      <c r="NWB565" s="740"/>
      <c r="NWC565" s="744"/>
      <c r="NWD565" s="744"/>
      <c r="NWE565" s="742"/>
      <c r="NWF565" s="1047"/>
      <c r="NWG565" s="744"/>
      <c r="NWH565" s="744"/>
      <c r="NWI565" s="1047"/>
      <c r="NWJ565" s="1047"/>
      <c r="NWK565" s="1048"/>
      <c r="NWL565" s="1047"/>
      <c r="NWM565" s="1047"/>
      <c r="NWN565" s="741"/>
      <c r="NWO565" s="992"/>
      <c r="NWP565" s="1049"/>
      <c r="NWQ565" s="1050"/>
      <c r="NWR565" s="743"/>
      <c r="NWS565" s="928"/>
      <c r="NWT565" s="740"/>
      <c r="NWU565" s="744"/>
      <c r="NWV565" s="744"/>
      <c r="NWW565" s="742"/>
      <c r="NWX565" s="1047"/>
      <c r="NWY565" s="744"/>
      <c r="NWZ565" s="744"/>
      <c r="NXA565" s="1047"/>
      <c r="NXB565" s="1047"/>
      <c r="NXC565" s="1048"/>
      <c r="NXD565" s="1047"/>
      <c r="NXE565" s="1047"/>
      <c r="NXF565" s="741"/>
      <c r="NXG565" s="992"/>
      <c r="NXH565" s="1049"/>
      <c r="NXI565" s="1050"/>
      <c r="NXJ565" s="743"/>
      <c r="NXK565" s="928"/>
      <c r="NXL565" s="740"/>
      <c r="NXM565" s="744"/>
      <c r="NXN565" s="744"/>
      <c r="NXO565" s="742"/>
      <c r="NXP565" s="1047"/>
      <c r="NXQ565" s="744"/>
      <c r="NXR565" s="744"/>
      <c r="NXS565" s="1047"/>
      <c r="NXT565" s="1047"/>
      <c r="NXU565" s="1048"/>
      <c r="NXV565" s="1047"/>
      <c r="NXW565" s="1047"/>
      <c r="NXX565" s="741"/>
      <c r="NXY565" s="992"/>
      <c r="NXZ565" s="1049"/>
      <c r="NYA565" s="1050"/>
      <c r="NYB565" s="743"/>
      <c r="NYC565" s="928"/>
      <c r="NYD565" s="740"/>
      <c r="NYE565" s="744"/>
      <c r="NYF565" s="744"/>
      <c r="NYG565" s="742"/>
      <c r="NYH565" s="1047"/>
      <c r="NYI565" s="744"/>
      <c r="NYJ565" s="744"/>
      <c r="NYK565" s="1047"/>
      <c r="NYL565" s="1047"/>
      <c r="NYM565" s="1048"/>
      <c r="NYN565" s="1047"/>
      <c r="NYO565" s="1047"/>
      <c r="NYP565" s="741"/>
      <c r="NYQ565" s="992"/>
      <c r="NYR565" s="1049"/>
      <c r="NYS565" s="1050"/>
      <c r="NYT565" s="743"/>
      <c r="NYU565" s="928"/>
      <c r="NYV565" s="740"/>
      <c r="NYW565" s="744"/>
      <c r="NYX565" s="744"/>
      <c r="NYY565" s="742"/>
      <c r="NYZ565" s="1047"/>
      <c r="NZA565" s="744"/>
      <c r="NZB565" s="744"/>
      <c r="NZC565" s="1047"/>
      <c r="NZD565" s="1047"/>
      <c r="NZE565" s="1048"/>
      <c r="NZF565" s="1047"/>
      <c r="NZG565" s="1047"/>
      <c r="NZH565" s="741"/>
      <c r="NZI565" s="992"/>
      <c r="NZJ565" s="1049"/>
      <c r="NZK565" s="1050"/>
      <c r="NZL565" s="743"/>
      <c r="NZM565" s="928"/>
      <c r="NZN565" s="740"/>
      <c r="NZO565" s="744"/>
      <c r="NZP565" s="744"/>
      <c r="NZQ565" s="742"/>
      <c r="NZR565" s="1047"/>
      <c r="NZS565" s="744"/>
      <c r="NZT565" s="744"/>
      <c r="NZU565" s="1047"/>
      <c r="NZV565" s="1047"/>
      <c r="NZW565" s="1048"/>
      <c r="NZX565" s="1047"/>
      <c r="NZY565" s="1047"/>
      <c r="NZZ565" s="741"/>
      <c r="OAA565" s="992"/>
      <c r="OAB565" s="1049"/>
      <c r="OAC565" s="1050"/>
      <c r="OAD565" s="743"/>
      <c r="OAE565" s="928"/>
      <c r="OAF565" s="740"/>
      <c r="OAG565" s="744"/>
      <c r="OAH565" s="744"/>
      <c r="OAI565" s="742"/>
      <c r="OAJ565" s="1047"/>
      <c r="OAK565" s="744"/>
      <c r="OAL565" s="744"/>
      <c r="OAM565" s="1047"/>
      <c r="OAN565" s="1047"/>
      <c r="OAO565" s="1048"/>
      <c r="OAP565" s="1047"/>
      <c r="OAQ565" s="1047"/>
      <c r="OAR565" s="741"/>
      <c r="OAS565" s="992"/>
      <c r="OAT565" s="1049"/>
      <c r="OAU565" s="1050"/>
      <c r="OAV565" s="743"/>
      <c r="OAW565" s="928"/>
      <c r="OAX565" s="740"/>
      <c r="OAY565" s="744"/>
      <c r="OAZ565" s="744"/>
      <c r="OBA565" s="742"/>
      <c r="OBB565" s="1047"/>
      <c r="OBC565" s="744"/>
      <c r="OBD565" s="744"/>
      <c r="OBE565" s="1047"/>
      <c r="OBF565" s="1047"/>
      <c r="OBG565" s="1048"/>
      <c r="OBH565" s="1047"/>
      <c r="OBI565" s="1047"/>
      <c r="OBJ565" s="741"/>
      <c r="OBK565" s="992"/>
      <c r="OBL565" s="1049"/>
      <c r="OBM565" s="1050"/>
      <c r="OBN565" s="743"/>
      <c r="OBO565" s="928"/>
      <c r="OBP565" s="740"/>
      <c r="OBQ565" s="744"/>
      <c r="OBR565" s="744"/>
      <c r="OBS565" s="742"/>
      <c r="OBT565" s="1047"/>
      <c r="OBU565" s="744"/>
      <c r="OBV565" s="744"/>
      <c r="OBW565" s="1047"/>
      <c r="OBX565" s="1047"/>
      <c r="OBY565" s="1048"/>
      <c r="OBZ565" s="1047"/>
      <c r="OCA565" s="1047"/>
      <c r="OCB565" s="741"/>
      <c r="OCC565" s="992"/>
      <c r="OCD565" s="1049"/>
      <c r="OCE565" s="1050"/>
      <c r="OCF565" s="743"/>
      <c r="OCG565" s="928"/>
      <c r="OCH565" s="740"/>
      <c r="OCI565" s="744"/>
      <c r="OCJ565" s="744"/>
      <c r="OCK565" s="742"/>
      <c r="OCL565" s="1047"/>
      <c r="OCM565" s="744"/>
      <c r="OCN565" s="744"/>
      <c r="OCO565" s="1047"/>
      <c r="OCP565" s="1047"/>
      <c r="OCQ565" s="1048"/>
      <c r="OCR565" s="1047"/>
      <c r="OCS565" s="1047"/>
      <c r="OCT565" s="741"/>
      <c r="OCU565" s="992"/>
      <c r="OCV565" s="1049"/>
      <c r="OCW565" s="1050"/>
      <c r="OCX565" s="743"/>
      <c r="OCY565" s="928"/>
      <c r="OCZ565" s="740"/>
      <c r="ODA565" s="744"/>
      <c r="ODB565" s="744"/>
      <c r="ODC565" s="742"/>
      <c r="ODD565" s="1047"/>
      <c r="ODE565" s="744"/>
      <c r="ODF565" s="744"/>
      <c r="ODG565" s="1047"/>
      <c r="ODH565" s="1047"/>
      <c r="ODI565" s="1048"/>
      <c r="ODJ565" s="1047"/>
      <c r="ODK565" s="1047"/>
      <c r="ODL565" s="741"/>
      <c r="ODM565" s="992"/>
      <c r="ODN565" s="1049"/>
      <c r="ODO565" s="1050"/>
      <c r="ODP565" s="743"/>
      <c r="ODQ565" s="928"/>
      <c r="ODR565" s="740"/>
      <c r="ODS565" s="744"/>
      <c r="ODT565" s="744"/>
      <c r="ODU565" s="742"/>
      <c r="ODV565" s="1047"/>
      <c r="ODW565" s="744"/>
      <c r="ODX565" s="744"/>
      <c r="ODY565" s="1047"/>
      <c r="ODZ565" s="1047"/>
      <c r="OEA565" s="1048"/>
      <c r="OEB565" s="1047"/>
      <c r="OEC565" s="1047"/>
      <c r="OED565" s="741"/>
      <c r="OEE565" s="992"/>
      <c r="OEF565" s="1049"/>
      <c r="OEG565" s="1050"/>
      <c r="OEH565" s="743"/>
      <c r="OEI565" s="928"/>
      <c r="OEJ565" s="740"/>
      <c r="OEK565" s="744"/>
      <c r="OEL565" s="744"/>
      <c r="OEM565" s="742"/>
      <c r="OEN565" s="1047"/>
      <c r="OEO565" s="744"/>
      <c r="OEP565" s="744"/>
      <c r="OEQ565" s="1047"/>
      <c r="OER565" s="1047"/>
      <c r="OES565" s="1048"/>
      <c r="OET565" s="1047"/>
      <c r="OEU565" s="1047"/>
      <c r="OEV565" s="741"/>
      <c r="OEW565" s="992"/>
      <c r="OEX565" s="1049"/>
      <c r="OEY565" s="1050"/>
      <c r="OEZ565" s="743"/>
      <c r="OFA565" s="928"/>
      <c r="OFB565" s="740"/>
      <c r="OFC565" s="744"/>
      <c r="OFD565" s="744"/>
      <c r="OFE565" s="742"/>
      <c r="OFF565" s="1047"/>
      <c r="OFG565" s="744"/>
      <c r="OFH565" s="744"/>
      <c r="OFI565" s="1047"/>
      <c r="OFJ565" s="1047"/>
      <c r="OFK565" s="1048"/>
      <c r="OFL565" s="1047"/>
      <c r="OFM565" s="1047"/>
      <c r="OFN565" s="741"/>
      <c r="OFO565" s="992"/>
      <c r="OFP565" s="1049"/>
      <c r="OFQ565" s="1050"/>
      <c r="OFR565" s="743"/>
      <c r="OFS565" s="928"/>
      <c r="OFT565" s="740"/>
      <c r="OFU565" s="744"/>
      <c r="OFV565" s="744"/>
      <c r="OFW565" s="742"/>
      <c r="OFX565" s="1047"/>
      <c r="OFY565" s="744"/>
      <c r="OFZ565" s="744"/>
      <c r="OGA565" s="1047"/>
      <c r="OGB565" s="1047"/>
      <c r="OGC565" s="1048"/>
      <c r="OGD565" s="1047"/>
      <c r="OGE565" s="1047"/>
      <c r="OGF565" s="741"/>
      <c r="OGG565" s="992"/>
      <c r="OGH565" s="1049"/>
      <c r="OGI565" s="1050"/>
      <c r="OGJ565" s="743"/>
      <c r="OGK565" s="928"/>
      <c r="OGL565" s="740"/>
      <c r="OGM565" s="744"/>
      <c r="OGN565" s="744"/>
      <c r="OGO565" s="742"/>
      <c r="OGP565" s="1047"/>
      <c r="OGQ565" s="744"/>
      <c r="OGR565" s="744"/>
      <c r="OGS565" s="1047"/>
      <c r="OGT565" s="1047"/>
      <c r="OGU565" s="1048"/>
      <c r="OGV565" s="1047"/>
      <c r="OGW565" s="1047"/>
      <c r="OGX565" s="741"/>
      <c r="OGY565" s="992"/>
      <c r="OGZ565" s="1049"/>
      <c r="OHA565" s="1050"/>
      <c r="OHB565" s="743"/>
      <c r="OHC565" s="928"/>
      <c r="OHD565" s="740"/>
      <c r="OHE565" s="744"/>
      <c r="OHF565" s="744"/>
      <c r="OHG565" s="742"/>
      <c r="OHH565" s="1047"/>
      <c r="OHI565" s="744"/>
      <c r="OHJ565" s="744"/>
      <c r="OHK565" s="1047"/>
      <c r="OHL565" s="1047"/>
      <c r="OHM565" s="1048"/>
      <c r="OHN565" s="1047"/>
      <c r="OHO565" s="1047"/>
      <c r="OHP565" s="741"/>
      <c r="OHQ565" s="992"/>
      <c r="OHR565" s="1049"/>
      <c r="OHS565" s="1050"/>
      <c r="OHT565" s="743"/>
      <c r="OHU565" s="928"/>
      <c r="OHV565" s="740"/>
      <c r="OHW565" s="744"/>
      <c r="OHX565" s="744"/>
      <c r="OHY565" s="742"/>
      <c r="OHZ565" s="1047"/>
      <c r="OIA565" s="744"/>
      <c r="OIB565" s="744"/>
      <c r="OIC565" s="1047"/>
      <c r="OID565" s="1047"/>
      <c r="OIE565" s="1048"/>
      <c r="OIF565" s="1047"/>
      <c r="OIG565" s="1047"/>
      <c r="OIH565" s="741"/>
      <c r="OII565" s="992"/>
      <c r="OIJ565" s="1049"/>
      <c r="OIK565" s="1050"/>
      <c r="OIL565" s="743"/>
      <c r="OIM565" s="928"/>
      <c r="OIN565" s="740"/>
      <c r="OIO565" s="744"/>
      <c r="OIP565" s="744"/>
      <c r="OIQ565" s="742"/>
      <c r="OIR565" s="1047"/>
      <c r="OIS565" s="744"/>
      <c r="OIT565" s="744"/>
      <c r="OIU565" s="1047"/>
      <c r="OIV565" s="1047"/>
      <c r="OIW565" s="1048"/>
      <c r="OIX565" s="1047"/>
      <c r="OIY565" s="1047"/>
      <c r="OIZ565" s="741"/>
      <c r="OJA565" s="992"/>
      <c r="OJB565" s="1049"/>
      <c r="OJC565" s="1050"/>
      <c r="OJD565" s="743"/>
      <c r="OJE565" s="928"/>
      <c r="OJF565" s="740"/>
      <c r="OJG565" s="744"/>
      <c r="OJH565" s="744"/>
      <c r="OJI565" s="742"/>
      <c r="OJJ565" s="1047"/>
      <c r="OJK565" s="744"/>
      <c r="OJL565" s="744"/>
      <c r="OJM565" s="1047"/>
      <c r="OJN565" s="1047"/>
      <c r="OJO565" s="1048"/>
      <c r="OJP565" s="1047"/>
      <c r="OJQ565" s="1047"/>
      <c r="OJR565" s="741"/>
      <c r="OJS565" s="992"/>
      <c r="OJT565" s="1049"/>
      <c r="OJU565" s="1050"/>
      <c r="OJV565" s="743"/>
      <c r="OJW565" s="928"/>
      <c r="OJX565" s="740"/>
      <c r="OJY565" s="744"/>
      <c r="OJZ565" s="744"/>
      <c r="OKA565" s="742"/>
      <c r="OKB565" s="1047"/>
      <c r="OKC565" s="744"/>
      <c r="OKD565" s="744"/>
      <c r="OKE565" s="1047"/>
      <c r="OKF565" s="1047"/>
      <c r="OKG565" s="1048"/>
      <c r="OKH565" s="1047"/>
      <c r="OKI565" s="1047"/>
      <c r="OKJ565" s="741"/>
      <c r="OKK565" s="992"/>
      <c r="OKL565" s="1049"/>
      <c r="OKM565" s="1050"/>
      <c r="OKN565" s="743"/>
      <c r="OKO565" s="928"/>
      <c r="OKP565" s="740"/>
      <c r="OKQ565" s="744"/>
      <c r="OKR565" s="744"/>
      <c r="OKS565" s="742"/>
      <c r="OKT565" s="1047"/>
      <c r="OKU565" s="744"/>
      <c r="OKV565" s="744"/>
      <c r="OKW565" s="1047"/>
      <c r="OKX565" s="1047"/>
      <c r="OKY565" s="1048"/>
      <c r="OKZ565" s="1047"/>
      <c r="OLA565" s="1047"/>
      <c r="OLB565" s="741"/>
      <c r="OLC565" s="992"/>
      <c r="OLD565" s="1049"/>
      <c r="OLE565" s="1050"/>
      <c r="OLF565" s="743"/>
      <c r="OLG565" s="928"/>
      <c r="OLH565" s="740"/>
      <c r="OLI565" s="744"/>
      <c r="OLJ565" s="744"/>
      <c r="OLK565" s="742"/>
      <c r="OLL565" s="1047"/>
      <c r="OLM565" s="744"/>
      <c r="OLN565" s="744"/>
      <c r="OLO565" s="1047"/>
      <c r="OLP565" s="1047"/>
      <c r="OLQ565" s="1048"/>
      <c r="OLR565" s="1047"/>
      <c r="OLS565" s="1047"/>
      <c r="OLT565" s="741"/>
      <c r="OLU565" s="992"/>
      <c r="OLV565" s="1049"/>
      <c r="OLW565" s="1050"/>
      <c r="OLX565" s="743"/>
      <c r="OLY565" s="928"/>
      <c r="OLZ565" s="740"/>
      <c r="OMA565" s="744"/>
      <c r="OMB565" s="744"/>
      <c r="OMC565" s="742"/>
      <c r="OMD565" s="1047"/>
      <c r="OME565" s="744"/>
      <c r="OMF565" s="744"/>
      <c r="OMG565" s="1047"/>
      <c r="OMH565" s="1047"/>
      <c r="OMI565" s="1048"/>
      <c r="OMJ565" s="1047"/>
      <c r="OMK565" s="1047"/>
      <c r="OML565" s="741"/>
      <c r="OMM565" s="992"/>
      <c r="OMN565" s="1049"/>
      <c r="OMO565" s="1050"/>
      <c r="OMP565" s="743"/>
      <c r="OMQ565" s="928"/>
      <c r="OMR565" s="740"/>
      <c r="OMS565" s="744"/>
      <c r="OMT565" s="744"/>
      <c r="OMU565" s="742"/>
      <c r="OMV565" s="1047"/>
      <c r="OMW565" s="744"/>
      <c r="OMX565" s="744"/>
      <c r="OMY565" s="1047"/>
      <c r="OMZ565" s="1047"/>
      <c r="ONA565" s="1048"/>
      <c r="ONB565" s="1047"/>
      <c r="ONC565" s="1047"/>
      <c r="OND565" s="741"/>
      <c r="ONE565" s="992"/>
      <c r="ONF565" s="1049"/>
      <c r="ONG565" s="1050"/>
      <c r="ONH565" s="743"/>
      <c r="ONI565" s="928"/>
      <c r="ONJ565" s="740"/>
      <c r="ONK565" s="744"/>
      <c r="ONL565" s="744"/>
      <c r="ONM565" s="742"/>
      <c r="ONN565" s="1047"/>
      <c r="ONO565" s="744"/>
      <c r="ONP565" s="744"/>
      <c r="ONQ565" s="1047"/>
      <c r="ONR565" s="1047"/>
      <c r="ONS565" s="1048"/>
      <c r="ONT565" s="1047"/>
      <c r="ONU565" s="1047"/>
      <c r="ONV565" s="741"/>
      <c r="ONW565" s="992"/>
      <c r="ONX565" s="1049"/>
      <c r="ONY565" s="1050"/>
      <c r="ONZ565" s="743"/>
      <c r="OOA565" s="928"/>
      <c r="OOB565" s="740"/>
      <c r="OOC565" s="744"/>
      <c r="OOD565" s="744"/>
      <c r="OOE565" s="742"/>
      <c r="OOF565" s="1047"/>
      <c r="OOG565" s="744"/>
      <c r="OOH565" s="744"/>
      <c r="OOI565" s="1047"/>
      <c r="OOJ565" s="1047"/>
      <c r="OOK565" s="1048"/>
      <c r="OOL565" s="1047"/>
      <c r="OOM565" s="1047"/>
      <c r="OON565" s="741"/>
      <c r="OOO565" s="992"/>
      <c r="OOP565" s="1049"/>
      <c r="OOQ565" s="1050"/>
      <c r="OOR565" s="743"/>
      <c r="OOS565" s="928"/>
      <c r="OOT565" s="740"/>
      <c r="OOU565" s="744"/>
      <c r="OOV565" s="744"/>
      <c r="OOW565" s="742"/>
      <c r="OOX565" s="1047"/>
      <c r="OOY565" s="744"/>
      <c r="OOZ565" s="744"/>
      <c r="OPA565" s="1047"/>
      <c r="OPB565" s="1047"/>
      <c r="OPC565" s="1048"/>
      <c r="OPD565" s="1047"/>
      <c r="OPE565" s="1047"/>
      <c r="OPF565" s="741"/>
      <c r="OPG565" s="992"/>
      <c r="OPH565" s="1049"/>
      <c r="OPI565" s="1050"/>
      <c r="OPJ565" s="743"/>
      <c r="OPK565" s="928"/>
      <c r="OPL565" s="740"/>
      <c r="OPM565" s="744"/>
      <c r="OPN565" s="744"/>
      <c r="OPO565" s="742"/>
      <c r="OPP565" s="1047"/>
      <c r="OPQ565" s="744"/>
      <c r="OPR565" s="744"/>
      <c r="OPS565" s="1047"/>
      <c r="OPT565" s="1047"/>
      <c r="OPU565" s="1048"/>
      <c r="OPV565" s="1047"/>
      <c r="OPW565" s="1047"/>
      <c r="OPX565" s="741"/>
      <c r="OPY565" s="992"/>
      <c r="OPZ565" s="1049"/>
      <c r="OQA565" s="1050"/>
      <c r="OQB565" s="743"/>
      <c r="OQC565" s="928"/>
      <c r="OQD565" s="740"/>
      <c r="OQE565" s="744"/>
      <c r="OQF565" s="744"/>
      <c r="OQG565" s="742"/>
      <c r="OQH565" s="1047"/>
      <c r="OQI565" s="744"/>
      <c r="OQJ565" s="744"/>
      <c r="OQK565" s="1047"/>
      <c r="OQL565" s="1047"/>
      <c r="OQM565" s="1048"/>
      <c r="OQN565" s="1047"/>
      <c r="OQO565" s="1047"/>
      <c r="OQP565" s="741"/>
      <c r="OQQ565" s="992"/>
      <c r="OQR565" s="1049"/>
      <c r="OQS565" s="1050"/>
      <c r="OQT565" s="743"/>
      <c r="OQU565" s="928"/>
      <c r="OQV565" s="740"/>
      <c r="OQW565" s="744"/>
      <c r="OQX565" s="744"/>
      <c r="OQY565" s="742"/>
      <c r="OQZ565" s="1047"/>
      <c r="ORA565" s="744"/>
      <c r="ORB565" s="744"/>
      <c r="ORC565" s="1047"/>
      <c r="ORD565" s="1047"/>
      <c r="ORE565" s="1048"/>
      <c r="ORF565" s="1047"/>
      <c r="ORG565" s="1047"/>
      <c r="ORH565" s="741"/>
      <c r="ORI565" s="992"/>
      <c r="ORJ565" s="1049"/>
      <c r="ORK565" s="1050"/>
      <c r="ORL565" s="743"/>
      <c r="ORM565" s="928"/>
      <c r="ORN565" s="740"/>
      <c r="ORO565" s="744"/>
      <c r="ORP565" s="744"/>
      <c r="ORQ565" s="742"/>
      <c r="ORR565" s="1047"/>
      <c r="ORS565" s="744"/>
      <c r="ORT565" s="744"/>
      <c r="ORU565" s="1047"/>
      <c r="ORV565" s="1047"/>
      <c r="ORW565" s="1048"/>
      <c r="ORX565" s="1047"/>
      <c r="ORY565" s="1047"/>
      <c r="ORZ565" s="741"/>
      <c r="OSA565" s="992"/>
      <c r="OSB565" s="1049"/>
      <c r="OSC565" s="1050"/>
      <c r="OSD565" s="743"/>
      <c r="OSE565" s="928"/>
      <c r="OSF565" s="740"/>
      <c r="OSG565" s="744"/>
      <c r="OSH565" s="744"/>
      <c r="OSI565" s="742"/>
      <c r="OSJ565" s="1047"/>
      <c r="OSK565" s="744"/>
      <c r="OSL565" s="744"/>
      <c r="OSM565" s="1047"/>
      <c r="OSN565" s="1047"/>
      <c r="OSO565" s="1048"/>
      <c r="OSP565" s="1047"/>
      <c r="OSQ565" s="1047"/>
      <c r="OSR565" s="741"/>
      <c r="OSS565" s="992"/>
      <c r="OST565" s="1049"/>
      <c r="OSU565" s="1050"/>
      <c r="OSV565" s="743"/>
      <c r="OSW565" s="928"/>
      <c r="OSX565" s="740"/>
      <c r="OSY565" s="744"/>
      <c r="OSZ565" s="744"/>
      <c r="OTA565" s="742"/>
      <c r="OTB565" s="1047"/>
      <c r="OTC565" s="744"/>
      <c r="OTD565" s="744"/>
      <c r="OTE565" s="1047"/>
      <c r="OTF565" s="1047"/>
      <c r="OTG565" s="1048"/>
      <c r="OTH565" s="1047"/>
      <c r="OTI565" s="1047"/>
      <c r="OTJ565" s="741"/>
      <c r="OTK565" s="992"/>
      <c r="OTL565" s="1049"/>
      <c r="OTM565" s="1050"/>
      <c r="OTN565" s="743"/>
      <c r="OTO565" s="928"/>
      <c r="OTP565" s="740"/>
      <c r="OTQ565" s="744"/>
      <c r="OTR565" s="744"/>
      <c r="OTS565" s="742"/>
      <c r="OTT565" s="1047"/>
      <c r="OTU565" s="744"/>
      <c r="OTV565" s="744"/>
      <c r="OTW565" s="1047"/>
      <c r="OTX565" s="1047"/>
      <c r="OTY565" s="1048"/>
      <c r="OTZ565" s="1047"/>
      <c r="OUA565" s="1047"/>
      <c r="OUB565" s="741"/>
      <c r="OUC565" s="992"/>
      <c r="OUD565" s="1049"/>
      <c r="OUE565" s="1050"/>
      <c r="OUF565" s="743"/>
      <c r="OUG565" s="928"/>
      <c r="OUH565" s="740"/>
      <c r="OUI565" s="744"/>
      <c r="OUJ565" s="744"/>
      <c r="OUK565" s="742"/>
      <c r="OUL565" s="1047"/>
      <c r="OUM565" s="744"/>
      <c r="OUN565" s="744"/>
      <c r="OUO565" s="1047"/>
      <c r="OUP565" s="1047"/>
      <c r="OUQ565" s="1048"/>
      <c r="OUR565" s="1047"/>
      <c r="OUS565" s="1047"/>
      <c r="OUT565" s="741"/>
      <c r="OUU565" s="992"/>
      <c r="OUV565" s="1049"/>
      <c r="OUW565" s="1050"/>
      <c r="OUX565" s="743"/>
      <c r="OUY565" s="928"/>
      <c r="OUZ565" s="740"/>
      <c r="OVA565" s="744"/>
      <c r="OVB565" s="744"/>
      <c r="OVC565" s="742"/>
      <c r="OVD565" s="1047"/>
      <c r="OVE565" s="744"/>
      <c r="OVF565" s="744"/>
      <c r="OVG565" s="1047"/>
      <c r="OVH565" s="1047"/>
      <c r="OVI565" s="1048"/>
      <c r="OVJ565" s="1047"/>
      <c r="OVK565" s="1047"/>
      <c r="OVL565" s="741"/>
      <c r="OVM565" s="992"/>
      <c r="OVN565" s="1049"/>
      <c r="OVO565" s="1050"/>
      <c r="OVP565" s="743"/>
      <c r="OVQ565" s="928"/>
      <c r="OVR565" s="740"/>
      <c r="OVS565" s="744"/>
      <c r="OVT565" s="744"/>
      <c r="OVU565" s="742"/>
      <c r="OVV565" s="1047"/>
      <c r="OVW565" s="744"/>
      <c r="OVX565" s="744"/>
      <c r="OVY565" s="1047"/>
      <c r="OVZ565" s="1047"/>
      <c r="OWA565" s="1048"/>
      <c r="OWB565" s="1047"/>
      <c r="OWC565" s="1047"/>
      <c r="OWD565" s="741"/>
      <c r="OWE565" s="992"/>
      <c r="OWF565" s="1049"/>
      <c r="OWG565" s="1050"/>
      <c r="OWH565" s="743"/>
      <c r="OWI565" s="928"/>
      <c r="OWJ565" s="740"/>
      <c r="OWK565" s="744"/>
      <c r="OWL565" s="744"/>
      <c r="OWM565" s="742"/>
      <c r="OWN565" s="1047"/>
      <c r="OWO565" s="744"/>
      <c r="OWP565" s="744"/>
      <c r="OWQ565" s="1047"/>
      <c r="OWR565" s="1047"/>
      <c r="OWS565" s="1048"/>
      <c r="OWT565" s="1047"/>
      <c r="OWU565" s="1047"/>
      <c r="OWV565" s="741"/>
      <c r="OWW565" s="992"/>
      <c r="OWX565" s="1049"/>
      <c r="OWY565" s="1050"/>
      <c r="OWZ565" s="743"/>
      <c r="OXA565" s="928"/>
      <c r="OXB565" s="740"/>
      <c r="OXC565" s="744"/>
      <c r="OXD565" s="744"/>
      <c r="OXE565" s="742"/>
      <c r="OXF565" s="1047"/>
      <c r="OXG565" s="744"/>
      <c r="OXH565" s="744"/>
      <c r="OXI565" s="1047"/>
      <c r="OXJ565" s="1047"/>
      <c r="OXK565" s="1048"/>
      <c r="OXL565" s="1047"/>
      <c r="OXM565" s="1047"/>
      <c r="OXN565" s="741"/>
      <c r="OXO565" s="992"/>
      <c r="OXP565" s="1049"/>
      <c r="OXQ565" s="1050"/>
      <c r="OXR565" s="743"/>
      <c r="OXS565" s="928"/>
      <c r="OXT565" s="740"/>
      <c r="OXU565" s="744"/>
      <c r="OXV565" s="744"/>
      <c r="OXW565" s="742"/>
      <c r="OXX565" s="1047"/>
      <c r="OXY565" s="744"/>
      <c r="OXZ565" s="744"/>
      <c r="OYA565" s="1047"/>
      <c r="OYB565" s="1047"/>
      <c r="OYC565" s="1048"/>
      <c r="OYD565" s="1047"/>
      <c r="OYE565" s="1047"/>
      <c r="OYF565" s="741"/>
      <c r="OYG565" s="992"/>
      <c r="OYH565" s="1049"/>
      <c r="OYI565" s="1050"/>
      <c r="OYJ565" s="743"/>
      <c r="OYK565" s="928"/>
      <c r="OYL565" s="740"/>
      <c r="OYM565" s="744"/>
      <c r="OYN565" s="744"/>
      <c r="OYO565" s="742"/>
      <c r="OYP565" s="1047"/>
      <c r="OYQ565" s="744"/>
      <c r="OYR565" s="744"/>
      <c r="OYS565" s="1047"/>
      <c r="OYT565" s="1047"/>
      <c r="OYU565" s="1048"/>
      <c r="OYV565" s="1047"/>
      <c r="OYW565" s="1047"/>
      <c r="OYX565" s="741"/>
      <c r="OYY565" s="992"/>
      <c r="OYZ565" s="1049"/>
      <c r="OZA565" s="1050"/>
      <c r="OZB565" s="743"/>
      <c r="OZC565" s="928"/>
      <c r="OZD565" s="740"/>
      <c r="OZE565" s="744"/>
      <c r="OZF565" s="744"/>
      <c r="OZG565" s="742"/>
      <c r="OZH565" s="1047"/>
      <c r="OZI565" s="744"/>
      <c r="OZJ565" s="744"/>
      <c r="OZK565" s="1047"/>
      <c r="OZL565" s="1047"/>
      <c r="OZM565" s="1048"/>
      <c r="OZN565" s="1047"/>
      <c r="OZO565" s="1047"/>
      <c r="OZP565" s="741"/>
      <c r="OZQ565" s="992"/>
      <c r="OZR565" s="1049"/>
      <c r="OZS565" s="1050"/>
      <c r="OZT565" s="743"/>
      <c r="OZU565" s="928"/>
      <c r="OZV565" s="740"/>
      <c r="OZW565" s="744"/>
      <c r="OZX565" s="744"/>
      <c r="OZY565" s="742"/>
      <c r="OZZ565" s="1047"/>
      <c r="PAA565" s="744"/>
      <c r="PAB565" s="744"/>
      <c r="PAC565" s="1047"/>
      <c r="PAD565" s="1047"/>
      <c r="PAE565" s="1048"/>
      <c r="PAF565" s="1047"/>
      <c r="PAG565" s="1047"/>
      <c r="PAH565" s="741"/>
      <c r="PAI565" s="992"/>
      <c r="PAJ565" s="1049"/>
      <c r="PAK565" s="1050"/>
      <c r="PAL565" s="743"/>
      <c r="PAM565" s="928"/>
      <c r="PAN565" s="740"/>
      <c r="PAO565" s="744"/>
      <c r="PAP565" s="744"/>
      <c r="PAQ565" s="742"/>
      <c r="PAR565" s="1047"/>
      <c r="PAS565" s="744"/>
      <c r="PAT565" s="744"/>
      <c r="PAU565" s="1047"/>
      <c r="PAV565" s="1047"/>
      <c r="PAW565" s="1048"/>
      <c r="PAX565" s="1047"/>
      <c r="PAY565" s="1047"/>
      <c r="PAZ565" s="741"/>
      <c r="PBA565" s="992"/>
      <c r="PBB565" s="1049"/>
      <c r="PBC565" s="1050"/>
      <c r="PBD565" s="743"/>
      <c r="PBE565" s="928"/>
      <c r="PBF565" s="740"/>
      <c r="PBG565" s="744"/>
      <c r="PBH565" s="744"/>
      <c r="PBI565" s="742"/>
      <c r="PBJ565" s="1047"/>
      <c r="PBK565" s="744"/>
      <c r="PBL565" s="744"/>
      <c r="PBM565" s="1047"/>
      <c r="PBN565" s="1047"/>
      <c r="PBO565" s="1048"/>
      <c r="PBP565" s="1047"/>
      <c r="PBQ565" s="1047"/>
      <c r="PBR565" s="741"/>
      <c r="PBS565" s="992"/>
      <c r="PBT565" s="1049"/>
      <c r="PBU565" s="1050"/>
      <c r="PBV565" s="743"/>
      <c r="PBW565" s="928"/>
      <c r="PBX565" s="740"/>
      <c r="PBY565" s="744"/>
      <c r="PBZ565" s="744"/>
      <c r="PCA565" s="742"/>
      <c r="PCB565" s="1047"/>
      <c r="PCC565" s="744"/>
      <c r="PCD565" s="744"/>
      <c r="PCE565" s="1047"/>
      <c r="PCF565" s="1047"/>
      <c r="PCG565" s="1048"/>
      <c r="PCH565" s="1047"/>
      <c r="PCI565" s="1047"/>
      <c r="PCJ565" s="741"/>
      <c r="PCK565" s="992"/>
      <c r="PCL565" s="1049"/>
      <c r="PCM565" s="1050"/>
      <c r="PCN565" s="743"/>
      <c r="PCO565" s="928"/>
      <c r="PCP565" s="740"/>
      <c r="PCQ565" s="744"/>
      <c r="PCR565" s="744"/>
      <c r="PCS565" s="742"/>
      <c r="PCT565" s="1047"/>
      <c r="PCU565" s="744"/>
      <c r="PCV565" s="744"/>
      <c r="PCW565" s="1047"/>
      <c r="PCX565" s="1047"/>
      <c r="PCY565" s="1048"/>
      <c r="PCZ565" s="1047"/>
      <c r="PDA565" s="1047"/>
      <c r="PDB565" s="741"/>
      <c r="PDC565" s="992"/>
      <c r="PDD565" s="1049"/>
      <c r="PDE565" s="1050"/>
      <c r="PDF565" s="743"/>
      <c r="PDG565" s="928"/>
      <c r="PDH565" s="740"/>
      <c r="PDI565" s="744"/>
      <c r="PDJ565" s="744"/>
      <c r="PDK565" s="742"/>
      <c r="PDL565" s="1047"/>
      <c r="PDM565" s="744"/>
      <c r="PDN565" s="744"/>
      <c r="PDO565" s="1047"/>
      <c r="PDP565" s="1047"/>
      <c r="PDQ565" s="1048"/>
      <c r="PDR565" s="1047"/>
      <c r="PDS565" s="1047"/>
      <c r="PDT565" s="741"/>
      <c r="PDU565" s="992"/>
      <c r="PDV565" s="1049"/>
      <c r="PDW565" s="1050"/>
      <c r="PDX565" s="743"/>
      <c r="PDY565" s="928"/>
      <c r="PDZ565" s="740"/>
      <c r="PEA565" s="744"/>
      <c r="PEB565" s="744"/>
      <c r="PEC565" s="742"/>
      <c r="PED565" s="1047"/>
      <c r="PEE565" s="744"/>
      <c r="PEF565" s="744"/>
      <c r="PEG565" s="1047"/>
      <c r="PEH565" s="1047"/>
      <c r="PEI565" s="1048"/>
      <c r="PEJ565" s="1047"/>
      <c r="PEK565" s="1047"/>
      <c r="PEL565" s="741"/>
      <c r="PEM565" s="992"/>
      <c r="PEN565" s="1049"/>
      <c r="PEO565" s="1050"/>
      <c r="PEP565" s="743"/>
      <c r="PEQ565" s="928"/>
      <c r="PER565" s="740"/>
      <c r="PES565" s="744"/>
      <c r="PET565" s="744"/>
      <c r="PEU565" s="742"/>
      <c r="PEV565" s="1047"/>
      <c r="PEW565" s="744"/>
      <c r="PEX565" s="744"/>
      <c r="PEY565" s="1047"/>
      <c r="PEZ565" s="1047"/>
      <c r="PFA565" s="1048"/>
      <c r="PFB565" s="1047"/>
      <c r="PFC565" s="1047"/>
      <c r="PFD565" s="741"/>
      <c r="PFE565" s="992"/>
      <c r="PFF565" s="1049"/>
      <c r="PFG565" s="1050"/>
      <c r="PFH565" s="743"/>
      <c r="PFI565" s="928"/>
      <c r="PFJ565" s="740"/>
      <c r="PFK565" s="744"/>
      <c r="PFL565" s="744"/>
      <c r="PFM565" s="742"/>
      <c r="PFN565" s="1047"/>
      <c r="PFO565" s="744"/>
      <c r="PFP565" s="744"/>
      <c r="PFQ565" s="1047"/>
      <c r="PFR565" s="1047"/>
      <c r="PFS565" s="1048"/>
      <c r="PFT565" s="1047"/>
      <c r="PFU565" s="1047"/>
      <c r="PFV565" s="741"/>
      <c r="PFW565" s="992"/>
      <c r="PFX565" s="1049"/>
      <c r="PFY565" s="1050"/>
      <c r="PFZ565" s="743"/>
      <c r="PGA565" s="928"/>
      <c r="PGB565" s="740"/>
      <c r="PGC565" s="744"/>
      <c r="PGD565" s="744"/>
      <c r="PGE565" s="742"/>
      <c r="PGF565" s="1047"/>
      <c r="PGG565" s="744"/>
      <c r="PGH565" s="744"/>
      <c r="PGI565" s="1047"/>
      <c r="PGJ565" s="1047"/>
      <c r="PGK565" s="1048"/>
      <c r="PGL565" s="1047"/>
      <c r="PGM565" s="1047"/>
      <c r="PGN565" s="741"/>
      <c r="PGO565" s="992"/>
      <c r="PGP565" s="1049"/>
      <c r="PGQ565" s="1050"/>
      <c r="PGR565" s="743"/>
      <c r="PGS565" s="928"/>
      <c r="PGT565" s="740"/>
      <c r="PGU565" s="744"/>
      <c r="PGV565" s="744"/>
      <c r="PGW565" s="742"/>
      <c r="PGX565" s="1047"/>
      <c r="PGY565" s="744"/>
      <c r="PGZ565" s="744"/>
      <c r="PHA565" s="1047"/>
      <c r="PHB565" s="1047"/>
      <c r="PHC565" s="1048"/>
      <c r="PHD565" s="1047"/>
      <c r="PHE565" s="1047"/>
      <c r="PHF565" s="741"/>
      <c r="PHG565" s="992"/>
      <c r="PHH565" s="1049"/>
      <c r="PHI565" s="1050"/>
      <c r="PHJ565" s="743"/>
      <c r="PHK565" s="928"/>
      <c r="PHL565" s="740"/>
      <c r="PHM565" s="744"/>
      <c r="PHN565" s="744"/>
      <c r="PHO565" s="742"/>
      <c r="PHP565" s="1047"/>
      <c r="PHQ565" s="744"/>
      <c r="PHR565" s="744"/>
      <c r="PHS565" s="1047"/>
      <c r="PHT565" s="1047"/>
      <c r="PHU565" s="1048"/>
      <c r="PHV565" s="1047"/>
      <c r="PHW565" s="1047"/>
      <c r="PHX565" s="741"/>
      <c r="PHY565" s="992"/>
      <c r="PHZ565" s="1049"/>
      <c r="PIA565" s="1050"/>
      <c r="PIB565" s="743"/>
      <c r="PIC565" s="928"/>
      <c r="PID565" s="740"/>
      <c r="PIE565" s="744"/>
      <c r="PIF565" s="744"/>
      <c r="PIG565" s="742"/>
      <c r="PIH565" s="1047"/>
      <c r="PII565" s="744"/>
      <c r="PIJ565" s="744"/>
      <c r="PIK565" s="1047"/>
      <c r="PIL565" s="1047"/>
      <c r="PIM565" s="1048"/>
      <c r="PIN565" s="1047"/>
      <c r="PIO565" s="1047"/>
      <c r="PIP565" s="741"/>
      <c r="PIQ565" s="992"/>
      <c r="PIR565" s="1049"/>
      <c r="PIS565" s="1050"/>
      <c r="PIT565" s="743"/>
      <c r="PIU565" s="928"/>
      <c r="PIV565" s="740"/>
      <c r="PIW565" s="744"/>
      <c r="PIX565" s="744"/>
      <c r="PIY565" s="742"/>
      <c r="PIZ565" s="1047"/>
      <c r="PJA565" s="744"/>
      <c r="PJB565" s="744"/>
      <c r="PJC565" s="1047"/>
      <c r="PJD565" s="1047"/>
      <c r="PJE565" s="1048"/>
      <c r="PJF565" s="1047"/>
      <c r="PJG565" s="1047"/>
      <c r="PJH565" s="741"/>
      <c r="PJI565" s="992"/>
      <c r="PJJ565" s="1049"/>
      <c r="PJK565" s="1050"/>
      <c r="PJL565" s="743"/>
      <c r="PJM565" s="928"/>
      <c r="PJN565" s="740"/>
      <c r="PJO565" s="744"/>
      <c r="PJP565" s="744"/>
      <c r="PJQ565" s="742"/>
      <c r="PJR565" s="1047"/>
      <c r="PJS565" s="744"/>
      <c r="PJT565" s="744"/>
      <c r="PJU565" s="1047"/>
      <c r="PJV565" s="1047"/>
      <c r="PJW565" s="1048"/>
      <c r="PJX565" s="1047"/>
      <c r="PJY565" s="1047"/>
      <c r="PJZ565" s="741"/>
      <c r="PKA565" s="992"/>
      <c r="PKB565" s="1049"/>
      <c r="PKC565" s="1050"/>
      <c r="PKD565" s="743"/>
      <c r="PKE565" s="928"/>
      <c r="PKF565" s="740"/>
      <c r="PKG565" s="744"/>
      <c r="PKH565" s="744"/>
      <c r="PKI565" s="742"/>
      <c r="PKJ565" s="1047"/>
      <c r="PKK565" s="744"/>
      <c r="PKL565" s="744"/>
      <c r="PKM565" s="1047"/>
      <c r="PKN565" s="1047"/>
      <c r="PKO565" s="1048"/>
      <c r="PKP565" s="1047"/>
      <c r="PKQ565" s="1047"/>
      <c r="PKR565" s="741"/>
      <c r="PKS565" s="992"/>
      <c r="PKT565" s="1049"/>
      <c r="PKU565" s="1050"/>
      <c r="PKV565" s="743"/>
      <c r="PKW565" s="928"/>
      <c r="PKX565" s="740"/>
      <c r="PKY565" s="744"/>
      <c r="PKZ565" s="744"/>
      <c r="PLA565" s="742"/>
      <c r="PLB565" s="1047"/>
      <c r="PLC565" s="744"/>
      <c r="PLD565" s="744"/>
      <c r="PLE565" s="1047"/>
      <c r="PLF565" s="1047"/>
      <c r="PLG565" s="1048"/>
      <c r="PLH565" s="1047"/>
      <c r="PLI565" s="1047"/>
      <c r="PLJ565" s="741"/>
      <c r="PLK565" s="992"/>
      <c r="PLL565" s="1049"/>
      <c r="PLM565" s="1050"/>
      <c r="PLN565" s="743"/>
      <c r="PLO565" s="928"/>
      <c r="PLP565" s="740"/>
      <c r="PLQ565" s="744"/>
      <c r="PLR565" s="744"/>
      <c r="PLS565" s="742"/>
      <c r="PLT565" s="1047"/>
      <c r="PLU565" s="744"/>
      <c r="PLV565" s="744"/>
      <c r="PLW565" s="1047"/>
      <c r="PLX565" s="1047"/>
      <c r="PLY565" s="1048"/>
      <c r="PLZ565" s="1047"/>
      <c r="PMA565" s="1047"/>
      <c r="PMB565" s="741"/>
      <c r="PMC565" s="992"/>
      <c r="PMD565" s="1049"/>
      <c r="PME565" s="1050"/>
      <c r="PMF565" s="743"/>
      <c r="PMG565" s="928"/>
      <c r="PMH565" s="740"/>
      <c r="PMI565" s="744"/>
      <c r="PMJ565" s="744"/>
      <c r="PMK565" s="742"/>
      <c r="PML565" s="1047"/>
      <c r="PMM565" s="744"/>
      <c r="PMN565" s="744"/>
      <c r="PMO565" s="1047"/>
      <c r="PMP565" s="1047"/>
      <c r="PMQ565" s="1048"/>
      <c r="PMR565" s="1047"/>
      <c r="PMS565" s="1047"/>
      <c r="PMT565" s="741"/>
      <c r="PMU565" s="992"/>
      <c r="PMV565" s="1049"/>
      <c r="PMW565" s="1050"/>
      <c r="PMX565" s="743"/>
      <c r="PMY565" s="928"/>
      <c r="PMZ565" s="740"/>
      <c r="PNA565" s="744"/>
      <c r="PNB565" s="744"/>
      <c r="PNC565" s="742"/>
      <c r="PND565" s="1047"/>
      <c r="PNE565" s="744"/>
      <c r="PNF565" s="744"/>
      <c r="PNG565" s="1047"/>
      <c r="PNH565" s="1047"/>
      <c r="PNI565" s="1048"/>
      <c r="PNJ565" s="1047"/>
      <c r="PNK565" s="1047"/>
      <c r="PNL565" s="741"/>
      <c r="PNM565" s="992"/>
      <c r="PNN565" s="1049"/>
      <c r="PNO565" s="1050"/>
      <c r="PNP565" s="743"/>
      <c r="PNQ565" s="928"/>
      <c r="PNR565" s="740"/>
      <c r="PNS565" s="744"/>
      <c r="PNT565" s="744"/>
      <c r="PNU565" s="742"/>
      <c r="PNV565" s="1047"/>
      <c r="PNW565" s="744"/>
      <c r="PNX565" s="744"/>
      <c r="PNY565" s="1047"/>
      <c r="PNZ565" s="1047"/>
      <c r="POA565" s="1048"/>
      <c r="POB565" s="1047"/>
      <c r="POC565" s="1047"/>
      <c r="POD565" s="741"/>
      <c r="POE565" s="992"/>
      <c r="POF565" s="1049"/>
      <c r="POG565" s="1050"/>
      <c r="POH565" s="743"/>
      <c r="POI565" s="928"/>
      <c r="POJ565" s="740"/>
      <c r="POK565" s="744"/>
      <c r="POL565" s="744"/>
      <c r="POM565" s="742"/>
      <c r="PON565" s="1047"/>
      <c r="POO565" s="744"/>
      <c r="POP565" s="744"/>
      <c r="POQ565" s="1047"/>
      <c r="POR565" s="1047"/>
      <c r="POS565" s="1048"/>
      <c r="POT565" s="1047"/>
      <c r="POU565" s="1047"/>
      <c r="POV565" s="741"/>
      <c r="POW565" s="992"/>
      <c r="POX565" s="1049"/>
      <c r="POY565" s="1050"/>
      <c r="POZ565" s="743"/>
      <c r="PPA565" s="928"/>
      <c r="PPB565" s="740"/>
      <c r="PPC565" s="744"/>
      <c r="PPD565" s="744"/>
      <c r="PPE565" s="742"/>
      <c r="PPF565" s="1047"/>
      <c r="PPG565" s="744"/>
      <c r="PPH565" s="744"/>
      <c r="PPI565" s="1047"/>
      <c r="PPJ565" s="1047"/>
      <c r="PPK565" s="1048"/>
      <c r="PPL565" s="1047"/>
      <c r="PPM565" s="1047"/>
      <c r="PPN565" s="741"/>
      <c r="PPO565" s="992"/>
      <c r="PPP565" s="1049"/>
      <c r="PPQ565" s="1050"/>
      <c r="PPR565" s="743"/>
      <c r="PPS565" s="928"/>
      <c r="PPT565" s="740"/>
      <c r="PPU565" s="744"/>
      <c r="PPV565" s="744"/>
      <c r="PPW565" s="742"/>
      <c r="PPX565" s="1047"/>
      <c r="PPY565" s="744"/>
      <c r="PPZ565" s="744"/>
      <c r="PQA565" s="1047"/>
      <c r="PQB565" s="1047"/>
      <c r="PQC565" s="1048"/>
      <c r="PQD565" s="1047"/>
      <c r="PQE565" s="1047"/>
      <c r="PQF565" s="741"/>
      <c r="PQG565" s="992"/>
      <c r="PQH565" s="1049"/>
      <c r="PQI565" s="1050"/>
      <c r="PQJ565" s="743"/>
      <c r="PQK565" s="928"/>
      <c r="PQL565" s="740"/>
      <c r="PQM565" s="744"/>
      <c r="PQN565" s="744"/>
      <c r="PQO565" s="742"/>
      <c r="PQP565" s="1047"/>
      <c r="PQQ565" s="744"/>
      <c r="PQR565" s="744"/>
      <c r="PQS565" s="1047"/>
      <c r="PQT565" s="1047"/>
      <c r="PQU565" s="1048"/>
      <c r="PQV565" s="1047"/>
      <c r="PQW565" s="1047"/>
      <c r="PQX565" s="741"/>
      <c r="PQY565" s="992"/>
      <c r="PQZ565" s="1049"/>
      <c r="PRA565" s="1050"/>
      <c r="PRB565" s="743"/>
      <c r="PRC565" s="928"/>
      <c r="PRD565" s="740"/>
      <c r="PRE565" s="744"/>
      <c r="PRF565" s="744"/>
      <c r="PRG565" s="742"/>
      <c r="PRH565" s="1047"/>
      <c r="PRI565" s="744"/>
      <c r="PRJ565" s="744"/>
      <c r="PRK565" s="1047"/>
      <c r="PRL565" s="1047"/>
      <c r="PRM565" s="1048"/>
      <c r="PRN565" s="1047"/>
      <c r="PRO565" s="1047"/>
      <c r="PRP565" s="741"/>
      <c r="PRQ565" s="992"/>
      <c r="PRR565" s="1049"/>
      <c r="PRS565" s="1050"/>
      <c r="PRT565" s="743"/>
      <c r="PRU565" s="928"/>
      <c r="PRV565" s="740"/>
      <c r="PRW565" s="744"/>
      <c r="PRX565" s="744"/>
      <c r="PRY565" s="742"/>
      <c r="PRZ565" s="1047"/>
      <c r="PSA565" s="744"/>
      <c r="PSB565" s="744"/>
      <c r="PSC565" s="1047"/>
      <c r="PSD565" s="1047"/>
      <c r="PSE565" s="1048"/>
      <c r="PSF565" s="1047"/>
      <c r="PSG565" s="1047"/>
      <c r="PSH565" s="741"/>
      <c r="PSI565" s="992"/>
      <c r="PSJ565" s="1049"/>
      <c r="PSK565" s="1050"/>
      <c r="PSL565" s="743"/>
      <c r="PSM565" s="928"/>
      <c r="PSN565" s="740"/>
      <c r="PSO565" s="744"/>
      <c r="PSP565" s="744"/>
      <c r="PSQ565" s="742"/>
      <c r="PSR565" s="1047"/>
      <c r="PSS565" s="744"/>
      <c r="PST565" s="744"/>
      <c r="PSU565" s="1047"/>
      <c r="PSV565" s="1047"/>
      <c r="PSW565" s="1048"/>
      <c r="PSX565" s="1047"/>
      <c r="PSY565" s="1047"/>
      <c r="PSZ565" s="741"/>
      <c r="PTA565" s="992"/>
      <c r="PTB565" s="1049"/>
      <c r="PTC565" s="1050"/>
      <c r="PTD565" s="743"/>
      <c r="PTE565" s="928"/>
      <c r="PTF565" s="740"/>
      <c r="PTG565" s="744"/>
      <c r="PTH565" s="744"/>
      <c r="PTI565" s="742"/>
      <c r="PTJ565" s="1047"/>
      <c r="PTK565" s="744"/>
      <c r="PTL565" s="744"/>
      <c r="PTM565" s="1047"/>
      <c r="PTN565" s="1047"/>
      <c r="PTO565" s="1048"/>
      <c r="PTP565" s="1047"/>
      <c r="PTQ565" s="1047"/>
      <c r="PTR565" s="741"/>
      <c r="PTS565" s="992"/>
      <c r="PTT565" s="1049"/>
      <c r="PTU565" s="1050"/>
      <c r="PTV565" s="743"/>
      <c r="PTW565" s="928"/>
      <c r="PTX565" s="740"/>
      <c r="PTY565" s="744"/>
      <c r="PTZ565" s="744"/>
      <c r="PUA565" s="742"/>
      <c r="PUB565" s="1047"/>
      <c r="PUC565" s="744"/>
      <c r="PUD565" s="744"/>
      <c r="PUE565" s="1047"/>
      <c r="PUF565" s="1047"/>
      <c r="PUG565" s="1048"/>
      <c r="PUH565" s="1047"/>
      <c r="PUI565" s="1047"/>
      <c r="PUJ565" s="741"/>
      <c r="PUK565" s="992"/>
      <c r="PUL565" s="1049"/>
      <c r="PUM565" s="1050"/>
      <c r="PUN565" s="743"/>
      <c r="PUO565" s="928"/>
      <c r="PUP565" s="740"/>
      <c r="PUQ565" s="744"/>
      <c r="PUR565" s="744"/>
      <c r="PUS565" s="742"/>
      <c r="PUT565" s="1047"/>
      <c r="PUU565" s="744"/>
      <c r="PUV565" s="744"/>
      <c r="PUW565" s="1047"/>
      <c r="PUX565" s="1047"/>
      <c r="PUY565" s="1048"/>
      <c r="PUZ565" s="1047"/>
      <c r="PVA565" s="1047"/>
      <c r="PVB565" s="741"/>
      <c r="PVC565" s="992"/>
      <c r="PVD565" s="1049"/>
      <c r="PVE565" s="1050"/>
      <c r="PVF565" s="743"/>
      <c r="PVG565" s="928"/>
      <c r="PVH565" s="740"/>
      <c r="PVI565" s="744"/>
      <c r="PVJ565" s="744"/>
      <c r="PVK565" s="742"/>
      <c r="PVL565" s="1047"/>
      <c r="PVM565" s="744"/>
      <c r="PVN565" s="744"/>
      <c r="PVO565" s="1047"/>
      <c r="PVP565" s="1047"/>
      <c r="PVQ565" s="1048"/>
      <c r="PVR565" s="1047"/>
      <c r="PVS565" s="1047"/>
      <c r="PVT565" s="741"/>
      <c r="PVU565" s="992"/>
      <c r="PVV565" s="1049"/>
      <c r="PVW565" s="1050"/>
      <c r="PVX565" s="743"/>
      <c r="PVY565" s="928"/>
      <c r="PVZ565" s="740"/>
      <c r="PWA565" s="744"/>
      <c r="PWB565" s="744"/>
      <c r="PWC565" s="742"/>
      <c r="PWD565" s="1047"/>
      <c r="PWE565" s="744"/>
      <c r="PWF565" s="744"/>
      <c r="PWG565" s="1047"/>
      <c r="PWH565" s="1047"/>
      <c r="PWI565" s="1048"/>
      <c r="PWJ565" s="1047"/>
      <c r="PWK565" s="1047"/>
      <c r="PWL565" s="741"/>
      <c r="PWM565" s="992"/>
      <c r="PWN565" s="1049"/>
      <c r="PWO565" s="1050"/>
      <c r="PWP565" s="743"/>
      <c r="PWQ565" s="928"/>
      <c r="PWR565" s="740"/>
      <c r="PWS565" s="744"/>
      <c r="PWT565" s="744"/>
      <c r="PWU565" s="742"/>
      <c r="PWV565" s="1047"/>
      <c r="PWW565" s="744"/>
      <c r="PWX565" s="744"/>
      <c r="PWY565" s="1047"/>
      <c r="PWZ565" s="1047"/>
      <c r="PXA565" s="1048"/>
      <c r="PXB565" s="1047"/>
      <c r="PXC565" s="1047"/>
      <c r="PXD565" s="741"/>
      <c r="PXE565" s="992"/>
      <c r="PXF565" s="1049"/>
      <c r="PXG565" s="1050"/>
      <c r="PXH565" s="743"/>
      <c r="PXI565" s="928"/>
      <c r="PXJ565" s="740"/>
      <c r="PXK565" s="744"/>
      <c r="PXL565" s="744"/>
      <c r="PXM565" s="742"/>
      <c r="PXN565" s="1047"/>
      <c r="PXO565" s="744"/>
      <c r="PXP565" s="744"/>
      <c r="PXQ565" s="1047"/>
      <c r="PXR565" s="1047"/>
      <c r="PXS565" s="1048"/>
      <c r="PXT565" s="1047"/>
      <c r="PXU565" s="1047"/>
      <c r="PXV565" s="741"/>
      <c r="PXW565" s="992"/>
      <c r="PXX565" s="1049"/>
      <c r="PXY565" s="1050"/>
      <c r="PXZ565" s="743"/>
      <c r="PYA565" s="928"/>
      <c r="PYB565" s="740"/>
      <c r="PYC565" s="744"/>
      <c r="PYD565" s="744"/>
      <c r="PYE565" s="742"/>
      <c r="PYF565" s="1047"/>
      <c r="PYG565" s="744"/>
      <c r="PYH565" s="744"/>
      <c r="PYI565" s="1047"/>
      <c r="PYJ565" s="1047"/>
      <c r="PYK565" s="1048"/>
      <c r="PYL565" s="1047"/>
      <c r="PYM565" s="1047"/>
      <c r="PYN565" s="741"/>
      <c r="PYO565" s="992"/>
      <c r="PYP565" s="1049"/>
      <c r="PYQ565" s="1050"/>
      <c r="PYR565" s="743"/>
      <c r="PYS565" s="928"/>
      <c r="PYT565" s="740"/>
      <c r="PYU565" s="744"/>
      <c r="PYV565" s="744"/>
      <c r="PYW565" s="742"/>
      <c r="PYX565" s="1047"/>
      <c r="PYY565" s="744"/>
      <c r="PYZ565" s="744"/>
      <c r="PZA565" s="1047"/>
      <c r="PZB565" s="1047"/>
      <c r="PZC565" s="1048"/>
      <c r="PZD565" s="1047"/>
      <c r="PZE565" s="1047"/>
      <c r="PZF565" s="741"/>
      <c r="PZG565" s="992"/>
      <c r="PZH565" s="1049"/>
      <c r="PZI565" s="1050"/>
      <c r="PZJ565" s="743"/>
      <c r="PZK565" s="928"/>
      <c r="PZL565" s="740"/>
      <c r="PZM565" s="744"/>
      <c r="PZN565" s="744"/>
      <c r="PZO565" s="742"/>
      <c r="PZP565" s="1047"/>
      <c r="PZQ565" s="744"/>
      <c r="PZR565" s="744"/>
      <c r="PZS565" s="1047"/>
      <c r="PZT565" s="1047"/>
      <c r="PZU565" s="1048"/>
      <c r="PZV565" s="1047"/>
      <c r="PZW565" s="1047"/>
      <c r="PZX565" s="741"/>
      <c r="PZY565" s="992"/>
      <c r="PZZ565" s="1049"/>
      <c r="QAA565" s="1050"/>
      <c r="QAB565" s="743"/>
      <c r="QAC565" s="928"/>
      <c r="QAD565" s="740"/>
      <c r="QAE565" s="744"/>
      <c r="QAF565" s="744"/>
      <c r="QAG565" s="742"/>
      <c r="QAH565" s="1047"/>
      <c r="QAI565" s="744"/>
      <c r="QAJ565" s="744"/>
      <c r="QAK565" s="1047"/>
      <c r="QAL565" s="1047"/>
      <c r="QAM565" s="1048"/>
      <c r="QAN565" s="1047"/>
      <c r="QAO565" s="1047"/>
      <c r="QAP565" s="741"/>
      <c r="QAQ565" s="992"/>
      <c r="QAR565" s="1049"/>
      <c r="QAS565" s="1050"/>
      <c r="QAT565" s="743"/>
      <c r="QAU565" s="928"/>
      <c r="QAV565" s="740"/>
      <c r="QAW565" s="744"/>
      <c r="QAX565" s="744"/>
      <c r="QAY565" s="742"/>
      <c r="QAZ565" s="1047"/>
      <c r="QBA565" s="744"/>
      <c r="QBB565" s="744"/>
      <c r="QBC565" s="1047"/>
      <c r="QBD565" s="1047"/>
      <c r="QBE565" s="1048"/>
      <c r="QBF565" s="1047"/>
      <c r="QBG565" s="1047"/>
      <c r="QBH565" s="741"/>
      <c r="QBI565" s="992"/>
      <c r="QBJ565" s="1049"/>
      <c r="QBK565" s="1050"/>
      <c r="QBL565" s="743"/>
      <c r="QBM565" s="928"/>
      <c r="QBN565" s="740"/>
      <c r="QBO565" s="744"/>
      <c r="QBP565" s="744"/>
      <c r="QBQ565" s="742"/>
      <c r="QBR565" s="1047"/>
      <c r="QBS565" s="744"/>
      <c r="QBT565" s="744"/>
      <c r="QBU565" s="1047"/>
      <c r="QBV565" s="1047"/>
      <c r="QBW565" s="1048"/>
      <c r="QBX565" s="1047"/>
      <c r="QBY565" s="1047"/>
      <c r="QBZ565" s="741"/>
      <c r="QCA565" s="992"/>
      <c r="QCB565" s="1049"/>
      <c r="QCC565" s="1050"/>
      <c r="QCD565" s="743"/>
      <c r="QCE565" s="928"/>
      <c r="QCF565" s="740"/>
      <c r="QCG565" s="744"/>
      <c r="QCH565" s="744"/>
      <c r="QCI565" s="742"/>
      <c r="QCJ565" s="1047"/>
      <c r="QCK565" s="744"/>
      <c r="QCL565" s="744"/>
      <c r="QCM565" s="1047"/>
      <c r="QCN565" s="1047"/>
      <c r="QCO565" s="1048"/>
      <c r="QCP565" s="1047"/>
      <c r="QCQ565" s="1047"/>
      <c r="QCR565" s="741"/>
      <c r="QCS565" s="992"/>
      <c r="QCT565" s="1049"/>
      <c r="QCU565" s="1050"/>
      <c r="QCV565" s="743"/>
      <c r="QCW565" s="928"/>
      <c r="QCX565" s="740"/>
      <c r="QCY565" s="744"/>
      <c r="QCZ565" s="744"/>
      <c r="QDA565" s="742"/>
      <c r="QDB565" s="1047"/>
      <c r="QDC565" s="744"/>
      <c r="QDD565" s="744"/>
      <c r="QDE565" s="1047"/>
      <c r="QDF565" s="1047"/>
      <c r="QDG565" s="1048"/>
      <c r="QDH565" s="1047"/>
      <c r="QDI565" s="1047"/>
      <c r="QDJ565" s="741"/>
      <c r="QDK565" s="992"/>
      <c r="QDL565" s="1049"/>
      <c r="QDM565" s="1050"/>
      <c r="QDN565" s="743"/>
      <c r="QDO565" s="928"/>
      <c r="QDP565" s="740"/>
      <c r="QDQ565" s="744"/>
      <c r="QDR565" s="744"/>
      <c r="QDS565" s="742"/>
      <c r="QDT565" s="1047"/>
      <c r="QDU565" s="744"/>
      <c r="QDV565" s="744"/>
      <c r="QDW565" s="1047"/>
      <c r="QDX565" s="1047"/>
      <c r="QDY565" s="1048"/>
      <c r="QDZ565" s="1047"/>
      <c r="QEA565" s="1047"/>
      <c r="QEB565" s="741"/>
      <c r="QEC565" s="992"/>
      <c r="QED565" s="1049"/>
      <c r="QEE565" s="1050"/>
      <c r="QEF565" s="743"/>
      <c r="QEG565" s="928"/>
      <c r="QEH565" s="740"/>
      <c r="QEI565" s="744"/>
      <c r="QEJ565" s="744"/>
      <c r="QEK565" s="742"/>
      <c r="QEL565" s="1047"/>
      <c r="QEM565" s="744"/>
      <c r="QEN565" s="744"/>
      <c r="QEO565" s="1047"/>
      <c r="QEP565" s="1047"/>
      <c r="QEQ565" s="1048"/>
      <c r="QER565" s="1047"/>
      <c r="QES565" s="1047"/>
      <c r="QET565" s="741"/>
      <c r="QEU565" s="992"/>
      <c r="QEV565" s="1049"/>
      <c r="QEW565" s="1050"/>
      <c r="QEX565" s="743"/>
      <c r="QEY565" s="928"/>
      <c r="QEZ565" s="740"/>
      <c r="QFA565" s="744"/>
      <c r="QFB565" s="744"/>
      <c r="QFC565" s="742"/>
      <c r="QFD565" s="1047"/>
      <c r="QFE565" s="744"/>
      <c r="QFF565" s="744"/>
      <c r="QFG565" s="1047"/>
      <c r="QFH565" s="1047"/>
      <c r="QFI565" s="1048"/>
      <c r="QFJ565" s="1047"/>
      <c r="QFK565" s="1047"/>
      <c r="QFL565" s="741"/>
      <c r="QFM565" s="992"/>
      <c r="QFN565" s="1049"/>
      <c r="QFO565" s="1050"/>
      <c r="QFP565" s="743"/>
      <c r="QFQ565" s="928"/>
      <c r="QFR565" s="740"/>
      <c r="QFS565" s="744"/>
      <c r="QFT565" s="744"/>
      <c r="QFU565" s="742"/>
      <c r="QFV565" s="1047"/>
      <c r="QFW565" s="744"/>
      <c r="QFX565" s="744"/>
      <c r="QFY565" s="1047"/>
      <c r="QFZ565" s="1047"/>
      <c r="QGA565" s="1048"/>
      <c r="QGB565" s="1047"/>
      <c r="QGC565" s="1047"/>
      <c r="QGD565" s="741"/>
      <c r="QGE565" s="992"/>
      <c r="QGF565" s="1049"/>
      <c r="QGG565" s="1050"/>
      <c r="QGH565" s="743"/>
      <c r="QGI565" s="928"/>
      <c r="QGJ565" s="740"/>
      <c r="QGK565" s="744"/>
      <c r="QGL565" s="744"/>
      <c r="QGM565" s="742"/>
      <c r="QGN565" s="1047"/>
      <c r="QGO565" s="744"/>
      <c r="QGP565" s="744"/>
      <c r="QGQ565" s="1047"/>
      <c r="QGR565" s="1047"/>
      <c r="QGS565" s="1048"/>
      <c r="QGT565" s="1047"/>
      <c r="QGU565" s="1047"/>
      <c r="QGV565" s="741"/>
      <c r="QGW565" s="992"/>
      <c r="QGX565" s="1049"/>
      <c r="QGY565" s="1050"/>
      <c r="QGZ565" s="743"/>
      <c r="QHA565" s="928"/>
      <c r="QHB565" s="740"/>
      <c r="QHC565" s="744"/>
      <c r="QHD565" s="744"/>
      <c r="QHE565" s="742"/>
      <c r="QHF565" s="1047"/>
      <c r="QHG565" s="744"/>
      <c r="QHH565" s="744"/>
      <c r="QHI565" s="1047"/>
      <c r="QHJ565" s="1047"/>
      <c r="QHK565" s="1048"/>
      <c r="QHL565" s="1047"/>
      <c r="QHM565" s="1047"/>
      <c r="QHN565" s="741"/>
      <c r="QHO565" s="992"/>
      <c r="QHP565" s="1049"/>
      <c r="QHQ565" s="1050"/>
      <c r="QHR565" s="743"/>
      <c r="QHS565" s="928"/>
      <c r="QHT565" s="740"/>
      <c r="QHU565" s="744"/>
      <c r="QHV565" s="744"/>
      <c r="QHW565" s="742"/>
      <c r="QHX565" s="1047"/>
      <c r="QHY565" s="744"/>
      <c r="QHZ565" s="744"/>
      <c r="QIA565" s="1047"/>
      <c r="QIB565" s="1047"/>
      <c r="QIC565" s="1048"/>
      <c r="QID565" s="1047"/>
      <c r="QIE565" s="1047"/>
      <c r="QIF565" s="741"/>
      <c r="QIG565" s="992"/>
      <c r="QIH565" s="1049"/>
      <c r="QII565" s="1050"/>
      <c r="QIJ565" s="743"/>
      <c r="QIK565" s="928"/>
      <c r="QIL565" s="740"/>
      <c r="QIM565" s="744"/>
      <c r="QIN565" s="744"/>
      <c r="QIO565" s="742"/>
      <c r="QIP565" s="1047"/>
      <c r="QIQ565" s="744"/>
      <c r="QIR565" s="744"/>
      <c r="QIS565" s="1047"/>
      <c r="QIT565" s="1047"/>
      <c r="QIU565" s="1048"/>
      <c r="QIV565" s="1047"/>
      <c r="QIW565" s="1047"/>
      <c r="QIX565" s="741"/>
      <c r="QIY565" s="992"/>
      <c r="QIZ565" s="1049"/>
      <c r="QJA565" s="1050"/>
      <c r="QJB565" s="743"/>
      <c r="QJC565" s="928"/>
      <c r="QJD565" s="740"/>
      <c r="QJE565" s="744"/>
      <c r="QJF565" s="744"/>
      <c r="QJG565" s="742"/>
      <c r="QJH565" s="1047"/>
      <c r="QJI565" s="744"/>
      <c r="QJJ565" s="744"/>
      <c r="QJK565" s="1047"/>
      <c r="QJL565" s="1047"/>
      <c r="QJM565" s="1048"/>
      <c r="QJN565" s="1047"/>
      <c r="QJO565" s="1047"/>
      <c r="QJP565" s="741"/>
      <c r="QJQ565" s="992"/>
      <c r="QJR565" s="1049"/>
      <c r="QJS565" s="1050"/>
      <c r="QJT565" s="743"/>
      <c r="QJU565" s="928"/>
      <c r="QJV565" s="740"/>
      <c r="QJW565" s="744"/>
      <c r="QJX565" s="744"/>
      <c r="QJY565" s="742"/>
      <c r="QJZ565" s="1047"/>
      <c r="QKA565" s="744"/>
      <c r="QKB565" s="744"/>
      <c r="QKC565" s="1047"/>
      <c r="QKD565" s="1047"/>
      <c r="QKE565" s="1048"/>
      <c r="QKF565" s="1047"/>
      <c r="QKG565" s="1047"/>
      <c r="QKH565" s="741"/>
      <c r="QKI565" s="992"/>
      <c r="QKJ565" s="1049"/>
      <c r="QKK565" s="1050"/>
      <c r="QKL565" s="743"/>
      <c r="QKM565" s="928"/>
      <c r="QKN565" s="740"/>
      <c r="QKO565" s="744"/>
      <c r="QKP565" s="744"/>
      <c r="QKQ565" s="742"/>
      <c r="QKR565" s="1047"/>
      <c r="QKS565" s="744"/>
      <c r="QKT565" s="744"/>
      <c r="QKU565" s="1047"/>
      <c r="QKV565" s="1047"/>
      <c r="QKW565" s="1048"/>
      <c r="QKX565" s="1047"/>
      <c r="QKY565" s="1047"/>
      <c r="QKZ565" s="741"/>
      <c r="QLA565" s="992"/>
      <c r="QLB565" s="1049"/>
      <c r="QLC565" s="1050"/>
      <c r="QLD565" s="743"/>
      <c r="QLE565" s="928"/>
      <c r="QLF565" s="740"/>
      <c r="QLG565" s="744"/>
      <c r="QLH565" s="744"/>
      <c r="QLI565" s="742"/>
      <c r="QLJ565" s="1047"/>
      <c r="QLK565" s="744"/>
      <c r="QLL565" s="744"/>
      <c r="QLM565" s="1047"/>
      <c r="QLN565" s="1047"/>
      <c r="QLO565" s="1048"/>
      <c r="QLP565" s="1047"/>
      <c r="QLQ565" s="1047"/>
      <c r="QLR565" s="741"/>
      <c r="QLS565" s="992"/>
      <c r="QLT565" s="1049"/>
      <c r="QLU565" s="1050"/>
      <c r="QLV565" s="743"/>
      <c r="QLW565" s="928"/>
      <c r="QLX565" s="740"/>
      <c r="QLY565" s="744"/>
      <c r="QLZ565" s="744"/>
      <c r="QMA565" s="742"/>
      <c r="QMB565" s="1047"/>
      <c r="QMC565" s="744"/>
      <c r="QMD565" s="744"/>
      <c r="QME565" s="1047"/>
      <c r="QMF565" s="1047"/>
      <c r="QMG565" s="1048"/>
      <c r="QMH565" s="1047"/>
      <c r="QMI565" s="1047"/>
      <c r="QMJ565" s="741"/>
      <c r="QMK565" s="992"/>
      <c r="QML565" s="1049"/>
      <c r="QMM565" s="1050"/>
      <c r="QMN565" s="743"/>
      <c r="QMO565" s="928"/>
      <c r="QMP565" s="740"/>
      <c r="QMQ565" s="744"/>
      <c r="QMR565" s="744"/>
      <c r="QMS565" s="742"/>
      <c r="QMT565" s="1047"/>
      <c r="QMU565" s="744"/>
      <c r="QMV565" s="744"/>
      <c r="QMW565" s="1047"/>
      <c r="QMX565" s="1047"/>
      <c r="QMY565" s="1048"/>
      <c r="QMZ565" s="1047"/>
      <c r="QNA565" s="1047"/>
      <c r="QNB565" s="741"/>
      <c r="QNC565" s="992"/>
      <c r="QND565" s="1049"/>
      <c r="QNE565" s="1050"/>
      <c r="QNF565" s="743"/>
      <c r="QNG565" s="928"/>
      <c r="QNH565" s="740"/>
      <c r="QNI565" s="744"/>
      <c r="QNJ565" s="744"/>
      <c r="QNK565" s="742"/>
      <c r="QNL565" s="1047"/>
      <c r="QNM565" s="744"/>
      <c r="QNN565" s="744"/>
      <c r="QNO565" s="1047"/>
      <c r="QNP565" s="1047"/>
      <c r="QNQ565" s="1048"/>
      <c r="QNR565" s="1047"/>
      <c r="QNS565" s="1047"/>
      <c r="QNT565" s="741"/>
      <c r="QNU565" s="992"/>
      <c r="QNV565" s="1049"/>
      <c r="QNW565" s="1050"/>
      <c r="QNX565" s="743"/>
      <c r="QNY565" s="928"/>
      <c r="QNZ565" s="740"/>
      <c r="QOA565" s="744"/>
      <c r="QOB565" s="744"/>
      <c r="QOC565" s="742"/>
      <c r="QOD565" s="1047"/>
      <c r="QOE565" s="744"/>
      <c r="QOF565" s="744"/>
      <c r="QOG565" s="1047"/>
      <c r="QOH565" s="1047"/>
      <c r="QOI565" s="1048"/>
      <c r="QOJ565" s="1047"/>
      <c r="QOK565" s="1047"/>
      <c r="QOL565" s="741"/>
      <c r="QOM565" s="992"/>
      <c r="QON565" s="1049"/>
      <c r="QOO565" s="1050"/>
      <c r="QOP565" s="743"/>
      <c r="QOQ565" s="928"/>
      <c r="QOR565" s="740"/>
      <c r="QOS565" s="744"/>
      <c r="QOT565" s="744"/>
      <c r="QOU565" s="742"/>
      <c r="QOV565" s="1047"/>
      <c r="QOW565" s="744"/>
      <c r="QOX565" s="744"/>
      <c r="QOY565" s="1047"/>
      <c r="QOZ565" s="1047"/>
      <c r="QPA565" s="1048"/>
      <c r="QPB565" s="1047"/>
      <c r="QPC565" s="1047"/>
      <c r="QPD565" s="741"/>
      <c r="QPE565" s="992"/>
      <c r="QPF565" s="1049"/>
      <c r="QPG565" s="1050"/>
      <c r="QPH565" s="743"/>
      <c r="QPI565" s="928"/>
      <c r="QPJ565" s="740"/>
      <c r="QPK565" s="744"/>
      <c r="QPL565" s="744"/>
      <c r="QPM565" s="742"/>
      <c r="QPN565" s="1047"/>
      <c r="QPO565" s="744"/>
      <c r="QPP565" s="744"/>
      <c r="QPQ565" s="1047"/>
      <c r="QPR565" s="1047"/>
      <c r="QPS565" s="1048"/>
      <c r="QPT565" s="1047"/>
      <c r="QPU565" s="1047"/>
      <c r="QPV565" s="741"/>
      <c r="QPW565" s="992"/>
      <c r="QPX565" s="1049"/>
      <c r="QPY565" s="1050"/>
      <c r="QPZ565" s="743"/>
      <c r="QQA565" s="928"/>
      <c r="QQB565" s="740"/>
      <c r="QQC565" s="744"/>
      <c r="QQD565" s="744"/>
      <c r="QQE565" s="742"/>
      <c r="QQF565" s="1047"/>
      <c r="QQG565" s="744"/>
      <c r="QQH565" s="744"/>
      <c r="QQI565" s="1047"/>
      <c r="QQJ565" s="1047"/>
      <c r="QQK565" s="1048"/>
      <c r="QQL565" s="1047"/>
      <c r="QQM565" s="1047"/>
      <c r="QQN565" s="741"/>
      <c r="QQO565" s="992"/>
      <c r="QQP565" s="1049"/>
      <c r="QQQ565" s="1050"/>
      <c r="QQR565" s="743"/>
      <c r="QQS565" s="928"/>
      <c r="QQT565" s="740"/>
      <c r="QQU565" s="744"/>
      <c r="QQV565" s="744"/>
      <c r="QQW565" s="742"/>
      <c r="QQX565" s="1047"/>
      <c r="QQY565" s="744"/>
      <c r="QQZ565" s="744"/>
      <c r="QRA565" s="1047"/>
      <c r="QRB565" s="1047"/>
      <c r="QRC565" s="1048"/>
      <c r="QRD565" s="1047"/>
      <c r="QRE565" s="1047"/>
      <c r="QRF565" s="741"/>
      <c r="QRG565" s="992"/>
      <c r="QRH565" s="1049"/>
      <c r="QRI565" s="1050"/>
      <c r="QRJ565" s="743"/>
      <c r="QRK565" s="928"/>
      <c r="QRL565" s="740"/>
      <c r="QRM565" s="744"/>
      <c r="QRN565" s="744"/>
      <c r="QRO565" s="742"/>
      <c r="QRP565" s="1047"/>
      <c r="QRQ565" s="744"/>
      <c r="QRR565" s="744"/>
      <c r="QRS565" s="1047"/>
      <c r="QRT565" s="1047"/>
      <c r="QRU565" s="1048"/>
      <c r="QRV565" s="1047"/>
      <c r="QRW565" s="1047"/>
      <c r="QRX565" s="741"/>
      <c r="QRY565" s="992"/>
      <c r="QRZ565" s="1049"/>
      <c r="QSA565" s="1050"/>
      <c r="QSB565" s="743"/>
      <c r="QSC565" s="928"/>
      <c r="QSD565" s="740"/>
      <c r="QSE565" s="744"/>
      <c r="QSF565" s="744"/>
      <c r="QSG565" s="742"/>
      <c r="QSH565" s="1047"/>
      <c r="QSI565" s="744"/>
      <c r="QSJ565" s="744"/>
      <c r="QSK565" s="1047"/>
      <c r="QSL565" s="1047"/>
      <c r="QSM565" s="1048"/>
      <c r="QSN565" s="1047"/>
      <c r="QSO565" s="1047"/>
      <c r="QSP565" s="741"/>
      <c r="QSQ565" s="992"/>
      <c r="QSR565" s="1049"/>
      <c r="QSS565" s="1050"/>
      <c r="QST565" s="743"/>
      <c r="QSU565" s="928"/>
      <c r="QSV565" s="740"/>
      <c r="QSW565" s="744"/>
      <c r="QSX565" s="744"/>
      <c r="QSY565" s="742"/>
      <c r="QSZ565" s="1047"/>
      <c r="QTA565" s="744"/>
      <c r="QTB565" s="744"/>
      <c r="QTC565" s="1047"/>
      <c r="QTD565" s="1047"/>
      <c r="QTE565" s="1048"/>
      <c r="QTF565" s="1047"/>
      <c r="QTG565" s="1047"/>
      <c r="QTH565" s="741"/>
      <c r="QTI565" s="992"/>
      <c r="QTJ565" s="1049"/>
      <c r="QTK565" s="1050"/>
      <c r="QTL565" s="743"/>
      <c r="QTM565" s="928"/>
      <c r="QTN565" s="740"/>
      <c r="QTO565" s="744"/>
      <c r="QTP565" s="744"/>
      <c r="QTQ565" s="742"/>
      <c r="QTR565" s="1047"/>
      <c r="QTS565" s="744"/>
      <c r="QTT565" s="744"/>
      <c r="QTU565" s="1047"/>
      <c r="QTV565" s="1047"/>
      <c r="QTW565" s="1048"/>
      <c r="QTX565" s="1047"/>
      <c r="QTY565" s="1047"/>
      <c r="QTZ565" s="741"/>
      <c r="QUA565" s="992"/>
      <c r="QUB565" s="1049"/>
      <c r="QUC565" s="1050"/>
      <c r="QUD565" s="743"/>
      <c r="QUE565" s="928"/>
      <c r="QUF565" s="740"/>
      <c r="QUG565" s="744"/>
      <c r="QUH565" s="744"/>
      <c r="QUI565" s="742"/>
      <c r="QUJ565" s="1047"/>
      <c r="QUK565" s="744"/>
      <c r="QUL565" s="744"/>
      <c r="QUM565" s="1047"/>
      <c r="QUN565" s="1047"/>
      <c r="QUO565" s="1048"/>
      <c r="QUP565" s="1047"/>
      <c r="QUQ565" s="1047"/>
      <c r="QUR565" s="741"/>
      <c r="QUS565" s="992"/>
      <c r="QUT565" s="1049"/>
      <c r="QUU565" s="1050"/>
      <c r="QUV565" s="743"/>
      <c r="QUW565" s="928"/>
      <c r="QUX565" s="740"/>
      <c r="QUY565" s="744"/>
      <c r="QUZ565" s="744"/>
      <c r="QVA565" s="742"/>
      <c r="QVB565" s="1047"/>
      <c r="QVC565" s="744"/>
      <c r="QVD565" s="744"/>
      <c r="QVE565" s="1047"/>
      <c r="QVF565" s="1047"/>
      <c r="QVG565" s="1048"/>
      <c r="QVH565" s="1047"/>
      <c r="QVI565" s="1047"/>
      <c r="QVJ565" s="741"/>
      <c r="QVK565" s="992"/>
      <c r="QVL565" s="1049"/>
      <c r="QVM565" s="1050"/>
      <c r="QVN565" s="743"/>
      <c r="QVO565" s="928"/>
      <c r="QVP565" s="740"/>
      <c r="QVQ565" s="744"/>
      <c r="QVR565" s="744"/>
      <c r="QVS565" s="742"/>
      <c r="QVT565" s="1047"/>
      <c r="QVU565" s="744"/>
      <c r="QVV565" s="744"/>
      <c r="QVW565" s="1047"/>
      <c r="QVX565" s="1047"/>
      <c r="QVY565" s="1048"/>
      <c r="QVZ565" s="1047"/>
      <c r="QWA565" s="1047"/>
      <c r="QWB565" s="741"/>
      <c r="QWC565" s="992"/>
      <c r="QWD565" s="1049"/>
      <c r="QWE565" s="1050"/>
      <c r="QWF565" s="743"/>
      <c r="QWG565" s="928"/>
      <c r="QWH565" s="740"/>
      <c r="QWI565" s="744"/>
      <c r="QWJ565" s="744"/>
      <c r="QWK565" s="742"/>
      <c r="QWL565" s="1047"/>
      <c r="QWM565" s="744"/>
      <c r="QWN565" s="744"/>
      <c r="QWO565" s="1047"/>
      <c r="QWP565" s="1047"/>
      <c r="QWQ565" s="1048"/>
      <c r="QWR565" s="1047"/>
      <c r="QWS565" s="1047"/>
      <c r="QWT565" s="741"/>
      <c r="QWU565" s="992"/>
      <c r="QWV565" s="1049"/>
      <c r="QWW565" s="1050"/>
      <c r="QWX565" s="743"/>
      <c r="QWY565" s="928"/>
      <c r="QWZ565" s="740"/>
      <c r="QXA565" s="744"/>
      <c r="QXB565" s="744"/>
      <c r="QXC565" s="742"/>
      <c r="QXD565" s="1047"/>
      <c r="QXE565" s="744"/>
      <c r="QXF565" s="744"/>
      <c r="QXG565" s="1047"/>
      <c r="QXH565" s="1047"/>
      <c r="QXI565" s="1048"/>
      <c r="QXJ565" s="1047"/>
      <c r="QXK565" s="1047"/>
      <c r="QXL565" s="741"/>
      <c r="QXM565" s="992"/>
      <c r="QXN565" s="1049"/>
      <c r="QXO565" s="1050"/>
      <c r="QXP565" s="743"/>
      <c r="QXQ565" s="928"/>
      <c r="QXR565" s="740"/>
      <c r="QXS565" s="744"/>
      <c r="QXT565" s="744"/>
      <c r="QXU565" s="742"/>
      <c r="QXV565" s="1047"/>
      <c r="QXW565" s="744"/>
      <c r="QXX565" s="744"/>
      <c r="QXY565" s="1047"/>
      <c r="QXZ565" s="1047"/>
      <c r="QYA565" s="1048"/>
      <c r="QYB565" s="1047"/>
      <c r="QYC565" s="1047"/>
      <c r="QYD565" s="741"/>
      <c r="QYE565" s="992"/>
      <c r="QYF565" s="1049"/>
      <c r="QYG565" s="1050"/>
      <c r="QYH565" s="743"/>
      <c r="QYI565" s="928"/>
      <c r="QYJ565" s="740"/>
      <c r="QYK565" s="744"/>
      <c r="QYL565" s="744"/>
      <c r="QYM565" s="742"/>
      <c r="QYN565" s="1047"/>
      <c r="QYO565" s="744"/>
      <c r="QYP565" s="744"/>
      <c r="QYQ565" s="1047"/>
      <c r="QYR565" s="1047"/>
      <c r="QYS565" s="1048"/>
      <c r="QYT565" s="1047"/>
      <c r="QYU565" s="1047"/>
      <c r="QYV565" s="741"/>
      <c r="QYW565" s="992"/>
      <c r="QYX565" s="1049"/>
      <c r="QYY565" s="1050"/>
      <c r="QYZ565" s="743"/>
      <c r="QZA565" s="928"/>
      <c r="QZB565" s="740"/>
      <c r="QZC565" s="744"/>
      <c r="QZD565" s="744"/>
      <c r="QZE565" s="742"/>
      <c r="QZF565" s="1047"/>
      <c r="QZG565" s="744"/>
      <c r="QZH565" s="744"/>
      <c r="QZI565" s="1047"/>
      <c r="QZJ565" s="1047"/>
      <c r="QZK565" s="1048"/>
      <c r="QZL565" s="1047"/>
      <c r="QZM565" s="1047"/>
      <c r="QZN565" s="741"/>
      <c r="QZO565" s="992"/>
      <c r="QZP565" s="1049"/>
      <c r="QZQ565" s="1050"/>
      <c r="QZR565" s="743"/>
      <c r="QZS565" s="928"/>
      <c r="QZT565" s="740"/>
      <c r="QZU565" s="744"/>
      <c r="QZV565" s="744"/>
      <c r="QZW565" s="742"/>
      <c r="QZX565" s="1047"/>
      <c r="QZY565" s="744"/>
      <c r="QZZ565" s="744"/>
      <c r="RAA565" s="1047"/>
      <c r="RAB565" s="1047"/>
      <c r="RAC565" s="1048"/>
      <c r="RAD565" s="1047"/>
      <c r="RAE565" s="1047"/>
      <c r="RAF565" s="741"/>
      <c r="RAG565" s="992"/>
      <c r="RAH565" s="1049"/>
      <c r="RAI565" s="1050"/>
      <c r="RAJ565" s="743"/>
      <c r="RAK565" s="928"/>
      <c r="RAL565" s="740"/>
      <c r="RAM565" s="744"/>
      <c r="RAN565" s="744"/>
      <c r="RAO565" s="742"/>
      <c r="RAP565" s="1047"/>
      <c r="RAQ565" s="744"/>
      <c r="RAR565" s="744"/>
      <c r="RAS565" s="1047"/>
      <c r="RAT565" s="1047"/>
      <c r="RAU565" s="1048"/>
      <c r="RAV565" s="1047"/>
      <c r="RAW565" s="1047"/>
      <c r="RAX565" s="741"/>
      <c r="RAY565" s="992"/>
      <c r="RAZ565" s="1049"/>
      <c r="RBA565" s="1050"/>
      <c r="RBB565" s="743"/>
      <c r="RBC565" s="928"/>
      <c r="RBD565" s="740"/>
      <c r="RBE565" s="744"/>
      <c r="RBF565" s="744"/>
      <c r="RBG565" s="742"/>
      <c r="RBH565" s="1047"/>
      <c r="RBI565" s="744"/>
      <c r="RBJ565" s="744"/>
      <c r="RBK565" s="1047"/>
      <c r="RBL565" s="1047"/>
      <c r="RBM565" s="1048"/>
      <c r="RBN565" s="1047"/>
      <c r="RBO565" s="1047"/>
      <c r="RBP565" s="741"/>
      <c r="RBQ565" s="992"/>
      <c r="RBR565" s="1049"/>
      <c r="RBS565" s="1050"/>
      <c r="RBT565" s="743"/>
      <c r="RBU565" s="928"/>
      <c r="RBV565" s="740"/>
      <c r="RBW565" s="744"/>
      <c r="RBX565" s="744"/>
      <c r="RBY565" s="742"/>
      <c r="RBZ565" s="1047"/>
      <c r="RCA565" s="744"/>
      <c r="RCB565" s="744"/>
      <c r="RCC565" s="1047"/>
      <c r="RCD565" s="1047"/>
      <c r="RCE565" s="1048"/>
      <c r="RCF565" s="1047"/>
      <c r="RCG565" s="1047"/>
      <c r="RCH565" s="741"/>
      <c r="RCI565" s="992"/>
      <c r="RCJ565" s="1049"/>
      <c r="RCK565" s="1050"/>
      <c r="RCL565" s="743"/>
      <c r="RCM565" s="928"/>
      <c r="RCN565" s="740"/>
      <c r="RCO565" s="744"/>
      <c r="RCP565" s="744"/>
      <c r="RCQ565" s="742"/>
      <c r="RCR565" s="1047"/>
      <c r="RCS565" s="744"/>
      <c r="RCT565" s="744"/>
      <c r="RCU565" s="1047"/>
      <c r="RCV565" s="1047"/>
      <c r="RCW565" s="1048"/>
      <c r="RCX565" s="1047"/>
      <c r="RCY565" s="1047"/>
      <c r="RCZ565" s="741"/>
      <c r="RDA565" s="992"/>
      <c r="RDB565" s="1049"/>
      <c r="RDC565" s="1050"/>
      <c r="RDD565" s="743"/>
      <c r="RDE565" s="928"/>
      <c r="RDF565" s="740"/>
      <c r="RDG565" s="744"/>
      <c r="RDH565" s="744"/>
      <c r="RDI565" s="742"/>
      <c r="RDJ565" s="1047"/>
      <c r="RDK565" s="744"/>
      <c r="RDL565" s="744"/>
      <c r="RDM565" s="1047"/>
      <c r="RDN565" s="1047"/>
      <c r="RDO565" s="1048"/>
      <c r="RDP565" s="1047"/>
      <c r="RDQ565" s="1047"/>
      <c r="RDR565" s="741"/>
      <c r="RDS565" s="992"/>
      <c r="RDT565" s="1049"/>
      <c r="RDU565" s="1050"/>
      <c r="RDV565" s="743"/>
      <c r="RDW565" s="928"/>
      <c r="RDX565" s="740"/>
      <c r="RDY565" s="744"/>
      <c r="RDZ565" s="744"/>
      <c r="REA565" s="742"/>
      <c r="REB565" s="1047"/>
      <c r="REC565" s="744"/>
      <c r="RED565" s="744"/>
      <c r="REE565" s="1047"/>
      <c r="REF565" s="1047"/>
      <c r="REG565" s="1048"/>
      <c r="REH565" s="1047"/>
      <c r="REI565" s="1047"/>
      <c r="REJ565" s="741"/>
      <c r="REK565" s="992"/>
      <c r="REL565" s="1049"/>
      <c r="REM565" s="1050"/>
      <c r="REN565" s="743"/>
      <c r="REO565" s="928"/>
      <c r="REP565" s="740"/>
      <c r="REQ565" s="744"/>
      <c r="RER565" s="744"/>
      <c r="RES565" s="742"/>
      <c r="RET565" s="1047"/>
      <c r="REU565" s="744"/>
      <c r="REV565" s="744"/>
      <c r="REW565" s="1047"/>
      <c r="REX565" s="1047"/>
      <c r="REY565" s="1048"/>
      <c r="REZ565" s="1047"/>
      <c r="RFA565" s="1047"/>
      <c r="RFB565" s="741"/>
      <c r="RFC565" s="992"/>
      <c r="RFD565" s="1049"/>
      <c r="RFE565" s="1050"/>
      <c r="RFF565" s="743"/>
      <c r="RFG565" s="928"/>
      <c r="RFH565" s="740"/>
      <c r="RFI565" s="744"/>
      <c r="RFJ565" s="744"/>
      <c r="RFK565" s="742"/>
      <c r="RFL565" s="1047"/>
      <c r="RFM565" s="744"/>
      <c r="RFN565" s="744"/>
      <c r="RFO565" s="1047"/>
      <c r="RFP565" s="1047"/>
      <c r="RFQ565" s="1048"/>
      <c r="RFR565" s="1047"/>
      <c r="RFS565" s="1047"/>
      <c r="RFT565" s="741"/>
      <c r="RFU565" s="992"/>
      <c r="RFV565" s="1049"/>
      <c r="RFW565" s="1050"/>
      <c r="RFX565" s="743"/>
      <c r="RFY565" s="928"/>
      <c r="RFZ565" s="740"/>
      <c r="RGA565" s="744"/>
      <c r="RGB565" s="744"/>
      <c r="RGC565" s="742"/>
      <c r="RGD565" s="1047"/>
      <c r="RGE565" s="744"/>
      <c r="RGF565" s="744"/>
      <c r="RGG565" s="1047"/>
      <c r="RGH565" s="1047"/>
      <c r="RGI565" s="1048"/>
      <c r="RGJ565" s="1047"/>
      <c r="RGK565" s="1047"/>
      <c r="RGL565" s="741"/>
      <c r="RGM565" s="992"/>
      <c r="RGN565" s="1049"/>
      <c r="RGO565" s="1050"/>
      <c r="RGP565" s="743"/>
      <c r="RGQ565" s="928"/>
      <c r="RGR565" s="740"/>
      <c r="RGS565" s="744"/>
      <c r="RGT565" s="744"/>
      <c r="RGU565" s="742"/>
      <c r="RGV565" s="1047"/>
      <c r="RGW565" s="744"/>
      <c r="RGX565" s="744"/>
      <c r="RGY565" s="1047"/>
      <c r="RGZ565" s="1047"/>
      <c r="RHA565" s="1048"/>
      <c r="RHB565" s="1047"/>
      <c r="RHC565" s="1047"/>
      <c r="RHD565" s="741"/>
      <c r="RHE565" s="992"/>
      <c r="RHF565" s="1049"/>
      <c r="RHG565" s="1050"/>
      <c r="RHH565" s="743"/>
      <c r="RHI565" s="928"/>
      <c r="RHJ565" s="740"/>
      <c r="RHK565" s="744"/>
      <c r="RHL565" s="744"/>
      <c r="RHM565" s="742"/>
      <c r="RHN565" s="1047"/>
      <c r="RHO565" s="744"/>
      <c r="RHP565" s="744"/>
      <c r="RHQ565" s="1047"/>
      <c r="RHR565" s="1047"/>
      <c r="RHS565" s="1048"/>
      <c r="RHT565" s="1047"/>
      <c r="RHU565" s="1047"/>
      <c r="RHV565" s="741"/>
      <c r="RHW565" s="992"/>
      <c r="RHX565" s="1049"/>
      <c r="RHY565" s="1050"/>
      <c r="RHZ565" s="743"/>
      <c r="RIA565" s="928"/>
      <c r="RIB565" s="740"/>
      <c r="RIC565" s="744"/>
      <c r="RID565" s="744"/>
      <c r="RIE565" s="742"/>
      <c r="RIF565" s="1047"/>
      <c r="RIG565" s="744"/>
      <c r="RIH565" s="744"/>
      <c r="RII565" s="1047"/>
      <c r="RIJ565" s="1047"/>
      <c r="RIK565" s="1048"/>
      <c r="RIL565" s="1047"/>
      <c r="RIM565" s="1047"/>
      <c r="RIN565" s="741"/>
      <c r="RIO565" s="992"/>
      <c r="RIP565" s="1049"/>
      <c r="RIQ565" s="1050"/>
      <c r="RIR565" s="743"/>
      <c r="RIS565" s="928"/>
      <c r="RIT565" s="740"/>
      <c r="RIU565" s="744"/>
      <c r="RIV565" s="744"/>
      <c r="RIW565" s="742"/>
      <c r="RIX565" s="1047"/>
      <c r="RIY565" s="744"/>
      <c r="RIZ565" s="744"/>
      <c r="RJA565" s="1047"/>
      <c r="RJB565" s="1047"/>
      <c r="RJC565" s="1048"/>
      <c r="RJD565" s="1047"/>
      <c r="RJE565" s="1047"/>
      <c r="RJF565" s="741"/>
      <c r="RJG565" s="992"/>
      <c r="RJH565" s="1049"/>
      <c r="RJI565" s="1050"/>
      <c r="RJJ565" s="743"/>
      <c r="RJK565" s="928"/>
      <c r="RJL565" s="740"/>
      <c r="RJM565" s="744"/>
      <c r="RJN565" s="744"/>
      <c r="RJO565" s="742"/>
      <c r="RJP565" s="1047"/>
      <c r="RJQ565" s="744"/>
      <c r="RJR565" s="744"/>
      <c r="RJS565" s="1047"/>
      <c r="RJT565" s="1047"/>
      <c r="RJU565" s="1048"/>
      <c r="RJV565" s="1047"/>
      <c r="RJW565" s="1047"/>
      <c r="RJX565" s="741"/>
      <c r="RJY565" s="992"/>
      <c r="RJZ565" s="1049"/>
      <c r="RKA565" s="1050"/>
      <c r="RKB565" s="743"/>
      <c r="RKC565" s="928"/>
      <c r="RKD565" s="740"/>
      <c r="RKE565" s="744"/>
      <c r="RKF565" s="744"/>
      <c r="RKG565" s="742"/>
      <c r="RKH565" s="1047"/>
      <c r="RKI565" s="744"/>
      <c r="RKJ565" s="744"/>
      <c r="RKK565" s="1047"/>
      <c r="RKL565" s="1047"/>
      <c r="RKM565" s="1048"/>
      <c r="RKN565" s="1047"/>
      <c r="RKO565" s="1047"/>
      <c r="RKP565" s="741"/>
      <c r="RKQ565" s="992"/>
      <c r="RKR565" s="1049"/>
      <c r="RKS565" s="1050"/>
      <c r="RKT565" s="743"/>
      <c r="RKU565" s="928"/>
      <c r="RKV565" s="740"/>
      <c r="RKW565" s="744"/>
      <c r="RKX565" s="744"/>
      <c r="RKY565" s="742"/>
      <c r="RKZ565" s="1047"/>
      <c r="RLA565" s="744"/>
      <c r="RLB565" s="744"/>
      <c r="RLC565" s="1047"/>
      <c r="RLD565" s="1047"/>
      <c r="RLE565" s="1048"/>
      <c r="RLF565" s="1047"/>
      <c r="RLG565" s="1047"/>
      <c r="RLH565" s="741"/>
      <c r="RLI565" s="992"/>
      <c r="RLJ565" s="1049"/>
      <c r="RLK565" s="1050"/>
      <c r="RLL565" s="743"/>
      <c r="RLM565" s="928"/>
      <c r="RLN565" s="740"/>
      <c r="RLO565" s="744"/>
      <c r="RLP565" s="744"/>
      <c r="RLQ565" s="742"/>
      <c r="RLR565" s="1047"/>
      <c r="RLS565" s="744"/>
      <c r="RLT565" s="744"/>
      <c r="RLU565" s="1047"/>
      <c r="RLV565" s="1047"/>
      <c r="RLW565" s="1048"/>
      <c r="RLX565" s="1047"/>
      <c r="RLY565" s="1047"/>
      <c r="RLZ565" s="741"/>
      <c r="RMA565" s="992"/>
      <c r="RMB565" s="1049"/>
      <c r="RMC565" s="1050"/>
      <c r="RMD565" s="743"/>
      <c r="RME565" s="928"/>
      <c r="RMF565" s="740"/>
      <c r="RMG565" s="744"/>
      <c r="RMH565" s="744"/>
      <c r="RMI565" s="742"/>
      <c r="RMJ565" s="1047"/>
      <c r="RMK565" s="744"/>
      <c r="RML565" s="744"/>
      <c r="RMM565" s="1047"/>
      <c r="RMN565" s="1047"/>
      <c r="RMO565" s="1048"/>
      <c r="RMP565" s="1047"/>
      <c r="RMQ565" s="1047"/>
      <c r="RMR565" s="741"/>
      <c r="RMS565" s="992"/>
      <c r="RMT565" s="1049"/>
      <c r="RMU565" s="1050"/>
      <c r="RMV565" s="743"/>
      <c r="RMW565" s="928"/>
      <c r="RMX565" s="740"/>
      <c r="RMY565" s="744"/>
      <c r="RMZ565" s="744"/>
      <c r="RNA565" s="742"/>
      <c r="RNB565" s="1047"/>
      <c r="RNC565" s="744"/>
      <c r="RND565" s="744"/>
      <c r="RNE565" s="1047"/>
      <c r="RNF565" s="1047"/>
      <c r="RNG565" s="1048"/>
      <c r="RNH565" s="1047"/>
      <c r="RNI565" s="1047"/>
      <c r="RNJ565" s="741"/>
      <c r="RNK565" s="992"/>
      <c r="RNL565" s="1049"/>
      <c r="RNM565" s="1050"/>
      <c r="RNN565" s="743"/>
      <c r="RNO565" s="928"/>
      <c r="RNP565" s="740"/>
      <c r="RNQ565" s="744"/>
      <c r="RNR565" s="744"/>
      <c r="RNS565" s="742"/>
      <c r="RNT565" s="1047"/>
      <c r="RNU565" s="744"/>
      <c r="RNV565" s="744"/>
      <c r="RNW565" s="1047"/>
      <c r="RNX565" s="1047"/>
      <c r="RNY565" s="1048"/>
      <c r="RNZ565" s="1047"/>
      <c r="ROA565" s="1047"/>
      <c r="ROB565" s="741"/>
      <c r="ROC565" s="992"/>
      <c r="ROD565" s="1049"/>
      <c r="ROE565" s="1050"/>
      <c r="ROF565" s="743"/>
      <c r="ROG565" s="928"/>
      <c r="ROH565" s="740"/>
      <c r="ROI565" s="744"/>
      <c r="ROJ565" s="744"/>
      <c r="ROK565" s="742"/>
      <c r="ROL565" s="1047"/>
      <c r="ROM565" s="744"/>
      <c r="RON565" s="744"/>
      <c r="ROO565" s="1047"/>
      <c r="ROP565" s="1047"/>
      <c r="ROQ565" s="1048"/>
      <c r="ROR565" s="1047"/>
      <c r="ROS565" s="1047"/>
      <c r="ROT565" s="741"/>
      <c r="ROU565" s="992"/>
      <c r="ROV565" s="1049"/>
      <c r="ROW565" s="1050"/>
      <c r="ROX565" s="743"/>
      <c r="ROY565" s="928"/>
      <c r="ROZ565" s="740"/>
      <c r="RPA565" s="744"/>
      <c r="RPB565" s="744"/>
      <c r="RPC565" s="742"/>
      <c r="RPD565" s="1047"/>
      <c r="RPE565" s="744"/>
      <c r="RPF565" s="744"/>
      <c r="RPG565" s="1047"/>
      <c r="RPH565" s="1047"/>
      <c r="RPI565" s="1048"/>
      <c r="RPJ565" s="1047"/>
      <c r="RPK565" s="1047"/>
      <c r="RPL565" s="741"/>
      <c r="RPM565" s="992"/>
      <c r="RPN565" s="1049"/>
      <c r="RPO565" s="1050"/>
      <c r="RPP565" s="743"/>
      <c r="RPQ565" s="928"/>
      <c r="RPR565" s="740"/>
      <c r="RPS565" s="744"/>
      <c r="RPT565" s="744"/>
      <c r="RPU565" s="742"/>
      <c r="RPV565" s="1047"/>
      <c r="RPW565" s="744"/>
      <c r="RPX565" s="744"/>
      <c r="RPY565" s="1047"/>
      <c r="RPZ565" s="1047"/>
      <c r="RQA565" s="1048"/>
      <c r="RQB565" s="1047"/>
      <c r="RQC565" s="1047"/>
      <c r="RQD565" s="741"/>
      <c r="RQE565" s="992"/>
      <c r="RQF565" s="1049"/>
      <c r="RQG565" s="1050"/>
      <c r="RQH565" s="743"/>
      <c r="RQI565" s="928"/>
      <c r="RQJ565" s="740"/>
      <c r="RQK565" s="744"/>
      <c r="RQL565" s="744"/>
      <c r="RQM565" s="742"/>
      <c r="RQN565" s="1047"/>
      <c r="RQO565" s="744"/>
      <c r="RQP565" s="744"/>
      <c r="RQQ565" s="1047"/>
      <c r="RQR565" s="1047"/>
      <c r="RQS565" s="1048"/>
      <c r="RQT565" s="1047"/>
      <c r="RQU565" s="1047"/>
      <c r="RQV565" s="741"/>
      <c r="RQW565" s="992"/>
      <c r="RQX565" s="1049"/>
      <c r="RQY565" s="1050"/>
      <c r="RQZ565" s="743"/>
      <c r="RRA565" s="928"/>
      <c r="RRB565" s="740"/>
      <c r="RRC565" s="744"/>
      <c r="RRD565" s="744"/>
      <c r="RRE565" s="742"/>
      <c r="RRF565" s="1047"/>
      <c r="RRG565" s="744"/>
      <c r="RRH565" s="744"/>
      <c r="RRI565" s="1047"/>
      <c r="RRJ565" s="1047"/>
      <c r="RRK565" s="1048"/>
      <c r="RRL565" s="1047"/>
      <c r="RRM565" s="1047"/>
      <c r="RRN565" s="741"/>
      <c r="RRO565" s="992"/>
      <c r="RRP565" s="1049"/>
      <c r="RRQ565" s="1050"/>
      <c r="RRR565" s="743"/>
      <c r="RRS565" s="928"/>
      <c r="RRT565" s="740"/>
      <c r="RRU565" s="744"/>
      <c r="RRV565" s="744"/>
      <c r="RRW565" s="742"/>
      <c r="RRX565" s="1047"/>
      <c r="RRY565" s="744"/>
      <c r="RRZ565" s="744"/>
      <c r="RSA565" s="1047"/>
      <c r="RSB565" s="1047"/>
      <c r="RSC565" s="1048"/>
      <c r="RSD565" s="1047"/>
      <c r="RSE565" s="1047"/>
      <c r="RSF565" s="741"/>
      <c r="RSG565" s="992"/>
      <c r="RSH565" s="1049"/>
      <c r="RSI565" s="1050"/>
      <c r="RSJ565" s="743"/>
      <c r="RSK565" s="928"/>
      <c r="RSL565" s="740"/>
      <c r="RSM565" s="744"/>
      <c r="RSN565" s="744"/>
      <c r="RSO565" s="742"/>
      <c r="RSP565" s="1047"/>
      <c r="RSQ565" s="744"/>
      <c r="RSR565" s="744"/>
      <c r="RSS565" s="1047"/>
      <c r="RST565" s="1047"/>
      <c r="RSU565" s="1048"/>
      <c r="RSV565" s="1047"/>
      <c r="RSW565" s="1047"/>
      <c r="RSX565" s="741"/>
      <c r="RSY565" s="992"/>
      <c r="RSZ565" s="1049"/>
      <c r="RTA565" s="1050"/>
      <c r="RTB565" s="743"/>
      <c r="RTC565" s="928"/>
      <c r="RTD565" s="740"/>
      <c r="RTE565" s="744"/>
      <c r="RTF565" s="744"/>
      <c r="RTG565" s="742"/>
      <c r="RTH565" s="1047"/>
      <c r="RTI565" s="744"/>
      <c r="RTJ565" s="744"/>
      <c r="RTK565" s="1047"/>
      <c r="RTL565" s="1047"/>
      <c r="RTM565" s="1048"/>
      <c r="RTN565" s="1047"/>
      <c r="RTO565" s="1047"/>
      <c r="RTP565" s="741"/>
      <c r="RTQ565" s="992"/>
      <c r="RTR565" s="1049"/>
      <c r="RTS565" s="1050"/>
      <c r="RTT565" s="743"/>
      <c r="RTU565" s="928"/>
      <c r="RTV565" s="740"/>
      <c r="RTW565" s="744"/>
      <c r="RTX565" s="744"/>
      <c r="RTY565" s="742"/>
      <c r="RTZ565" s="1047"/>
      <c r="RUA565" s="744"/>
      <c r="RUB565" s="744"/>
      <c r="RUC565" s="1047"/>
      <c r="RUD565" s="1047"/>
      <c r="RUE565" s="1048"/>
      <c r="RUF565" s="1047"/>
      <c r="RUG565" s="1047"/>
      <c r="RUH565" s="741"/>
      <c r="RUI565" s="992"/>
      <c r="RUJ565" s="1049"/>
      <c r="RUK565" s="1050"/>
      <c r="RUL565" s="743"/>
      <c r="RUM565" s="928"/>
      <c r="RUN565" s="740"/>
      <c r="RUO565" s="744"/>
      <c r="RUP565" s="744"/>
      <c r="RUQ565" s="742"/>
      <c r="RUR565" s="1047"/>
      <c r="RUS565" s="744"/>
      <c r="RUT565" s="744"/>
      <c r="RUU565" s="1047"/>
      <c r="RUV565" s="1047"/>
      <c r="RUW565" s="1048"/>
      <c r="RUX565" s="1047"/>
      <c r="RUY565" s="1047"/>
      <c r="RUZ565" s="741"/>
      <c r="RVA565" s="992"/>
      <c r="RVB565" s="1049"/>
      <c r="RVC565" s="1050"/>
      <c r="RVD565" s="743"/>
      <c r="RVE565" s="928"/>
      <c r="RVF565" s="740"/>
      <c r="RVG565" s="744"/>
      <c r="RVH565" s="744"/>
      <c r="RVI565" s="742"/>
      <c r="RVJ565" s="1047"/>
      <c r="RVK565" s="744"/>
      <c r="RVL565" s="744"/>
      <c r="RVM565" s="1047"/>
      <c r="RVN565" s="1047"/>
      <c r="RVO565" s="1048"/>
      <c r="RVP565" s="1047"/>
      <c r="RVQ565" s="1047"/>
      <c r="RVR565" s="741"/>
      <c r="RVS565" s="992"/>
      <c r="RVT565" s="1049"/>
      <c r="RVU565" s="1050"/>
      <c r="RVV565" s="743"/>
      <c r="RVW565" s="928"/>
      <c r="RVX565" s="740"/>
      <c r="RVY565" s="744"/>
      <c r="RVZ565" s="744"/>
      <c r="RWA565" s="742"/>
      <c r="RWB565" s="1047"/>
      <c r="RWC565" s="744"/>
      <c r="RWD565" s="744"/>
      <c r="RWE565" s="1047"/>
      <c r="RWF565" s="1047"/>
      <c r="RWG565" s="1048"/>
      <c r="RWH565" s="1047"/>
      <c r="RWI565" s="1047"/>
      <c r="RWJ565" s="741"/>
      <c r="RWK565" s="992"/>
      <c r="RWL565" s="1049"/>
      <c r="RWM565" s="1050"/>
      <c r="RWN565" s="743"/>
      <c r="RWO565" s="928"/>
      <c r="RWP565" s="740"/>
      <c r="RWQ565" s="744"/>
      <c r="RWR565" s="744"/>
      <c r="RWS565" s="742"/>
      <c r="RWT565" s="1047"/>
      <c r="RWU565" s="744"/>
      <c r="RWV565" s="744"/>
      <c r="RWW565" s="1047"/>
      <c r="RWX565" s="1047"/>
      <c r="RWY565" s="1048"/>
      <c r="RWZ565" s="1047"/>
      <c r="RXA565" s="1047"/>
      <c r="RXB565" s="741"/>
      <c r="RXC565" s="992"/>
      <c r="RXD565" s="1049"/>
      <c r="RXE565" s="1050"/>
      <c r="RXF565" s="743"/>
      <c r="RXG565" s="928"/>
      <c r="RXH565" s="740"/>
      <c r="RXI565" s="744"/>
      <c r="RXJ565" s="744"/>
      <c r="RXK565" s="742"/>
      <c r="RXL565" s="1047"/>
      <c r="RXM565" s="744"/>
      <c r="RXN565" s="744"/>
      <c r="RXO565" s="1047"/>
      <c r="RXP565" s="1047"/>
      <c r="RXQ565" s="1048"/>
      <c r="RXR565" s="1047"/>
      <c r="RXS565" s="1047"/>
      <c r="RXT565" s="741"/>
      <c r="RXU565" s="992"/>
      <c r="RXV565" s="1049"/>
      <c r="RXW565" s="1050"/>
      <c r="RXX565" s="743"/>
      <c r="RXY565" s="928"/>
      <c r="RXZ565" s="740"/>
      <c r="RYA565" s="744"/>
      <c r="RYB565" s="744"/>
      <c r="RYC565" s="742"/>
      <c r="RYD565" s="1047"/>
      <c r="RYE565" s="744"/>
      <c r="RYF565" s="744"/>
      <c r="RYG565" s="1047"/>
      <c r="RYH565" s="1047"/>
      <c r="RYI565" s="1048"/>
      <c r="RYJ565" s="1047"/>
      <c r="RYK565" s="1047"/>
      <c r="RYL565" s="741"/>
      <c r="RYM565" s="992"/>
      <c r="RYN565" s="1049"/>
      <c r="RYO565" s="1050"/>
      <c r="RYP565" s="743"/>
      <c r="RYQ565" s="928"/>
      <c r="RYR565" s="740"/>
      <c r="RYS565" s="744"/>
      <c r="RYT565" s="744"/>
      <c r="RYU565" s="742"/>
      <c r="RYV565" s="1047"/>
      <c r="RYW565" s="744"/>
      <c r="RYX565" s="744"/>
      <c r="RYY565" s="1047"/>
      <c r="RYZ565" s="1047"/>
      <c r="RZA565" s="1048"/>
      <c r="RZB565" s="1047"/>
      <c r="RZC565" s="1047"/>
      <c r="RZD565" s="741"/>
      <c r="RZE565" s="992"/>
      <c r="RZF565" s="1049"/>
      <c r="RZG565" s="1050"/>
      <c r="RZH565" s="743"/>
      <c r="RZI565" s="928"/>
      <c r="RZJ565" s="740"/>
      <c r="RZK565" s="744"/>
      <c r="RZL565" s="744"/>
      <c r="RZM565" s="742"/>
      <c r="RZN565" s="1047"/>
      <c r="RZO565" s="744"/>
      <c r="RZP565" s="744"/>
      <c r="RZQ565" s="1047"/>
      <c r="RZR565" s="1047"/>
      <c r="RZS565" s="1048"/>
      <c r="RZT565" s="1047"/>
      <c r="RZU565" s="1047"/>
      <c r="RZV565" s="741"/>
      <c r="RZW565" s="992"/>
      <c r="RZX565" s="1049"/>
      <c r="RZY565" s="1050"/>
      <c r="RZZ565" s="743"/>
      <c r="SAA565" s="928"/>
      <c r="SAB565" s="740"/>
      <c r="SAC565" s="744"/>
      <c r="SAD565" s="744"/>
      <c r="SAE565" s="742"/>
      <c r="SAF565" s="1047"/>
      <c r="SAG565" s="744"/>
      <c r="SAH565" s="744"/>
      <c r="SAI565" s="1047"/>
      <c r="SAJ565" s="1047"/>
      <c r="SAK565" s="1048"/>
      <c r="SAL565" s="1047"/>
      <c r="SAM565" s="1047"/>
      <c r="SAN565" s="741"/>
      <c r="SAO565" s="992"/>
      <c r="SAP565" s="1049"/>
      <c r="SAQ565" s="1050"/>
      <c r="SAR565" s="743"/>
      <c r="SAS565" s="928"/>
      <c r="SAT565" s="740"/>
      <c r="SAU565" s="744"/>
      <c r="SAV565" s="744"/>
      <c r="SAW565" s="742"/>
      <c r="SAX565" s="1047"/>
      <c r="SAY565" s="744"/>
      <c r="SAZ565" s="744"/>
      <c r="SBA565" s="1047"/>
      <c r="SBB565" s="1047"/>
      <c r="SBC565" s="1048"/>
      <c r="SBD565" s="1047"/>
      <c r="SBE565" s="1047"/>
      <c r="SBF565" s="741"/>
      <c r="SBG565" s="992"/>
      <c r="SBH565" s="1049"/>
      <c r="SBI565" s="1050"/>
      <c r="SBJ565" s="743"/>
      <c r="SBK565" s="928"/>
      <c r="SBL565" s="740"/>
      <c r="SBM565" s="744"/>
      <c r="SBN565" s="744"/>
      <c r="SBO565" s="742"/>
      <c r="SBP565" s="1047"/>
      <c r="SBQ565" s="744"/>
      <c r="SBR565" s="744"/>
      <c r="SBS565" s="1047"/>
      <c r="SBT565" s="1047"/>
      <c r="SBU565" s="1048"/>
      <c r="SBV565" s="1047"/>
      <c r="SBW565" s="1047"/>
      <c r="SBX565" s="741"/>
      <c r="SBY565" s="992"/>
      <c r="SBZ565" s="1049"/>
      <c r="SCA565" s="1050"/>
      <c r="SCB565" s="743"/>
      <c r="SCC565" s="928"/>
      <c r="SCD565" s="740"/>
      <c r="SCE565" s="744"/>
      <c r="SCF565" s="744"/>
      <c r="SCG565" s="742"/>
      <c r="SCH565" s="1047"/>
      <c r="SCI565" s="744"/>
      <c r="SCJ565" s="744"/>
      <c r="SCK565" s="1047"/>
      <c r="SCL565" s="1047"/>
      <c r="SCM565" s="1048"/>
      <c r="SCN565" s="1047"/>
      <c r="SCO565" s="1047"/>
      <c r="SCP565" s="741"/>
      <c r="SCQ565" s="992"/>
      <c r="SCR565" s="1049"/>
      <c r="SCS565" s="1050"/>
      <c r="SCT565" s="743"/>
      <c r="SCU565" s="928"/>
      <c r="SCV565" s="740"/>
      <c r="SCW565" s="744"/>
      <c r="SCX565" s="744"/>
      <c r="SCY565" s="742"/>
      <c r="SCZ565" s="1047"/>
      <c r="SDA565" s="744"/>
      <c r="SDB565" s="744"/>
      <c r="SDC565" s="1047"/>
      <c r="SDD565" s="1047"/>
      <c r="SDE565" s="1048"/>
      <c r="SDF565" s="1047"/>
      <c r="SDG565" s="1047"/>
      <c r="SDH565" s="741"/>
      <c r="SDI565" s="992"/>
      <c r="SDJ565" s="1049"/>
      <c r="SDK565" s="1050"/>
      <c r="SDL565" s="743"/>
      <c r="SDM565" s="928"/>
      <c r="SDN565" s="740"/>
      <c r="SDO565" s="744"/>
      <c r="SDP565" s="744"/>
      <c r="SDQ565" s="742"/>
      <c r="SDR565" s="1047"/>
      <c r="SDS565" s="744"/>
      <c r="SDT565" s="744"/>
      <c r="SDU565" s="1047"/>
      <c r="SDV565" s="1047"/>
      <c r="SDW565" s="1048"/>
      <c r="SDX565" s="1047"/>
      <c r="SDY565" s="1047"/>
      <c r="SDZ565" s="741"/>
      <c r="SEA565" s="992"/>
      <c r="SEB565" s="1049"/>
      <c r="SEC565" s="1050"/>
      <c r="SED565" s="743"/>
      <c r="SEE565" s="928"/>
      <c r="SEF565" s="740"/>
      <c r="SEG565" s="744"/>
      <c r="SEH565" s="744"/>
      <c r="SEI565" s="742"/>
      <c r="SEJ565" s="1047"/>
      <c r="SEK565" s="744"/>
      <c r="SEL565" s="744"/>
      <c r="SEM565" s="1047"/>
      <c r="SEN565" s="1047"/>
      <c r="SEO565" s="1048"/>
      <c r="SEP565" s="1047"/>
      <c r="SEQ565" s="1047"/>
      <c r="SER565" s="741"/>
      <c r="SES565" s="992"/>
      <c r="SET565" s="1049"/>
      <c r="SEU565" s="1050"/>
      <c r="SEV565" s="743"/>
      <c r="SEW565" s="928"/>
      <c r="SEX565" s="740"/>
      <c r="SEY565" s="744"/>
      <c r="SEZ565" s="744"/>
      <c r="SFA565" s="742"/>
      <c r="SFB565" s="1047"/>
      <c r="SFC565" s="744"/>
      <c r="SFD565" s="744"/>
      <c r="SFE565" s="1047"/>
      <c r="SFF565" s="1047"/>
      <c r="SFG565" s="1048"/>
      <c r="SFH565" s="1047"/>
      <c r="SFI565" s="1047"/>
      <c r="SFJ565" s="741"/>
      <c r="SFK565" s="992"/>
      <c r="SFL565" s="1049"/>
      <c r="SFM565" s="1050"/>
      <c r="SFN565" s="743"/>
      <c r="SFO565" s="928"/>
      <c r="SFP565" s="740"/>
      <c r="SFQ565" s="744"/>
      <c r="SFR565" s="744"/>
      <c r="SFS565" s="742"/>
      <c r="SFT565" s="1047"/>
      <c r="SFU565" s="744"/>
      <c r="SFV565" s="744"/>
      <c r="SFW565" s="1047"/>
      <c r="SFX565" s="1047"/>
      <c r="SFY565" s="1048"/>
      <c r="SFZ565" s="1047"/>
      <c r="SGA565" s="1047"/>
      <c r="SGB565" s="741"/>
      <c r="SGC565" s="992"/>
      <c r="SGD565" s="1049"/>
      <c r="SGE565" s="1050"/>
      <c r="SGF565" s="743"/>
      <c r="SGG565" s="928"/>
      <c r="SGH565" s="740"/>
      <c r="SGI565" s="744"/>
      <c r="SGJ565" s="744"/>
      <c r="SGK565" s="742"/>
      <c r="SGL565" s="1047"/>
      <c r="SGM565" s="744"/>
      <c r="SGN565" s="744"/>
      <c r="SGO565" s="1047"/>
      <c r="SGP565" s="1047"/>
      <c r="SGQ565" s="1048"/>
      <c r="SGR565" s="1047"/>
      <c r="SGS565" s="1047"/>
      <c r="SGT565" s="741"/>
      <c r="SGU565" s="992"/>
      <c r="SGV565" s="1049"/>
      <c r="SGW565" s="1050"/>
      <c r="SGX565" s="743"/>
      <c r="SGY565" s="928"/>
      <c r="SGZ565" s="740"/>
      <c r="SHA565" s="744"/>
      <c r="SHB565" s="744"/>
      <c r="SHC565" s="742"/>
      <c r="SHD565" s="1047"/>
      <c r="SHE565" s="744"/>
      <c r="SHF565" s="744"/>
      <c r="SHG565" s="1047"/>
      <c r="SHH565" s="1047"/>
      <c r="SHI565" s="1048"/>
      <c r="SHJ565" s="1047"/>
      <c r="SHK565" s="1047"/>
      <c r="SHL565" s="741"/>
      <c r="SHM565" s="992"/>
      <c r="SHN565" s="1049"/>
      <c r="SHO565" s="1050"/>
      <c r="SHP565" s="743"/>
      <c r="SHQ565" s="928"/>
      <c r="SHR565" s="740"/>
      <c r="SHS565" s="744"/>
      <c r="SHT565" s="744"/>
      <c r="SHU565" s="742"/>
      <c r="SHV565" s="1047"/>
      <c r="SHW565" s="744"/>
      <c r="SHX565" s="744"/>
      <c r="SHY565" s="1047"/>
      <c r="SHZ565" s="1047"/>
      <c r="SIA565" s="1048"/>
      <c r="SIB565" s="1047"/>
      <c r="SIC565" s="1047"/>
      <c r="SID565" s="741"/>
      <c r="SIE565" s="992"/>
      <c r="SIF565" s="1049"/>
      <c r="SIG565" s="1050"/>
      <c r="SIH565" s="743"/>
      <c r="SII565" s="928"/>
      <c r="SIJ565" s="740"/>
      <c r="SIK565" s="744"/>
      <c r="SIL565" s="744"/>
      <c r="SIM565" s="742"/>
      <c r="SIN565" s="1047"/>
      <c r="SIO565" s="744"/>
      <c r="SIP565" s="744"/>
      <c r="SIQ565" s="1047"/>
      <c r="SIR565" s="1047"/>
      <c r="SIS565" s="1048"/>
      <c r="SIT565" s="1047"/>
      <c r="SIU565" s="1047"/>
      <c r="SIV565" s="741"/>
      <c r="SIW565" s="992"/>
      <c r="SIX565" s="1049"/>
      <c r="SIY565" s="1050"/>
      <c r="SIZ565" s="743"/>
      <c r="SJA565" s="928"/>
      <c r="SJB565" s="740"/>
      <c r="SJC565" s="744"/>
      <c r="SJD565" s="744"/>
      <c r="SJE565" s="742"/>
      <c r="SJF565" s="1047"/>
      <c r="SJG565" s="744"/>
      <c r="SJH565" s="744"/>
      <c r="SJI565" s="1047"/>
      <c r="SJJ565" s="1047"/>
      <c r="SJK565" s="1048"/>
      <c r="SJL565" s="1047"/>
      <c r="SJM565" s="1047"/>
      <c r="SJN565" s="741"/>
      <c r="SJO565" s="992"/>
      <c r="SJP565" s="1049"/>
      <c r="SJQ565" s="1050"/>
      <c r="SJR565" s="743"/>
      <c r="SJS565" s="928"/>
      <c r="SJT565" s="740"/>
      <c r="SJU565" s="744"/>
      <c r="SJV565" s="744"/>
      <c r="SJW565" s="742"/>
      <c r="SJX565" s="1047"/>
      <c r="SJY565" s="744"/>
      <c r="SJZ565" s="744"/>
      <c r="SKA565" s="1047"/>
      <c r="SKB565" s="1047"/>
      <c r="SKC565" s="1048"/>
      <c r="SKD565" s="1047"/>
      <c r="SKE565" s="1047"/>
      <c r="SKF565" s="741"/>
      <c r="SKG565" s="992"/>
      <c r="SKH565" s="1049"/>
      <c r="SKI565" s="1050"/>
      <c r="SKJ565" s="743"/>
      <c r="SKK565" s="928"/>
      <c r="SKL565" s="740"/>
      <c r="SKM565" s="744"/>
      <c r="SKN565" s="744"/>
      <c r="SKO565" s="742"/>
      <c r="SKP565" s="1047"/>
      <c r="SKQ565" s="744"/>
      <c r="SKR565" s="744"/>
      <c r="SKS565" s="1047"/>
      <c r="SKT565" s="1047"/>
      <c r="SKU565" s="1048"/>
      <c r="SKV565" s="1047"/>
      <c r="SKW565" s="1047"/>
      <c r="SKX565" s="741"/>
      <c r="SKY565" s="992"/>
      <c r="SKZ565" s="1049"/>
      <c r="SLA565" s="1050"/>
      <c r="SLB565" s="743"/>
      <c r="SLC565" s="928"/>
      <c r="SLD565" s="740"/>
      <c r="SLE565" s="744"/>
      <c r="SLF565" s="744"/>
      <c r="SLG565" s="742"/>
      <c r="SLH565" s="1047"/>
      <c r="SLI565" s="744"/>
      <c r="SLJ565" s="744"/>
      <c r="SLK565" s="1047"/>
      <c r="SLL565" s="1047"/>
      <c r="SLM565" s="1048"/>
      <c r="SLN565" s="1047"/>
      <c r="SLO565" s="1047"/>
      <c r="SLP565" s="741"/>
      <c r="SLQ565" s="992"/>
      <c r="SLR565" s="1049"/>
      <c r="SLS565" s="1050"/>
      <c r="SLT565" s="743"/>
      <c r="SLU565" s="928"/>
      <c r="SLV565" s="740"/>
      <c r="SLW565" s="744"/>
      <c r="SLX565" s="744"/>
      <c r="SLY565" s="742"/>
      <c r="SLZ565" s="1047"/>
      <c r="SMA565" s="744"/>
      <c r="SMB565" s="744"/>
      <c r="SMC565" s="1047"/>
      <c r="SMD565" s="1047"/>
      <c r="SME565" s="1048"/>
      <c r="SMF565" s="1047"/>
      <c r="SMG565" s="1047"/>
      <c r="SMH565" s="741"/>
      <c r="SMI565" s="992"/>
      <c r="SMJ565" s="1049"/>
      <c r="SMK565" s="1050"/>
      <c r="SML565" s="743"/>
      <c r="SMM565" s="928"/>
      <c r="SMN565" s="740"/>
      <c r="SMO565" s="744"/>
      <c r="SMP565" s="744"/>
      <c r="SMQ565" s="742"/>
      <c r="SMR565" s="1047"/>
      <c r="SMS565" s="744"/>
      <c r="SMT565" s="744"/>
      <c r="SMU565" s="1047"/>
      <c r="SMV565" s="1047"/>
      <c r="SMW565" s="1048"/>
      <c r="SMX565" s="1047"/>
      <c r="SMY565" s="1047"/>
      <c r="SMZ565" s="741"/>
      <c r="SNA565" s="992"/>
      <c r="SNB565" s="1049"/>
      <c r="SNC565" s="1050"/>
      <c r="SND565" s="743"/>
      <c r="SNE565" s="928"/>
      <c r="SNF565" s="740"/>
      <c r="SNG565" s="744"/>
      <c r="SNH565" s="744"/>
      <c r="SNI565" s="742"/>
      <c r="SNJ565" s="1047"/>
      <c r="SNK565" s="744"/>
      <c r="SNL565" s="744"/>
      <c r="SNM565" s="1047"/>
      <c r="SNN565" s="1047"/>
      <c r="SNO565" s="1048"/>
      <c r="SNP565" s="1047"/>
      <c r="SNQ565" s="1047"/>
      <c r="SNR565" s="741"/>
      <c r="SNS565" s="992"/>
      <c r="SNT565" s="1049"/>
      <c r="SNU565" s="1050"/>
      <c r="SNV565" s="743"/>
      <c r="SNW565" s="928"/>
      <c r="SNX565" s="740"/>
      <c r="SNY565" s="744"/>
      <c r="SNZ565" s="744"/>
      <c r="SOA565" s="742"/>
      <c r="SOB565" s="1047"/>
      <c r="SOC565" s="744"/>
      <c r="SOD565" s="744"/>
      <c r="SOE565" s="1047"/>
      <c r="SOF565" s="1047"/>
      <c r="SOG565" s="1048"/>
      <c r="SOH565" s="1047"/>
      <c r="SOI565" s="1047"/>
      <c r="SOJ565" s="741"/>
      <c r="SOK565" s="992"/>
      <c r="SOL565" s="1049"/>
      <c r="SOM565" s="1050"/>
      <c r="SON565" s="743"/>
      <c r="SOO565" s="928"/>
      <c r="SOP565" s="740"/>
      <c r="SOQ565" s="744"/>
      <c r="SOR565" s="744"/>
      <c r="SOS565" s="742"/>
      <c r="SOT565" s="1047"/>
      <c r="SOU565" s="744"/>
      <c r="SOV565" s="744"/>
      <c r="SOW565" s="1047"/>
      <c r="SOX565" s="1047"/>
      <c r="SOY565" s="1048"/>
      <c r="SOZ565" s="1047"/>
      <c r="SPA565" s="1047"/>
      <c r="SPB565" s="741"/>
      <c r="SPC565" s="992"/>
      <c r="SPD565" s="1049"/>
      <c r="SPE565" s="1050"/>
      <c r="SPF565" s="743"/>
      <c r="SPG565" s="928"/>
      <c r="SPH565" s="740"/>
      <c r="SPI565" s="744"/>
      <c r="SPJ565" s="744"/>
      <c r="SPK565" s="742"/>
      <c r="SPL565" s="1047"/>
      <c r="SPM565" s="744"/>
      <c r="SPN565" s="744"/>
      <c r="SPO565" s="1047"/>
      <c r="SPP565" s="1047"/>
      <c r="SPQ565" s="1048"/>
      <c r="SPR565" s="1047"/>
      <c r="SPS565" s="1047"/>
      <c r="SPT565" s="741"/>
      <c r="SPU565" s="992"/>
      <c r="SPV565" s="1049"/>
      <c r="SPW565" s="1050"/>
      <c r="SPX565" s="743"/>
      <c r="SPY565" s="928"/>
      <c r="SPZ565" s="740"/>
      <c r="SQA565" s="744"/>
      <c r="SQB565" s="744"/>
      <c r="SQC565" s="742"/>
      <c r="SQD565" s="1047"/>
      <c r="SQE565" s="744"/>
      <c r="SQF565" s="744"/>
      <c r="SQG565" s="1047"/>
      <c r="SQH565" s="1047"/>
      <c r="SQI565" s="1048"/>
      <c r="SQJ565" s="1047"/>
      <c r="SQK565" s="1047"/>
      <c r="SQL565" s="741"/>
      <c r="SQM565" s="992"/>
      <c r="SQN565" s="1049"/>
      <c r="SQO565" s="1050"/>
      <c r="SQP565" s="743"/>
      <c r="SQQ565" s="928"/>
      <c r="SQR565" s="740"/>
      <c r="SQS565" s="744"/>
      <c r="SQT565" s="744"/>
      <c r="SQU565" s="742"/>
      <c r="SQV565" s="1047"/>
      <c r="SQW565" s="744"/>
      <c r="SQX565" s="744"/>
      <c r="SQY565" s="1047"/>
      <c r="SQZ565" s="1047"/>
      <c r="SRA565" s="1048"/>
      <c r="SRB565" s="1047"/>
      <c r="SRC565" s="1047"/>
      <c r="SRD565" s="741"/>
      <c r="SRE565" s="992"/>
      <c r="SRF565" s="1049"/>
      <c r="SRG565" s="1050"/>
      <c r="SRH565" s="743"/>
      <c r="SRI565" s="928"/>
      <c r="SRJ565" s="740"/>
      <c r="SRK565" s="744"/>
      <c r="SRL565" s="744"/>
      <c r="SRM565" s="742"/>
      <c r="SRN565" s="1047"/>
      <c r="SRO565" s="744"/>
      <c r="SRP565" s="744"/>
      <c r="SRQ565" s="1047"/>
      <c r="SRR565" s="1047"/>
      <c r="SRS565" s="1048"/>
      <c r="SRT565" s="1047"/>
      <c r="SRU565" s="1047"/>
      <c r="SRV565" s="741"/>
      <c r="SRW565" s="992"/>
      <c r="SRX565" s="1049"/>
      <c r="SRY565" s="1050"/>
      <c r="SRZ565" s="743"/>
      <c r="SSA565" s="928"/>
      <c r="SSB565" s="740"/>
      <c r="SSC565" s="744"/>
      <c r="SSD565" s="744"/>
      <c r="SSE565" s="742"/>
      <c r="SSF565" s="1047"/>
      <c r="SSG565" s="744"/>
      <c r="SSH565" s="744"/>
      <c r="SSI565" s="1047"/>
      <c r="SSJ565" s="1047"/>
      <c r="SSK565" s="1048"/>
      <c r="SSL565" s="1047"/>
      <c r="SSM565" s="1047"/>
      <c r="SSN565" s="741"/>
      <c r="SSO565" s="992"/>
      <c r="SSP565" s="1049"/>
      <c r="SSQ565" s="1050"/>
      <c r="SSR565" s="743"/>
      <c r="SSS565" s="928"/>
      <c r="SST565" s="740"/>
      <c r="SSU565" s="744"/>
      <c r="SSV565" s="744"/>
      <c r="SSW565" s="742"/>
      <c r="SSX565" s="1047"/>
      <c r="SSY565" s="744"/>
      <c r="SSZ565" s="744"/>
      <c r="STA565" s="1047"/>
      <c r="STB565" s="1047"/>
      <c r="STC565" s="1048"/>
      <c r="STD565" s="1047"/>
      <c r="STE565" s="1047"/>
      <c r="STF565" s="741"/>
      <c r="STG565" s="992"/>
      <c r="STH565" s="1049"/>
      <c r="STI565" s="1050"/>
      <c r="STJ565" s="743"/>
      <c r="STK565" s="928"/>
      <c r="STL565" s="740"/>
      <c r="STM565" s="744"/>
      <c r="STN565" s="744"/>
      <c r="STO565" s="742"/>
      <c r="STP565" s="1047"/>
      <c r="STQ565" s="744"/>
      <c r="STR565" s="744"/>
      <c r="STS565" s="1047"/>
      <c r="STT565" s="1047"/>
      <c r="STU565" s="1048"/>
      <c r="STV565" s="1047"/>
      <c r="STW565" s="1047"/>
      <c r="STX565" s="741"/>
      <c r="STY565" s="992"/>
      <c r="STZ565" s="1049"/>
      <c r="SUA565" s="1050"/>
      <c r="SUB565" s="743"/>
      <c r="SUC565" s="928"/>
      <c r="SUD565" s="740"/>
      <c r="SUE565" s="744"/>
      <c r="SUF565" s="744"/>
      <c r="SUG565" s="742"/>
      <c r="SUH565" s="1047"/>
      <c r="SUI565" s="744"/>
      <c r="SUJ565" s="744"/>
      <c r="SUK565" s="1047"/>
      <c r="SUL565" s="1047"/>
      <c r="SUM565" s="1048"/>
      <c r="SUN565" s="1047"/>
      <c r="SUO565" s="1047"/>
      <c r="SUP565" s="741"/>
      <c r="SUQ565" s="992"/>
      <c r="SUR565" s="1049"/>
      <c r="SUS565" s="1050"/>
      <c r="SUT565" s="743"/>
      <c r="SUU565" s="928"/>
      <c r="SUV565" s="740"/>
      <c r="SUW565" s="744"/>
      <c r="SUX565" s="744"/>
      <c r="SUY565" s="742"/>
      <c r="SUZ565" s="1047"/>
      <c r="SVA565" s="744"/>
      <c r="SVB565" s="744"/>
      <c r="SVC565" s="1047"/>
      <c r="SVD565" s="1047"/>
      <c r="SVE565" s="1048"/>
      <c r="SVF565" s="1047"/>
      <c r="SVG565" s="1047"/>
      <c r="SVH565" s="741"/>
      <c r="SVI565" s="992"/>
      <c r="SVJ565" s="1049"/>
      <c r="SVK565" s="1050"/>
      <c r="SVL565" s="743"/>
      <c r="SVM565" s="928"/>
      <c r="SVN565" s="740"/>
      <c r="SVO565" s="744"/>
      <c r="SVP565" s="744"/>
      <c r="SVQ565" s="742"/>
      <c r="SVR565" s="1047"/>
      <c r="SVS565" s="744"/>
      <c r="SVT565" s="744"/>
      <c r="SVU565" s="1047"/>
      <c r="SVV565" s="1047"/>
      <c r="SVW565" s="1048"/>
      <c r="SVX565" s="1047"/>
      <c r="SVY565" s="1047"/>
      <c r="SVZ565" s="741"/>
      <c r="SWA565" s="992"/>
      <c r="SWB565" s="1049"/>
      <c r="SWC565" s="1050"/>
      <c r="SWD565" s="743"/>
      <c r="SWE565" s="928"/>
      <c r="SWF565" s="740"/>
      <c r="SWG565" s="744"/>
      <c r="SWH565" s="744"/>
      <c r="SWI565" s="742"/>
      <c r="SWJ565" s="1047"/>
      <c r="SWK565" s="744"/>
      <c r="SWL565" s="744"/>
      <c r="SWM565" s="1047"/>
      <c r="SWN565" s="1047"/>
      <c r="SWO565" s="1048"/>
      <c r="SWP565" s="1047"/>
      <c r="SWQ565" s="1047"/>
      <c r="SWR565" s="741"/>
      <c r="SWS565" s="992"/>
      <c r="SWT565" s="1049"/>
      <c r="SWU565" s="1050"/>
      <c r="SWV565" s="743"/>
      <c r="SWW565" s="928"/>
      <c r="SWX565" s="740"/>
      <c r="SWY565" s="744"/>
      <c r="SWZ565" s="744"/>
      <c r="SXA565" s="742"/>
      <c r="SXB565" s="1047"/>
      <c r="SXC565" s="744"/>
      <c r="SXD565" s="744"/>
      <c r="SXE565" s="1047"/>
      <c r="SXF565" s="1047"/>
      <c r="SXG565" s="1048"/>
      <c r="SXH565" s="1047"/>
      <c r="SXI565" s="1047"/>
      <c r="SXJ565" s="741"/>
      <c r="SXK565" s="992"/>
      <c r="SXL565" s="1049"/>
      <c r="SXM565" s="1050"/>
      <c r="SXN565" s="743"/>
      <c r="SXO565" s="928"/>
      <c r="SXP565" s="740"/>
      <c r="SXQ565" s="744"/>
      <c r="SXR565" s="744"/>
      <c r="SXS565" s="742"/>
      <c r="SXT565" s="1047"/>
      <c r="SXU565" s="744"/>
      <c r="SXV565" s="744"/>
      <c r="SXW565" s="1047"/>
      <c r="SXX565" s="1047"/>
      <c r="SXY565" s="1048"/>
      <c r="SXZ565" s="1047"/>
      <c r="SYA565" s="1047"/>
      <c r="SYB565" s="741"/>
      <c r="SYC565" s="992"/>
      <c r="SYD565" s="1049"/>
      <c r="SYE565" s="1050"/>
      <c r="SYF565" s="743"/>
      <c r="SYG565" s="928"/>
      <c r="SYH565" s="740"/>
      <c r="SYI565" s="744"/>
      <c r="SYJ565" s="744"/>
      <c r="SYK565" s="742"/>
      <c r="SYL565" s="1047"/>
      <c r="SYM565" s="744"/>
      <c r="SYN565" s="744"/>
      <c r="SYO565" s="1047"/>
      <c r="SYP565" s="1047"/>
      <c r="SYQ565" s="1048"/>
      <c r="SYR565" s="1047"/>
      <c r="SYS565" s="1047"/>
      <c r="SYT565" s="741"/>
      <c r="SYU565" s="992"/>
      <c r="SYV565" s="1049"/>
      <c r="SYW565" s="1050"/>
      <c r="SYX565" s="743"/>
      <c r="SYY565" s="928"/>
      <c r="SYZ565" s="740"/>
      <c r="SZA565" s="744"/>
      <c r="SZB565" s="744"/>
      <c r="SZC565" s="742"/>
      <c r="SZD565" s="1047"/>
      <c r="SZE565" s="744"/>
      <c r="SZF565" s="744"/>
      <c r="SZG565" s="1047"/>
      <c r="SZH565" s="1047"/>
      <c r="SZI565" s="1048"/>
      <c r="SZJ565" s="1047"/>
      <c r="SZK565" s="1047"/>
      <c r="SZL565" s="741"/>
      <c r="SZM565" s="992"/>
      <c r="SZN565" s="1049"/>
      <c r="SZO565" s="1050"/>
      <c r="SZP565" s="743"/>
      <c r="SZQ565" s="928"/>
      <c r="SZR565" s="740"/>
      <c r="SZS565" s="744"/>
      <c r="SZT565" s="744"/>
      <c r="SZU565" s="742"/>
      <c r="SZV565" s="1047"/>
      <c r="SZW565" s="744"/>
      <c r="SZX565" s="744"/>
      <c r="SZY565" s="1047"/>
      <c r="SZZ565" s="1047"/>
      <c r="TAA565" s="1048"/>
      <c r="TAB565" s="1047"/>
      <c r="TAC565" s="1047"/>
      <c r="TAD565" s="741"/>
      <c r="TAE565" s="992"/>
      <c r="TAF565" s="1049"/>
      <c r="TAG565" s="1050"/>
      <c r="TAH565" s="743"/>
      <c r="TAI565" s="928"/>
      <c r="TAJ565" s="740"/>
      <c r="TAK565" s="744"/>
      <c r="TAL565" s="744"/>
      <c r="TAM565" s="742"/>
      <c r="TAN565" s="1047"/>
      <c r="TAO565" s="744"/>
      <c r="TAP565" s="744"/>
      <c r="TAQ565" s="1047"/>
      <c r="TAR565" s="1047"/>
      <c r="TAS565" s="1048"/>
      <c r="TAT565" s="1047"/>
      <c r="TAU565" s="1047"/>
      <c r="TAV565" s="741"/>
      <c r="TAW565" s="992"/>
      <c r="TAX565" s="1049"/>
      <c r="TAY565" s="1050"/>
      <c r="TAZ565" s="743"/>
      <c r="TBA565" s="928"/>
      <c r="TBB565" s="740"/>
      <c r="TBC565" s="744"/>
      <c r="TBD565" s="744"/>
      <c r="TBE565" s="742"/>
      <c r="TBF565" s="1047"/>
      <c r="TBG565" s="744"/>
      <c r="TBH565" s="744"/>
      <c r="TBI565" s="1047"/>
      <c r="TBJ565" s="1047"/>
      <c r="TBK565" s="1048"/>
      <c r="TBL565" s="1047"/>
      <c r="TBM565" s="1047"/>
      <c r="TBN565" s="741"/>
      <c r="TBO565" s="992"/>
      <c r="TBP565" s="1049"/>
      <c r="TBQ565" s="1050"/>
      <c r="TBR565" s="743"/>
      <c r="TBS565" s="928"/>
      <c r="TBT565" s="740"/>
      <c r="TBU565" s="744"/>
      <c r="TBV565" s="744"/>
      <c r="TBW565" s="742"/>
      <c r="TBX565" s="1047"/>
      <c r="TBY565" s="744"/>
      <c r="TBZ565" s="744"/>
      <c r="TCA565" s="1047"/>
      <c r="TCB565" s="1047"/>
      <c r="TCC565" s="1048"/>
      <c r="TCD565" s="1047"/>
      <c r="TCE565" s="1047"/>
      <c r="TCF565" s="741"/>
      <c r="TCG565" s="992"/>
      <c r="TCH565" s="1049"/>
      <c r="TCI565" s="1050"/>
      <c r="TCJ565" s="743"/>
      <c r="TCK565" s="928"/>
      <c r="TCL565" s="740"/>
      <c r="TCM565" s="744"/>
      <c r="TCN565" s="744"/>
      <c r="TCO565" s="742"/>
      <c r="TCP565" s="1047"/>
      <c r="TCQ565" s="744"/>
      <c r="TCR565" s="744"/>
      <c r="TCS565" s="1047"/>
      <c r="TCT565" s="1047"/>
      <c r="TCU565" s="1048"/>
      <c r="TCV565" s="1047"/>
      <c r="TCW565" s="1047"/>
      <c r="TCX565" s="741"/>
      <c r="TCY565" s="992"/>
      <c r="TCZ565" s="1049"/>
      <c r="TDA565" s="1050"/>
      <c r="TDB565" s="743"/>
      <c r="TDC565" s="928"/>
      <c r="TDD565" s="740"/>
      <c r="TDE565" s="744"/>
      <c r="TDF565" s="744"/>
      <c r="TDG565" s="742"/>
      <c r="TDH565" s="1047"/>
      <c r="TDI565" s="744"/>
      <c r="TDJ565" s="744"/>
      <c r="TDK565" s="1047"/>
      <c r="TDL565" s="1047"/>
      <c r="TDM565" s="1048"/>
      <c r="TDN565" s="1047"/>
      <c r="TDO565" s="1047"/>
      <c r="TDP565" s="741"/>
      <c r="TDQ565" s="992"/>
      <c r="TDR565" s="1049"/>
      <c r="TDS565" s="1050"/>
      <c r="TDT565" s="743"/>
      <c r="TDU565" s="928"/>
      <c r="TDV565" s="740"/>
      <c r="TDW565" s="744"/>
      <c r="TDX565" s="744"/>
      <c r="TDY565" s="742"/>
      <c r="TDZ565" s="1047"/>
      <c r="TEA565" s="744"/>
      <c r="TEB565" s="744"/>
      <c r="TEC565" s="1047"/>
      <c r="TED565" s="1047"/>
      <c r="TEE565" s="1048"/>
      <c r="TEF565" s="1047"/>
      <c r="TEG565" s="1047"/>
      <c r="TEH565" s="741"/>
      <c r="TEI565" s="992"/>
      <c r="TEJ565" s="1049"/>
      <c r="TEK565" s="1050"/>
      <c r="TEL565" s="743"/>
      <c r="TEM565" s="928"/>
      <c r="TEN565" s="740"/>
      <c r="TEO565" s="744"/>
      <c r="TEP565" s="744"/>
      <c r="TEQ565" s="742"/>
      <c r="TER565" s="1047"/>
      <c r="TES565" s="744"/>
      <c r="TET565" s="744"/>
      <c r="TEU565" s="1047"/>
      <c r="TEV565" s="1047"/>
      <c r="TEW565" s="1048"/>
      <c r="TEX565" s="1047"/>
      <c r="TEY565" s="1047"/>
      <c r="TEZ565" s="741"/>
      <c r="TFA565" s="992"/>
      <c r="TFB565" s="1049"/>
      <c r="TFC565" s="1050"/>
      <c r="TFD565" s="743"/>
      <c r="TFE565" s="928"/>
      <c r="TFF565" s="740"/>
      <c r="TFG565" s="744"/>
      <c r="TFH565" s="744"/>
      <c r="TFI565" s="742"/>
      <c r="TFJ565" s="1047"/>
      <c r="TFK565" s="744"/>
      <c r="TFL565" s="744"/>
      <c r="TFM565" s="1047"/>
      <c r="TFN565" s="1047"/>
      <c r="TFO565" s="1048"/>
      <c r="TFP565" s="1047"/>
      <c r="TFQ565" s="1047"/>
      <c r="TFR565" s="741"/>
      <c r="TFS565" s="992"/>
      <c r="TFT565" s="1049"/>
      <c r="TFU565" s="1050"/>
      <c r="TFV565" s="743"/>
      <c r="TFW565" s="928"/>
      <c r="TFX565" s="740"/>
      <c r="TFY565" s="744"/>
      <c r="TFZ565" s="744"/>
      <c r="TGA565" s="742"/>
      <c r="TGB565" s="1047"/>
      <c r="TGC565" s="744"/>
      <c r="TGD565" s="744"/>
      <c r="TGE565" s="1047"/>
      <c r="TGF565" s="1047"/>
      <c r="TGG565" s="1048"/>
      <c r="TGH565" s="1047"/>
      <c r="TGI565" s="1047"/>
      <c r="TGJ565" s="741"/>
      <c r="TGK565" s="992"/>
      <c r="TGL565" s="1049"/>
      <c r="TGM565" s="1050"/>
      <c r="TGN565" s="743"/>
      <c r="TGO565" s="928"/>
      <c r="TGP565" s="740"/>
      <c r="TGQ565" s="744"/>
      <c r="TGR565" s="744"/>
      <c r="TGS565" s="742"/>
      <c r="TGT565" s="1047"/>
      <c r="TGU565" s="744"/>
      <c r="TGV565" s="744"/>
      <c r="TGW565" s="1047"/>
      <c r="TGX565" s="1047"/>
      <c r="TGY565" s="1048"/>
      <c r="TGZ565" s="1047"/>
      <c r="THA565" s="1047"/>
      <c r="THB565" s="741"/>
      <c r="THC565" s="992"/>
      <c r="THD565" s="1049"/>
      <c r="THE565" s="1050"/>
      <c r="THF565" s="743"/>
      <c r="THG565" s="928"/>
      <c r="THH565" s="740"/>
      <c r="THI565" s="744"/>
      <c r="THJ565" s="744"/>
      <c r="THK565" s="742"/>
      <c r="THL565" s="1047"/>
      <c r="THM565" s="744"/>
      <c r="THN565" s="744"/>
      <c r="THO565" s="1047"/>
      <c r="THP565" s="1047"/>
      <c r="THQ565" s="1048"/>
      <c r="THR565" s="1047"/>
      <c r="THS565" s="1047"/>
      <c r="THT565" s="741"/>
      <c r="THU565" s="992"/>
      <c r="THV565" s="1049"/>
      <c r="THW565" s="1050"/>
      <c r="THX565" s="743"/>
      <c r="THY565" s="928"/>
      <c r="THZ565" s="740"/>
      <c r="TIA565" s="744"/>
      <c r="TIB565" s="744"/>
      <c r="TIC565" s="742"/>
      <c r="TID565" s="1047"/>
      <c r="TIE565" s="744"/>
      <c r="TIF565" s="744"/>
      <c r="TIG565" s="1047"/>
      <c r="TIH565" s="1047"/>
      <c r="TII565" s="1048"/>
      <c r="TIJ565" s="1047"/>
      <c r="TIK565" s="1047"/>
      <c r="TIL565" s="741"/>
      <c r="TIM565" s="992"/>
      <c r="TIN565" s="1049"/>
      <c r="TIO565" s="1050"/>
      <c r="TIP565" s="743"/>
      <c r="TIQ565" s="928"/>
      <c r="TIR565" s="740"/>
      <c r="TIS565" s="744"/>
      <c r="TIT565" s="744"/>
      <c r="TIU565" s="742"/>
      <c r="TIV565" s="1047"/>
      <c r="TIW565" s="744"/>
      <c r="TIX565" s="744"/>
      <c r="TIY565" s="1047"/>
      <c r="TIZ565" s="1047"/>
      <c r="TJA565" s="1048"/>
      <c r="TJB565" s="1047"/>
      <c r="TJC565" s="1047"/>
      <c r="TJD565" s="741"/>
      <c r="TJE565" s="992"/>
      <c r="TJF565" s="1049"/>
      <c r="TJG565" s="1050"/>
      <c r="TJH565" s="743"/>
      <c r="TJI565" s="928"/>
      <c r="TJJ565" s="740"/>
      <c r="TJK565" s="744"/>
      <c r="TJL565" s="744"/>
      <c r="TJM565" s="742"/>
      <c r="TJN565" s="1047"/>
      <c r="TJO565" s="744"/>
      <c r="TJP565" s="744"/>
      <c r="TJQ565" s="1047"/>
      <c r="TJR565" s="1047"/>
      <c r="TJS565" s="1048"/>
      <c r="TJT565" s="1047"/>
      <c r="TJU565" s="1047"/>
      <c r="TJV565" s="741"/>
      <c r="TJW565" s="992"/>
      <c r="TJX565" s="1049"/>
      <c r="TJY565" s="1050"/>
      <c r="TJZ565" s="743"/>
      <c r="TKA565" s="928"/>
      <c r="TKB565" s="740"/>
      <c r="TKC565" s="744"/>
      <c r="TKD565" s="744"/>
      <c r="TKE565" s="742"/>
      <c r="TKF565" s="1047"/>
      <c r="TKG565" s="744"/>
      <c r="TKH565" s="744"/>
      <c r="TKI565" s="1047"/>
      <c r="TKJ565" s="1047"/>
      <c r="TKK565" s="1048"/>
      <c r="TKL565" s="1047"/>
      <c r="TKM565" s="1047"/>
      <c r="TKN565" s="741"/>
      <c r="TKO565" s="992"/>
      <c r="TKP565" s="1049"/>
      <c r="TKQ565" s="1050"/>
      <c r="TKR565" s="743"/>
      <c r="TKS565" s="928"/>
      <c r="TKT565" s="740"/>
      <c r="TKU565" s="744"/>
      <c r="TKV565" s="744"/>
      <c r="TKW565" s="742"/>
      <c r="TKX565" s="1047"/>
      <c r="TKY565" s="744"/>
      <c r="TKZ565" s="744"/>
      <c r="TLA565" s="1047"/>
      <c r="TLB565" s="1047"/>
      <c r="TLC565" s="1048"/>
      <c r="TLD565" s="1047"/>
      <c r="TLE565" s="1047"/>
      <c r="TLF565" s="741"/>
      <c r="TLG565" s="992"/>
      <c r="TLH565" s="1049"/>
      <c r="TLI565" s="1050"/>
      <c r="TLJ565" s="743"/>
      <c r="TLK565" s="928"/>
      <c r="TLL565" s="740"/>
      <c r="TLM565" s="744"/>
      <c r="TLN565" s="744"/>
      <c r="TLO565" s="742"/>
      <c r="TLP565" s="1047"/>
      <c r="TLQ565" s="744"/>
      <c r="TLR565" s="744"/>
      <c r="TLS565" s="1047"/>
      <c r="TLT565" s="1047"/>
      <c r="TLU565" s="1048"/>
      <c r="TLV565" s="1047"/>
      <c r="TLW565" s="1047"/>
      <c r="TLX565" s="741"/>
      <c r="TLY565" s="992"/>
      <c r="TLZ565" s="1049"/>
      <c r="TMA565" s="1050"/>
      <c r="TMB565" s="743"/>
      <c r="TMC565" s="928"/>
      <c r="TMD565" s="740"/>
      <c r="TME565" s="744"/>
      <c r="TMF565" s="744"/>
      <c r="TMG565" s="742"/>
      <c r="TMH565" s="1047"/>
      <c r="TMI565" s="744"/>
      <c r="TMJ565" s="744"/>
      <c r="TMK565" s="1047"/>
      <c r="TML565" s="1047"/>
      <c r="TMM565" s="1048"/>
      <c r="TMN565" s="1047"/>
      <c r="TMO565" s="1047"/>
      <c r="TMP565" s="741"/>
      <c r="TMQ565" s="992"/>
      <c r="TMR565" s="1049"/>
      <c r="TMS565" s="1050"/>
      <c r="TMT565" s="743"/>
      <c r="TMU565" s="928"/>
      <c r="TMV565" s="740"/>
      <c r="TMW565" s="744"/>
      <c r="TMX565" s="744"/>
      <c r="TMY565" s="742"/>
      <c r="TMZ565" s="1047"/>
      <c r="TNA565" s="744"/>
      <c r="TNB565" s="744"/>
      <c r="TNC565" s="1047"/>
      <c r="TND565" s="1047"/>
      <c r="TNE565" s="1048"/>
      <c r="TNF565" s="1047"/>
      <c r="TNG565" s="1047"/>
      <c r="TNH565" s="741"/>
      <c r="TNI565" s="992"/>
      <c r="TNJ565" s="1049"/>
      <c r="TNK565" s="1050"/>
      <c r="TNL565" s="743"/>
      <c r="TNM565" s="928"/>
      <c r="TNN565" s="740"/>
      <c r="TNO565" s="744"/>
      <c r="TNP565" s="744"/>
      <c r="TNQ565" s="742"/>
      <c r="TNR565" s="1047"/>
      <c r="TNS565" s="744"/>
      <c r="TNT565" s="744"/>
      <c r="TNU565" s="1047"/>
      <c r="TNV565" s="1047"/>
      <c r="TNW565" s="1048"/>
      <c r="TNX565" s="1047"/>
      <c r="TNY565" s="1047"/>
      <c r="TNZ565" s="741"/>
      <c r="TOA565" s="992"/>
      <c r="TOB565" s="1049"/>
      <c r="TOC565" s="1050"/>
      <c r="TOD565" s="743"/>
      <c r="TOE565" s="928"/>
      <c r="TOF565" s="740"/>
      <c r="TOG565" s="744"/>
      <c r="TOH565" s="744"/>
      <c r="TOI565" s="742"/>
      <c r="TOJ565" s="1047"/>
      <c r="TOK565" s="744"/>
      <c r="TOL565" s="744"/>
      <c r="TOM565" s="1047"/>
      <c r="TON565" s="1047"/>
      <c r="TOO565" s="1048"/>
      <c r="TOP565" s="1047"/>
      <c r="TOQ565" s="1047"/>
      <c r="TOR565" s="741"/>
      <c r="TOS565" s="992"/>
      <c r="TOT565" s="1049"/>
      <c r="TOU565" s="1050"/>
      <c r="TOV565" s="743"/>
      <c r="TOW565" s="928"/>
      <c r="TOX565" s="740"/>
      <c r="TOY565" s="744"/>
      <c r="TOZ565" s="744"/>
      <c r="TPA565" s="742"/>
      <c r="TPB565" s="1047"/>
      <c r="TPC565" s="744"/>
      <c r="TPD565" s="744"/>
      <c r="TPE565" s="1047"/>
      <c r="TPF565" s="1047"/>
      <c r="TPG565" s="1048"/>
      <c r="TPH565" s="1047"/>
      <c r="TPI565" s="1047"/>
      <c r="TPJ565" s="741"/>
      <c r="TPK565" s="992"/>
      <c r="TPL565" s="1049"/>
      <c r="TPM565" s="1050"/>
      <c r="TPN565" s="743"/>
      <c r="TPO565" s="928"/>
      <c r="TPP565" s="740"/>
      <c r="TPQ565" s="744"/>
      <c r="TPR565" s="744"/>
      <c r="TPS565" s="742"/>
      <c r="TPT565" s="1047"/>
      <c r="TPU565" s="744"/>
      <c r="TPV565" s="744"/>
      <c r="TPW565" s="1047"/>
      <c r="TPX565" s="1047"/>
      <c r="TPY565" s="1048"/>
      <c r="TPZ565" s="1047"/>
      <c r="TQA565" s="1047"/>
      <c r="TQB565" s="741"/>
      <c r="TQC565" s="992"/>
      <c r="TQD565" s="1049"/>
      <c r="TQE565" s="1050"/>
      <c r="TQF565" s="743"/>
      <c r="TQG565" s="928"/>
      <c r="TQH565" s="740"/>
      <c r="TQI565" s="744"/>
      <c r="TQJ565" s="744"/>
      <c r="TQK565" s="742"/>
      <c r="TQL565" s="1047"/>
      <c r="TQM565" s="744"/>
      <c r="TQN565" s="744"/>
      <c r="TQO565" s="1047"/>
      <c r="TQP565" s="1047"/>
      <c r="TQQ565" s="1048"/>
      <c r="TQR565" s="1047"/>
      <c r="TQS565" s="1047"/>
      <c r="TQT565" s="741"/>
      <c r="TQU565" s="992"/>
      <c r="TQV565" s="1049"/>
      <c r="TQW565" s="1050"/>
      <c r="TQX565" s="743"/>
      <c r="TQY565" s="928"/>
      <c r="TQZ565" s="740"/>
      <c r="TRA565" s="744"/>
      <c r="TRB565" s="744"/>
      <c r="TRC565" s="742"/>
      <c r="TRD565" s="1047"/>
      <c r="TRE565" s="744"/>
      <c r="TRF565" s="744"/>
      <c r="TRG565" s="1047"/>
      <c r="TRH565" s="1047"/>
      <c r="TRI565" s="1048"/>
      <c r="TRJ565" s="1047"/>
      <c r="TRK565" s="1047"/>
      <c r="TRL565" s="741"/>
      <c r="TRM565" s="992"/>
      <c r="TRN565" s="1049"/>
      <c r="TRO565" s="1050"/>
      <c r="TRP565" s="743"/>
      <c r="TRQ565" s="928"/>
      <c r="TRR565" s="740"/>
      <c r="TRS565" s="744"/>
      <c r="TRT565" s="744"/>
      <c r="TRU565" s="742"/>
      <c r="TRV565" s="1047"/>
      <c r="TRW565" s="744"/>
      <c r="TRX565" s="744"/>
      <c r="TRY565" s="1047"/>
      <c r="TRZ565" s="1047"/>
      <c r="TSA565" s="1048"/>
      <c r="TSB565" s="1047"/>
      <c r="TSC565" s="1047"/>
      <c r="TSD565" s="741"/>
      <c r="TSE565" s="992"/>
      <c r="TSF565" s="1049"/>
      <c r="TSG565" s="1050"/>
      <c r="TSH565" s="743"/>
      <c r="TSI565" s="928"/>
      <c r="TSJ565" s="740"/>
      <c r="TSK565" s="744"/>
      <c r="TSL565" s="744"/>
      <c r="TSM565" s="742"/>
      <c r="TSN565" s="1047"/>
      <c r="TSO565" s="744"/>
      <c r="TSP565" s="744"/>
      <c r="TSQ565" s="1047"/>
      <c r="TSR565" s="1047"/>
      <c r="TSS565" s="1048"/>
      <c r="TST565" s="1047"/>
      <c r="TSU565" s="1047"/>
      <c r="TSV565" s="741"/>
      <c r="TSW565" s="992"/>
      <c r="TSX565" s="1049"/>
      <c r="TSY565" s="1050"/>
      <c r="TSZ565" s="743"/>
      <c r="TTA565" s="928"/>
      <c r="TTB565" s="740"/>
      <c r="TTC565" s="744"/>
      <c r="TTD565" s="744"/>
      <c r="TTE565" s="742"/>
      <c r="TTF565" s="1047"/>
      <c r="TTG565" s="744"/>
      <c r="TTH565" s="744"/>
      <c r="TTI565" s="1047"/>
      <c r="TTJ565" s="1047"/>
      <c r="TTK565" s="1048"/>
      <c r="TTL565" s="1047"/>
      <c r="TTM565" s="1047"/>
      <c r="TTN565" s="741"/>
      <c r="TTO565" s="992"/>
      <c r="TTP565" s="1049"/>
      <c r="TTQ565" s="1050"/>
      <c r="TTR565" s="743"/>
      <c r="TTS565" s="928"/>
      <c r="TTT565" s="740"/>
      <c r="TTU565" s="744"/>
      <c r="TTV565" s="744"/>
      <c r="TTW565" s="742"/>
      <c r="TTX565" s="1047"/>
      <c r="TTY565" s="744"/>
      <c r="TTZ565" s="744"/>
      <c r="TUA565" s="1047"/>
      <c r="TUB565" s="1047"/>
      <c r="TUC565" s="1048"/>
      <c r="TUD565" s="1047"/>
      <c r="TUE565" s="1047"/>
      <c r="TUF565" s="741"/>
      <c r="TUG565" s="992"/>
      <c r="TUH565" s="1049"/>
      <c r="TUI565" s="1050"/>
      <c r="TUJ565" s="743"/>
      <c r="TUK565" s="928"/>
      <c r="TUL565" s="740"/>
      <c r="TUM565" s="744"/>
      <c r="TUN565" s="744"/>
      <c r="TUO565" s="742"/>
      <c r="TUP565" s="1047"/>
      <c r="TUQ565" s="744"/>
      <c r="TUR565" s="744"/>
      <c r="TUS565" s="1047"/>
      <c r="TUT565" s="1047"/>
      <c r="TUU565" s="1048"/>
      <c r="TUV565" s="1047"/>
      <c r="TUW565" s="1047"/>
      <c r="TUX565" s="741"/>
      <c r="TUY565" s="992"/>
      <c r="TUZ565" s="1049"/>
      <c r="TVA565" s="1050"/>
      <c r="TVB565" s="743"/>
      <c r="TVC565" s="928"/>
      <c r="TVD565" s="740"/>
      <c r="TVE565" s="744"/>
      <c r="TVF565" s="744"/>
      <c r="TVG565" s="742"/>
      <c r="TVH565" s="1047"/>
      <c r="TVI565" s="744"/>
      <c r="TVJ565" s="744"/>
      <c r="TVK565" s="1047"/>
      <c r="TVL565" s="1047"/>
      <c r="TVM565" s="1048"/>
      <c r="TVN565" s="1047"/>
      <c r="TVO565" s="1047"/>
      <c r="TVP565" s="741"/>
      <c r="TVQ565" s="992"/>
      <c r="TVR565" s="1049"/>
      <c r="TVS565" s="1050"/>
      <c r="TVT565" s="743"/>
      <c r="TVU565" s="928"/>
      <c r="TVV565" s="740"/>
      <c r="TVW565" s="744"/>
      <c r="TVX565" s="744"/>
      <c r="TVY565" s="742"/>
      <c r="TVZ565" s="1047"/>
      <c r="TWA565" s="744"/>
      <c r="TWB565" s="744"/>
      <c r="TWC565" s="1047"/>
      <c r="TWD565" s="1047"/>
      <c r="TWE565" s="1048"/>
      <c r="TWF565" s="1047"/>
      <c r="TWG565" s="1047"/>
      <c r="TWH565" s="741"/>
      <c r="TWI565" s="992"/>
      <c r="TWJ565" s="1049"/>
      <c r="TWK565" s="1050"/>
      <c r="TWL565" s="743"/>
      <c r="TWM565" s="928"/>
      <c r="TWN565" s="740"/>
      <c r="TWO565" s="744"/>
      <c r="TWP565" s="744"/>
      <c r="TWQ565" s="742"/>
      <c r="TWR565" s="1047"/>
      <c r="TWS565" s="744"/>
      <c r="TWT565" s="744"/>
      <c r="TWU565" s="1047"/>
      <c r="TWV565" s="1047"/>
      <c r="TWW565" s="1048"/>
      <c r="TWX565" s="1047"/>
      <c r="TWY565" s="1047"/>
      <c r="TWZ565" s="741"/>
      <c r="TXA565" s="992"/>
      <c r="TXB565" s="1049"/>
      <c r="TXC565" s="1050"/>
      <c r="TXD565" s="743"/>
      <c r="TXE565" s="928"/>
      <c r="TXF565" s="740"/>
      <c r="TXG565" s="744"/>
      <c r="TXH565" s="744"/>
      <c r="TXI565" s="742"/>
      <c r="TXJ565" s="1047"/>
      <c r="TXK565" s="744"/>
      <c r="TXL565" s="744"/>
      <c r="TXM565" s="1047"/>
      <c r="TXN565" s="1047"/>
      <c r="TXO565" s="1048"/>
      <c r="TXP565" s="1047"/>
      <c r="TXQ565" s="1047"/>
      <c r="TXR565" s="741"/>
      <c r="TXS565" s="992"/>
      <c r="TXT565" s="1049"/>
      <c r="TXU565" s="1050"/>
      <c r="TXV565" s="743"/>
      <c r="TXW565" s="928"/>
      <c r="TXX565" s="740"/>
      <c r="TXY565" s="744"/>
      <c r="TXZ565" s="744"/>
      <c r="TYA565" s="742"/>
      <c r="TYB565" s="1047"/>
      <c r="TYC565" s="744"/>
      <c r="TYD565" s="744"/>
      <c r="TYE565" s="1047"/>
      <c r="TYF565" s="1047"/>
      <c r="TYG565" s="1048"/>
      <c r="TYH565" s="1047"/>
      <c r="TYI565" s="1047"/>
      <c r="TYJ565" s="741"/>
      <c r="TYK565" s="992"/>
      <c r="TYL565" s="1049"/>
      <c r="TYM565" s="1050"/>
      <c r="TYN565" s="743"/>
      <c r="TYO565" s="928"/>
      <c r="TYP565" s="740"/>
      <c r="TYQ565" s="744"/>
      <c r="TYR565" s="744"/>
      <c r="TYS565" s="742"/>
      <c r="TYT565" s="1047"/>
      <c r="TYU565" s="744"/>
      <c r="TYV565" s="744"/>
      <c r="TYW565" s="1047"/>
      <c r="TYX565" s="1047"/>
      <c r="TYY565" s="1048"/>
      <c r="TYZ565" s="1047"/>
      <c r="TZA565" s="1047"/>
      <c r="TZB565" s="741"/>
      <c r="TZC565" s="992"/>
      <c r="TZD565" s="1049"/>
      <c r="TZE565" s="1050"/>
      <c r="TZF565" s="743"/>
      <c r="TZG565" s="928"/>
      <c r="TZH565" s="740"/>
      <c r="TZI565" s="744"/>
      <c r="TZJ565" s="744"/>
      <c r="TZK565" s="742"/>
      <c r="TZL565" s="1047"/>
      <c r="TZM565" s="744"/>
      <c r="TZN565" s="744"/>
      <c r="TZO565" s="1047"/>
      <c r="TZP565" s="1047"/>
      <c r="TZQ565" s="1048"/>
      <c r="TZR565" s="1047"/>
      <c r="TZS565" s="1047"/>
      <c r="TZT565" s="741"/>
      <c r="TZU565" s="992"/>
      <c r="TZV565" s="1049"/>
      <c r="TZW565" s="1050"/>
      <c r="TZX565" s="743"/>
      <c r="TZY565" s="928"/>
      <c r="TZZ565" s="740"/>
      <c r="UAA565" s="744"/>
      <c r="UAB565" s="744"/>
      <c r="UAC565" s="742"/>
      <c r="UAD565" s="1047"/>
      <c r="UAE565" s="744"/>
      <c r="UAF565" s="744"/>
      <c r="UAG565" s="1047"/>
      <c r="UAH565" s="1047"/>
      <c r="UAI565" s="1048"/>
      <c r="UAJ565" s="1047"/>
      <c r="UAK565" s="1047"/>
      <c r="UAL565" s="741"/>
      <c r="UAM565" s="992"/>
      <c r="UAN565" s="1049"/>
      <c r="UAO565" s="1050"/>
      <c r="UAP565" s="743"/>
      <c r="UAQ565" s="928"/>
      <c r="UAR565" s="740"/>
      <c r="UAS565" s="744"/>
      <c r="UAT565" s="744"/>
      <c r="UAU565" s="742"/>
      <c r="UAV565" s="1047"/>
      <c r="UAW565" s="744"/>
      <c r="UAX565" s="744"/>
      <c r="UAY565" s="1047"/>
      <c r="UAZ565" s="1047"/>
      <c r="UBA565" s="1048"/>
      <c r="UBB565" s="1047"/>
      <c r="UBC565" s="1047"/>
      <c r="UBD565" s="741"/>
      <c r="UBE565" s="992"/>
      <c r="UBF565" s="1049"/>
      <c r="UBG565" s="1050"/>
      <c r="UBH565" s="743"/>
      <c r="UBI565" s="928"/>
      <c r="UBJ565" s="740"/>
      <c r="UBK565" s="744"/>
      <c r="UBL565" s="744"/>
      <c r="UBM565" s="742"/>
      <c r="UBN565" s="1047"/>
      <c r="UBO565" s="744"/>
      <c r="UBP565" s="744"/>
      <c r="UBQ565" s="1047"/>
      <c r="UBR565" s="1047"/>
      <c r="UBS565" s="1048"/>
      <c r="UBT565" s="1047"/>
      <c r="UBU565" s="1047"/>
      <c r="UBV565" s="741"/>
      <c r="UBW565" s="992"/>
      <c r="UBX565" s="1049"/>
      <c r="UBY565" s="1050"/>
      <c r="UBZ565" s="743"/>
      <c r="UCA565" s="928"/>
      <c r="UCB565" s="740"/>
      <c r="UCC565" s="744"/>
      <c r="UCD565" s="744"/>
      <c r="UCE565" s="742"/>
      <c r="UCF565" s="1047"/>
      <c r="UCG565" s="744"/>
      <c r="UCH565" s="744"/>
      <c r="UCI565" s="1047"/>
      <c r="UCJ565" s="1047"/>
      <c r="UCK565" s="1048"/>
      <c r="UCL565" s="1047"/>
      <c r="UCM565" s="1047"/>
      <c r="UCN565" s="741"/>
      <c r="UCO565" s="992"/>
      <c r="UCP565" s="1049"/>
      <c r="UCQ565" s="1050"/>
      <c r="UCR565" s="743"/>
      <c r="UCS565" s="928"/>
      <c r="UCT565" s="740"/>
      <c r="UCU565" s="744"/>
      <c r="UCV565" s="744"/>
      <c r="UCW565" s="742"/>
      <c r="UCX565" s="1047"/>
      <c r="UCY565" s="744"/>
      <c r="UCZ565" s="744"/>
      <c r="UDA565" s="1047"/>
      <c r="UDB565" s="1047"/>
      <c r="UDC565" s="1048"/>
      <c r="UDD565" s="1047"/>
      <c r="UDE565" s="1047"/>
      <c r="UDF565" s="741"/>
      <c r="UDG565" s="992"/>
      <c r="UDH565" s="1049"/>
      <c r="UDI565" s="1050"/>
      <c r="UDJ565" s="743"/>
      <c r="UDK565" s="928"/>
      <c r="UDL565" s="740"/>
      <c r="UDM565" s="744"/>
      <c r="UDN565" s="744"/>
      <c r="UDO565" s="742"/>
      <c r="UDP565" s="1047"/>
      <c r="UDQ565" s="744"/>
      <c r="UDR565" s="744"/>
      <c r="UDS565" s="1047"/>
      <c r="UDT565" s="1047"/>
      <c r="UDU565" s="1048"/>
      <c r="UDV565" s="1047"/>
      <c r="UDW565" s="1047"/>
      <c r="UDX565" s="741"/>
      <c r="UDY565" s="992"/>
      <c r="UDZ565" s="1049"/>
      <c r="UEA565" s="1050"/>
      <c r="UEB565" s="743"/>
      <c r="UEC565" s="928"/>
      <c r="UED565" s="740"/>
      <c r="UEE565" s="744"/>
      <c r="UEF565" s="744"/>
      <c r="UEG565" s="742"/>
      <c r="UEH565" s="1047"/>
      <c r="UEI565" s="744"/>
      <c r="UEJ565" s="744"/>
      <c r="UEK565" s="1047"/>
      <c r="UEL565" s="1047"/>
      <c r="UEM565" s="1048"/>
      <c r="UEN565" s="1047"/>
      <c r="UEO565" s="1047"/>
      <c r="UEP565" s="741"/>
      <c r="UEQ565" s="992"/>
      <c r="UER565" s="1049"/>
      <c r="UES565" s="1050"/>
      <c r="UET565" s="743"/>
      <c r="UEU565" s="928"/>
      <c r="UEV565" s="740"/>
      <c r="UEW565" s="744"/>
      <c r="UEX565" s="744"/>
      <c r="UEY565" s="742"/>
      <c r="UEZ565" s="1047"/>
      <c r="UFA565" s="744"/>
      <c r="UFB565" s="744"/>
      <c r="UFC565" s="1047"/>
      <c r="UFD565" s="1047"/>
      <c r="UFE565" s="1048"/>
      <c r="UFF565" s="1047"/>
      <c r="UFG565" s="1047"/>
      <c r="UFH565" s="741"/>
      <c r="UFI565" s="992"/>
      <c r="UFJ565" s="1049"/>
      <c r="UFK565" s="1050"/>
      <c r="UFL565" s="743"/>
      <c r="UFM565" s="928"/>
      <c r="UFN565" s="740"/>
      <c r="UFO565" s="744"/>
      <c r="UFP565" s="744"/>
      <c r="UFQ565" s="742"/>
      <c r="UFR565" s="1047"/>
      <c r="UFS565" s="744"/>
      <c r="UFT565" s="744"/>
      <c r="UFU565" s="1047"/>
      <c r="UFV565" s="1047"/>
      <c r="UFW565" s="1048"/>
      <c r="UFX565" s="1047"/>
      <c r="UFY565" s="1047"/>
      <c r="UFZ565" s="741"/>
      <c r="UGA565" s="992"/>
      <c r="UGB565" s="1049"/>
      <c r="UGC565" s="1050"/>
      <c r="UGD565" s="743"/>
      <c r="UGE565" s="928"/>
      <c r="UGF565" s="740"/>
      <c r="UGG565" s="744"/>
      <c r="UGH565" s="744"/>
      <c r="UGI565" s="742"/>
      <c r="UGJ565" s="1047"/>
      <c r="UGK565" s="744"/>
      <c r="UGL565" s="744"/>
      <c r="UGM565" s="1047"/>
      <c r="UGN565" s="1047"/>
      <c r="UGO565" s="1048"/>
      <c r="UGP565" s="1047"/>
      <c r="UGQ565" s="1047"/>
      <c r="UGR565" s="741"/>
      <c r="UGS565" s="992"/>
      <c r="UGT565" s="1049"/>
      <c r="UGU565" s="1050"/>
      <c r="UGV565" s="743"/>
      <c r="UGW565" s="928"/>
      <c r="UGX565" s="740"/>
      <c r="UGY565" s="744"/>
      <c r="UGZ565" s="744"/>
      <c r="UHA565" s="742"/>
      <c r="UHB565" s="1047"/>
      <c r="UHC565" s="744"/>
      <c r="UHD565" s="744"/>
      <c r="UHE565" s="1047"/>
      <c r="UHF565" s="1047"/>
      <c r="UHG565" s="1048"/>
      <c r="UHH565" s="1047"/>
      <c r="UHI565" s="1047"/>
      <c r="UHJ565" s="741"/>
      <c r="UHK565" s="992"/>
      <c r="UHL565" s="1049"/>
      <c r="UHM565" s="1050"/>
      <c r="UHN565" s="743"/>
      <c r="UHO565" s="928"/>
      <c r="UHP565" s="740"/>
      <c r="UHQ565" s="744"/>
      <c r="UHR565" s="744"/>
      <c r="UHS565" s="742"/>
      <c r="UHT565" s="1047"/>
      <c r="UHU565" s="744"/>
      <c r="UHV565" s="744"/>
      <c r="UHW565" s="1047"/>
      <c r="UHX565" s="1047"/>
      <c r="UHY565" s="1048"/>
      <c r="UHZ565" s="1047"/>
      <c r="UIA565" s="1047"/>
      <c r="UIB565" s="741"/>
      <c r="UIC565" s="992"/>
      <c r="UID565" s="1049"/>
      <c r="UIE565" s="1050"/>
      <c r="UIF565" s="743"/>
      <c r="UIG565" s="928"/>
      <c r="UIH565" s="740"/>
      <c r="UII565" s="744"/>
      <c r="UIJ565" s="744"/>
      <c r="UIK565" s="742"/>
      <c r="UIL565" s="1047"/>
      <c r="UIM565" s="744"/>
      <c r="UIN565" s="744"/>
      <c r="UIO565" s="1047"/>
      <c r="UIP565" s="1047"/>
      <c r="UIQ565" s="1048"/>
      <c r="UIR565" s="1047"/>
      <c r="UIS565" s="1047"/>
      <c r="UIT565" s="741"/>
      <c r="UIU565" s="992"/>
      <c r="UIV565" s="1049"/>
      <c r="UIW565" s="1050"/>
      <c r="UIX565" s="743"/>
      <c r="UIY565" s="928"/>
      <c r="UIZ565" s="740"/>
      <c r="UJA565" s="744"/>
      <c r="UJB565" s="744"/>
      <c r="UJC565" s="742"/>
      <c r="UJD565" s="1047"/>
      <c r="UJE565" s="744"/>
      <c r="UJF565" s="744"/>
      <c r="UJG565" s="1047"/>
      <c r="UJH565" s="1047"/>
      <c r="UJI565" s="1048"/>
      <c r="UJJ565" s="1047"/>
      <c r="UJK565" s="1047"/>
      <c r="UJL565" s="741"/>
      <c r="UJM565" s="992"/>
      <c r="UJN565" s="1049"/>
      <c r="UJO565" s="1050"/>
      <c r="UJP565" s="743"/>
      <c r="UJQ565" s="928"/>
      <c r="UJR565" s="740"/>
      <c r="UJS565" s="744"/>
      <c r="UJT565" s="744"/>
      <c r="UJU565" s="742"/>
      <c r="UJV565" s="1047"/>
      <c r="UJW565" s="744"/>
      <c r="UJX565" s="744"/>
      <c r="UJY565" s="1047"/>
      <c r="UJZ565" s="1047"/>
      <c r="UKA565" s="1048"/>
      <c r="UKB565" s="1047"/>
      <c r="UKC565" s="1047"/>
      <c r="UKD565" s="741"/>
      <c r="UKE565" s="992"/>
      <c r="UKF565" s="1049"/>
      <c r="UKG565" s="1050"/>
      <c r="UKH565" s="743"/>
      <c r="UKI565" s="928"/>
      <c r="UKJ565" s="740"/>
      <c r="UKK565" s="744"/>
      <c r="UKL565" s="744"/>
      <c r="UKM565" s="742"/>
      <c r="UKN565" s="1047"/>
      <c r="UKO565" s="744"/>
      <c r="UKP565" s="744"/>
      <c r="UKQ565" s="1047"/>
      <c r="UKR565" s="1047"/>
      <c r="UKS565" s="1048"/>
      <c r="UKT565" s="1047"/>
      <c r="UKU565" s="1047"/>
      <c r="UKV565" s="741"/>
      <c r="UKW565" s="992"/>
      <c r="UKX565" s="1049"/>
      <c r="UKY565" s="1050"/>
      <c r="UKZ565" s="743"/>
      <c r="ULA565" s="928"/>
      <c r="ULB565" s="740"/>
      <c r="ULC565" s="744"/>
      <c r="ULD565" s="744"/>
      <c r="ULE565" s="742"/>
      <c r="ULF565" s="1047"/>
      <c r="ULG565" s="744"/>
      <c r="ULH565" s="744"/>
      <c r="ULI565" s="1047"/>
      <c r="ULJ565" s="1047"/>
      <c r="ULK565" s="1048"/>
      <c r="ULL565" s="1047"/>
      <c r="ULM565" s="1047"/>
      <c r="ULN565" s="741"/>
      <c r="ULO565" s="992"/>
      <c r="ULP565" s="1049"/>
      <c r="ULQ565" s="1050"/>
      <c r="ULR565" s="743"/>
      <c r="ULS565" s="928"/>
      <c r="ULT565" s="740"/>
      <c r="ULU565" s="744"/>
      <c r="ULV565" s="744"/>
      <c r="ULW565" s="742"/>
      <c r="ULX565" s="1047"/>
      <c r="ULY565" s="744"/>
      <c r="ULZ565" s="744"/>
      <c r="UMA565" s="1047"/>
      <c r="UMB565" s="1047"/>
      <c r="UMC565" s="1048"/>
      <c r="UMD565" s="1047"/>
      <c r="UME565" s="1047"/>
      <c r="UMF565" s="741"/>
      <c r="UMG565" s="992"/>
      <c r="UMH565" s="1049"/>
      <c r="UMI565" s="1050"/>
      <c r="UMJ565" s="743"/>
      <c r="UMK565" s="928"/>
      <c r="UML565" s="740"/>
      <c r="UMM565" s="744"/>
      <c r="UMN565" s="744"/>
      <c r="UMO565" s="742"/>
      <c r="UMP565" s="1047"/>
      <c r="UMQ565" s="744"/>
      <c r="UMR565" s="744"/>
      <c r="UMS565" s="1047"/>
      <c r="UMT565" s="1047"/>
      <c r="UMU565" s="1048"/>
      <c r="UMV565" s="1047"/>
      <c r="UMW565" s="1047"/>
      <c r="UMX565" s="741"/>
      <c r="UMY565" s="992"/>
      <c r="UMZ565" s="1049"/>
      <c r="UNA565" s="1050"/>
      <c r="UNB565" s="743"/>
      <c r="UNC565" s="928"/>
      <c r="UND565" s="740"/>
      <c r="UNE565" s="744"/>
      <c r="UNF565" s="744"/>
      <c r="UNG565" s="742"/>
      <c r="UNH565" s="1047"/>
      <c r="UNI565" s="744"/>
      <c r="UNJ565" s="744"/>
      <c r="UNK565" s="1047"/>
      <c r="UNL565" s="1047"/>
      <c r="UNM565" s="1048"/>
      <c r="UNN565" s="1047"/>
      <c r="UNO565" s="1047"/>
      <c r="UNP565" s="741"/>
      <c r="UNQ565" s="992"/>
      <c r="UNR565" s="1049"/>
      <c r="UNS565" s="1050"/>
      <c r="UNT565" s="743"/>
      <c r="UNU565" s="928"/>
      <c r="UNV565" s="740"/>
      <c r="UNW565" s="744"/>
      <c r="UNX565" s="744"/>
      <c r="UNY565" s="742"/>
      <c r="UNZ565" s="1047"/>
      <c r="UOA565" s="744"/>
      <c r="UOB565" s="744"/>
      <c r="UOC565" s="1047"/>
      <c r="UOD565" s="1047"/>
      <c r="UOE565" s="1048"/>
      <c r="UOF565" s="1047"/>
      <c r="UOG565" s="1047"/>
      <c r="UOH565" s="741"/>
      <c r="UOI565" s="992"/>
      <c r="UOJ565" s="1049"/>
      <c r="UOK565" s="1050"/>
      <c r="UOL565" s="743"/>
      <c r="UOM565" s="928"/>
      <c r="UON565" s="740"/>
      <c r="UOO565" s="744"/>
      <c r="UOP565" s="744"/>
      <c r="UOQ565" s="742"/>
      <c r="UOR565" s="1047"/>
      <c r="UOS565" s="744"/>
      <c r="UOT565" s="744"/>
      <c r="UOU565" s="1047"/>
      <c r="UOV565" s="1047"/>
      <c r="UOW565" s="1048"/>
      <c r="UOX565" s="1047"/>
      <c r="UOY565" s="1047"/>
      <c r="UOZ565" s="741"/>
      <c r="UPA565" s="992"/>
      <c r="UPB565" s="1049"/>
      <c r="UPC565" s="1050"/>
      <c r="UPD565" s="743"/>
      <c r="UPE565" s="928"/>
      <c r="UPF565" s="740"/>
      <c r="UPG565" s="744"/>
      <c r="UPH565" s="744"/>
      <c r="UPI565" s="742"/>
      <c r="UPJ565" s="1047"/>
      <c r="UPK565" s="744"/>
      <c r="UPL565" s="744"/>
      <c r="UPM565" s="1047"/>
      <c r="UPN565" s="1047"/>
      <c r="UPO565" s="1048"/>
      <c r="UPP565" s="1047"/>
      <c r="UPQ565" s="1047"/>
      <c r="UPR565" s="741"/>
      <c r="UPS565" s="992"/>
      <c r="UPT565" s="1049"/>
      <c r="UPU565" s="1050"/>
      <c r="UPV565" s="743"/>
      <c r="UPW565" s="928"/>
      <c r="UPX565" s="740"/>
      <c r="UPY565" s="744"/>
      <c r="UPZ565" s="744"/>
      <c r="UQA565" s="742"/>
      <c r="UQB565" s="1047"/>
      <c r="UQC565" s="744"/>
      <c r="UQD565" s="744"/>
      <c r="UQE565" s="1047"/>
      <c r="UQF565" s="1047"/>
      <c r="UQG565" s="1048"/>
      <c r="UQH565" s="1047"/>
      <c r="UQI565" s="1047"/>
      <c r="UQJ565" s="741"/>
      <c r="UQK565" s="992"/>
      <c r="UQL565" s="1049"/>
      <c r="UQM565" s="1050"/>
      <c r="UQN565" s="743"/>
      <c r="UQO565" s="928"/>
      <c r="UQP565" s="740"/>
      <c r="UQQ565" s="744"/>
      <c r="UQR565" s="744"/>
      <c r="UQS565" s="742"/>
      <c r="UQT565" s="1047"/>
      <c r="UQU565" s="744"/>
      <c r="UQV565" s="744"/>
      <c r="UQW565" s="1047"/>
      <c r="UQX565" s="1047"/>
      <c r="UQY565" s="1048"/>
      <c r="UQZ565" s="1047"/>
      <c r="URA565" s="1047"/>
      <c r="URB565" s="741"/>
      <c r="URC565" s="992"/>
      <c r="URD565" s="1049"/>
      <c r="URE565" s="1050"/>
      <c r="URF565" s="743"/>
      <c r="URG565" s="928"/>
      <c r="URH565" s="740"/>
      <c r="URI565" s="744"/>
      <c r="URJ565" s="744"/>
      <c r="URK565" s="742"/>
      <c r="URL565" s="1047"/>
      <c r="URM565" s="744"/>
      <c r="URN565" s="744"/>
      <c r="URO565" s="1047"/>
      <c r="URP565" s="1047"/>
      <c r="URQ565" s="1048"/>
      <c r="URR565" s="1047"/>
      <c r="URS565" s="1047"/>
      <c r="URT565" s="741"/>
      <c r="URU565" s="992"/>
      <c r="URV565" s="1049"/>
      <c r="URW565" s="1050"/>
      <c r="URX565" s="743"/>
      <c r="URY565" s="928"/>
      <c r="URZ565" s="740"/>
      <c r="USA565" s="744"/>
      <c r="USB565" s="744"/>
      <c r="USC565" s="742"/>
      <c r="USD565" s="1047"/>
      <c r="USE565" s="744"/>
      <c r="USF565" s="744"/>
      <c r="USG565" s="1047"/>
      <c r="USH565" s="1047"/>
      <c r="USI565" s="1048"/>
      <c r="USJ565" s="1047"/>
      <c r="USK565" s="1047"/>
      <c r="USL565" s="741"/>
      <c r="USM565" s="992"/>
      <c r="USN565" s="1049"/>
      <c r="USO565" s="1050"/>
      <c r="USP565" s="743"/>
      <c r="USQ565" s="928"/>
      <c r="USR565" s="740"/>
      <c r="USS565" s="744"/>
      <c r="UST565" s="744"/>
      <c r="USU565" s="742"/>
      <c r="USV565" s="1047"/>
      <c r="USW565" s="744"/>
      <c r="USX565" s="744"/>
      <c r="USY565" s="1047"/>
      <c r="USZ565" s="1047"/>
      <c r="UTA565" s="1048"/>
      <c r="UTB565" s="1047"/>
      <c r="UTC565" s="1047"/>
      <c r="UTD565" s="741"/>
      <c r="UTE565" s="992"/>
      <c r="UTF565" s="1049"/>
      <c r="UTG565" s="1050"/>
      <c r="UTH565" s="743"/>
      <c r="UTI565" s="928"/>
      <c r="UTJ565" s="740"/>
      <c r="UTK565" s="744"/>
      <c r="UTL565" s="744"/>
      <c r="UTM565" s="742"/>
      <c r="UTN565" s="1047"/>
      <c r="UTO565" s="744"/>
      <c r="UTP565" s="744"/>
      <c r="UTQ565" s="1047"/>
      <c r="UTR565" s="1047"/>
      <c r="UTS565" s="1048"/>
      <c r="UTT565" s="1047"/>
      <c r="UTU565" s="1047"/>
      <c r="UTV565" s="741"/>
      <c r="UTW565" s="992"/>
      <c r="UTX565" s="1049"/>
      <c r="UTY565" s="1050"/>
      <c r="UTZ565" s="743"/>
      <c r="UUA565" s="928"/>
      <c r="UUB565" s="740"/>
      <c r="UUC565" s="744"/>
      <c r="UUD565" s="744"/>
      <c r="UUE565" s="742"/>
      <c r="UUF565" s="1047"/>
      <c r="UUG565" s="744"/>
      <c r="UUH565" s="744"/>
      <c r="UUI565" s="1047"/>
      <c r="UUJ565" s="1047"/>
      <c r="UUK565" s="1048"/>
      <c r="UUL565" s="1047"/>
      <c r="UUM565" s="1047"/>
      <c r="UUN565" s="741"/>
      <c r="UUO565" s="992"/>
      <c r="UUP565" s="1049"/>
      <c r="UUQ565" s="1050"/>
      <c r="UUR565" s="743"/>
      <c r="UUS565" s="928"/>
      <c r="UUT565" s="740"/>
      <c r="UUU565" s="744"/>
      <c r="UUV565" s="744"/>
      <c r="UUW565" s="742"/>
      <c r="UUX565" s="1047"/>
      <c r="UUY565" s="744"/>
      <c r="UUZ565" s="744"/>
      <c r="UVA565" s="1047"/>
      <c r="UVB565" s="1047"/>
      <c r="UVC565" s="1048"/>
      <c r="UVD565" s="1047"/>
      <c r="UVE565" s="1047"/>
      <c r="UVF565" s="741"/>
      <c r="UVG565" s="992"/>
      <c r="UVH565" s="1049"/>
      <c r="UVI565" s="1050"/>
      <c r="UVJ565" s="743"/>
      <c r="UVK565" s="928"/>
      <c r="UVL565" s="740"/>
      <c r="UVM565" s="744"/>
      <c r="UVN565" s="744"/>
      <c r="UVO565" s="742"/>
      <c r="UVP565" s="1047"/>
      <c r="UVQ565" s="744"/>
      <c r="UVR565" s="744"/>
      <c r="UVS565" s="1047"/>
      <c r="UVT565" s="1047"/>
      <c r="UVU565" s="1048"/>
      <c r="UVV565" s="1047"/>
      <c r="UVW565" s="1047"/>
      <c r="UVX565" s="741"/>
      <c r="UVY565" s="992"/>
      <c r="UVZ565" s="1049"/>
      <c r="UWA565" s="1050"/>
      <c r="UWB565" s="743"/>
      <c r="UWC565" s="928"/>
      <c r="UWD565" s="740"/>
      <c r="UWE565" s="744"/>
      <c r="UWF565" s="744"/>
      <c r="UWG565" s="742"/>
      <c r="UWH565" s="1047"/>
      <c r="UWI565" s="744"/>
      <c r="UWJ565" s="744"/>
      <c r="UWK565" s="1047"/>
      <c r="UWL565" s="1047"/>
      <c r="UWM565" s="1048"/>
      <c r="UWN565" s="1047"/>
      <c r="UWO565" s="1047"/>
      <c r="UWP565" s="741"/>
      <c r="UWQ565" s="992"/>
      <c r="UWR565" s="1049"/>
      <c r="UWS565" s="1050"/>
      <c r="UWT565" s="743"/>
      <c r="UWU565" s="928"/>
      <c r="UWV565" s="740"/>
      <c r="UWW565" s="744"/>
      <c r="UWX565" s="744"/>
      <c r="UWY565" s="742"/>
      <c r="UWZ565" s="1047"/>
      <c r="UXA565" s="744"/>
      <c r="UXB565" s="744"/>
      <c r="UXC565" s="1047"/>
      <c r="UXD565" s="1047"/>
      <c r="UXE565" s="1048"/>
      <c r="UXF565" s="1047"/>
      <c r="UXG565" s="1047"/>
      <c r="UXH565" s="741"/>
      <c r="UXI565" s="992"/>
      <c r="UXJ565" s="1049"/>
      <c r="UXK565" s="1050"/>
      <c r="UXL565" s="743"/>
      <c r="UXM565" s="928"/>
      <c r="UXN565" s="740"/>
      <c r="UXO565" s="744"/>
      <c r="UXP565" s="744"/>
      <c r="UXQ565" s="742"/>
      <c r="UXR565" s="1047"/>
      <c r="UXS565" s="744"/>
      <c r="UXT565" s="744"/>
      <c r="UXU565" s="1047"/>
      <c r="UXV565" s="1047"/>
      <c r="UXW565" s="1048"/>
      <c r="UXX565" s="1047"/>
      <c r="UXY565" s="1047"/>
      <c r="UXZ565" s="741"/>
      <c r="UYA565" s="992"/>
      <c r="UYB565" s="1049"/>
      <c r="UYC565" s="1050"/>
      <c r="UYD565" s="743"/>
      <c r="UYE565" s="928"/>
      <c r="UYF565" s="740"/>
      <c r="UYG565" s="744"/>
      <c r="UYH565" s="744"/>
      <c r="UYI565" s="742"/>
      <c r="UYJ565" s="1047"/>
      <c r="UYK565" s="744"/>
      <c r="UYL565" s="744"/>
      <c r="UYM565" s="1047"/>
      <c r="UYN565" s="1047"/>
      <c r="UYO565" s="1048"/>
      <c r="UYP565" s="1047"/>
      <c r="UYQ565" s="1047"/>
      <c r="UYR565" s="741"/>
      <c r="UYS565" s="992"/>
      <c r="UYT565" s="1049"/>
      <c r="UYU565" s="1050"/>
      <c r="UYV565" s="743"/>
      <c r="UYW565" s="928"/>
      <c r="UYX565" s="740"/>
      <c r="UYY565" s="744"/>
      <c r="UYZ565" s="744"/>
      <c r="UZA565" s="742"/>
      <c r="UZB565" s="1047"/>
      <c r="UZC565" s="744"/>
      <c r="UZD565" s="744"/>
      <c r="UZE565" s="1047"/>
      <c r="UZF565" s="1047"/>
      <c r="UZG565" s="1048"/>
      <c r="UZH565" s="1047"/>
      <c r="UZI565" s="1047"/>
      <c r="UZJ565" s="741"/>
      <c r="UZK565" s="992"/>
      <c r="UZL565" s="1049"/>
      <c r="UZM565" s="1050"/>
      <c r="UZN565" s="743"/>
      <c r="UZO565" s="928"/>
      <c r="UZP565" s="740"/>
      <c r="UZQ565" s="744"/>
      <c r="UZR565" s="744"/>
      <c r="UZS565" s="742"/>
      <c r="UZT565" s="1047"/>
      <c r="UZU565" s="744"/>
      <c r="UZV565" s="744"/>
      <c r="UZW565" s="1047"/>
      <c r="UZX565" s="1047"/>
      <c r="UZY565" s="1048"/>
      <c r="UZZ565" s="1047"/>
      <c r="VAA565" s="1047"/>
      <c r="VAB565" s="741"/>
      <c r="VAC565" s="992"/>
      <c r="VAD565" s="1049"/>
      <c r="VAE565" s="1050"/>
      <c r="VAF565" s="743"/>
      <c r="VAG565" s="928"/>
      <c r="VAH565" s="740"/>
      <c r="VAI565" s="744"/>
      <c r="VAJ565" s="744"/>
      <c r="VAK565" s="742"/>
      <c r="VAL565" s="1047"/>
      <c r="VAM565" s="744"/>
      <c r="VAN565" s="744"/>
      <c r="VAO565" s="1047"/>
      <c r="VAP565" s="1047"/>
      <c r="VAQ565" s="1048"/>
      <c r="VAR565" s="1047"/>
      <c r="VAS565" s="1047"/>
      <c r="VAT565" s="741"/>
      <c r="VAU565" s="992"/>
      <c r="VAV565" s="1049"/>
      <c r="VAW565" s="1050"/>
      <c r="VAX565" s="743"/>
      <c r="VAY565" s="928"/>
      <c r="VAZ565" s="740"/>
      <c r="VBA565" s="744"/>
      <c r="VBB565" s="744"/>
      <c r="VBC565" s="742"/>
      <c r="VBD565" s="1047"/>
      <c r="VBE565" s="744"/>
      <c r="VBF565" s="744"/>
      <c r="VBG565" s="1047"/>
      <c r="VBH565" s="1047"/>
      <c r="VBI565" s="1048"/>
      <c r="VBJ565" s="1047"/>
      <c r="VBK565" s="1047"/>
      <c r="VBL565" s="741"/>
      <c r="VBM565" s="992"/>
      <c r="VBN565" s="1049"/>
      <c r="VBO565" s="1050"/>
      <c r="VBP565" s="743"/>
      <c r="VBQ565" s="928"/>
      <c r="VBR565" s="740"/>
      <c r="VBS565" s="744"/>
      <c r="VBT565" s="744"/>
      <c r="VBU565" s="742"/>
      <c r="VBV565" s="1047"/>
      <c r="VBW565" s="744"/>
      <c r="VBX565" s="744"/>
      <c r="VBY565" s="1047"/>
      <c r="VBZ565" s="1047"/>
      <c r="VCA565" s="1048"/>
      <c r="VCB565" s="1047"/>
      <c r="VCC565" s="1047"/>
      <c r="VCD565" s="741"/>
      <c r="VCE565" s="992"/>
      <c r="VCF565" s="1049"/>
      <c r="VCG565" s="1050"/>
      <c r="VCH565" s="743"/>
      <c r="VCI565" s="928"/>
      <c r="VCJ565" s="740"/>
      <c r="VCK565" s="744"/>
      <c r="VCL565" s="744"/>
      <c r="VCM565" s="742"/>
      <c r="VCN565" s="1047"/>
      <c r="VCO565" s="744"/>
      <c r="VCP565" s="744"/>
      <c r="VCQ565" s="1047"/>
      <c r="VCR565" s="1047"/>
      <c r="VCS565" s="1048"/>
      <c r="VCT565" s="1047"/>
      <c r="VCU565" s="1047"/>
      <c r="VCV565" s="741"/>
      <c r="VCW565" s="992"/>
      <c r="VCX565" s="1049"/>
      <c r="VCY565" s="1050"/>
      <c r="VCZ565" s="743"/>
      <c r="VDA565" s="928"/>
      <c r="VDB565" s="740"/>
      <c r="VDC565" s="744"/>
      <c r="VDD565" s="744"/>
      <c r="VDE565" s="742"/>
      <c r="VDF565" s="1047"/>
      <c r="VDG565" s="744"/>
      <c r="VDH565" s="744"/>
      <c r="VDI565" s="1047"/>
      <c r="VDJ565" s="1047"/>
      <c r="VDK565" s="1048"/>
      <c r="VDL565" s="1047"/>
      <c r="VDM565" s="1047"/>
      <c r="VDN565" s="741"/>
      <c r="VDO565" s="992"/>
      <c r="VDP565" s="1049"/>
      <c r="VDQ565" s="1050"/>
      <c r="VDR565" s="743"/>
      <c r="VDS565" s="928"/>
      <c r="VDT565" s="740"/>
      <c r="VDU565" s="744"/>
      <c r="VDV565" s="744"/>
      <c r="VDW565" s="742"/>
      <c r="VDX565" s="1047"/>
      <c r="VDY565" s="744"/>
      <c r="VDZ565" s="744"/>
      <c r="VEA565" s="1047"/>
      <c r="VEB565" s="1047"/>
      <c r="VEC565" s="1048"/>
      <c r="VED565" s="1047"/>
      <c r="VEE565" s="1047"/>
      <c r="VEF565" s="741"/>
      <c r="VEG565" s="992"/>
      <c r="VEH565" s="1049"/>
      <c r="VEI565" s="1050"/>
      <c r="VEJ565" s="743"/>
      <c r="VEK565" s="928"/>
      <c r="VEL565" s="740"/>
      <c r="VEM565" s="744"/>
      <c r="VEN565" s="744"/>
      <c r="VEO565" s="742"/>
      <c r="VEP565" s="1047"/>
      <c r="VEQ565" s="744"/>
      <c r="VER565" s="744"/>
      <c r="VES565" s="1047"/>
      <c r="VET565" s="1047"/>
      <c r="VEU565" s="1048"/>
      <c r="VEV565" s="1047"/>
      <c r="VEW565" s="1047"/>
      <c r="VEX565" s="741"/>
      <c r="VEY565" s="992"/>
      <c r="VEZ565" s="1049"/>
      <c r="VFA565" s="1050"/>
      <c r="VFB565" s="743"/>
      <c r="VFC565" s="928"/>
      <c r="VFD565" s="740"/>
      <c r="VFE565" s="744"/>
      <c r="VFF565" s="744"/>
      <c r="VFG565" s="742"/>
      <c r="VFH565" s="1047"/>
      <c r="VFI565" s="744"/>
      <c r="VFJ565" s="744"/>
      <c r="VFK565" s="1047"/>
      <c r="VFL565" s="1047"/>
      <c r="VFM565" s="1048"/>
      <c r="VFN565" s="1047"/>
      <c r="VFO565" s="1047"/>
      <c r="VFP565" s="741"/>
      <c r="VFQ565" s="992"/>
      <c r="VFR565" s="1049"/>
      <c r="VFS565" s="1050"/>
      <c r="VFT565" s="743"/>
      <c r="VFU565" s="928"/>
      <c r="VFV565" s="740"/>
      <c r="VFW565" s="744"/>
      <c r="VFX565" s="744"/>
      <c r="VFY565" s="742"/>
      <c r="VFZ565" s="1047"/>
      <c r="VGA565" s="744"/>
      <c r="VGB565" s="744"/>
      <c r="VGC565" s="1047"/>
      <c r="VGD565" s="1047"/>
      <c r="VGE565" s="1048"/>
      <c r="VGF565" s="1047"/>
      <c r="VGG565" s="1047"/>
      <c r="VGH565" s="741"/>
      <c r="VGI565" s="992"/>
      <c r="VGJ565" s="1049"/>
      <c r="VGK565" s="1050"/>
      <c r="VGL565" s="743"/>
      <c r="VGM565" s="928"/>
      <c r="VGN565" s="740"/>
      <c r="VGO565" s="744"/>
      <c r="VGP565" s="744"/>
      <c r="VGQ565" s="742"/>
      <c r="VGR565" s="1047"/>
      <c r="VGS565" s="744"/>
      <c r="VGT565" s="744"/>
      <c r="VGU565" s="1047"/>
      <c r="VGV565" s="1047"/>
      <c r="VGW565" s="1048"/>
      <c r="VGX565" s="1047"/>
      <c r="VGY565" s="1047"/>
      <c r="VGZ565" s="741"/>
      <c r="VHA565" s="992"/>
      <c r="VHB565" s="1049"/>
      <c r="VHC565" s="1050"/>
      <c r="VHD565" s="743"/>
      <c r="VHE565" s="928"/>
      <c r="VHF565" s="740"/>
      <c r="VHG565" s="744"/>
      <c r="VHH565" s="744"/>
      <c r="VHI565" s="742"/>
      <c r="VHJ565" s="1047"/>
      <c r="VHK565" s="744"/>
      <c r="VHL565" s="744"/>
      <c r="VHM565" s="1047"/>
      <c r="VHN565" s="1047"/>
      <c r="VHO565" s="1048"/>
      <c r="VHP565" s="1047"/>
      <c r="VHQ565" s="1047"/>
      <c r="VHR565" s="741"/>
      <c r="VHS565" s="992"/>
      <c r="VHT565" s="1049"/>
      <c r="VHU565" s="1050"/>
      <c r="VHV565" s="743"/>
      <c r="VHW565" s="928"/>
      <c r="VHX565" s="740"/>
      <c r="VHY565" s="744"/>
      <c r="VHZ565" s="744"/>
      <c r="VIA565" s="742"/>
      <c r="VIB565" s="1047"/>
      <c r="VIC565" s="744"/>
      <c r="VID565" s="744"/>
      <c r="VIE565" s="1047"/>
      <c r="VIF565" s="1047"/>
      <c r="VIG565" s="1048"/>
      <c r="VIH565" s="1047"/>
      <c r="VII565" s="1047"/>
      <c r="VIJ565" s="741"/>
      <c r="VIK565" s="992"/>
      <c r="VIL565" s="1049"/>
      <c r="VIM565" s="1050"/>
      <c r="VIN565" s="743"/>
      <c r="VIO565" s="928"/>
      <c r="VIP565" s="740"/>
      <c r="VIQ565" s="744"/>
      <c r="VIR565" s="744"/>
      <c r="VIS565" s="742"/>
      <c r="VIT565" s="1047"/>
      <c r="VIU565" s="744"/>
      <c r="VIV565" s="744"/>
      <c r="VIW565" s="1047"/>
      <c r="VIX565" s="1047"/>
      <c r="VIY565" s="1048"/>
      <c r="VIZ565" s="1047"/>
      <c r="VJA565" s="1047"/>
      <c r="VJB565" s="741"/>
      <c r="VJC565" s="992"/>
      <c r="VJD565" s="1049"/>
      <c r="VJE565" s="1050"/>
      <c r="VJF565" s="743"/>
      <c r="VJG565" s="928"/>
      <c r="VJH565" s="740"/>
      <c r="VJI565" s="744"/>
      <c r="VJJ565" s="744"/>
      <c r="VJK565" s="742"/>
      <c r="VJL565" s="1047"/>
      <c r="VJM565" s="744"/>
      <c r="VJN565" s="744"/>
      <c r="VJO565" s="1047"/>
      <c r="VJP565" s="1047"/>
      <c r="VJQ565" s="1048"/>
      <c r="VJR565" s="1047"/>
      <c r="VJS565" s="1047"/>
      <c r="VJT565" s="741"/>
      <c r="VJU565" s="992"/>
      <c r="VJV565" s="1049"/>
      <c r="VJW565" s="1050"/>
      <c r="VJX565" s="743"/>
      <c r="VJY565" s="928"/>
      <c r="VJZ565" s="740"/>
      <c r="VKA565" s="744"/>
      <c r="VKB565" s="744"/>
      <c r="VKC565" s="742"/>
      <c r="VKD565" s="1047"/>
      <c r="VKE565" s="744"/>
      <c r="VKF565" s="744"/>
      <c r="VKG565" s="1047"/>
      <c r="VKH565" s="1047"/>
      <c r="VKI565" s="1048"/>
      <c r="VKJ565" s="1047"/>
      <c r="VKK565" s="1047"/>
      <c r="VKL565" s="741"/>
      <c r="VKM565" s="992"/>
      <c r="VKN565" s="1049"/>
      <c r="VKO565" s="1050"/>
      <c r="VKP565" s="743"/>
      <c r="VKQ565" s="928"/>
      <c r="VKR565" s="740"/>
      <c r="VKS565" s="744"/>
      <c r="VKT565" s="744"/>
      <c r="VKU565" s="742"/>
      <c r="VKV565" s="1047"/>
      <c r="VKW565" s="744"/>
      <c r="VKX565" s="744"/>
      <c r="VKY565" s="1047"/>
      <c r="VKZ565" s="1047"/>
      <c r="VLA565" s="1048"/>
      <c r="VLB565" s="1047"/>
      <c r="VLC565" s="1047"/>
      <c r="VLD565" s="741"/>
      <c r="VLE565" s="992"/>
      <c r="VLF565" s="1049"/>
      <c r="VLG565" s="1050"/>
      <c r="VLH565" s="743"/>
      <c r="VLI565" s="928"/>
      <c r="VLJ565" s="740"/>
      <c r="VLK565" s="744"/>
      <c r="VLL565" s="744"/>
      <c r="VLM565" s="742"/>
      <c r="VLN565" s="1047"/>
      <c r="VLO565" s="744"/>
      <c r="VLP565" s="744"/>
      <c r="VLQ565" s="1047"/>
      <c r="VLR565" s="1047"/>
      <c r="VLS565" s="1048"/>
      <c r="VLT565" s="1047"/>
      <c r="VLU565" s="1047"/>
      <c r="VLV565" s="741"/>
      <c r="VLW565" s="992"/>
      <c r="VLX565" s="1049"/>
      <c r="VLY565" s="1050"/>
      <c r="VLZ565" s="743"/>
      <c r="VMA565" s="928"/>
      <c r="VMB565" s="740"/>
      <c r="VMC565" s="744"/>
      <c r="VMD565" s="744"/>
      <c r="VME565" s="742"/>
      <c r="VMF565" s="1047"/>
      <c r="VMG565" s="744"/>
      <c r="VMH565" s="744"/>
      <c r="VMI565" s="1047"/>
      <c r="VMJ565" s="1047"/>
      <c r="VMK565" s="1048"/>
      <c r="VML565" s="1047"/>
      <c r="VMM565" s="1047"/>
      <c r="VMN565" s="741"/>
      <c r="VMO565" s="992"/>
      <c r="VMP565" s="1049"/>
      <c r="VMQ565" s="1050"/>
      <c r="VMR565" s="743"/>
      <c r="VMS565" s="928"/>
      <c r="VMT565" s="740"/>
      <c r="VMU565" s="744"/>
      <c r="VMV565" s="744"/>
      <c r="VMW565" s="742"/>
      <c r="VMX565" s="1047"/>
      <c r="VMY565" s="744"/>
      <c r="VMZ565" s="744"/>
      <c r="VNA565" s="1047"/>
      <c r="VNB565" s="1047"/>
      <c r="VNC565" s="1048"/>
      <c r="VND565" s="1047"/>
      <c r="VNE565" s="1047"/>
      <c r="VNF565" s="741"/>
      <c r="VNG565" s="992"/>
      <c r="VNH565" s="1049"/>
      <c r="VNI565" s="1050"/>
      <c r="VNJ565" s="743"/>
      <c r="VNK565" s="928"/>
      <c r="VNL565" s="740"/>
      <c r="VNM565" s="744"/>
      <c r="VNN565" s="744"/>
      <c r="VNO565" s="742"/>
      <c r="VNP565" s="1047"/>
      <c r="VNQ565" s="744"/>
      <c r="VNR565" s="744"/>
      <c r="VNS565" s="1047"/>
      <c r="VNT565" s="1047"/>
      <c r="VNU565" s="1048"/>
      <c r="VNV565" s="1047"/>
      <c r="VNW565" s="1047"/>
      <c r="VNX565" s="741"/>
      <c r="VNY565" s="992"/>
      <c r="VNZ565" s="1049"/>
      <c r="VOA565" s="1050"/>
      <c r="VOB565" s="743"/>
      <c r="VOC565" s="928"/>
      <c r="VOD565" s="740"/>
      <c r="VOE565" s="744"/>
      <c r="VOF565" s="744"/>
      <c r="VOG565" s="742"/>
      <c r="VOH565" s="1047"/>
      <c r="VOI565" s="744"/>
      <c r="VOJ565" s="744"/>
      <c r="VOK565" s="1047"/>
      <c r="VOL565" s="1047"/>
      <c r="VOM565" s="1048"/>
      <c r="VON565" s="1047"/>
      <c r="VOO565" s="1047"/>
      <c r="VOP565" s="741"/>
      <c r="VOQ565" s="992"/>
      <c r="VOR565" s="1049"/>
      <c r="VOS565" s="1050"/>
      <c r="VOT565" s="743"/>
      <c r="VOU565" s="928"/>
      <c r="VOV565" s="740"/>
      <c r="VOW565" s="744"/>
      <c r="VOX565" s="744"/>
      <c r="VOY565" s="742"/>
      <c r="VOZ565" s="1047"/>
      <c r="VPA565" s="744"/>
      <c r="VPB565" s="744"/>
      <c r="VPC565" s="1047"/>
      <c r="VPD565" s="1047"/>
      <c r="VPE565" s="1048"/>
      <c r="VPF565" s="1047"/>
      <c r="VPG565" s="1047"/>
      <c r="VPH565" s="741"/>
      <c r="VPI565" s="992"/>
      <c r="VPJ565" s="1049"/>
      <c r="VPK565" s="1050"/>
      <c r="VPL565" s="743"/>
      <c r="VPM565" s="928"/>
      <c r="VPN565" s="740"/>
      <c r="VPO565" s="744"/>
      <c r="VPP565" s="744"/>
      <c r="VPQ565" s="742"/>
      <c r="VPR565" s="1047"/>
      <c r="VPS565" s="744"/>
      <c r="VPT565" s="744"/>
      <c r="VPU565" s="1047"/>
      <c r="VPV565" s="1047"/>
      <c r="VPW565" s="1048"/>
      <c r="VPX565" s="1047"/>
      <c r="VPY565" s="1047"/>
      <c r="VPZ565" s="741"/>
      <c r="VQA565" s="992"/>
      <c r="VQB565" s="1049"/>
      <c r="VQC565" s="1050"/>
      <c r="VQD565" s="743"/>
      <c r="VQE565" s="928"/>
      <c r="VQF565" s="740"/>
      <c r="VQG565" s="744"/>
      <c r="VQH565" s="744"/>
      <c r="VQI565" s="742"/>
      <c r="VQJ565" s="1047"/>
      <c r="VQK565" s="744"/>
      <c r="VQL565" s="744"/>
      <c r="VQM565" s="1047"/>
      <c r="VQN565" s="1047"/>
      <c r="VQO565" s="1048"/>
      <c r="VQP565" s="1047"/>
      <c r="VQQ565" s="1047"/>
      <c r="VQR565" s="741"/>
      <c r="VQS565" s="992"/>
      <c r="VQT565" s="1049"/>
      <c r="VQU565" s="1050"/>
      <c r="VQV565" s="743"/>
      <c r="VQW565" s="928"/>
      <c r="VQX565" s="740"/>
      <c r="VQY565" s="744"/>
      <c r="VQZ565" s="744"/>
      <c r="VRA565" s="742"/>
      <c r="VRB565" s="1047"/>
      <c r="VRC565" s="744"/>
      <c r="VRD565" s="744"/>
      <c r="VRE565" s="1047"/>
      <c r="VRF565" s="1047"/>
      <c r="VRG565" s="1048"/>
      <c r="VRH565" s="1047"/>
      <c r="VRI565" s="1047"/>
      <c r="VRJ565" s="741"/>
      <c r="VRK565" s="992"/>
      <c r="VRL565" s="1049"/>
      <c r="VRM565" s="1050"/>
      <c r="VRN565" s="743"/>
      <c r="VRO565" s="928"/>
      <c r="VRP565" s="740"/>
      <c r="VRQ565" s="744"/>
      <c r="VRR565" s="744"/>
      <c r="VRS565" s="742"/>
      <c r="VRT565" s="1047"/>
      <c r="VRU565" s="744"/>
      <c r="VRV565" s="744"/>
      <c r="VRW565" s="1047"/>
      <c r="VRX565" s="1047"/>
      <c r="VRY565" s="1048"/>
      <c r="VRZ565" s="1047"/>
      <c r="VSA565" s="1047"/>
      <c r="VSB565" s="741"/>
      <c r="VSC565" s="992"/>
      <c r="VSD565" s="1049"/>
      <c r="VSE565" s="1050"/>
      <c r="VSF565" s="743"/>
      <c r="VSG565" s="928"/>
      <c r="VSH565" s="740"/>
      <c r="VSI565" s="744"/>
      <c r="VSJ565" s="744"/>
      <c r="VSK565" s="742"/>
      <c r="VSL565" s="1047"/>
      <c r="VSM565" s="744"/>
      <c r="VSN565" s="744"/>
      <c r="VSO565" s="1047"/>
      <c r="VSP565" s="1047"/>
      <c r="VSQ565" s="1048"/>
      <c r="VSR565" s="1047"/>
      <c r="VSS565" s="1047"/>
      <c r="VST565" s="741"/>
      <c r="VSU565" s="992"/>
      <c r="VSV565" s="1049"/>
      <c r="VSW565" s="1050"/>
      <c r="VSX565" s="743"/>
      <c r="VSY565" s="928"/>
      <c r="VSZ565" s="740"/>
      <c r="VTA565" s="744"/>
      <c r="VTB565" s="744"/>
      <c r="VTC565" s="742"/>
      <c r="VTD565" s="1047"/>
      <c r="VTE565" s="744"/>
      <c r="VTF565" s="744"/>
      <c r="VTG565" s="1047"/>
      <c r="VTH565" s="1047"/>
      <c r="VTI565" s="1048"/>
      <c r="VTJ565" s="1047"/>
      <c r="VTK565" s="1047"/>
      <c r="VTL565" s="741"/>
      <c r="VTM565" s="992"/>
      <c r="VTN565" s="1049"/>
      <c r="VTO565" s="1050"/>
      <c r="VTP565" s="743"/>
      <c r="VTQ565" s="928"/>
      <c r="VTR565" s="740"/>
      <c r="VTS565" s="744"/>
      <c r="VTT565" s="744"/>
      <c r="VTU565" s="742"/>
      <c r="VTV565" s="1047"/>
      <c r="VTW565" s="744"/>
      <c r="VTX565" s="744"/>
      <c r="VTY565" s="1047"/>
      <c r="VTZ565" s="1047"/>
      <c r="VUA565" s="1048"/>
      <c r="VUB565" s="1047"/>
      <c r="VUC565" s="1047"/>
      <c r="VUD565" s="741"/>
      <c r="VUE565" s="992"/>
      <c r="VUF565" s="1049"/>
      <c r="VUG565" s="1050"/>
      <c r="VUH565" s="743"/>
      <c r="VUI565" s="928"/>
      <c r="VUJ565" s="740"/>
      <c r="VUK565" s="744"/>
      <c r="VUL565" s="744"/>
      <c r="VUM565" s="742"/>
      <c r="VUN565" s="1047"/>
      <c r="VUO565" s="744"/>
      <c r="VUP565" s="744"/>
      <c r="VUQ565" s="1047"/>
      <c r="VUR565" s="1047"/>
      <c r="VUS565" s="1048"/>
      <c r="VUT565" s="1047"/>
      <c r="VUU565" s="1047"/>
      <c r="VUV565" s="741"/>
      <c r="VUW565" s="992"/>
      <c r="VUX565" s="1049"/>
      <c r="VUY565" s="1050"/>
      <c r="VUZ565" s="743"/>
      <c r="VVA565" s="928"/>
      <c r="VVB565" s="740"/>
      <c r="VVC565" s="744"/>
      <c r="VVD565" s="744"/>
      <c r="VVE565" s="742"/>
      <c r="VVF565" s="1047"/>
      <c r="VVG565" s="744"/>
      <c r="VVH565" s="744"/>
      <c r="VVI565" s="1047"/>
      <c r="VVJ565" s="1047"/>
      <c r="VVK565" s="1048"/>
      <c r="VVL565" s="1047"/>
      <c r="VVM565" s="1047"/>
      <c r="VVN565" s="741"/>
      <c r="VVO565" s="992"/>
      <c r="VVP565" s="1049"/>
      <c r="VVQ565" s="1050"/>
      <c r="VVR565" s="743"/>
      <c r="VVS565" s="928"/>
      <c r="VVT565" s="740"/>
      <c r="VVU565" s="744"/>
      <c r="VVV565" s="744"/>
      <c r="VVW565" s="742"/>
      <c r="VVX565" s="1047"/>
      <c r="VVY565" s="744"/>
      <c r="VVZ565" s="744"/>
      <c r="VWA565" s="1047"/>
      <c r="VWB565" s="1047"/>
      <c r="VWC565" s="1048"/>
      <c r="VWD565" s="1047"/>
      <c r="VWE565" s="1047"/>
      <c r="VWF565" s="741"/>
      <c r="VWG565" s="992"/>
      <c r="VWH565" s="1049"/>
      <c r="VWI565" s="1050"/>
      <c r="VWJ565" s="743"/>
      <c r="VWK565" s="928"/>
      <c r="VWL565" s="740"/>
      <c r="VWM565" s="744"/>
      <c r="VWN565" s="744"/>
      <c r="VWO565" s="742"/>
      <c r="VWP565" s="1047"/>
      <c r="VWQ565" s="744"/>
      <c r="VWR565" s="744"/>
      <c r="VWS565" s="1047"/>
      <c r="VWT565" s="1047"/>
      <c r="VWU565" s="1048"/>
      <c r="VWV565" s="1047"/>
      <c r="VWW565" s="1047"/>
      <c r="VWX565" s="741"/>
      <c r="VWY565" s="992"/>
      <c r="VWZ565" s="1049"/>
      <c r="VXA565" s="1050"/>
      <c r="VXB565" s="743"/>
      <c r="VXC565" s="928"/>
      <c r="VXD565" s="740"/>
      <c r="VXE565" s="744"/>
      <c r="VXF565" s="744"/>
      <c r="VXG565" s="742"/>
      <c r="VXH565" s="1047"/>
      <c r="VXI565" s="744"/>
      <c r="VXJ565" s="744"/>
      <c r="VXK565" s="1047"/>
      <c r="VXL565" s="1047"/>
      <c r="VXM565" s="1048"/>
      <c r="VXN565" s="1047"/>
      <c r="VXO565" s="1047"/>
      <c r="VXP565" s="741"/>
      <c r="VXQ565" s="992"/>
      <c r="VXR565" s="1049"/>
      <c r="VXS565" s="1050"/>
      <c r="VXT565" s="743"/>
      <c r="VXU565" s="928"/>
      <c r="VXV565" s="740"/>
      <c r="VXW565" s="744"/>
      <c r="VXX565" s="744"/>
      <c r="VXY565" s="742"/>
      <c r="VXZ565" s="1047"/>
      <c r="VYA565" s="744"/>
      <c r="VYB565" s="744"/>
      <c r="VYC565" s="1047"/>
      <c r="VYD565" s="1047"/>
      <c r="VYE565" s="1048"/>
      <c r="VYF565" s="1047"/>
      <c r="VYG565" s="1047"/>
      <c r="VYH565" s="741"/>
      <c r="VYI565" s="992"/>
      <c r="VYJ565" s="1049"/>
      <c r="VYK565" s="1050"/>
      <c r="VYL565" s="743"/>
      <c r="VYM565" s="928"/>
      <c r="VYN565" s="740"/>
      <c r="VYO565" s="744"/>
      <c r="VYP565" s="744"/>
      <c r="VYQ565" s="742"/>
      <c r="VYR565" s="1047"/>
      <c r="VYS565" s="744"/>
      <c r="VYT565" s="744"/>
      <c r="VYU565" s="1047"/>
      <c r="VYV565" s="1047"/>
      <c r="VYW565" s="1048"/>
      <c r="VYX565" s="1047"/>
      <c r="VYY565" s="1047"/>
      <c r="VYZ565" s="741"/>
      <c r="VZA565" s="992"/>
      <c r="VZB565" s="1049"/>
      <c r="VZC565" s="1050"/>
      <c r="VZD565" s="743"/>
      <c r="VZE565" s="928"/>
      <c r="VZF565" s="740"/>
      <c r="VZG565" s="744"/>
      <c r="VZH565" s="744"/>
      <c r="VZI565" s="742"/>
      <c r="VZJ565" s="1047"/>
      <c r="VZK565" s="744"/>
      <c r="VZL565" s="744"/>
      <c r="VZM565" s="1047"/>
      <c r="VZN565" s="1047"/>
      <c r="VZO565" s="1048"/>
      <c r="VZP565" s="1047"/>
      <c r="VZQ565" s="1047"/>
      <c r="VZR565" s="741"/>
      <c r="VZS565" s="992"/>
      <c r="VZT565" s="1049"/>
      <c r="VZU565" s="1050"/>
      <c r="VZV565" s="743"/>
      <c r="VZW565" s="928"/>
      <c r="VZX565" s="740"/>
      <c r="VZY565" s="744"/>
      <c r="VZZ565" s="744"/>
      <c r="WAA565" s="742"/>
      <c r="WAB565" s="1047"/>
      <c r="WAC565" s="744"/>
      <c r="WAD565" s="744"/>
      <c r="WAE565" s="1047"/>
      <c r="WAF565" s="1047"/>
      <c r="WAG565" s="1048"/>
      <c r="WAH565" s="1047"/>
      <c r="WAI565" s="1047"/>
      <c r="WAJ565" s="741"/>
      <c r="WAK565" s="992"/>
      <c r="WAL565" s="1049"/>
      <c r="WAM565" s="1050"/>
      <c r="WAN565" s="743"/>
      <c r="WAO565" s="928"/>
      <c r="WAP565" s="740"/>
      <c r="WAQ565" s="744"/>
      <c r="WAR565" s="744"/>
      <c r="WAS565" s="742"/>
      <c r="WAT565" s="1047"/>
      <c r="WAU565" s="744"/>
      <c r="WAV565" s="744"/>
      <c r="WAW565" s="1047"/>
      <c r="WAX565" s="1047"/>
      <c r="WAY565" s="1048"/>
      <c r="WAZ565" s="1047"/>
      <c r="WBA565" s="1047"/>
      <c r="WBB565" s="741"/>
      <c r="WBC565" s="992"/>
      <c r="WBD565" s="1049"/>
      <c r="WBE565" s="1050"/>
      <c r="WBF565" s="743"/>
      <c r="WBG565" s="928"/>
      <c r="WBH565" s="740"/>
      <c r="WBI565" s="744"/>
      <c r="WBJ565" s="744"/>
      <c r="WBK565" s="742"/>
      <c r="WBL565" s="1047"/>
      <c r="WBM565" s="744"/>
      <c r="WBN565" s="744"/>
      <c r="WBO565" s="1047"/>
      <c r="WBP565" s="1047"/>
      <c r="WBQ565" s="1048"/>
      <c r="WBR565" s="1047"/>
      <c r="WBS565" s="1047"/>
      <c r="WBT565" s="741"/>
      <c r="WBU565" s="992"/>
      <c r="WBV565" s="1049"/>
      <c r="WBW565" s="1050"/>
      <c r="WBX565" s="743"/>
      <c r="WBY565" s="928"/>
      <c r="WBZ565" s="740"/>
      <c r="WCA565" s="744"/>
      <c r="WCB565" s="744"/>
      <c r="WCC565" s="742"/>
      <c r="WCD565" s="1047"/>
      <c r="WCE565" s="744"/>
      <c r="WCF565" s="744"/>
      <c r="WCG565" s="1047"/>
      <c r="WCH565" s="1047"/>
      <c r="WCI565" s="1048"/>
      <c r="WCJ565" s="1047"/>
      <c r="WCK565" s="1047"/>
      <c r="WCL565" s="741"/>
      <c r="WCM565" s="992"/>
      <c r="WCN565" s="1049"/>
      <c r="WCO565" s="1050"/>
      <c r="WCP565" s="743"/>
      <c r="WCQ565" s="928"/>
      <c r="WCR565" s="740"/>
      <c r="WCS565" s="744"/>
      <c r="WCT565" s="744"/>
      <c r="WCU565" s="742"/>
      <c r="WCV565" s="1047"/>
      <c r="WCW565" s="744"/>
      <c r="WCX565" s="744"/>
      <c r="WCY565" s="1047"/>
      <c r="WCZ565" s="1047"/>
      <c r="WDA565" s="1048"/>
      <c r="WDB565" s="1047"/>
      <c r="WDC565" s="1047"/>
      <c r="WDD565" s="741"/>
      <c r="WDE565" s="992"/>
      <c r="WDF565" s="1049"/>
      <c r="WDG565" s="1050"/>
      <c r="WDH565" s="743"/>
      <c r="WDI565" s="928"/>
      <c r="WDJ565" s="740"/>
      <c r="WDK565" s="744"/>
      <c r="WDL565" s="744"/>
      <c r="WDM565" s="742"/>
      <c r="WDN565" s="1047"/>
      <c r="WDO565" s="744"/>
      <c r="WDP565" s="744"/>
      <c r="WDQ565" s="1047"/>
      <c r="WDR565" s="1047"/>
      <c r="WDS565" s="1048"/>
      <c r="WDT565" s="1047"/>
      <c r="WDU565" s="1047"/>
      <c r="WDV565" s="741"/>
      <c r="WDW565" s="992"/>
      <c r="WDX565" s="1049"/>
      <c r="WDY565" s="1050"/>
      <c r="WDZ565" s="743"/>
      <c r="WEA565" s="928"/>
      <c r="WEB565" s="740"/>
      <c r="WEC565" s="744"/>
      <c r="WED565" s="744"/>
      <c r="WEE565" s="742"/>
      <c r="WEF565" s="1047"/>
      <c r="WEG565" s="744"/>
      <c r="WEH565" s="744"/>
      <c r="WEI565" s="1047"/>
      <c r="WEJ565" s="1047"/>
      <c r="WEK565" s="1048"/>
      <c r="WEL565" s="1047"/>
      <c r="WEM565" s="1047"/>
      <c r="WEN565" s="741"/>
      <c r="WEO565" s="992"/>
      <c r="WEP565" s="1049"/>
      <c r="WEQ565" s="1050"/>
      <c r="WER565" s="743"/>
      <c r="WES565" s="928"/>
      <c r="WET565" s="740"/>
      <c r="WEU565" s="744"/>
      <c r="WEV565" s="744"/>
      <c r="WEW565" s="742"/>
      <c r="WEX565" s="1047"/>
      <c r="WEY565" s="744"/>
      <c r="WEZ565" s="744"/>
      <c r="WFA565" s="1047"/>
      <c r="WFB565" s="1047"/>
      <c r="WFC565" s="1048"/>
      <c r="WFD565" s="1047"/>
      <c r="WFE565" s="1047"/>
      <c r="WFF565" s="741"/>
      <c r="WFG565" s="992"/>
      <c r="WFH565" s="1049"/>
      <c r="WFI565" s="1050"/>
      <c r="WFJ565" s="743"/>
      <c r="WFK565" s="928"/>
      <c r="WFL565" s="740"/>
      <c r="WFM565" s="744"/>
      <c r="WFN565" s="744"/>
      <c r="WFO565" s="742"/>
      <c r="WFP565" s="1047"/>
      <c r="WFQ565" s="744"/>
      <c r="WFR565" s="744"/>
      <c r="WFS565" s="1047"/>
      <c r="WFT565" s="1047"/>
      <c r="WFU565" s="1048"/>
      <c r="WFV565" s="1047"/>
      <c r="WFW565" s="1047"/>
      <c r="WFX565" s="741"/>
      <c r="WFY565" s="992"/>
      <c r="WFZ565" s="1049"/>
      <c r="WGA565" s="1050"/>
      <c r="WGB565" s="743"/>
      <c r="WGC565" s="928"/>
      <c r="WGD565" s="740"/>
      <c r="WGE565" s="744"/>
      <c r="WGF565" s="744"/>
      <c r="WGG565" s="742"/>
      <c r="WGH565" s="1047"/>
      <c r="WGI565" s="744"/>
      <c r="WGJ565" s="744"/>
      <c r="WGK565" s="1047"/>
      <c r="WGL565" s="1047"/>
      <c r="WGM565" s="1048"/>
      <c r="WGN565" s="1047"/>
      <c r="WGO565" s="1047"/>
      <c r="WGP565" s="741"/>
      <c r="WGQ565" s="992"/>
      <c r="WGR565" s="1049"/>
      <c r="WGS565" s="1050"/>
      <c r="WGT565" s="743"/>
      <c r="WGU565" s="928"/>
      <c r="WGV565" s="740"/>
      <c r="WGW565" s="744"/>
      <c r="WGX565" s="744"/>
      <c r="WGY565" s="742"/>
      <c r="WGZ565" s="1047"/>
      <c r="WHA565" s="744"/>
      <c r="WHB565" s="744"/>
      <c r="WHC565" s="1047"/>
      <c r="WHD565" s="1047"/>
      <c r="WHE565" s="1048"/>
      <c r="WHF565" s="1047"/>
      <c r="WHG565" s="1047"/>
      <c r="WHH565" s="741"/>
      <c r="WHI565" s="992"/>
      <c r="WHJ565" s="1049"/>
      <c r="WHK565" s="1050"/>
      <c r="WHL565" s="743"/>
      <c r="WHM565" s="928"/>
      <c r="WHN565" s="740"/>
      <c r="WHO565" s="744"/>
      <c r="WHP565" s="744"/>
      <c r="WHQ565" s="742"/>
      <c r="WHR565" s="1047"/>
      <c r="WHS565" s="744"/>
      <c r="WHT565" s="744"/>
      <c r="WHU565" s="1047"/>
      <c r="WHV565" s="1047"/>
      <c r="WHW565" s="1048"/>
      <c r="WHX565" s="1047"/>
      <c r="WHY565" s="1047"/>
      <c r="WHZ565" s="741"/>
      <c r="WIA565" s="992"/>
      <c r="WIB565" s="1049"/>
      <c r="WIC565" s="1050"/>
      <c r="WID565" s="743"/>
      <c r="WIE565" s="928"/>
      <c r="WIF565" s="740"/>
      <c r="WIG565" s="744"/>
      <c r="WIH565" s="744"/>
      <c r="WII565" s="742"/>
      <c r="WIJ565" s="1047"/>
      <c r="WIK565" s="744"/>
      <c r="WIL565" s="744"/>
      <c r="WIM565" s="1047"/>
      <c r="WIN565" s="1047"/>
      <c r="WIO565" s="1048"/>
      <c r="WIP565" s="1047"/>
      <c r="WIQ565" s="1047"/>
      <c r="WIR565" s="741"/>
      <c r="WIS565" s="992"/>
      <c r="WIT565" s="1049"/>
      <c r="WIU565" s="1050"/>
      <c r="WIV565" s="743"/>
      <c r="WIW565" s="928"/>
      <c r="WIX565" s="740"/>
      <c r="WIY565" s="744"/>
      <c r="WIZ565" s="744"/>
      <c r="WJA565" s="742"/>
      <c r="WJB565" s="1047"/>
      <c r="WJC565" s="744"/>
      <c r="WJD565" s="744"/>
      <c r="WJE565" s="1047"/>
      <c r="WJF565" s="1047"/>
      <c r="WJG565" s="1048"/>
      <c r="WJH565" s="1047"/>
      <c r="WJI565" s="1047"/>
      <c r="WJJ565" s="741"/>
      <c r="WJK565" s="992"/>
      <c r="WJL565" s="1049"/>
      <c r="WJM565" s="1050"/>
      <c r="WJN565" s="743"/>
      <c r="WJO565" s="928"/>
      <c r="WJP565" s="740"/>
      <c r="WJQ565" s="744"/>
      <c r="WJR565" s="744"/>
      <c r="WJS565" s="742"/>
      <c r="WJT565" s="1047"/>
      <c r="WJU565" s="744"/>
      <c r="WJV565" s="744"/>
      <c r="WJW565" s="1047"/>
      <c r="WJX565" s="1047"/>
      <c r="WJY565" s="1048"/>
      <c r="WJZ565" s="1047"/>
      <c r="WKA565" s="1047"/>
      <c r="WKB565" s="741"/>
      <c r="WKC565" s="992"/>
      <c r="WKD565" s="1049"/>
      <c r="WKE565" s="1050"/>
      <c r="WKF565" s="743"/>
      <c r="WKG565" s="928"/>
      <c r="WKH565" s="740"/>
      <c r="WKI565" s="744"/>
      <c r="WKJ565" s="744"/>
      <c r="WKK565" s="742"/>
      <c r="WKL565" s="1047"/>
      <c r="WKM565" s="744"/>
      <c r="WKN565" s="744"/>
      <c r="WKO565" s="1047"/>
      <c r="WKP565" s="1047"/>
      <c r="WKQ565" s="1048"/>
      <c r="WKR565" s="1047"/>
      <c r="WKS565" s="1047"/>
      <c r="WKT565" s="741"/>
      <c r="WKU565" s="992"/>
      <c r="WKV565" s="1049"/>
      <c r="WKW565" s="1050"/>
      <c r="WKX565" s="743"/>
      <c r="WKY565" s="928"/>
      <c r="WKZ565" s="740"/>
      <c r="WLA565" s="744"/>
      <c r="WLB565" s="744"/>
      <c r="WLC565" s="742"/>
      <c r="WLD565" s="1047"/>
      <c r="WLE565" s="744"/>
      <c r="WLF565" s="744"/>
      <c r="WLG565" s="1047"/>
      <c r="WLH565" s="1047"/>
      <c r="WLI565" s="1048"/>
      <c r="WLJ565" s="1047"/>
      <c r="WLK565" s="1047"/>
      <c r="WLL565" s="741"/>
      <c r="WLM565" s="992"/>
      <c r="WLN565" s="1049"/>
      <c r="WLO565" s="1050"/>
      <c r="WLP565" s="743"/>
      <c r="WLQ565" s="928"/>
      <c r="WLR565" s="740"/>
      <c r="WLS565" s="744"/>
      <c r="WLT565" s="744"/>
      <c r="WLU565" s="742"/>
      <c r="WLV565" s="1047"/>
      <c r="WLW565" s="744"/>
      <c r="WLX565" s="744"/>
      <c r="WLY565" s="1047"/>
      <c r="WLZ565" s="1047"/>
      <c r="WMA565" s="1048"/>
      <c r="WMB565" s="1047"/>
      <c r="WMC565" s="1047"/>
      <c r="WMD565" s="741"/>
      <c r="WME565" s="992"/>
      <c r="WMF565" s="1049"/>
      <c r="WMG565" s="1050"/>
      <c r="WMH565" s="743"/>
      <c r="WMI565" s="928"/>
      <c r="WMJ565" s="740"/>
      <c r="WMK565" s="744"/>
      <c r="WML565" s="744"/>
      <c r="WMM565" s="742"/>
      <c r="WMN565" s="1047"/>
      <c r="WMO565" s="744"/>
      <c r="WMP565" s="744"/>
      <c r="WMQ565" s="1047"/>
      <c r="WMR565" s="1047"/>
      <c r="WMS565" s="1048"/>
      <c r="WMT565" s="1047"/>
      <c r="WMU565" s="1047"/>
      <c r="WMV565" s="741"/>
      <c r="WMW565" s="992"/>
      <c r="WMX565" s="1049"/>
      <c r="WMY565" s="1050"/>
      <c r="WMZ565" s="743"/>
      <c r="WNA565" s="928"/>
      <c r="WNB565" s="740"/>
      <c r="WNC565" s="744"/>
      <c r="WND565" s="744"/>
      <c r="WNE565" s="742"/>
      <c r="WNF565" s="1047"/>
      <c r="WNG565" s="744"/>
      <c r="WNH565" s="744"/>
      <c r="WNI565" s="1047"/>
      <c r="WNJ565" s="1047"/>
      <c r="WNK565" s="1048"/>
      <c r="WNL565" s="1047"/>
      <c r="WNM565" s="1047"/>
      <c r="WNN565" s="741"/>
      <c r="WNO565" s="992"/>
      <c r="WNP565" s="1049"/>
      <c r="WNQ565" s="1050"/>
      <c r="WNR565" s="743"/>
      <c r="WNS565" s="928"/>
      <c r="WNT565" s="740"/>
      <c r="WNU565" s="744"/>
      <c r="WNV565" s="744"/>
      <c r="WNW565" s="742"/>
      <c r="WNX565" s="1047"/>
      <c r="WNY565" s="744"/>
      <c r="WNZ565" s="744"/>
      <c r="WOA565" s="1047"/>
      <c r="WOB565" s="1047"/>
      <c r="WOC565" s="1048"/>
      <c r="WOD565" s="1047"/>
      <c r="WOE565" s="1047"/>
      <c r="WOF565" s="741"/>
      <c r="WOG565" s="992"/>
      <c r="WOH565" s="1049"/>
      <c r="WOI565" s="1050"/>
      <c r="WOJ565" s="743"/>
      <c r="WOK565" s="928"/>
      <c r="WOL565" s="740"/>
      <c r="WOM565" s="744"/>
      <c r="WON565" s="744"/>
      <c r="WOO565" s="742"/>
      <c r="WOP565" s="1047"/>
      <c r="WOQ565" s="744"/>
      <c r="WOR565" s="744"/>
      <c r="WOS565" s="1047"/>
      <c r="WOT565" s="1047"/>
      <c r="WOU565" s="1048"/>
      <c r="WOV565" s="1047"/>
      <c r="WOW565" s="1047"/>
      <c r="WOX565" s="741"/>
      <c r="WOY565" s="992"/>
      <c r="WOZ565" s="1049"/>
      <c r="WPA565" s="1050"/>
      <c r="WPB565" s="743"/>
      <c r="WPC565" s="928"/>
      <c r="WPD565" s="740"/>
      <c r="WPE565" s="744"/>
      <c r="WPF565" s="744"/>
      <c r="WPG565" s="742"/>
      <c r="WPH565" s="1047"/>
      <c r="WPI565" s="744"/>
      <c r="WPJ565" s="744"/>
      <c r="WPK565" s="1047"/>
      <c r="WPL565" s="1047"/>
      <c r="WPM565" s="1048"/>
      <c r="WPN565" s="1047"/>
      <c r="WPO565" s="1047"/>
      <c r="WPP565" s="741"/>
      <c r="WPQ565" s="992"/>
      <c r="WPR565" s="1049"/>
      <c r="WPS565" s="1050"/>
      <c r="WPT565" s="743"/>
      <c r="WPU565" s="928"/>
      <c r="WPV565" s="740"/>
      <c r="WPW565" s="744"/>
      <c r="WPX565" s="744"/>
      <c r="WPY565" s="742"/>
      <c r="WPZ565" s="1047"/>
      <c r="WQA565" s="744"/>
      <c r="WQB565" s="744"/>
      <c r="WQC565" s="1047"/>
      <c r="WQD565" s="1047"/>
      <c r="WQE565" s="1048"/>
      <c r="WQF565" s="1047"/>
      <c r="WQG565" s="1047"/>
      <c r="WQH565" s="741"/>
      <c r="WQI565" s="992"/>
      <c r="WQJ565" s="1049"/>
      <c r="WQK565" s="1050"/>
      <c r="WQL565" s="743"/>
      <c r="WQM565" s="928"/>
      <c r="WQN565" s="740"/>
      <c r="WQO565" s="744"/>
      <c r="WQP565" s="744"/>
      <c r="WQQ565" s="742"/>
      <c r="WQR565" s="1047"/>
      <c r="WQS565" s="744"/>
      <c r="WQT565" s="744"/>
      <c r="WQU565" s="1047"/>
      <c r="WQV565" s="1047"/>
      <c r="WQW565" s="1048"/>
      <c r="WQX565" s="1047"/>
      <c r="WQY565" s="1047"/>
      <c r="WQZ565" s="741"/>
      <c r="WRA565" s="992"/>
      <c r="WRB565" s="1049"/>
      <c r="WRC565" s="1050"/>
      <c r="WRD565" s="743"/>
      <c r="WRE565" s="928"/>
      <c r="WRF565" s="740"/>
      <c r="WRG565" s="744"/>
      <c r="WRH565" s="744"/>
      <c r="WRI565" s="742"/>
      <c r="WRJ565" s="1047"/>
      <c r="WRK565" s="744"/>
      <c r="WRL565" s="744"/>
      <c r="WRM565" s="1047"/>
      <c r="WRN565" s="1047"/>
      <c r="WRO565" s="1048"/>
      <c r="WRP565" s="1047"/>
      <c r="WRQ565" s="1047"/>
      <c r="WRR565" s="741"/>
      <c r="WRS565" s="992"/>
      <c r="WRT565" s="1049"/>
      <c r="WRU565" s="1050"/>
      <c r="WRV565" s="743"/>
      <c r="WRW565" s="928"/>
      <c r="WRX565" s="740"/>
      <c r="WRY565" s="744"/>
      <c r="WRZ565" s="744"/>
      <c r="WSA565" s="742"/>
      <c r="WSB565" s="1047"/>
      <c r="WSC565" s="744"/>
      <c r="WSD565" s="744"/>
      <c r="WSE565" s="1047"/>
      <c r="WSF565" s="1047"/>
      <c r="WSG565" s="1048"/>
      <c r="WSH565" s="1047"/>
      <c r="WSI565" s="1047"/>
      <c r="WSJ565" s="741"/>
      <c r="WSK565" s="992"/>
      <c r="WSL565" s="1049"/>
      <c r="WSM565" s="1050"/>
      <c r="WSN565" s="743"/>
      <c r="WSO565" s="928"/>
      <c r="WSP565" s="740"/>
      <c r="WSQ565" s="744"/>
      <c r="WSR565" s="744"/>
      <c r="WSS565" s="742"/>
      <c r="WST565" s="1047"/>
      <c r="WSU565" s="744"/>
      <c r="WSV565" s="744"/>
      <c r="WSW565" s="1047"/>
      <c r="WSX565" s="1047"/>
      <c r="WSY565" s="1048"/>
      <c r="WSZ565" s="1047"/>
      <c r="WTA565" s="1047"/>
      <c r="WTB565" s="741"/>
      <c r="WTC565" s="992"/>
      <c r="WTD565" s="1049"/>
      <c r="WTE565" s="1050"/>
      <c r="WTF565" s="743"/>
      <c r="WTG565" s="928"/>
      <c r="WTH565" s="740"/>
      <c r="WTI565" s="744"/>
      <c r="WTJ565" s="744"/>
      <c r="WTK565" s="742"/>
      <c r="WTL565" s="1047"/>
      <c r="WTM565" s="744"/>
      <c r="WTN565" s="744"/>
      <c r="WTO565" s="1047"/>
      <c r="WTP565" s="1047"/>
      <c r="WTQ565" s="1048"/>
      <c r="WTR565" s="1047"/>
      <c r="WTS565" s="1047"/>
      <c r="WTT565" s="741"/>
      <c r="WTU565" s="992"/>
      <c r="WTV565" s="1049"/>
      <c r="WTW565" s="1050"/>
      <c r="WTX565" s="743"/>
      <c r="WTY565" s="928"/>
      <c r="WTZ565" s="740"/>
      <c r="WUA565" s="744"/>
      <c r="WUB565" s="744"/>
      <c r="WUC565" s="742"/>
      <c r="WUD565" s="1047"/>
      <c r="WUE565" s="744"/>
      <c r="WUF565" s="744"/>
      <c r="WUG565" s="1047"/>
      <c r="WUH565" s="1047"/>
      <c r="WUI565" s="1048"/>
      <c r="WUJ565" s="1047"/>
      <c r="WUK565" s="1047"/>
      <c r="WUL565" s="741"/>
      <c r="WUM565" s="992"/>
      <c r="WUN565" s="1049"/>
      <c r="WUO565" s="1050"/>
      <c r="WUP565" s="743"/>
      <c r="WUQ565" s="928"/>
      <c r="WUR565" s="740"/>
      <c r="WUS565" s="744"/>
      <c r="WUT565" s="744"/>
      <c r="WUU565" s="742"/>
      <c r="WUV565" s="1047"/>
      <c r="WUW565" s="744"/>
      <c r="WUX565" s="744"/>
      <c r="WUY565" s="1047"/>
      <c r="WUZ565" s="1047"/>
      <c r="WVA565" s="1048"/>
      <c r="WVB565" s="1047"/>
      <c r="WVC565" s="1047"/>
      <c r="WVD565" s="741"/>
      <c r="WVE565" s="992"/>
      <c r="WVF565" s="1049"/>
      <c r="WVG565" s="1050"/>
      <c r="WVH565" s="743"/>
      <c r="WVI565" s="928"/>
      <c r="WVJ565" s="740"/>
      <c r="WVK565" s="744"/>
      <c r="WVL565" s="744"/>
      <c r="WVM565" s="742"/>
      <c r="WVN565" s="1047"/>
      <c r="WVO565" s="744"/>
      <c r="WVP565" s="744"/>
      <c r="WVQ565" s="1047"/>
      <c r="WVR565" s="1047"/>
      <c r="WVS565" s="1048"/>
      <c r="WVT565" s="1047"/>
      <c r="WVU565" s="1047"/>
      <c r="WVV565" s="741"/>
      <c r="WVW565" s="992"/>
      <c r="WVX565" s="1049"/>
      <c r="WVY565" s="1050"/>
      <c r="WVZ565" s="743"/>
      <c r="WWA565" s="928"/>
      <c r="WWB565" s="740"/>
      <c r="WWC565" s="744"/>
      <c r="WWD565" s="744"/>
      <c r="WWE565" s="742"/>
      <c r="WWF565" s="1047"/>
      <c r="WWG565" s="744"/>
      <c r="WWH565" s="744"/>
      <c r="WWI565" s="1047"/>
      <c r="WWJ565" s="1047"/>
      <c r="WWK565" s="1048"/>
      <c r="WWL565" s="1047"/>
      <c r="WWM565" s="1047"/>
      <c r="WWN565" s="741"/>
      <c r="WWO565" s="992"/>
      <c r="WWP565" s="1049"/>
      <c r="WWQ565" s="1050"/>
      <c r="WWR565" s="743"/>
      <c r="WWS565" s="928"/>
      <c r="WWT565" s="740"/>
      <c r="WWU565" s="744"/>
      <c r="WWV565" s="744"/>
      <c r="WWW565" s="742"/>
      <c r="WWX565" s="1047"/>
      <c r="WWY565" s="744"/>
      <c r="WWZ565" s="744"/>
      <c r="WXA565" s="1047"/>
      <c r="WXB565" s="1047"/>
      <c r="WXC565" s="1048"/>
      <c r="WXD565" s="1047"/>
      <c r="WXE565" s="1047"/>
      <c r="WXF565" s="741"/>
      <c r="WXG565" s="992"/>
      <c r="WXH565" s="1049"/>
      <c r="WXI565" s="1050"/>
      <c r="WXJ565" s="743"/>
      <c r="WXK565" s="928"/>
      <c r="WXL565" s="740"/>
      <c r="WXM565" s="744"/>
      <c r="WXN565" s="744"/>
      <c r="WXO565" s="742"/>
      <c r="WXP565" s="1047"/>
      <c r="WXQ565" s="744"/>
      <c r="WXR565" s="744"/>
      <c r="WXS565" s="1047"/>
      <c r="WXT565" s="1047"/>
      <c r="WXU565" s="1048"/>
      <c r="WXV565" s="1047"/>
      <c r="WXW565" s="1047"/>
      <c r="WXX565" s="741"/>
      <c r="WXY565" s="992"/>
      <c r="WXZ565" s="1049"/>
      <c r="WYA565" s="1050"/>
      <c r="WYB565" s="743"/>
      <c r="WYC565" s="928"/>
      <c r="WYD565" s="740"/>
      <c r="WYE565" s="744"/>
      <c r="WYF565" s="744"/>
      <c r="WYG565" s="742"/>
      <c r="WYH565" s="1047"/>
      <c r="WYI565" s="744"/>
      <c r="WYJ565" s="744"/>
      <c r="WYK565" s="1047"/>
      <c r="WYL565" s="1047"/>
      <c r="WYM565" s="1048"/>
      <c r="WYN565" s="1047"/>
      <c r="WYO565" s="1047"/>
      <c r="WYP565" s="741"/>
      <c r="WYQ565" s="992"/>
      <c r="WYR565" s="1049"/>
      <c r="WYS565" s="1050"/>
      <c r="WYT565" s="743"/>
      <c r="WYU565" s="928"/>
      <c r="WYV565" s="740"/>
      <c r="WYW565" s="744"/>
      <c r="WYX565" s="744"/>
      <c r="WYY565" s="742"/>
      <c r="WYZ565" s="1047"/>
      <c r="WZA565" s="744"/>
      <c r="WZB565" s="744"/>
      <c r="WZC565" s="1047"/>
      <c r="WZD565" s="1047"/>
      <c r="WZE565" s="1048"/>
      <c r="WZF565" s="1047"/>
      <c r="WZG565" s="1047"/>
      <c r="WZH565" s="741"/>
      <c r="WZI565" s="992"/>
      <c r="WZJ565" s="1049"/>
      <c r="WZK565" s="1050"/>
      <c r="WZL565" s="743"/>
      <c r="WZM565" s="928"/>
      <c r="WZN565" s="740"/>
      <c r="WZO565" s="744"/>
      <c r="WZP565" s="744"/>
      <c r="WZQ565" s="742"/>
      <c r="WZR565" s="1047"/>
      <c r="WZS565" s="744"/>
      <c r="WZT565" s="744"/>
      <c r="WZU565" s="1047"/>
      <c r="WZV565" s="1047"/>
      <c r="WZW565" s="1048"/>
      <c r="WZX565" s="1047"/>
      <c r="WZY565" s="1047"/>
      <c r="WZZ565" s="741"/>
      <c r="XAA565" s="992"/>
      <c r="XAB565" s="1049"/>
      <c r="XAC565" s="1050"/>
      <c r="XAD565" s="743"/>
      <c r="XAE565" s="928"/>
      <c r="XAF565" s="740"/>
      <c r="XAG565" s="744"/>
      <c r="XAH565" s="744"/>
      <c r="XAI565" s="742"/>
      <c r="XAJ565" s="1047"/>
      <c r="XAK565" s="744"/>
      <c r="XAL565" s="744"/>
      <c r="XAM565" s="1047"/>
      <c r="XAN565" s="1047"/>
      <c r="XAO565" s="1048"/>
      <c r="XAP565" s="1047"/>
      <c r="XAQ565" s="1047"/>
      <c r="XAR565" s="741"/>
      <c r="XAS565" s="992"/>
      <c r="XAT565" s="1049"/>
      <c r="XAU565" s="1050"/>
      <c r="XAV565" s="743"/>
      <c r="XAW565" s="928"/>
      <c r="XAX565" s="740"/>
      <c r="XAY565" s="744"/>
      <c r="XAZ565" s="744"/>
      <c r="XBA565" s="742"/>
      <c r="XBB565" s="1047"/>
      <c r="XBC565" s="744"/>
      <c r="XBD565" s="744"/>
      <c r="XBE565" s="1047"/>
      <c r="XBF565" s="1047"/>
      <c r="XBG565" s="1048"/>
      <c r="XBH565" s="1047"/>
      <c r="XBI565" s="1047"/>
      <c r="XBJ565" s="741"/>
      <c r="XBK565" s="992"/>
      <c r="XBL565" s="1049"/>
      <c r="XBM565" s="1050"/>
      <c r="XBN565" s="743"/>
      <c r="XBO565" s="928"/>
      <c r="XBP565" s="740"/>
      <c r="XBQ565" s="744"/>
      <c r="XBR565" s="744"/>
      <c r="XBS565" s="742"/>
      <c r="XBT565" s="1047"/>
      <c r="XBU565" s="744"/>
      <c r="XBV565" s="744"/>
      <c r="XBW565" s="1047"/>
      <c r="XBX565" s="1047"/>
      <c r="XBY565" s="1048"/>
      <c r="XBZ565" s="1047"/>
      <c r="XCA565" s="1047"/>
      <c r="XCB565" s="741"/>
      <c r="XCC565" s="992"/>
      <c r="XCD565" s="1049"/>
      <c r="XCE565" s="1050"/>
      <c r="XCF565" s="743"/>
      <c r="XCG565" s="928"/>
      <c r="XCH565" s="740"/>
      <c r="XCI565" s="744"/>
      <c r="XCJ565" s="744"/>
      <c r="XCK565" s="742"/>
      <c r="XCL565" s="1047"/>
      <c r="XCM565" s="744"/>
      <c r="XCN565" s="744"/>
      <c r="XCO565" s="1047"/>
      <c r="XCP565" s="1047"/>
      <c r="XCQ565" s="1048"/>
      <c r="XCR565" s="1047"/>
      <c r="XCS565" s="1047"/>
      <c r="XCT565" s="741"/>
      <c r="XCU565" s="992"/>
      <c r="XCV565" s="1049"/>
      <c r="XCW565" s="1050"/>
      <c r="XCX565" s="743"/>
      <c r="XCY565" s="928"/>
      <c r="XCZ565" s="740"/>
      <c r="XDA565" s="744"/>
      <c r="XDB565" s="744"/>
      <c r="XDC565" s="742"/>
      <c r="XDD565" s="1047"/>
      <c r="XDE565" s="744"/>
      <c r="XDF565" s="744"/>
      <c r="XDG565" s="1047"/>
      <c r="XDH565" s="1047"/>
      <c r="XDI565" s="1048"/>
      <c r="XDJ565" s="1047"/>
      <c r="XDK565" s="1047"/>
      <c r="XDL565" s="741"/>
      <c r="XDM565" s="992"/>
      <c r="XDN565" s="1049"/>
      <c r="XDO565" s="1050"/>
      <c r="XDP565" s="743"/>
      <c r="XDQ565" s="928"/>
      <c r="XDR565" s="740"/>
      <c r="XDS565" s="744"/>
      <c r="XDT565" s="744"/>
      <c r="XDU565" s="742"/>
      <c r="XDV565" s="1047"/>
      <c r="XDW565" s="744"/>
      <c r="XDX565" s="744"/>
      <c r="XDY565" s="1047"/>
      <c r="XDZ565" s="1047"/>
      <c r="XEA565" s="1048"/>
      <c r="XEB565" s="1047"/>
      <c r="XEC565" s="1047"/>
      <c r="XED565" s="741"/>
      <c r="XEE565" s="992"/>
      <c r="XEF565" s="1049"/>
      <c r="XEG565" s="1050"/>
      <c r="XEH565" s="743"/>
      <c r="XEI565" s="928"/>
      <c r="XEJ565" s="740"/>
      <c r="XEK565" s="744"/>
      <c r="XEL565" s="744"/>
      <c r="XEM565" s="742"/>
      <c r="XEN565" s="1047"/>
      <c r="XEO565" s="744"/>
      <c r="XEP565" s="744"/>
      <c r="XEQ565" s="1047"/>
      <c r="XER565" s="1047"/>
      <c r="XES565" s="1048"/>
      <c r="XET565" s="1047"/>
      <c r="XEU565" s="1047"/>
      <c r="XEV565" s="741"/>
      <c r="XEW565" s="992"/>
      <c r="XEX565" s="1049"/>
      <c r="XEY565" s="1050"/>
      <c r="XEZ565" s="743"/>
      <c r="XFA565" s="928"/>
      <c r="XFB565" s="740"/>
      <c r="XFC565" s="744"/>
      <c r="XFD565" s="744"/>
    </row>
    <row r="566" spans="1:16384" s="246" customFormat="1" x14ac:dyDescent="0.3">
      <c r="B566" s="66"/>
      <c r="C566" s="219"/>
      <c r="D566" s="219"/>
      <c r="E566" s="471"/>
      <c r="F566" s="472"/>
      <c r="G566" s="419"/>
      <c r="H566" s="419"/>
      <c r="I566" s="419"/>
      <c r="J566" s="419"/>
      <c r="K566" s="913"/>
      <c r="L566" s="622"/>
      <c r="M566" s="219"/>
      <c r="N566" s="219"/>
      <c r="O566" s="310"/>
      <c r="P566" s="332"/>
      <c r="Q566" s="326"/>
      <c r="R566" s="219"/>
      <c r="S566" s="617"/>
      <c r="T566" s="617"/>
      <c r="U566" s="617"/>
      <c r="V566" s="640"/>
      <c r="W566" s="617"/>
      <c r="X566" s="617"/>
      <c r="Y566" s="643"/>
      <c r="Z566" s="617"/>
      <c r="AA566" s="617"/>
      <c r="AB566" s="617"/>
      <c r="AC566" s="617"/>
      <c r="AD566" s="617"/>
      <c r="AE566" s="617"/>
      <c r="AF566" s="643"/>
      <c r="AG566" s="617"/>
      <c r="AH566" s="617"/>
      <c r="AI566" s="617"/>
      <c r="AJ566" s="617"/>
      <c r="AK566" s="617"/>
      <c r="AL566" s="617"/>
      <c r="AM566" s="643"/>
      <c r="AN566" s="617"/>
      <c r="AO566" s="617"/>
      <c r="AP566" s="617"/>
      <c r="AQ566" s="617"/>
      <c r="AR566" s="643"/>
      <c r="AS566" s="617"/>
      <c r="AT566" s="86"/>
      <c r="AU566" s="86"/>
      <c r="AV566" s="86"/>
      <c r="AW566" s="161"/>
      <c r="AX566" s="643"/>
      <c r="AY566" s="86"/>
      <c r="AZ566" s="86"/>
      <c r="BA566" s="86"/>
      <c r="BB566" s="161"/>
      <c r="BC566" s="643"/>
      <c r="BD566" s="801"/>
      <c r="BE566" s="247"/>
      <c r="BF566" s="198"/>
      <c r="BG566" s="617"/>
      <c r="BH566" s="617"/>
      <c r="BI566" s="643"/>
      <c r="BJ566" s="247"/>
      <c r="BK566" s="612"/>
      <c r="BL566" s="612"/>
      <c r="BM566" s="247"/>
      <c r="BN566" s="818"/>
      <c r="BO566" s="942"/>
      <c r="BP566" s="825"/>
      <c r="BQ566" s="154"/>
      <c r="BR566" s="111"/>
      <c r="BS566" s="623"/>
      <c r="BT566" s="818"/>
      <c r="BU566" s="154"/>
      <c r="BV566" s="247"/>
      <c r="BW566" s="247"/>
      <c r="BX566" s="643"/>
      <c r="BY566" s="617"/>
      <c r="BZ566" s="617"/>
      <c r="CA566" s="617"/>
      <c r="CB566" s="617"/>
      <c r="CC566" s="643"/>
      <c r="CD566" s="617"/>
      <c r="CE566" s="617"/>
      <c r="CF566" s="617"/>
      <c r="CG566" s="818"/>
      <c r="CH566" s="781"/>
      <c r="CI566" s="617"/>
      <c r="CJ566" s="617"/>
      <c r="CK566" s="617"/>
      <c r="CL566" s="643"/>
      <c r="CM566" s="617"/>
      <c r="CN566" s="617"/>
      <c r="CO566" s="617"/>
      <c r="CP566" s="818"/>
      <c r="CQ566" s="154"/>
      <c r="CR566" s="87"/>
      <c r="CS566" s="141"/>
    </row>
    <row r="567" spans="1:16384" s="246" customFormat="1" x14ac:dyDescent="0.3">
      <c r="B567" s="66"/>
      <c r="C567" s="219"/>
      <c r="D567" s="219"/>
      <c r="E567" s="471"/>
      <c r="F567" s="472"/>
      <c r="G567" s="419"/>
      <c r="H567" s="419"/>
      <c r="I567" s="419"/>
      <c r="J567" s="419"/>
      <c r="K567" s="913"/>
      <c r="L567" s="622"/>
      <c r="M567" s="219"/>
      <c r="N567" s="219"/>
      <c r="O567" s="310"/>
      <c r="P567" s="332"/>
      <c r="Q567" s="326"/>
      <c r="R567" s="219"/>
      <c r="S567" s="617"/>
      <c r="T567" s="617"/>
      <c r="U567" s="617"/>
      <c r="V567" s="640"/>
      <c r="W567" s="617"/>
      <c r="X567" s="617"/>
      <c r="Y567" s="643"/>
      <c r="Z567" s="617"/>
      <c r="AA567" s="617"/>
      <c r="AB567" s="617"/>
      <c r="AC567" s="617"/>
      <c r="AD567" s="617"/>
      <c r="AE567" s="617"/>
      <c r="AF567" s="643"/>
      <c r="AG567" s="617"/>
      <c r="AH567" s="617"/>
      <c r="AI567" s="617"/>
      <c r="AJ567" s="617"/>
      <c r="AK567" s="617"/>
      <c r="AL567" s="617"/>
      <c r="AM567" s="643"/>
      <c r="AN567" s="617"/>
      <c r="AO567" s="617"/>
      <c r="AP567" s="617"/>
      <c r="AQ567" s="617"/>
      <c r="AR567" s="643"/>
      <c r="AS567" s="617"/>
      <c r="AT567" s="86"/>
      <c r="AU567" s="86"/>
      <c r="AV567" s="86"/>
      <c r="AW567" s="161"/>
      <c r="AX567" s="643"/>
      <c r="AY567" s="86"/>
      <c r="AZ567" s="86"/>
      <c r="BA567" s="86"/>
      <c r="BB567" s="161"/>
      <c r="BC567" s="643"/>
      <c r="BD567" s="801"/>
      <c r="BE567" s="247"/>
      <c r="BF567" s="198"/>
      <c r="BG567" s="617"/>
      <c r="BH567" s="617"/>
      <c r="BI567" s="643"/>
      <c r="BJ567" s="247"/>
      <c r="BK567" s="612"/>
      <c r="BL567" s="612"/>
      <c r="BM567" s="247"/>
      <c r="BN567" s="818"/>
      <c r="BO567" s="942"/>
      <c r="BP567" s="825"/>
      <c r="BQ567" s="154"/>
      <c r="BR567" s="111"/>
      <c r="BS567" s="623"/>
      <c r="BT567" s="818"/>
      <c r="BU567" s="154"/>
      <c r="BV567" s="247"/>
      <c r="BW567" s="247"/>
      <c r="BX567" s="643"/>
      <c r="BY567" s="617"/>
      <c r="BZ567" s="617"/>
      <c r="CA567" s="617"/>
      <c r="CB567" s="617"/>
      <c r="CC567" s="643"/>
      <c r="CD567" s="617"/>
      <c r="CE567" s="617"/>
      <c r="CF567" s="617"/>
      <c r="CG567" s="818"/>
      <c r="CH567" s="781"/>
      <c r="CI567" s="617"/>
      <c r="CJ567" s="617"/>
      <c r="CK567" s="617"/>
      <c r="CL567" s="643"/>
      <c r="CM567" s="617"/>
      <c r="CN567" s="617"/>
      <c r="CO567" s="617"/>
      <c r="CP567" s="818"/>
      <c r="CQ567" s="154"/>
      <c r="CR567" s="87"/>
      <c r="CS567" s="141"/>
    </row>
    <row r="568" spans="1:16384" s="246" customFormat="1" x14ac:dyDescent="0.3">
      <c r="B568" s="66"/>
      <c r="C568" s="219"/>
      <c r="D568" s="219"/>
      <c r="E568" s="471"/>
      <c r="F568" s="472"/>
      <c r="G568" s="419"/>
      <c r="H568" s="419"/>
      <c r="I568" s="419"/>
      <c r="J568" s="419"/>
      <c r="K568" s="913"/>
      <c r="L568" s="622"/>
      <c r="M568" s="219"/>
      <c r="N568" s="219"/>
      <c r="O568" s="310"/>
      <c r="P568" s="332"/>
      <c r="Q568" s="326"/>
      <c r="R568" s="219"/>
      <c r="S568" s="617"/>
      <c r="T568" s="617"/>
      <c r="U568" s="617"/>
      <c r="V568" s="640"/>
      <c r="W568" s="617"/>
      <c r="X568" s="617"/>
      <c r="Y568" s="643"/>
      <c r="Z568" s="617"/>
      <c r="AA568" s="617"/>
      <c r="AB568" s="617"/>
      <c r="AC568" s="617"/>
      <c r="AD568" s="617"/>
      <c r="AE568" s="617"/>
      <c r="AF568" s="643"/>
      <c r="AG568" s="617"/>
      <c r="AH568" s="617"/>
      <c r="AI568" s="617"/>
      <c r="AJ568" s="617"/>
      <c r="AK568" s="617"/>
      <c r="AL568" s="617"/>
      <c r="AM568" s="643"/>
      <c r="AN568" s="617"/>
      <c r="AO568" s="617"/>
      <c r="AP568" s="617"/>
      <c r="AQ568" s="617"/>
      <c r="AR568" s="643"/>
      <c r="AS568" s="617"/>
      <c r="AT568" s="86"/>
      <c r="AU568" s="86"/>
      <c r="AV568" s="86"/>
      <c r="AW568" s="161"/>
      <c r="AX568" s="643"/>
      <c r="AY568" s="86"/>
      <c r="AZ568" s="86"/>
      <c r="BA568" s="86"/>
      <c r="BB568" s="161"/>
      <c r="BC568" s="643"/>
      <c r="BD568" s="801"/>
      <c r="BE568" s="247"/>
      <c r="BF568" s="198"/>
      <c r="BG568" s="617"/>
      <c r="BH568" s="617"/>
      <c r="BI568" s="643"/>
      <c r="BJ568" s="247"/>
      <c r="BK568" s="612"/>
      <c r="BL568" s="612"/>
      <c r="BM568" s="247"/>
      <c r="BN568" s="818"/>
      <c r="BO568" s="942"/>
      <c r="BP568" s="825"/>
      <c r="BQ568" s="154"/>
      <c r="BR568" s="111"/>
      <c r="BS568" s="623"/>
      <c r="BT568" s="818"/>
      <c r="BU568" s="154"/>
      <c r="BV568" s="247"/>
      <c r="BW568" s="247"/>
      <c r="BX568" s="643"/>
      <c r="BY568" s="617"/>
      <c r="BZ568" s="617"/>
      <c r="CA568" s="617"/>
      <c r="CB568" s="617"/>
      <c r="CC568" s="643"/>
      <c r="CD568" s="617"/>
      <c r="CE568" s="617"/>
      <c r="CF568" s="617"/>
      <c r="CG568" s="818"/>
      <c r="CH568" s="781"/>
      <c r="CI568" s="617"/>
      <c r="CJ568" s="617"/>
      <c r="CK568" s="617"/>
      <c r="CL568" s="643"/>
      <c r="CM568" s="617"/>
      <c r="CN568" s="617"/>
      <c r="CO568" s="617"/>
      <c r="CP568" s="818"/>
      <c r="CQ568" s="154"/>
      <c r="CR568" s="87"/>
      <c r="CS568" s="141"/>
    </row>
    <row r="569" spans="1:16384" s="246" customFormat="1" x14ac:dyDescent="0.3">
      <c r="B569" s="66"/>
      <c r="C569" s="219"/>
      <c r="D569" s="219"/>
      <c r="E569" s="471"/>
      <c r="F569" s="472"/>
      <c r="G569" s="419"/>
      <c r="H569" s="419"/>
      <c r="I569" s="419"/>
      <c r="J569" s="419"/>
      <c r="K569" s="913"/>
      <c r="L569" s="622"/>
      <c r="M569" s="219"/>
      <c r="N569" s="219"/>
      <c r="O569" s="310"/>
      <c r="P569" s="332"/>
      <c r="Q569" s="326"/>
      <c r="R569" s="219"/>
      <c r="S569" s="617"/>
      <c r="T569" s="617"/>
      <c r="U569" s="617"/>
      <c r="V569" s="640"/>
      <c r="W569" s="617"/>
      <c r="X569" s="617"/>
      <c r="Y569" s="643"/>
      <c r="Z569" s="617"/>
      <c r="AA569" s="617"/>
      <c r="AB569" s="617"/>
      <c r="AC569" s="617"/>
      <c r="AD569" s="617"/>
      <c r="AE569" s="617"/>
      <c r="AF569" s="643"/>
      <c r="AG569" s="617"/>
      <c r="AH569" s="617"/>
      <c r="AI569" s="617"/>
      <c r="AJ569" s="617"/>
      <c r="AK569" s="617"/>
      <c r="AL569" s="617"/>
      <c r="AM569" s="643"/>
      <c r="AN569" s="617"/>
      <c r="AO569" s="617"/>
      <c r="AP569" s="617"/>
      <c r="AQ569" s="617"/>
      <c r="AR569" s="643"/>
      <c r="AS569" s="617"/>
      <c r="AT569" s="86"/>
      <c r="AU569" s="86"/>
      <c r="AV569" s="86"/>
      <c r="AW569" s="161"/>
      <c r="AX569" s="643"/>
      <c r="AY569" s="86"/>
      <c r="AZ569" s="86"/>
      <c r="BA569" s="86"/>
      <c r="BB569" s="161"/>
      <c r="BC569" s="643"/>
      <c r="BD569" s="801"/>
      <c r="BE569" s="247"/>
      <c r="BF569" s="198"/>
      <c r="BG569" s="617"/>
      <c r="BH569" s="617"/>
      <c r="BI569" s="643"/>
      <c r="BJ569" s="247"/>
      <c r="BK569" s="612"/>
      <c r="BL569" s="612"/>
      <c r="BM569" s="247"/>
      <c r="BN569" s="818"/>
      <c r="BO569" s="942"/>
      <c r="BP569" s="825"/>
      <c r="BQ569" s="154"/>
      <c r="BR569" s="111"/>
      <c r="BS569" s="623"/>
      <c r="BT569" s="818"/>
      <c r="BU569" s="154"/>
      <c r="BV569" s="247"/>
      <c r="BW569" s="247"/>
      <c r="BX569" s="643"/>
      <c r="BY569" s="617"/>
      <c r="BZ569" s="617"/>
      <c r="CA569" s="617"/>
      <c r="CB569" s="617"/>
      <c r="CC569" s="643"/>
      <c r="CD569" s="617"/>
      <c r="CE569" s="617"/>
      <c r="CF569" s="617"/>
      <c r="CG569" s="818"/>
      <c r="CH569" s="781"/>
      <c r="CI569" s="617"/>
      <c r="CJ569" s="617"/>
      <c r="CK569" s="617"/>
      <c r="CL569" s="643"/>
      <c r="CM569" s="617"/>
      <c r="CN569" s="617"/>
      <c r="CO569" s="617"/>
      <c r="CP569" s="818"/>
      <c r="CQ569" s="154"/>
      <c r="CR569" s="87"/>
      <c r="CS569" s="141"/>
    </row>
    <row r="570" spans="1:16384" s="246" customFormat="1" x14ac:dyDescent="0.3">
      <c r="B570" s="66"/>
      <c r="C570" s="219"/>
      <c r="D570" s="219"/>
      <c r="E570" s="471"/>
      <c r="F570" s="472"/>
      <c r="G570" s="419"/>
      <c r="H570" s="419"/>
      <c r="I570" s="419"/>
      <c r="J570" s="419"/>
      <c r="K570" s="913"/>
      <c r="L570" s="622"/>
      <c r="M570" s="219"/>
      <c r="N570" s="219"/>
      <c r="O570" s="310"/>
      <c r="P570" s="332"/>
      <c r="Q570" s="326"/>
      <c r="R570" s="219"/>
      <c r="S570" s="617"/>
      <c r="T570" s="617"/>
      <c r="U570" s="617"/>
      <c r="V570" s="640"/>
      <c r="W570" s="617"/>
      <c r="X570" s="617"/>
      <c r="Y570" s="643"/>
      <c r="Z570" s="617"/>
      <c r="AA570" s="617"/>
      <c r="AB570" s="617"/>
      <c r="AC570" s="617"/>
      <c r="AD570" s="617"/>
      <c r="AE570" s="617"/>
      <c r="AF570" s="643"/>
      <c r="AG570" s="617"/>
      <c r="AH570" s="617"/>
      <c r="AI570" s="617"/>
      <c r="AJ570" s="617"/>
      <c r="AK570" s="617"/>
      <c r="AL570" s="617"/>
      <c r="AM570" s="643"/>
      <c r="AN570" s="617"/>
      <c r="AO570" s="617"/>
      <c r="AP570" s="617"/>
      <c r="AQ570" s="617"/>
      <c r="AR570" s="643"/>
      <c r="AS570" s="617"/>
      <c r="AT570" s="86"/>
      <c r="AU570" s="86"/>
      <c r="AV570" s="86"/>
      <c r="AW570" s="161"/>
      <c r="AX570" s="643"/>
      <c r="AY570" s="86"/>
      <c r="AZ570" s="86"/>
      <c r="BA570" s="86"/>
      <c r="BB570" s="161"/>
      <c r="BC570" s="643"/>
      <c r="BD570" s="801"/>
      <c r="BE570" s="247"/>
      <c r="BF570" s="198"/>
      <c r="BG570" s="617"/>
      <c r="BH570" s="617"/>
      <c r="BI570" s="643"/>
      <c r="BJ570" s="247"/>
      <c r="BK570" s="612"/>
      <c r="BL570" s="612"/>
      <c r="BM570" s="247"/>
      <c r="BN570" s="818"/>
      <c r="BO570" s="942"/>
      <c r="BP570" s="825"/>
      <c r="BQ570" s="154"/>
      <c r="BR570" s="111"/>
      <c r="BS570" s="623"/>
      <c r="BT570" s="818"/>
      <c r="BU570" s="154"/>
      <c r="BV570" s="247"/>
      <c r="BW570" s="247"/>
      <c r="BX570" s="643"/>
      <c r="BY570" s="617"/>
      <c r="BZ570" s="617"/>
      <c r="CA570" s="617"/>
      <c r="CB570" s="617"/>
      <c r="CC570" s="643"/>
      <c r="CD570" s="617"/>
      <c r="CE570" s="617"/>
      <c r="CF570" s="617"/>
      <c r="CG570" s="818"/>
      <c r="CH570" s="781"/>
      <c r="CI570" s="617"/>
      <c r="CJ570" s="617"/>
      <c r="CK570" s="617"/>
      <c r="CL570" s="643"/>
      <c r="CM570" s="617"/>
      <c r="CN570" s="617"/>
      <c r="CO570" s="617"/>
      <c r="CP570" s="818"/>
      <c r="CQ570" s="154"/>
      <c r="CR570" s="87"/>
      <c r="CS570" s="141"/>
    </row>
    <row r="571" spans="1:16384" s="246" customFormat="1" x14ac:dyDescent="0.3">
      <c r="B571" s="66"/>
      <c r="C571" s="219"/>
      <c r="D571" s="219"/>
      <c r="E571" s="471"/>
      <c r="F571" s="472"/>
      <c r="G571" s="419"/>
      <c r="H571" s="419"/>
      <c r="I571" s="419"/>
      <c r="J571" s="419"/>
      <c r="K571" s="913"/>
      <c r="L571" s="622"/>
      <c r="M571" s="219"/>
      <c r="N571" s="219"/>
      <c r="O571" s="310"/>
      <c r="P571" s="332"/>
      <c r="Q571" s="326"/>
      <c r="R571" s="219"/>
      <c r="S571" s="617"/>
      <c r="T571" s="617"/>
      <c r="U571" s="617"/>
      <c r="V571" s="640"/>
      <c r="W571" s="617"/>
      <c r="X571" s="617"/>
      <c r="Y571" s="643"/>
      <c r="Z571" s="617"/>
      <c r="AA571" s="617"/>
      <c r="AB571" s="617"/>
      <c r="AC571" s="617"/>
      <c r="AD571" s="617"/>
      <c r="AE571" s="617"/>
      <c r="AF571" s="643"/>
      <c r="AG571" s="617"/>
      <c r="AH571" s="617"/>
      <c r="AI571" s="617"/>
      <c r="AJ571" s="617"/>
      <c r="AK571" s="617"/>
      <c r="AL571" s="617"/>
      <c r="AM571" s="643"/>
      <c r="AN571" s="617"/>
      <c r="AO571" s="617"/>
      <c r="AP571" s="617"/>
      <c r="AQ571" s="617"/>
      <c r="AR571" s="643"/>
      <c r="AS571" s="617"/>
      <c r="AT571" s="86"/>
      <c r="AU571" s="86"/>
      <c r="AV571" s="86"/>
      <c r="AW571" s="161"/>
      <c r="AX571" s="643"/>
      <c r="AY571" s="86"/>
      <c r="AZ571" s="86"/>
      <c r="BA571" s="86"/>
      <c r="BB571" s="161"/>
      <c r="BC571" s="643"/>
      <c r="BD571" s="801"/>
      <c r="BE571" s="247"/>
      <c r="BF571" s="198"/>
      <c r="BG571" s="617"/>
      <c r="BH571" s="617"/>
      <c r="BI571" s="643"/>
      <c r="BJ571" s="247"/>
      <c r="BK571" s="612"/>
      <c r="BL571" s="612"/>
      <c r="BM571" s="247"/>
      <c r="BN571" s="818"/>
      <c r="BO571" s="942"/>
      <c r="BP571" s="825"/>
      <c r="BQ571" s="154"/>
      <c r="BR571" s="111"/>
      <c r="BS571" s="623"/>
      <c r="BT571" s="818"/>
      <c r="BU571" s="154"/>
      <c r="BV571" s="247"/>
      <c r="BW571" s="247"/>
      <c r="BX571" s="643"/>
      <c r="BY571" s="617"/>
      <c r="BZ571" s="617"/>
      <c r="CA571" s="617"/>
      <c r="CB571" s="617"/>
      <c r="CC571" s="643"/>
      <c r="CD571" s="617"/>
      <c r="CE571" s="617"/>
      <c r="CF571" s="617"/>
      <c r="CG571" s="818"/>
      <c r="CH571" s="781"/>
      <c r="CI571" s="617"/>
      <c r="CJ571" s="617"/>
      <c r="CK571" s="617"/>
      <c r="CL571" s="643"/>
      <c r="CM571" s="617"/>
      <c r="CN571" s="617"/>
      <c r="CO571" s="617"/>
      <c r="CP571" s="818"/>
      <c r="CQ571" s="154"/>
      <c r="CR571" s="87"/>
      <c r="CS571" s="141"/>
    </row>
    <row r="572" spans="1:16384" s="246" customFormat="1" x14ac:dyDescent="0.3">
      <c r="B572" s="66"/>
      <c r="C572" s="219"/>
      <c r="D572" s="219"/>
      <c r="E572" s="471"/>
      <c r="F572" s="472"/>
      <c r="G572" s="419"/>
      <c r="H572" s="419"/>
      <c r="I572" s="419"/>
      <c r="J572" s="419"/>
      <c r="K572" s="913"/>
      <c r="L572" s="622"/>
      <c r="M572" s="219"/>
      <c r="N572" s="219"/>
      <c r="O572" s="310"/>
      <c r="P572" s="332"/>
      <c r="Q572" s="326"/>
      <c r="R572" s="219"/>
      <c r="S572" s="617"/>
      <c r="T572" s="617"/>
      <c r="U572" s="617"/>
      <c r="V572" s="640"/>
      <c r="W572" s="617"/>
      <c r="X572" s="617"/>
      <c r="Y572" s="643"/>
      <c r="Z572" s="617"/>
      <c r="AA572" s="617"/>
      <c r="AB572" s="617"/>
      <c r="AC572" s="617"/>
      <c r="AD572" s="617"/>
      <c r="AE572" s="617"/>
      <c r="AF572" s="643"/>
      <c r="AG572" s="617"/>
      <c r="AH572" s="617"/>
      <c r="AI572" s="617"/>
      <c r="AJ572" s="617"/>
      <c r="AK572" s="617"/>
      <c r="AL572" s="617"/>
      <c r="AM572" s="643"/>
      <c r="AN572" s="617"/>
      <c r="AO572" s="617"/>
      <c r="AP572" s="617"/>
      <c r="AQ572" s="617"/>
      <c r="AR572" s="643"/>
      <c r="AS572" s="617"/>
      <c r="AT572" s="86"/>
      <c r="AU572" s="86"/>
      <c r="AV572" s="86"/>
      <c r="AW572" s="161"/>
      <c r="AX572" s="643"/>
      <c r="AY572" s="86"/>
      <c r="AZ572" s="86"/>
      <c r="BA572" s="86"/>
      <c r="BB572" s="161"/>
      <c r="BC572" s="643"/>
      <c r="BD572" s="801"/>
      <c r="BE572" s="247"/>
      <c r="BF572" s="198"/>
      <c r="BG572" s="617"/>
      <c r="BH572" s="617"/>
      <c r="BI572" s="643"/>
      <c r="BJ572" s="247"/>
      <c r="BK572" s="612"/>
      <c r="BL572" s="612"/>
      <c r="BM572" s="247"/>
      <c r="BN572" s="818"/>
      <c r="BO572" s="942"/>
      <c r="BP572" s="825"/>
      <c r="BQ572" s="154"/>
      <c r="BR572" s="111"/>
      <c r="BS572" s="623"/>
      <c r="BT572" s="818"/>
      <c r="BU572" s="154"/>
      <c r="BV572" s="247"/>
      <c r="BW572" s="247"/>
      <c r="BX572" s="643"/>
      <c r="BY572" s="617"/>
      <c r="BZ572" s="617"/>
      <c r="CA572" s="617"/>
      <c r="CB572" s="617"/>
      <c r="CC572" s="643"/>
      <c r="CD572" s="617"/>
      <c r="CE572" s="617"/>
      <c r="CF572" s="617"/>
      <c r="CG572" s="818"/>
      <c r="CH572" s="781"/>
      <c r="CI572" s="617"/>
      <c r="CJ572" s="617"/>
      <c r="CK572" s="617"/>
      <c r="CL572" s="643"/>
      <c r="CM572" s="617"/>
      <c r="CN572" s="617"/>
      <c r="CO572" s="617"/>
      <c r="CP572" s="818"/>
      <c r="CQ572" s="154"/>
      <c r="CR572" s="87"/>
      <c r="CS572" s="141"/>
    </row>
    <row r="573" spans="1:16384" s="246" customFormat="1" x14ac:dyDescent="0.3">
      <c r="B573" s="66"/>
      <c r="C573" s="219"/>
      <c r="D573" s="219"/>
      <c r="E573" s="471"/>
      <c r="F573" s="472"/>
      <c r="G573" s="419"/>
      <c r="H573" s="419"/>
      <c r="I573" s="419"/>
      <c r="J573" s="419"/>
      <c r="K573" s="913"/>
      <c r="L573" s="622"/>
      <c r="M573" s="219"/>
      <c r="N573" s="219"/>
      <c r="O573" s="310"/>
      <c r="P573" s="332"/>
      <c r="Q573" s="326"/>
      <c r="R573" s="219"/>
      <c r="S573" s="617"/>
      <c r="T573" s="617"/>
      <c r="U573" s="617"/>
      <c r="V573" s="640"/>
      <c r="W573" s="617"/>
      <c r="X573" s="617"/>
      <c r="Y573" s="643"/>
      <c r="Z573" s="617"/>
      <c r="AA573" s="617"/>
      <c r="AB573" s="617"/>
      <c r="AC573" s="617"/>
      <c r="AD573" s="617"/>
      <c r="AE573" s="617"/>
      <c r="AF573" s="643"/>
      <c r="AG573" s="617"/>
      <c r="AH573" s="617"/>
      <c r="AI573" s="617"/>
      <c r="AJ573" s="617"/>
      <c r="AK573" s="617"/>
      <c r="AL573" s="617"/>
      <c r="AM573" s="643"/>
      <c r="AN573" s="617"/>
      <c r="AO573" s="617"/>
      <c r="AP573" s="617"/>
      <c r="AQ573" s="617"/>
      <c r="AR573" s="643"/>
      <c r="AS573" s="617"/>
      <c r="AT573" s="86"/>
      <c r="AU573" s="86"/>
      <c r="AV573" s="86"/>
      <c r="AW573" s="161"/>
      <c r="AX573" s="643"/>
      <c r="AY573" s="86"/>
      <c r="AZ573" s="86"/>
      <c r="BA573" s="86"/>
      <c r="BB573" s="161"/>
      <c r="BC573" s="643"/>
      <c r="BD573" s="801"/>
      <c r="BE573" s="247"/>
      <c r="BF573" s="198"/>
      <c r="BG573" s="617"/>
      <c r="BH573" s="617"/>
      <c r="BI573" s="643"/>
      <c r="BJ573" s="247"/>
      <c r="BK573" s="612"/>
      <c r="BL573" s="612"/>
      <c r="BM573" s="247"/>
      <c r="BN573" s="818"/>
      <c r="BO573" s="942"/>
      <c r="BP573" s="825"/>
      <c r="BQ573" s="154"/>
      <c r="BR573" s="111"/>
      <c r="BS573" s="623"/>
      <c r="BT573" s="818"/>
      <c r="BU573" s="154"/>
      <c r="BV573" s="247"/>
      <c r="BW573" s="247"/>
      <c r="BX573" s="643"/>
      <c r="BY573" s="617"/>
      <c r="BZ573" s="617"/>
      <c r="CA573" s="617"/>
      <c r="CB573" s="617"/>
      <c r="CC573" s="643"/>
      <c r="CD573" s="617"/>
      <c r="CE573" s="617"/>
      <c r="CF573" s="617"/>
      <c r="CG573" s="818"/>
      <c r="CH573" s="781"/>
      <c r="CI573" s="617"/>
      <c r="CJ573" s="617"/>
      <c r="CK573" s="617"/>
      <c r="CL573" s="643"/>
      <c r="CM573" s="617"/>
      <c r="CN573" s="617"/>
      <c r="CO573" s="617"/>
      <c r="CP573" s="818"/>
      <c r="CQ573" s="154"/>
      <c r="CR573" s="87"/>
      <c r="CS573" s="141"/>
    </row>
    <row r="574" spans="1:16384" s="246" customFormat="1" x14ac:dyDescent="0.3">
      <c r="B574" s="66"/>
      <c r="C574" s="219"/>
      <c r="D574" s="219"/>
      <c r="E574" s="471"/>
      <c r="F574" s="472"/>
      <c r="G574" s="419"/>
      <c r="H574" s="419"/>
      <c r="I574" s="419"/>
      <c r="J574" s="419"/>
      <c r="K574" s="913"/>
      <c r="L574" s="622"/>
      <c r="M574" s="219"/>
      <c r="N574" s="219"/>
      <c r="O574" s="310"/>
      <c r="P574" s="332"/>
      <c r="Q574" s="326"/>
      <c r="R574" s="219"/>
      <c r="S574" s="617"/>
      <c r="T574" s="617"/>
      <c r="U574" s="617"/>
      <c r="V574" s="640"/>
      <c r="W574" s="617"/>
      <c r="X574" s="617"/>
      <c r="Y574" s="643"/>
      <c r="Z574" s="617"/>
      <c r="AA574" s="617"/>
      <c r="AB574" s="617"/>
      <c r="AC574" s="617"/>
      <c r="AD574" s="617"/>
      <c r="AE574" s="617"/>
      <c r="AF574" s="643"/>
      <c r="AG574" s="617"/>
      <c r="AH574" s="617"/>
      <c r="AI574" s="617"/>
      <c r="AJ574" s="617"/>
      <c r="AK574" s="617"/>
      <c r="AL574" s="617"/>
      <c r="AM574" s="643"/>
      <c r="AN574" s="617"/>
      <c r="AO574" s="617"/>
      <c r="AP574" s="617"/>
      <c r="AQ574" s="617"/>
      <c r="AR574" s="643"/>
      <c r="AS574" s="617"/>
      <c r="AT574" s="86"/>
      <c r="AU574" s="86"/>
      <c r="AV574" s="86"/>
      <c r="AW574" s="161"/>
      <c r="AX574" s="643"/>
      <c r="AY574" s="86"/>
      <c r="AZ574" s="86"/>
      <c r="BA574" s="86"/>
      <c r="BB574" s="161"/>
      <c r="BC574" s="643"/>
      <c r="BD574" s="801"/>
      <c r="BE574" s="247"/>
      <c r="BF574" s="198"/>
      <c r="BG574" s="617"/>
      <c r="BH574" s="617"/>
      <c r="BI574" s="643"/>
      <c r="BJ574" s="247"/>
      <c r="BK574" s="612"/>
      <c r="BL574" s="612"/>
      <c r="BM574" s="247"/>
      <c r="BN574" s="818"/>
      <c r="BO574" s="942"/>
      <c r="BP574" s="825"/>
      <c r="BQ574" s="154"/>
      <c r="BR574" s="111"/>
      <c r="BS574" s="623"/>
      <c r="BT574" s="818"/>
      <c r="BU574" s="154"/>
      <c r="BV574" s="247"/>
      <c r="BW574" s="247"/>
      <c r="BX574" s="643"/>
      <c r="BY574" s="617"/>
      <c r="BZ574" s="617"/>
      <c r="CA574" s="617"/>
      <c r="CB574" s="617"/>
      <c r="CC574" s="643"/>
      <c r="CD574" s="617"/>
      <c r="CE574" s="617"/>
      <c r="CF574" s="617"/>
      <c r="CG574" s="818"/>
      <c r="CH574" s="781"/>
      <c r="CI574" s="617"/>
      <c r="CJ574" s="617"/>
      <c r="CK574" s="617"/>
      <c r="CL574" s="643"/>
      <c r="CM574" s="617"/>
      <c r="CN574" s="617"/>
      <c r="CO574" s="617"/>
      <c r="CP574" s="818"/>
      <c r="CQ574" s="154"/>
      <c r="CR574" s="87"/>
      <c r="CS574" s="141"/>
    </row>
    <row r="575" spans="1:16384" s="246" customFormat="1" x14ac:dyDescent="0.3">
      <c r="B575" s="66"/>
      <c r="C575" s="219"/>
      <c r="D575" s="219"/>
      <c r="E575" s="471"/>
      <c r="F575" s="472"/>
      <c r="G575" s="419"/>
      <c r="H575" s="419"/>
      <c r="I575" s="419"/>
      <c r="J575" s="419"/>
      <c r="K575" s="913"/>
      <c r="L575" s="622"/>
      <c r="M575" s="219"/>
      <c r="N575" s="219"/>
      <c r="O575" s="310"/>
      <c r="P575" s="332"/>
      <c r="Q575" s="326"/>
      <c r="R575" s="219"/>
      <c r="S575" s="617"/>
      <c r="T575" s="617"/>
      <c r="U575" s="617"/>
      <c r="V575" s="640"/>
      <c r="W575" s="617"/>
      <c r="X575" s="617"/>
      <c r="Y575" s="643"/>
      <c r="Z575" s="617"/>
      <c r="AA575" s="617"/>
      <c r="AB575" s="617"/>
      <c r="AC575" s="617"/>
      <c r="AD575" s="617"/>
      <c r="AE575" s="617"/>
      <c r="AF575" s="643"/>
      <c r="AG575" s="617"/>
      <c r="AH575" s="617"/>
      <c r="AI575" s="617"/>
      <c r="AJ575" s="617"/>
      <c r="AK575" s="617"/>
      <c r="AL575" s="617"/>
      <c r="AM575" s="643"/>
      <c r="AN575" s="617"/>
      <c r="AO575" s="617"/>
      <c r="AP575" s="617"/>
      <c r="AQ575" s="617"/>
      <c r="AR575" s="643"/>
      <c r="AS575" s="617"/>
      <c r="AT575" s="86"/>
      <c r="AU575" s="86"/>
      <c r="AV575" s="86"/>
      <c r="AW575" s="161"/>
      <c r="AX575" s="643"/>
      <c r="AY575" s="86"/>
      <c r="AZ575" s="86"/>
      <c r="BA575" s="86"/>
      <c r="BB575" s="161"/>
      <c r="BC575" s="643"/>
      <c r="BD575" s="801"/>
      <c r="BE575" s="247"/>
      <c r="BF575" s="198"/>
      <c r="BG575" s="617"/>
      <c r="BH575" s="617"/>
      <c r="BI575" s="643"/>
      <c r="BJ575" s="247"/>
      <c r="BK575" s="612"/>
      <c r="BL575" s="612"/>
      <c r="BM575" s="247"/>
      <c r="BN575" s="818"/>
      <c r="BO575" s="942"/>
      <c r="BP575" s="825"/>
      <c r="BQ575" s="154"/>
      <c r="BR575" s="111"/>
      <c r="BS575" s="623"/>
      <c r="BT575" s="818"/>
      <c r="BU575" s="154"/>
      <c r="BV575" s="247"/>
      <c r="BW575" s="247"/>
      <c r="BX575" s="643"/>
      <c r="BY575" s="617"/>
      <c r="BZ575" s="617"/>
      <c r="CA575" s="617"/>
      <c r="CB575" s="617"/>
      <c r="CC575" s="643"/>
      <c r="CD575" s="617"/>
      <c r="CE575" s="617"/>
      <c r="CF575" s="617"/>
      <c r="CG575" s="818"/>
      <c r="CH575" s="781"/>
      <c r="CI575" s="617"/>
      <c r="CJ575" s="617"/>
      <c r="CK575" s="617"/>
      <c r="CL575" s="643"/>
      <c r="CM575" s="617"/>
      <c r="CN575" s="617"/>
      <c r="CO575" s="617"/>
      <c r="CP575" s="818"/>
      <c r="CQ575" s="154"/>
      <c r="CR575" s="87"/>
      <c r="CS575" s="141"/>
    </row>
    <row r="576" spans="1:16384" s="246" customFormat="1" x14ac:dyDescent="0.3">
      <c r="B576" s="66"/>
      <c r="C576" s="219"/>
      <c r="D576" s="219"/>
      <c r="E576" s="471"/>
      <c r="F576" s="472"/>
      <c r="G576" s="419"/>
      <c r="H576" s="419"/>
      <c r="I576" s="419"/>
      <c r="J576" s="419"/>
      <c r="K576" s="913"/>
      <c r="L576" s="622"/>
      <c r="M576" s="219"/>
      <c r="N576" s="219"/>
      <c r="O576" s="310"/>
      <c r="P576" s="332"/>
      <c r="Q576" s="326"/>
      <c r="R576" s="219"/>
      <c r="S576" s="617"/>
      <c r="T576" s="617"/>
      <c r="U576" s="617"/>
      <c r="V576" s="640"/>
      <c r="W576" s="617"/>
      <c r="X576" s="617"/>
      <c r="Y576" s="643"/>
      <c r="Z576" s="617"/>
      <c r="AA576" s="617"/>
      <c r="AB576" s="617"/>
      <c r="AC576" s="617"/>
      <c r="AD576" s="617"/>
      <c r="AE576" s="617"/>
      <c r="AF576" s="643"/>
      <c r="AG576" s="617"/>
      <c r="AH576" s="617"/>
      <c r="AI576" s="617"/>
      <c r="AJ576" s="617"/>
      <c r="AK576" s="617"/>
      <c r="AL576" s="617"/>
      <c r="AM576" s="643"/>
      <c r="AN576" s="617"/>
      <c r="AO576" s="617"/>
      <c r="AP576" s="617"/>
      <c r="AQ576" s="617"/>
      <c r="AR576" s="643"/>
      <c r="AS576" s="617"/>
      <c r="AT576" s="86"/>
      <c r="AU576" s="86"/>
      <c r="AV576" s="86"/>
      <c r="AW576" s="161"/>
      <c r="AX576" s="643"/>
      <c r="AY576" s="86"/>
      <c r="AZ576" s="86"/>
      <c r="BA576" s="86"/>
      <c r="BB576" s="161"/>
      <c r="BC576" s="643"/>
      <c r="BD576" s="801"/>
      <c r="BE576" s="247"/>
      <c r="BF576" s="198"/>
      <c r="BG576" s="617"/>
      <c r="BH576" s="617"/>
      <c r="BI576" s="643"/>
      <c r="BJ576" s="247"/>
      <c r="BK576" s="612"/>
      <c r="BL576" s="612"/>
      <c r="BM576" s="247"/>
      <c r="BN576" s="818"/>
      <c r="BO576" s="942"/>
      <c r="BP576" s="825"/>
      <c r="BQ576" s="154"/>
      <c r="BR576" s="111"/>
      <c r="BS576" s="623"/>
      <c r="BT576" s="818"/>
      <c r="BU576" s="154"/>
      <c r="BV576" s="247"/>
      <c r="BW576" s="247"/>
      <c r="BX576" s="643"/>
      <c r="BY576" s="617"/>
      <c r="BZ576" s="617"/>
      <c r="CA576" s="617"/>
      <c r="CB576" s="617"/>
      <c r="CC576" s="643"/>
      <c r="CD576" s="617"/>
      <c r="CE576" s="617"/>
      <c r="CF576" s="617"/>
      <c r="CG576" s="818"/>
      <c r="CH576" s="781"/>
      <c r="CI576" s="617"/>
      <c r="CJ576" s="617"/>
      <c r="CK576" s="617"/>
      <c r="CL576" s="643"/>
      <c r="CM576" s="617"/>
      <c r="CN576" s="617"/>
      <c r="CO576" s="617"/>
      <c r="CP576" s="818"/>
      <c r="CQ576" s="154"/>
      <c r="CR576" s="87"/>
      <c r="CS576" s="141"/>
    </row>
    <row r="577" spans="2:97" s="246" customFormat="1" x14ac:dyDescent="0.3">
      <c r="B577" s="66"/>
      <c r="C577" s="219"/>
      <c r="D577" s="219"/>
      <c r="E577" s="471"/>
      <c r="F577" s="472"/>
      <c r="G577" s="419"/>
      <c r="H577" s="419"/>
      <c r="I577" s="419"/>
      <c r="J577" s="419"/>
      <c r="K577" s="913"/>
      <c r="L577" s="622"/>
      <c r="M577" s="219"/>
      <c r="N577" s="219"/>
      <c r="O577" s="310"/>
      <c r="P577" s="332"/>
      <c r="Q577" s="326"/>
      <c r="R577" s="219"/>
      <c r="S577" s="617"/>
      <c r="T577" s="617"/>
      <c r="U577" s="617"/>
      <c r="V577" s="640"/>
      <c r="W577" s="617"/>
      <c r="X577" s="617"/>
      <c r="Y577" s="643"/>
      <c r="Z577" s="617"/>
      <c r="AA577" s="617"/>
      <c r="AB577" s="617"/>
      <c r="AC577" s="617"/>
      <c r="AD577" s="617"/>
      <c r="AE577" s="617"/>
      <c r="AF577" s="643"/>
      <c r="AG577" s="617"/>
      <c r="AH577" s="617"/>
      <c r="AI577" s="617"/>
      <c r="AJ577" s="617"/>
      <c r="AK577" s="617"/>
      <c r="AL577" s="617"/>
      <c r="AM577" s="643"/>
      <c r="AN577" s="617"/>
      <c r="AO577" s="617"/>
      <c r="AP577" s="617"/>
      <c r="AQ577" s="617"/>
      <c r="AR577" s="643"/>
      <c r="AS577" s="617"/>
      <c r="AT577" s="86"/>
      <c r="AU577" s="86"/>
      <c r="AV577" s="86"/>
      <c r="AW577" s="161"/>
      <c r="AX577" s="643"/>
      <c r="AY577" s="86"/>
      <c r="AZ577" s="86"/>
      <c r="BA577" s="86"/>
      <c r="BB577" s="161"/>
      <c r="BC577" s="643"/>
      <c r="BD577" s="801"/>
      <c r="BE577" s="247"/>
      <c r="BF577" s="198"/>
      <c r="BG577" s="617"/>
      <c r="BH577" s="617"/>
      <c r="BI577" s="643"/>
      <c r="BJ577" s="247"/>
      <c r="BK577" s="612"/>
      <c r="BL577" s="612"/>
      <c r="BM577" s="247"/>
      <c r="BN577" s="818"/>
      <c r="BO577" s="942"/>
      <c r="BP577" s="825"/>
      <c r="BQ577" s="154"/>
      <c r="BR577" s="111"/>
      <c r="BS577" s="623"/>
      <c r="BT577" s="818"/>
      <c r="BU577" s="154"/>
      <c r="BV577" s="247"/>
      <c r="BW577" s="247"/>
      <c r="BX577" s="643"/>
      <c r="BY577" s="617"/>
      <c r="BZ577" s="617"/>
      <c r="CA577" s="617"/>
      <c r="CB577" s="617"/>
      <c r="CC577" s="643"/>
      <c r="CD577" s="617"/>
      <c r="CE577" s="617"/>
      <c r="CF577" s="617"/>
      <c r="CG577" s="818"/>
      <c r="CH577" s="781"/>
      <c r="CI577" s="617"/>
      <c r="CJ577" s="617"/>
      <c r="CK577" s="617"/>
      <c r="CL577" s="643"/>
      <c r="CM577" s="617"/>
      <c r="CN577" s="617"/>
      <c r="CO577" s="617"/>
      <c r="CP577" s="818"/>
      <c r="CQ577" s="154"/>
      <c r="CR577" s="87"/>
      <c r="CS577" s="141"/>
    </row>
    <row r="578" spans="2:97" s="246" customFormat="1" x14ac:dyDescent="0.3">
      <c r="B578" s="66"/>
      <c r="C578" s="219"/>
      <c r="D578" s="219"/>
      <c r="E578" s="471"/>
      <c r="F578" s="472"/>
      <c r="G578" s="419"/>
      <c r="H578" s="419"/>
      <c r="I578" s="419"/>
      <c r="J578" s="419"/>
      <c r="K578" s="913"/>
      <c r="L578" s="622"/>
      <c r="M578" s="219"/>
      <c r="N578" s="219"/>
      <c r="O578" s="310"/>
      <c r="P578" s="332"/>
      <c r="Q578" s="326"/>
      <c r="R578" s="219"/>
      <c r="S578" s="617"/>
      <c r="T578" s="617"/>
      <c r="U578" s="617"/>
      <c r="V578" s="640"/>
      <c r="W578" s="617"/>
      <c r="X578" s="617"/>
      <c r="Y578" s="643"/>
      <c r="Z578" s="617"/>
      <c r="AA578" s="617"/>
      <c r="AB578" s="617"/>
      <c r="AC578" s="617"/>
      <c r="AD578" s="617"/>
      <c r="AE578" s="617"/>
      <c r="AF578" s="643"/>
      <c r="AG578" s="617"/>
      <c r="AH578" s="617"/>
      <c r="AI578" s="617"/>
      <c r="AJ578" s="617"/>
      <c r="AK578" s="617"/>
      <c r="AL578" s="617"/>
      <c r="AM578" s="643"/>
      <c r="AN578" s="617"/>
      <c r="AO578" s="617"/>
      <c r="AP578" s="617"/>
      <c r="AQ578" s="617"/>
      <c r="AR578" s="643"/>
      <c r="AS578" s="617"/>
      <c r="AT578" s="86"/>
      <c r="AU578" s="86"/>
      <c r="AV578" s="86"/>
      <c r="AW578" s="161"/>
      <c r="AX578" s="643"/>
      <c r="AY578" s="86"/>
      <c r="AZ578" s="86"/>
      <c r="BA578" s="86"/>
      <c r="BB578" s="161"/>
      <c r="BC578" s="643"/>
      <c r="BD578" s="801"/>
      <c r="BE578" s="247"/>
      <c r="BF578" s="198"/>
      <c r="BG578" s="617"/>
      <c r="BH578" s="617"/>
      <c r="BI578" s="643"/>
      <c r="BJ578" s="247"/>
      <c r="BK578" s="612"/>
      <c r="BL578" s="612"/>
      <c r="BM578" s="247"/>
      <c r="BN578" s="818"/>
      <c r="BO578" s="942"/>
      <c r="BP578" s="825"/>
      <c r="BQ578" s="154"/>
      <c r="BR578" s="111"/>
      <c r="BS578" s="623"/>
      <c r="BT578" s="818"/>
      <c r="BU578" s="154"/>
      <c r="BV578" s="247"/>
      <c r="BW578" s="247"/>
      <c r="BX578" s="643"/>
      <c r="BY578" s="617"/>
      <c r="BZ578" s="617"/>
      <c r="CA578" s="617"/>
      <c r="CB578" s="617"/>
      <c r="CC578" s="643"/>
      <c r="CD578" s="617"/>
      <c r="CE578" s="617"/>
      <c r="CF578" s="617"/>
      <c r="CG578" s="818"/>
      <c r="CH578" s="781"/>
      <c r="CI578" s="617"/>
      <c r="CJ578" s="617"/>
      <c r="CK578" s="617"/>
      <c r="CL578" s="643"/>
      <c r="CM578" s="617"/>
      <c r="CN578" s="617"/>
      <c r="CO578" s="617"/>
      <c r="CP578" s="818"/>
      <c r="CQ578" s="154"/>
      <c r="CR578" s="87"/>
      <c r="CS578" s="141"/>
    </row>
    <row r="579" spans="2:97" s="246" customFormat="1" x14ac:dyDescent="0.3">
      <c r="B579" s="66"/>
      <c r="C579" s="219"/>
      <c r="D579" s="219"/>
      <c r="E579" s="471"/>
      <c r="F579" s="472"/>
      <c r="G579" s="419"/>
      <c r="H579" s="419"/>
      <c r="I579" s="419"/>
      <c r="J579" s="419"/>
      <c r="K579" s="913"/>
      <c r="L579" s="622"/>
      <c r="M579" s="219"/>
      <c r="N579" s="219"/>
      <c r="O579" s="310"/>
      <c r="P579" s="332"/>
      <c r="Q579" s="326"/>
      <c r="R579" s="219"/>
      <c r="S579" s="617"/>
      <c r="T579" s="617"/>
      <c r="U579" s="617"/>
      <c r="V579" s="640"/>
      <c r="W579" s="617"/>
      <c r="X579" s="617"/>
      <c r="Y579" s="643"/>
      <c r="Z579" s="617"/>
      <c r="AA579" s="617"/>
      <c r="AB579" s="617"/>
      <c r="AC579" s="617"/>
      <c r="AD579" s="617"/>
      <c r="AE579" s="617"/>
      <c r="AF579" s="643"/>
      <c r="AG579" s="617"/>
      <c r="AH579" s="617"/>
      <c r="AI579" s="617"/>
      <c r="AJ579" s="617"/>
      <c r="AK579" s="617"/>
      <c r="AL579" s="617"/>
      <c r="AM579" s="643"/>
      <c r="AN579" s="617"/>
      <c r="AO579" s="617"/>
      <c r="AP579" s="617"/>
      <c r="AQ579" s="617"/>
      <c r="AR579" s="643"/>
      <c r="AS579" s="617"/>
      <c r="AT579" s="86"/>
      <c r="AU579" s="86"/>
      <c r="AV579" s="86"/>
      <c r="AW579" s="161"/>
      <c r="AX579" s="643"/>
      <c r="AY579" s="86"/>
      <c r="AZ579" s="86"/>
      <c r="BA579" s="86"/>
      <c r="BB579" s="161"/>
      <c r="BC579" s="643"/>
      <c r="BD579" s="801"/>
      <c r="BE579" s="247"/>
      <c r="BF579" s="198"/>
      <c r="BG579" s="617"/>
      <c r="BH579" s="617"/>
      <c r="BI579" s="643"/>
      <c r="BJ579" s="247"/>
      <c r="BK579" s="612"/>
      <c r="BL579" s="612"/>
      <c r="BM579" s="247"/>
      <c r="BN579" s="818"/>
      <c r="BO579" s="942"/>
      <c r="BP579" s="825"/>
      <c r="BQ579" s="154"/>
      <c r="BR579" s="111"/>
      <c r="BS579" s="623"/>
      <c r="BT579" s="818"/>
      <c r="BU579" s="154"/>
      <c r="BV579" s="247"/>
      <c r="BW579" s="247"/>
      <c r="BX579" s="643"/>
      <c r="BY579" s="617"/>
      <c r="BZ579" s="617"/>
      <c r="CA579" s="617"/>
      <c r="CB579" s="617"/>
      <c r="CC579" s="643"/>
      <c r="CD579" s="617"/>
      <c r="CE579" s="617"/>
      <c r="CF579" s="617"/>
      <c r="CG579" s="818"/>
      <c r="CH579" s="781"/>
      <c r="CI579" s="617"/>
      <c r="CJ579" s="617"/>
      <c r="CK579" s="617"/>
      <c r="CL579" s="643"/>
      <c r="CM579" s="617"/>
      <c r="CN579" s="617"/>
      <c r="CO579" s="617"/>
      <c r="CP579" s="818"/>
      <c r="CQ579" s="154"/>
      <c r="CR579" s="87"/>
      <c r="CS579" s="141"/>
    </row>
    <row r="580" spans="2:97" s="246" customFormat="1" x14ac:dyDescent="0.3">
      <c r="B580" s="66"/>
      <c r="C580" s="219"/>
      <c r="D580" s="219"/>
      <c r="E580" s="471"/>
      <c r="F580" s="472"/>
      <c r="G580" s="419"/>
      <c r="H580" s="419"/>
      <c r="I580" s="419"/>
      <c r="J580" s="419"/>
      <c r="K580" s="913"/>
      <c r="L580" s="622"/>
      <c r="M580" s="219"/>
      <c r="N580" s="219"/>
      <c r="O580" s="310"/>
      <c r="P580" s="332"/>
      <c r="Q580" s="326"/>
      <c r="R580" s="219"/>
      <c r="S580" s="617"/>
      <c r="T580" s="617"/>
      <c r="U580" s="617"/>
      <c r="V580" s="617"/>
      <c r="W580" s="617"/>
      <c r="X580" s="617"/>
      <c r="Y580" s="722"/>
      <c r="Z580" s="617"/>
      <c r="AA580" s="617"/>
      <c r="AB580" s="617"/>
      <c r="AC580" s="617"/>
      <c r="AD580" s="617"/>
      <c r="AE580" s="617"/>
      <c r="AF580" s="722"/>
      <c r="AG580" s="617"/>
      <c r="AH580" s="617"/>
      <c r="AI580" s="617"/>
      <c r="AJ580" s="617"/>
      <c r="AK580" s="617"/>
      <c r="AL580" s="617"/>
      <c r="AM580" s="722"/>
      <c r="AN580" s="617"/>
      <c r="AO580" s="617"/>
      <c r="AP580" s="617"/>
      <c r="AQ580" s="617"/>
      <c r="AR580" s="722"/>
      <c r="AS580" s="617"/>
      <c r="AT580" s="86"/>
      <c r="AU580" s="86"/>
      <c r="AV580" s="86"/>
      <c r="AW580" s="161"/>
      <c r="AX580" s="722"/>
      <c r="AY580" s="86"/>
      <c r="AZ580" s="86"/>
      <c r="BA580" s="86"/>
      <c r="BB580" s="161"/>
      <c r="BC580" s="722"/>
      <c r="BD580" s="801"/>
      <c r="BE580" s="247"/>
      <c r="BF580" s="198"/>
      <c r="BG580" s="617"/>
      <c r="BH580" s="617"/>
      <c r="BI580" s="722"/>
      <c r="BJ580" s="247"/>
      <c r="BK580" s="612"/>
      <c r="BL580" s="612"/>
      <c r="BM580" s="247"/>
      <c r="BN580" s="731"/>
      <c r="BO580" s="944"/>
      <c r="BP580" s="825"/>
      <c r="BQ580" s="154"/>
      <c r="BR580" s="111"/>
      <c r="BS580" s="623"/>
      <c r="BT580" s="731"/>
      <c r="BU580" s="154"/>
      <c r="BV580" s="247"/>
      <c r="BW580" s="247"/>
      <c r="BX580" s="722"/>
      <c r="BY580" s="617"/>
      <c r="BZ580" s="617"/>
      <c r="CA580" s="617"/>
      <c r="CB580" s="617"/>
      <c r="CC580" s="722"/>
      <c r="CD580" s="617"/>
      <c r="CE580" s="617"/>
      <c r="CF580" s="617"/>
      <c r="CG580" s="731"/>
      <c r="CH580" s="781"/>
      <c r="CI580" s="617"/>
      <c r="CJ580" s="617"/>
      <c r="CK580" s="617"/>
      <c r="CL580" s="722"/>
      <c r="CM580" s="617"/>
      <c r="CN580" s="617"/>
      <c r="CO580" s="617"/>
      <c r="CP580" s="731"/>
      <c r="CQ580" s="154"/>
      <c r="CR580" s="87"/>
      <c r="CS580" s="141"/>
    </row>
    <row r="581" spans="2:97" s="246" customFormat="1" x14ac:dyDescent="0.3">
      <c r="B581" s="66"/>
      <c r="C581" s="219"/>
      <c r="D581" s="219"/>
      <c r="E581" s="471"/>
      <c r="F581" s="472"/>
      <c r="G581" s="419"/>
      <c r="H581" s="419"/>
      <c r="I581" s="419"/>
      <c r="J581" s="419"/>
      <c r="K581" s="913"/>
      <c r="L581" s="622"/>
      <c r="M581" s="219"/>
      <c r="N581" s="219"/>
      <c r="O581" s="310"/>
      <c r="P581" s="332"/>
      <c r="Q581" s="326"/>
      <c r="R581" s="219"/>
      <c r="S581" s="617"/>
      <c r="T581" s="617"/>
      <c r="U581" s="617"/>
      <c r="V581" s="617"/>
      <c r="W581" s="617"/>
      <c r="X581" s="617"/>
      <c r="Y581" s="722"/>
      <c r="Z581" s="617"/>
      <c r="AA581" s="617"/>
      <c r="AB581" s="617"/>
      <c r="AC581" s="617"/>
      <c r="AD581" s="617"/>
      <c r="AE581" s="617"/>
      <c r="AF581" s="722"/>
      <c r="AG581" s="617"/>
      <c r="AH581" s="617"/>
      <c r="AI581" s="617"/>
      <c r="AJ581" s="617"/>
      <c r="AK581" s="617"/>
      <c r="AL581" s="617"/>
      <c r="AM581" s="722"/>
      <c r="AN581" s="617"/>
      <c r="AO581" s="617"/>
      <c r="AP581" s="617"/>
      <c r="AQ581" s="617"/>
      <c r="AR581" s="722"/>
      <c r="AS581" s="617"/>
      <c r="AT581" s="86"/>
      <c r="AU581" s="86"/>
      <c r="AV581" s="86"/>
      <c r="AW581" s="161"/>
      <c r="AX581" s="722"/>
      <c r="AY581" s="86"/>
      <c r="AZ581" s="86"/>
      <c r="BA581" s="86"/>
      <c r="BB581" s="161"/>
      <c r="BC581" s="722"/>
      <c r="BD581" s="801"/>
      <c r="BE581" s="247"/>
      <c r="BF581" s="198"/>
      <c r="BG581" s="617"/>
      <c r="BH581" s="617"/>
      <c r="BI581" s="722"/>
      <c r="BJ581" s="247"/>
      <c r="BK581" s="612"/>
      <c r="BL581" s="612"/>
      <c r="BM581" s="247"/>
      <c r="BN581" s="731"/>
      <c r="BO581" s="944"/>
      <c r="BP581" s="825"/>
      <c r="BQ581" s="154"/>
      <c r="BR581" s="111"/>
      <c r="BS581" s="623"/>
      <c r="BT581" s="731"/>
      <c r="BU581" s="154"/>
      <c r="BV581" s="247"/>
      <c r="BW581" s="247"/>
      <c r="BX581" s="722"/>
      <c r="BY581" s="617"/>
      <c r="BZ581" s="617"/>
      <c r="CA581" s="617"/>
      <c r="CB581" s="617"/>
      <c r="CC581" s="722"/>
      <c r="CD581" s="617"/>
      <c r="CE581" s="617"/>
      <c r="CF581" s="617"/>
      <c r="CG581" s="731"/>
      <c r="CH581" s="781"/>
      <c r="CI581" s="617"/>
      <c r="CJ581" s="617"/>
      <c r="CK581" s="617"/>
      <c r="CL581" s="722"/>
      <c r="CM581" s="617"/>
      <c r="CN581" s="617"/>
      <c r="CO581" s="617"/>
      <c r="CP581" s="731"/>
      <c r="CQ581" s="154"/>
      <c r="CR581" s="87"/>
      <c r="CS581" s="141"/>
    </row>
    <row r="582" spans="2:97" s="246" customFormat="1" ht="14.4" x14ac:dyDescent="0.3">
      <c r="G582" s="49"/>
      <c r="H582" s="35"/>
      <c r="I582" s="419"/>
      <c r="J582" s="419"/>
      <c r="K582" s="913"/>
      <c r="L582" s="622"/>
      <c r="M582" s="219"/>
      <c r="N582" s="219"/>
      <c r="O582" s="219"/>
      <c r="P582" s="332"/>
      <c r="Q582" s="326"/>
      <c r="R582" s="219"/>
      <c r="S582" s="240"/>
      <c r="T582" s="240"/>
      <c r="U582" s="239"/>
      <c r="V582" s="240"/>
      <c r="W582" s="136"/>
      <c r="X582" s="136"/>
      <c r="Y582" s="642"/>
      <c r="Z582" s="240"/>
      <c r="AA582" s="7"/>
      <c r="AB582" s="7"/>
      <c r="AC582" s="7"/>
      <c r="AD582" s="7"/>
      <c r="AE582" s="7"/>
      <c r="AF582" s="642"/>
      <c r="AG582" s="240"/>
      <c r="AH582" s="624"/>
      <c r="AI582" s="624"/>
      <c r="AJ582" s="624"/>
      <c r="AK582" s="624"/>
      <c r="AL582" s="138"/>
      <c r="AM582" s="723"/>
      <c r="AN582" s="138"/>
      <c r="AO582" s="138"/>
      <c r="AP582" s="138"/>
      <c r="AQ582" s="535"/>
      <c r="AR582" s="729"/>
      <c r="AS582" s="9"/>
      <c r="AT582" s="86"/>
      <c r="AU582" s="86"/>
      <c r="AV582" s="86"/>
      <c r="AW582" s="161"/>
      <c r="AX582" s="729"/>
      <c r="AY582" s="86"/>
      <c r="AZ582" s="86"/>
      <c r="BA582" s="86"/>
      <c r="BB582" s="161"/>
      <c r="BC582" s="729"/>
      <c r="BD582" s="801"/>
      <c r="BE582" s="141"/>
      <c r="BF582" s="85"/>
      <c r="BG582" s="85"/>
      <c r="BH582" s="85"/>
      <c r="BI582" s="729"/>
      <c r="BJ582" s="196"/>
      <c r="BK582" s="199"/>
      <c r="BL582" s="199"/>
      <c r="BM582" s="161"/>
      <c r="BN582" s="819"/>
      <c r="BO582" s="945"/>
      <c r="BP582" s="850"/>
      <c r="BQ582" s="93"/>
      <c r="BR582" s="141"/>
      <c r="BS582" s="161"/>
      <c r="BT582" s="819"/>
      <c r="BU582" s="87"/>
      <c r="BV582" s="141"/>
      <c r="BW582" s="161"/>
      <c r="BX582" s="729"/>
      <c r="BY582" s="85"/>
      <c r="BZ582" s="85"/>
      <c r="CA582" s="197"/>
      <c r="CB582" s="197"/>
      <c r="CC582" s="729"/>
      <c r="CD582" s="199"/>
      <c r="CE582" s="197"/>
      <c r="CF582" s="197"/>
      <c r="CG582" s="819"/>
      <c r="CH582" s="781"/>
      <c r="CI582" s="87"/>
      <c r="CJ582" s="141"/>
      <c r="CK582" s="141"/>
      <c r="CL582" s="729"/>
      <c r="CM582" s="198"/>
      <c r="CN582" s="141"/>
      <c r="CO582" s="141"/>
      <c r="CP582" s="819"/>
      <c r="CQ582" s="154"/>
      <c r="CR582" s="87"/>
      <c r="CS582" s="141"/>
    </row>
    <row r="583" spans="2:97" s="246" customFormat="1" ht="14.4" x14ac:dyDescent="0.3">
      <c r="B583" s="219"/>
      <c r="C583" s="219"/>
      <c r="D583" s="219"/>
      <c r="E583" s="471"/>
      <c r="F583" s="472"/>
      <c r="G583" s="419"/>
      <c r="H583" s="419"/>
      <c r="I583" s="419"/>
      <c r="J583" s="419"/>
      <c r="K583" s="913"/>
      <c r="L583" s="622"/>
      <c r="M583" s="219"/>
      <c r="N583" s="219"/>
      <c r="O583" s="219"/>
      <c r="P583" s="332"/>
      <c r="Q583" s="326"/>
      <c r="R583" s="219"/>
      <c r="S583" s="240"/>
      <c r="T583" s="240"/>
      <c r="U583" s="239"/>
      <c r="V583" s="240"/>
      <c r="W583" s="136"/>
      <c r="X583" s="136"/>
      <c r="Y583" s="642"/>
      <c r="Z583" s="240"/>
      <c r="AA583" s="7"/>
      <c r="AB583" s="7"/>
      <c r="AC583" s="7"/>
      <c r="AD583" s="7"/>
      <c r="AE583" s="7"/>
      <c r="AF583" s="642"/>
      <c r="AG583" s="240"/>
      <c r="AH583" s="624"/>
      <c r="AI583" s="624"/>
      <c r="AJ583" s="624"/>
      <c r="AK583" s="624"/>
      <c r="AL583" s="138"/>
      <c r="AM583" s="723"/>
      <c r="AN583" s="138"/>
      <c r="AO583" s="138"/>
      <c r="AP583" s="138"/>
      <c r="AQ583" s="535"/>
      <c r="AR583" s="729"/>
      <c r="AS583" s="9"/>
      <c r="AT583" s="86"/>
      <c r="AU583" s="86"/>
      <c r="AV583" s="86"/>
      <c r="AW583" s="161"/>
      <c r="AX583" s="729"/>
      <c r="AY583" s="86"/>
      <c r="AZ583" s="86"/>
      <c r="BA583" s="86"/>
      <c r="BB583" s="161"/>
      <c r="BC583" s="729"/>
      <c r="BD583" s="801"/>
      <c r="BE583" s="141"/>
      <c r="BF583" s="85"/>
      <c r="BG583" s="85"/>
      <c r="BH583" s="85"/>
      <c r="BI583" s="729"/>
      <c r="BJ583" s="196"/>
      <c r="BK583" s="199"/>
      <c r="BL583" s="199"/>
      <c r="BM583" s="161"/>
      <c r="BN583" s="819"/>
      <c r="BO583" s="945"/>
      <c r="BP583" s="850"/>
      <c r="BQ583" s="93"/>
      <c r="BR583" s="141"/>
      <c r="BS583" s="161"/>
      <c r="BT583" s="819"/>
      <c r="BU583" s="87"/>
      <c r="BV583" s="141"/>
      <c r="BW583" s="161"/>
      <c r="BX583" s="729"/>
      <c r="BY583" s="85"/>
      <c r="BZ583" s="85"/>
      <c r="CA583" s="197"/>
      <c r="CB583" s="197"/>
      <c r="CC583" s="729"/>
      <c r="CD583" s="199"/>
      <c r="CE583" s="197"/>
      <c r="CF583" s="197"/>
      <c r="CG583" s="819"/>
      <c r="CH583" s="781"/>
      <c r="CI583" s="87"/>
      <c r="CJ583" s="141"/>
      <c r="CK583" s="141"/>
      <c r="CL583" s="729"/>
      <c r="CM583" s="198"/>
      <c r="CN583" s="141"/>
      <c r="CO583" s="141"/>
      <c r="CP583" s="819"/>
      <c r="CQ583" s="154"/>
      <c r="CR583" s="87"/>
      <c r="CS583" s="141"/>
    </row>
    <row r="584" spans="2:97" s="246" customFormat="1" ht="14.4" x14ac:dyDescent="0.3">
      <c r="B584" s="219"/>
      <c r="C584" s="219"/>
      <c r="D584" s="219"/>
      <c r="E584" s="471"/>
      <c r="F584" s="472"/>
      <c r="G584" s="419"/>
      <c r="H584" s="419"/>
      <c r="I584" s="419"/>
      <c r="J584" s="419"/>
      <c r="K584" s="913"/>
      <c r="L584" s="622"/>
      <c r="M584" s="219"/>
      <c r="N584" s="219"/>
      <c r="O584" s="219"/>
      <c r="P584" s="332"/>
      <c r="Q584" s="326"/>
      <c r="R584" s="219"/>
      <c r="S584" s="240"/>
      <c r="T584" s="240"/>
      <c r="U584" s="239"/>
      <c r="V584" s="240"/>
      <c r="W584" s="136"/>
      <c r="X584" s="136"/>
      <c r="Y584" s="642"/>
      <c r="Z584" s="240"/>
      <c r="AA584" s="7"/>
      <c r="AB584" s="7"/>
      <c r="AC584" s="7"/>
      <c r="AD584" s="7"/>
      <c r="AE584" s="7"/>
      <c r="AF584" s="642"/>
      <c r="AG584" s="240"/>
      <c r="AH584" s="624"/>
      <c r="AI584" s="624"/>
      <c r="AJ584" s="624"/>
      <c r="AK584" s="624"/>
      <c r="AL584" s="138"/>
      <c r="AM584" s="723"/>
      <c r="AN584" s="138"/>
      <c r="AO584" s="138"/>
      <c r="AP584" s="138"/>
      <c r="AQ584" s="535"/>
      <c r="AR584" s="729"/>
      <c r="AS584" s="9"/>
      <c r="AT584" s="86"/>
      <c r="AU584" s="86"/>
      <c r="AV584" s="86"/>
      <c r="AW584" s="161"/>
      <c r="AX584" s="729"/>
      <c r="AY584" s="86"/>
      <c r="AZ584" s="86"/>
      <c r="BA584" s="86"/>
      <c r="BB584" s="161"/>
      <c r="BC584" s="729"/>
      <c r="BD584" s="801"/>
      <c r="BE584" s="141"/>
      <c r="BF584" s="85"/>
      <c r="BG584" s="85"/>
      <c r="BH584" s="85"/>
      <c r="BI584" s="729"/>
      <c r="BJ584" s="196"/>
      <c r="BK584" s="199"/>
      <c r="BL584" s="199"/>
      <c r="BM584" s="161"/>
      <c r="BN584" s="819"/>
      <c r="BO584" s="945"/>
      <c r="BP584" s="850"/>
      <c r="BQ584" s="93"/>
      <c r="BR584" s="141"/>
      <c r="BS584" s="161"/>
      <c r="BT584" s="819"/>
      <c r="BU584" s="87"/>
      <c r="BV584" s="141"/>
      <c r="BW584" s="161"/>
      <c r="BX584" s="729"/>
      <c r="BY584" s="85"/>
      <c r="BZ584" s="85"/>
      <c r="CA584" s="197"/>
      <c r="CB584" s="197"/>
      <c r="CC584" s="729"/>
      <c r="CD584" s="199"/>
      <c r="CE584" s="197"/>
      <c r="CF584" s="197"/>
      <c r="CG584" s="819"/>
      <c r="CH584" s="781"/>
      <c r="CI584" s="87"/>
      <c r="CJ584" s="141"/>
      <c r="CK584" s="141"/>
      <c r="CL584" s="729"/>
      <c r="CM584" s="198"/>
      <c r="CN584" s="141"/>
      <c r="CO584" s="141"/>
      <c r="CP584" s="819"/>
      <c r="CQ584" s="154"/>
      <c r="CR584" s="87"/>
      <c r="CS584" s="141"/>
    </row>
    <row r="585" spans="2:97" s="148" customFormat="1" x14ac:dyDescent="0.3">
      <c r="B585" s="621"/>
      <c r="C585" s="621"/>
      <c r="D585" s="621"/>
      <c r="E585" s="621"/>
      <c r="F585" s="621"/>
      <c r="G585" s="621"/>
      <c r="H585" s="621"/>
      <c r="I585" s="621"/>
      <c r="J585" s="621"/>
      <c r="K585" s="917"/>
      <c r="L585" s="621"/>
      <c r="M585" s="621"/>
      <c r="N585" s="621"/>
      <c r="O585" s="621"/>
      <c r="P585" s="621"/>
      <c r="Q585" s="621"/>
      <c r="R585" s="621"/>
      <c r="S585" s="621"/>
      <c r="T585" s="621"/>
      <c r="U585" s="621"/>
      <c r="V585" s="621"/>
      <c r="W585" s="621"/>
      <c r="X585" s="621"/>
      <c r="Y585" s="724"/>
      <c r="Z585" s="621"/>
      <c r="AA585" s="621"/>
      <c r="AB585" s="621"/>
      <c r="AC585" s="621"/>
      <c r="AD585" s="621"/>
      <c r="AE585" s="621"/>
      <c r="AF585" s="724"/>
      <c r="AG585" s="621"/>
      <c r="AH585" s="621"/>
      <c r="AI585" s="621"/>
      <c r="AJ585" s="621"/>
      <c r="AK585" s="621"/>
      <c r="AL585" s="621"/>
      <c r="AM585" s="724"/>
      <c r="AN585" s="621"/>
      <c r="AO585" s="621"/>
      <c r="AP585" s="621"/>
      <c r="AQ585" s="621"/>
      <c r="AR585" s="724"/>
      <c r="AS585" s="680"/>
      <c r="AT585" s="625"/>
      <c r="AU585" s="626">
        <f>COUNT(AU10:AU519)</f>
        <v>70</v>
      </c>
      <c r="AV585" s="626"/>
      <c r="AW585" s="681"/>
      <c r="AX585" s="724"/>
      <c r="AY585" s="625"/>
      <c r="AZ585" s="626">
        <f>COUNT(AZ10:AZ519)</f>
        <v>70</v>
      </c>
      <c r="BA585" s="621"/>
      <c r="BB585" s="621"/>
      <c r="BC585" s="724"/>
      <c r="BD585" s="804"/>
      <c r="BE585" s="621"/>
      <c r="BF585" s="626">
        <f>COUNT(BF10:BF519)</f>
        <v>445</v>
      </c>
      <c r="BG585" s="626"/>
      <c r="BH585" s="626"/>
      <c r="BI585" s="724"/>
      <c r="BJ585" s="621"/>
      <c r="BK585" s="626">
        <f>COUNT(BK10:BK519)</f>
        <v>445</v>
      </c>
      <c r="BL585" s="621"/>
      <c r="BM585" s="621"/>
      <c r="BN585" s="644"/>
      <c r="BO585" s="946"/>
      <c r="BP585" s="804"/>
      <c r="BQ585" s="626">
        <f>COUNT(BQ10:BQ519)</f>
        <v>427</v>
      </c>
      <c r="BR585" s="626"/>
      <c r="BS585" s="204"/>
      <c r="BT585" s="644"/>
      <c r="BU585" s="621"/>
      <c r="BV585" s="621"/>
      <c r="BW585" s="621"/>
      <c r="BX585" s="724"/>
      <c r="BY585" s="626">
        <f>COUNT(BY10:BY519)</f>
        <v>409</v>
      </c>
      <c r="BZ585" s="621"/>
      <c r="CA585" s="621"/>
      <c r="CB585" s="621"/>
      <c r="CC585" s="724"/>
      <c r="CD585" s="621"/>
      <c r="CE585" s="621"/>
      <c r="CF585" s="621"/>
      <c r="CG585" s="644"/>
      <c r="CH585" s="804"/>
      <c r="CI585" s="626">
        <f>COUNT(CI10:CI519)</f>
        <v>411</v>
      </c>
      <c r="CJ585" s="621"/>
      <c r="CK585" s="621"/>
      <c r="CL585" s="724"/>
      <c r="CM585" s="621"/>
      <c r="CN585" s="621"/>
      <c r="CO585" s="621"/>
      <c r="CP585" s="644"/>
      <c r="CQ585" s="621"/>
      <c r="CR585" s="621"/>
      <c r="CS585" s="621"/>
    </row>
    <row r="586" spans="2:97" s="148" customFormat="1" x14ac:dyDescent="0.3">
      <c r="B586" s="627"/>
      <c r="C586" s="628"/>
      <c r="D586" s="628"/>
      <c r="E586" s="607"/>
      <c r="F586" s="627"/>
      <c r="G586" s="325"/>
      <c r="H586" s="609"/>
      <c r="I586" s="609"/>
      <c r="J586" s="627"/>
      <c r="K586" s="915"/>
      <c r="L586" s="627"/>
      <c r="M586" s="627"/>
      <c r="N586" s="627"/>
      <c r="O586" s="627"/>
      <c r="P586" s="325"/>
      <c r="Q586" s="325"/>
      <c r="R586" s="627"/>
      <c r="S586" s="553"/>
      <c r="T586" s="553"/>
      <c r="U586" s="553"/>
      <c r="V586" s="553"/>
      <c r="W586" s="553"/>
      <c r="X586" s="553"/>
      <c r="Y586" s="721"/>
      <c r="Z586" s="553"/>
      <c r="AA586" s="553"/>
      <c r="AB586" s="553"/>
      <c r="AC586" s="553"/>
      <c r="AD586" s="553"/>
      <c r="AE586" s="553"/>
      <c r="AF586" s="721"/>
      <c r="AG586" s="553"/>
      <c r="AH586" s="553"/>
      <c r="AI586" s="553"/>
      <c r="AJ586" s="553"/>
      <c r="AK586" s="553"/>
      <c r="AL586" s="553"/>
      <c r="AM586" s="721"/>
      <c r="AN586" s="553"/>
      <c r="AO586" s="553"/>
      <c r="AP586" s="553"/>
      <c r="AQ586" s="553"/>
      <c r="AR586" s="721"/>
      <c r="AS586" s="553"/>
      <c r="AT586" s="625"/>
      <c r="AU586" s="629"/>
      <c r="AV586" s="630"/>
      <c r="AW586" s="681"/>
      <c r="AX586" s="721"/>
      <c r="AY586" s="625"/>
      <c r="AZ586" s="629"/>
      <c r="BA586" s="629"/>
      <c r="BB586" s="629"/>
      <c r="BC586" s="721"/>
      <c r="BD586" s="805"/>
      <c r="BE586" s="629"/>
      <c r="BF586" s="151">
        <f>COUNTA(BF9:BF276)-BF585</f>
        <v>-177</v>
      </c>
      <c r="BG586" s="630"/>
      <c r="BH586" s="630"/>
      <c r="BI586" s="721"/>
      <c r="BJ586" s="629"/>
      <c r="BK586" s="151">
        <f>COUNTA(BK9:BK276)-BK585</f>
        <v>-177</v>
      </c>
      <c r="BL586" s="629"/>
      <c r="BM586" s="629"/>
      <c r="BN586" s="730"/>
      <c r="BO586" s="947"/>
      <c r="BP586" s="805"/>
      <c r="BQ586" s="151">
        <f>COUNTA(BQ9:BQ276)-BQ585</f>
        <v>-232</v>
      </c>
      <c r="BR586" s="630"/>
      <c r="BS586" s="204"/>
      <c r="BT586" s="730"/>
      <c r="BU586" s="629"/>
      <c r="BV586" s="629"/>
      <c r="BW586" s="629"/>
      <c r="BX586" s="721"/>
      <c r="BY586" s="151">
        <f>COUNTA(BY9:BY276)-BY585</f>
        <v>-211</v>
      </c>
      <c r="BZ586" s="629"/>
      <c r="CA586" s="629"/>
      <c r="CB586" s="629"/>
      <c r="CC586" s="721"/>
      <c r="CD586" s="629"/>
      <c r="CE586" s="629"/>
      <c r="CF586" s="629"/>
      <c r="CG586" s="730"/>
      <c r="CH586" s="805"/>
      <c r="CI586" s="151">
        <f>COUNTA(CI9:CI276)-CI585</f>
        <v>-206</v>
      </c>
      <c r="CJ586" s="629"/>
      <c r="CK586" s="629"/>
      <c r="CL586" s="721"/>
      <c r="CM586" s="629"/>
      <c r="CN586" s="629"/>
      <c r="CO586" s="629"/>
      <c r="CP586" s="730"/>
      <c r="CQ586" s="629"/>
      <c r="CR586" s="629"/>
      <c r="CS586" s="629"/>
    </row>
    <row r="587" spans="2:97" ht="18" x14ac:dyDescent="0.35">
      <c r="B587" s="306"/>
      <c r="C587" s="306"/>
      <c r="D587" s="306"/>
      <c r="E587" s="471"/>
      <c r="F587" s="306"/>
      <c r="G587" s="306"/>
      <c r="H587" s="456"/>
      <c r="I587" s="456"/>
      <c r="J587" s="306"/>
      <c r="K587" s="924"/>
      <c r="L587" s="454"/>
      <c r="M587" s="455"/>
      <c r="N587" s="455"/>
      <c r="O587" s="455"/>
      <c r="P587" s="405"/>
      <c r="Q587" s="405"/>
      <c r="R587" s="306"/>
      <c r="S587" s="566"/>
      <c r="T587" s="566"/>
      <c r="U587" s="566"/>
      <c r="V587" s="566"/>
      <c r="W587" s="566"/>
      <c r="X587" s="566"/>
      <c r="Y587" s="725"/>
      <c r="Z587" s="566"/>
      <c r="AA587" s="566"/>
      <c r="AB587" s="566"/>
      <c r="AC587" s="566"/>
      <c r="AD587" s="566"/>
      <c r="AE587" s="566"/>
      <c r="AF587" s="725"/>
      <c r="AG587" s="566"/>
      <c r="AH587" s="566"/>
      <c r="AI587" s="566"/>
      <c r="AJ587" s="566"/>
      <c r="AK587" s="566"/>
      <c r="AL587" s="566" t="s">
        <v>953</v>
      </c>
      <c r="AM587" s="725"/>
      <c r="AN587" s="566">
        <f>AN519+AQ586</f>
        <v>1876.7614028483592</v>
      </c>
      <c r="AO587" s="566"/>
      <c r="AP587" s="566"/>
      <c r="AQ587" s="566"/>
      <c r="AR587" s="725"/>
      <c r="AS587" s="566"/>
      <c r="AT587" s="203"/>
      <c r="AU587" s="203">
        <f>AU585+AU586</f>
        <v>70</v>
      </c>
      <c r="AV587" s="203"/>
      <c r="AW587" s="682"/>
      <c r="AX587" s="725"/>
      <c r="AY587" s="203"/>
      <c r="AZ587" s="203">
        <f>AZ585+AZ586</f>
        <v>70</v>
      </c>
      <c r="BA587" s="203"/>
      <c r="BB587" s="203"/>
      <c r="BC587" s="725"/>
      <c r="BD587" s="806"/>
      <c r="BE587" s="203"/>
      <c r="BF587" s="203">
        <f>BF585+BF586</f>
        <v>268</v>
      </c>
      <c r="BG587" s="203"/>
      <c r="BH587" s="203"/>
      <c r="BI587" s="725"/>
      <c r="BJ587" s="203"/>
      <c r="BK587" s="203">
        <f>BK585+BK586</f>
        <v>268</v>
      </c>
      <c r="BL587" s="203"/>
      <c r="BM587" s="203"/>
      <c r="BN587" s="732"/>
      <c r="BO587" s="948"/>
      <c r="BP587" s="806"/>
      <c r="BQ587" s="203">
        <f>BQ585+BQ586</f>
        <v>195</v>
      </c>
      <c r="BR587" s="203"/>
      <c r="BS587" s="204"/>
      <c r="BT587" s="732"/>
      <c r="BU587" s="203"/>
      <c r="BV587" s="203"/>
      <c r="BW587" s="203"/>
      <c r="BX587" s="725"/>
      <c r="BY587" s="203">
        <f>BY585+BY586</f>
        <v>198</v>
      </c>
      <c r="BZ587" s="203"/>
      <c r="CA587" s="203"/>
      <c r="CB587" s="203"/>
      <c r="CC587" s="725"/>
      <c r="CD587" s="203"/>
      <c r="CE587" s="203"/>
      <c r="CF587" s="203"/>
      <c r="CG587" s="732"/>
      <c r="CH587" s="806"/>
      <c r="CI587" s="203">
        <f>CI585+CI586</f>
        <v>205</v>
      </c>
      <c r="CJ587" s="203"/>
      <c r="CK587" s="203"/>
      <c r="CL587" s="725"/>
      <c r="CM587" s="203"/>
      <c r="CN587" s="203"/>
      <c r="CO587" s="203"/>
      <c r="CP587" s="732"/>
      <c r="CQ587" s="203"/>
      <c r="CR587" s="203">
        <f>SUM(AU587:CQ587)</f>
        <v>1274</v>
      </c>
      <c r="CS587" s="203">
        <f>SUM(AU587:CQ587)</f>
        <v>1274</v>
      </c>
    </row>
    <row r="588" spans="2:97" x14ac:dyDescent="0.3">
      <c r="B588" s="512"/>
      <c r="C588" s="512"/>
      <c r="D588" s="512"/>
      <c r="E588" s="471"/>
      <c r="F588" s="512"/>
      <c r="G588" s="512"/>
      <c r="H588" s="513"/>
      <c r="I588" s="513"/>
      <c r="J588" s="512"/>
      <c r="K588" s="911"/>
      <c r="L588" s="416"/>
      <c r="M588" s="17"/>
      <c r="N588" s="17"/>
      <c r="O588" s="17"/>
      <c r="R588" s="512"/>
      <c r="S588" s="567"/>
      <c r="T588" s="567"/>
      <c r="U588" s="567"/>
      <c r="V588" s="567"/>
      <c r="W588" s="567"/>
      <c r="X588" s="567"/>
      <c r="Y588" s="721"/>
      <c r="Z588" s="567"/>
      <c r="AA588" s="567"/>
      <c r="AB588" s="567"/>
      <c r="AC588" s="567"/>
      <c r="AD588" s="567"/>
      <c r="AE588" s="567"/>
      <c r="AF588" s="721"/>
      <c r="AG588" s="567"/>
      <c r="AH588" s="567"/>
      <c r="AI588" s="567"/>
      <c r="AJ588" s="567"/>
      <c r="AK588" s="567" t="s">
        <v>954</v>
      </c>
      <c r="AL588" s="567"/>
      <c r="AM588" s="721"/>
      <c r="AN588" s="567">
        <v>0</v>
      </c>
      <c r="AO588" s="567"/>
      <c r="AP588" s="567"/>
      <c r="AQ588" s="567"/>
      <c r="AR588" s="721"/>
      <c r="AS588" s="567"/>
      <c r="AT588" s="518"/>
      <c r="AU588" s="205">
        <v>100</v>
      </c>
      <c r="AV588" s="205"/>
      <c r="AW588" s="683"/>
      <c r="AX588" s="721"/>
      <c r="AY588" s="205"/>
      <c r="AZ588" s="205">
        <v>150</v>
      </c>
      <c r="BA588" s="205"/>
      <c r="BB588" s="205"/>
      <c r="BC588" s="721"/>
      <c r="BD588" s="807"/>
      <c r="BE588" s="205"/>
      <c r="BF588" s="205">
        <v>100</v>
      </c>
      <c r="BG588" s="205"/>
      <c r="BH588" s="205"/>
      <c r="BI588" s="721"/>
      <c r="BJ588" s="205"/>
      <c r="BK588" s="205">
        <v>150</v>
      </c>
      <c r="BL588" s="205"/>
      <c r="BM588" s="205"/>
      <c r="BN588" s="730"/>
      <c r="BO588" s="947"/>
      <c r="BP588" s="807"/>
      <c r="BQ588" s="205">
        <v>100</v>
      </c>
      <c r="BR588" s="205"/>
      <c r="BS588" s="519"/>
      <c r="BT588" s="730"/>
      <c r="BU588" s="205"/>
      <c r="BV588" s="205"/>
      <c r="BW588" s="205"/>
      <c r="BX588" s="721"/>
      <c r="BY588" s="205">
        <v>150</v>
      </c>
      <c r="BZ588" s="205"/>
      <c r="CA588" s="205"/>
      <c r="CB588" s="205"/>
      <c r="CC588" s="721"/>
      <c r="CD588" s="205"/>
      <c r="CE588" s="205"/>
      <c r="CF588" s="205"/>
      <c r="CG588" s="730"/>
      <c r="CH588" s="807"/>
      <c r="CI588" s="205">
        <v>125</v>
      </c>
      <c r="CJ588" s="518"/>
      <c r="CK588" s="518"/>
      <c r="CL588" s="721"/>
      <c r="CM588" s="518"/>
      <c r="CN588" s="518"/>
      <c r="CO588" s="518"/>
      <c r="CP588" s="730"/>
      <c r="CQ588" s="518"/>
      <c r="CR588" s="518"/>
      <c r="CS588" s="518"/>
    </row>
    <row r="589" spans="2:97" x14ac:dyDescent="0.3">
      <c r="B589" s="514"/>
      <c r="C589" s="514"/>
      <c r="D589" s="514"/>
      <c r="E589" s="471"/>
      <c r="F589" s="514"/>
      <c r="G589" s="514"/>
      <c r="H589" s="515"/>
      <c r="I589" s="515"/>
      <c r="J589" s="514"/>
      <c r="K589" s="911"/>
      <c r="L589" s="416"/>
      <c r="M589" s="17"/>
      <c r="N589" s="17"/>
      <c r="O589" s="17"/>
      <c r="R589" s="514"/>
      <c r="S589" s="568"/>
      <c r="T589" s="568"/>
      <c r="U589" s="568"/>
      <c r="V589" s="568"/>
      <c r="W589" s="568"/>
      <c r="X589" s="568"/>
      <c r="Y589" s="721"/>
      <c r="Z589" s="568"/>
      <c r="AA589" s="568"/>
      <c r="AB589" s="568"/>
      <c r="AC589" s="568"/>
      <c r="AD589" s="568"/>
      <c r="AE589" s="568"/>
      <c r="AF589" s="721"/>
      <c r="AG589" s="568"/>
      <c r="AH589" s="568"/>
      <c r="AI589" s="568"/>
      <c r="AJ589" s="568"/>
      <c r="AK589" s="568" t="s">
        <v>957</v>
      </c>
      <c r="AL589" s="568"/>
      <c r="AM589" s="721"/>
      <c r="AN589" s="568"/>
      <c r="AO589" s="568"/>
      <c r="AP589" s="568"/>
      <c r="AQ589" s="568"/>
      <c r="AR589" s="721"/>
      <c r="AS589" s="568"/>
      <c r="AT589" s="520"/>
      <c r="AU589" s="206">
        <f>AU588*1.5792</f>
        <v>157.91999999999999</v>
      </c>
      <c r="AV589" s="206"/>
      <c r="AW589" s="684"/>
      <c r="AX589" s="721"/>
      <c r="AY589" s="206"/>
      <c r="AZ589" s="206">
        <f>AZ588*1.5792</f>
        <v>236.88</v>
      </c>
      <c r="BA589" s="206"/>
      <c r="BB589" s="206"/>
      <c r="BC589" s="721"/>
      <c r="BD589" s="808"/>
      <c r="BE589" s="206"/>
      <c r="BF589" s="206">
        <f>BF588*1.5792</f>
        <v>157.91999999999999</v>
      </c>
      <c r="BG589" s="206"/>
      <c r="BH589" s="206"/>
      <c r="BI589" s="721"/>
      <c r="BJ589" s="206"/>
      <c r="BK589" s="206">
        <f>BK588*1.5792</f>
        <v>236.88</v>
      </c>
      <c r="BL589" s="206"/>
      <c r="BM589" s="206"/>
      <c r="BN589" s="730"/>
      <c r="BO589" s="947"/>
      <c r="BP589" s="808"/>
      <c r="BQ589" s="206">
        <f>BQ588*1.5792</f>
        <v>157.91999999999999</v>
      </c>
      <c r="BR589" s="206"/>
      <c r="BS589" s="521"/>
      <c r="BT589" s="730"/>
      <c r="BU589" s="206"/>
      <c r="BV589" s="206"/>
      <c r="BW589" s="206"/>
      <c r="BX589" s="721"/>
      <c r="BY589" s="206">
        <f>BY588*1.5792</f>
        <v>236.88</v>
      </c>
      <c r="BZ589" s="206"/>
      <c r="CA589" s="206"/>
      <c r="CB589" s="206"/>
      <c r="CC589" s="721"/>
      <c r="CD589" s="206"/>
      <c r="CE589" s="206"/>
      <c r="CF589" s="206"/>
      <c r="CG589" s="730"/>
      <c r="CH589" s="808"/>
      <c r="CI589" s="206">
        <f>CI588*1.5792</f>
        <v>197.4</v>
      </c>
      <c r="CJ589" s="520"/>
      <c r="CK589" s="520"/>
      <c r="CL589" s="721"/>
      <c r="CM589" s="520"/>
      <c r="CN589" s="520"/>
      <c r="CO589" s="520"/>
      <c r="CP589" s="730"/>
      <c r="CQ589" s="520"/>
      <c r="CR589" s="520"/>
      <c r="CS589" s="520"/>
    </row>
    <row r="590" spans="2:97" x14ac:dyDescent="0.3">
      <c r="B590" s="516"/>
      <c r="C590" s="516"/>
      <c r="D590" s="516"/>
      <c r="E590" s="471"/>
      <c r="F590" s="516"/>
      <c r="G590" s="516"/>
      <c r="H590" s="517"/>
      <c r="I590" s="517"/>
      <c r="J590" s="516"/>
      <c r="K590" s="911"/>
      <c r="L590" s="416"/>
      <c r="M590" s="17"/>
      <c r="N590" s="17"/>
      <c r="O590" s="17"/>
      <c r="R590" s="516"/>
      <c r="S590" s="569"/>
      <c r="T590" s="569"/>
      <c r="U590" s="569"/>
      <c r="V590" s="569"/>
      <c r="W590" s="569"/>
      <c r="X590" s="569"/>
      <c r="Y590" s="642"/>
      <c r="Z590" s="569"/>
      <c r="AA590" s="569"/>
      <c r="AB590" s="569"/>
      <c r="AC590" s="569"/>
      <c r="AD590" s="569"/>
      <c r="AE590" s="570"/>
      <c r="AF590" s="642"/>
      <c r="AG590" s="570"/>
      <c r="AH590" s="569"/>
      <c r="AI590" s="570"/>
      <c r="AJ590" s="571">
        <v>0.57920000000000005</v>
      </c>
      <c r="AK590" s="569" t="s">
        <v>955</v>
      </c>
      <c r="AL590" s="570"/>
      <c r="AM590" s="726">
        <v>0.57920000000000005</v>
      </c>
      <c r="AN590" s="570">
        <f>(AN587*AN588)*1.5792</f>
        <v>0</v>
      </c>
      <c r="AO590" s="569"/>
      <c r="AP590" s="569"/>
      <c r="AQ590" s="569"/>
      <c r="AR590" s="721"/>
      <c r="AS590" s="569"/>
      <c r="AT590" s="146"/>
      <c r="AU590" s="523">
        <f>(AU587*AU588)*1.5792</f>
        <v>11054.4</v>
      </c>
      <c r="AV590" s="146"/>
      <c r="AW590" s="685"/>
      <c r="AX590" s="721"/>
      <c r="AY590" s="146"/>
      <c r="AZ590" s="523">
        <f>(AZ587*AZ588)*1.5792</f>
        <v>16581.599999999999</v>
      </c>
      <c r="BA590" s="146"/>
      <c r="BB590" s="146"/>
      <c r="BC590" s="721"/>
      <c r="BD590" s="809"/>
      <c r="BE590" s="146"/>
      <c r="BF590" s="523">
        <f>(BF587*BF588)*1.5792</f>
        <v>42322.559999999998</v>
      </c>
      <c r="BG590" s="146"/>
      <c r="BH590" s="146"/>
      <c r="BI590" s="721"/>
      <c r="BJ590" s="146"/>
      <c r="BK590" s="523">
        <f>(BK587*BK588)*1.5792</f>
        <v>63483.839999999997</v>
      </c>
      <c r="BL590" s="522"/>
      <c r="BM590" s="146"/>
      <c r="BN590" s="730"/>
      <c r="BO590" s="947"/>
      <c r="BP590" s="809"/>
      <c r="BQ590" s="523">
        <f>(BQ587*BQ588)*1.5792</f>
        <v>30794.399999999998</v>
      </c>
      <c r="BR590" s="146"/>
      <c r="BS590" s="524"/>
      <c r="BT590" s="730"/>
      <c r="BU590" s="146"/>
      <c r="BV590" s="146"/>
      <c r="BW590" s="146"/>
      <c r="BX590" s="721"/>
      <c r="BY590" s="523">
        <f>(BY587*BY588)*1.5792</f>
        <v>46902.239999999998</v>
      </c>
      <c r="BZ590" s="146"/>
      <c r="CA590" s="146"/>
      <c r="CB590" s="146"/>
      <c r="CC590" s="721"/>
      <c r="CD590" s="146"/>
      <c r="CE590" s="146"/>
      <c r="CF590" s="146"/>
      <c r="CG590" s="730"/>
      <c r="CH590" s="809"/>
      <c r="CI590" s="523">
        <f>(CI587*CI588)*1.5792</f>
        <v>40467</v>
      </c>
      <c r="CJ590" s="146"/>
      <c r="CK590" s="146"/>
      <c r="CL590" s="721"/>
      <c r="CM590" s="146"/>
      <c r="CN590" s="146"/>
      <c r="CO590" s="146"/>
      <c r="CP590" s="730"/>
      <c r="CQ590" s="146"/>
      <c r="CR590" s="146"/>
      <c r="CS590" s="146"/>
    </row>
    <row r="591" spans="2:97" ht="18" x14ac:dyDescent="0.35">
      <c r="B591" s="19"/>
      <c r="C591" s="19"/>
      <c r="D591" s="19"/>
      <c r="E591" s="471"/>
      <c r="F591" s="19"/>
      <c r="G591" s="19"/>
      <c r="H591" s="453"/>
      <c r="I591" s="453"/>
      <c r="J591" s="19"/>
      <c r="K591" s="911"/>
      <c r="L591" s="416"/>
      <c r="M591" s="17"/>
      <c r="N591" s="17"/>
      <c r="O591" s="17"/>
      <c r="S591" s="1"/>
      <c r="T591" s="1"/>
      <c r="U591" s="1"/>
      <c r="V591" s="1"/>
      <c r="W591" s="1"/>
      <c r="X591" s="1"/>
      <c r="Y591" s="721"/>
      <c r="Z591" s="1"/>
      <c r="AA591" s="1"/>
      <c r="AB591" s="1"/>
      <c r="AC591" s="1"/>
      <c r="AD591" s="1"/>
      <c r="AE591" s="1"/>
      <c r="AF591" s="721"/>
      <c r="AG591" s="1"/>
      <c r="AH591" s="1"/>
      <c r="AI591" s="572"/>
      <c r="AJ591" s="572"/>
      <c r="AK591" s="573"/>
      <c r="AL591" s="573"/>
      <c r="AM591" s="721"/>
      <c r="AN591" s="572"/>
      <c r="AO591" s="572"/>
      <c r="AP591" s="573" t="s">
        <v>956</v>
      </c>
      <c r="AQ591" s="574">
        <f>SUM(AN590:CQ590)</f>
        <v>251606.03999999998</v>
      </c>
      <c r="AR591" s="721"/>
      <c r="AS591" s="574"/>
      <c r="AT591" s="37"/>
      <c r="AU591" s="37"/>
      <c r="AV591" s="37"/>
      <c r="AW591" s="686"/>
      <c r="AX591" s="721"/>
      <c r="AY591" s="37"/>
      <c r="AZ591" s="37"/>
      <c r="BA591" s="37"/>
      <c r="BB591" s="37"/>
      <c r="BC591" s="721"/>
      <c r="BD591" s="810"/>
      <c r="BE591" s="37"/>
      <c r="BF591" s="37"/>
      <c r="BG591" s="37"/>
      <c r="BH591" s="37"/>
      <c r="BI591" s="721"/>
      <c r="BJ591" s="37"/>
      <c r="BK591" s="37"/>
      <c r="BL591" s="37"/>
      <c r="BM591" s="37"/>
      <c r="BN591" s="730"/>
      <c r="BO591" s="947"/>
      <c r="BP591" s="810"/>
      <c r="BQ591" s="37"/>
      <c r="BR591" s="37"/>
      <c r="BS591" s="202"/>
      <c r="BT591" s="730"/>
      <c r="BU591" s="37"/>
      <c r="BV591" s="37"/>
      <c r="BW591" s="37"/>
      <c r="BX591" s="721"/>
      <c r="BY591" s="37"/>
      <c r="BZ591" s="37"/>
      <c r="CA591" s="37"/>
      <c r="CB591" s="37"/>
      <c r="CC591" s="721"/>
      <c r="CD591" s="37"/>
      <c r="CE591" s="37"/>
      <c r="CF591" s="37"/>
      <c r="CG591" s="730"/>
      <c r="CH591" s="810"/>
      <c r="CI591" s="37"/>
      <c r="CJ591" s="37"/>
      <c r="CK591" s="37"/>
      <c r="CL591" s="721"/>
      <c r="CM591" s="37"/>
      <c r="CN591" s="37"/>
      <c r="CO591" s="37"/>
      <c r="CP591" s="730"/>
      <c r="CQ591" s="37"/>
      <c r="CR591" s="37"/>
      <c r="CS591" s="37"/>
    </row>
    <row r="592" spans="2:97" x14ac:dyDescent="0.3">
      <c r="B592" s="17"/>
      <c r="C592" s="47"/>
      <c r="D592" s="47"/>
      <c r="E592" s="471"/>
      <c r="F592" s="214"/>
      <c r="G592" s="245"/>
      <c r="H592" s="457"/>
      <c r="I592" s="457"/>
      <c r="J592" s="214"/>
      <c r="K592" s="911"/>
      <c r="L592" s="416"/>
      <c r="M592" s="17"/>
      <c r="N592" s="17"/>
      <c r="O592" s="17"/>
      <c r="R592" s="214"/>
      <c r="S592" s="575"/>
      <c r="T592" s="575"/>
      <c r="U592" s="575"/>
      <c r="V592" s="575"/>
      <c r="W592" s="575"/>
      <c r="X592" s="575"/>
      <c r="Y592" s="721"/>
      <c r="Z592" s="575"/>
      <c r="AA592" s="575"/>
      <c r="AB592" s="575"/>
      <c r="AC592" s="575"/>
      <c r="AD592" s="575"/>
      <c r="AE592" s="575"/>
      <c r="AF592" s="721"/>
      <c r="AG592" s="575"/>
      <c r="AH592" s="575"/>
      <c r="AI592" s="575"/>
      <c r="AJ592" s="575"/>
      <c r="AK592" s="575"/>
      <c r="AL592" s="575"/>
      <c r="AM592" s="721"/>
      <c r="AN592" s="575"/>
      <c r="AO592" s="575"/>
      <c r="AP592" s="575"/>
      <c r="AQ592" s="575"/>
      <c r="AR592" s="721"/>
      <c r="AS592" s="575"/>
      <c r="AT592" s="585"/>
      <c r="AU592" s="207"/>
      <c r="AV592" s="207"/>
      <c r="AW592" s="687"/>
      <c r="AX592" s="721"/>
      <c r="AY592" s="585"/>
      <c r="AZ592" s="145"/>
      <c r="BA592" s="145"/>
      <c r="BB592" s="145"/>
      <c r="BC592" s="721"/>
      <c r="BD592" s="811"/>
      <c r="BE592" s="145"/>
      <c r="BF592" s="207">
        <v>64</v>
      </c>
      <c r="BG592" s="207"/>
      <c r="BH592" s="207"/>
      <c r="BI592" s="721"/>
      <c r="BJ592" s="145"/>
      <c r="BK592" s="145">
        <v>64</v>
      </c>
      <c r="BL592" s="145"/>
      <c r="BM592" s="145"/>
      <c r="BN592" s="730"/>
      <c r="BO592" s="947"/>
      <c r="BP592" s="811"/>
      <c r="BQ592" s="207">
        <v>64</v>
      </c>
      <c r="BR592" s="207"/>
      <c r="BS592" s="208"/>
      <c r="BT592" s="730"/>
      <c r="BU592" s="145"/>
      <c r="BV592" s="145"/>
      <c r="BW592" s="145"/>
      <c r="BX592" s="721"/>
      <c r="BY592" s="145">
        <v>64</v>
      </c>
      <c r="BZ592" s="145"/>
      <c r="CA592" s="145"/>
      <c r="CB592" s="145"/>
      <c r="CC592" s="721"/>
      <c r="CD592" s="145"/>
      <c r="CE592" s="145"/>
      <c r="CF592" s="145"/>
      <c r="CG592" s="730"/>
      <c r="CH592" s="811"/>
      <c r="CI592" s="145">
        <v>64</v>
      </c>
      <c r="CJ592" s="145"/>
      <c r="CK592" s="145"/>
      <c r="CL592" s="721"/>
      <c r="CM592" s="145"/>
      <c r="CN592" s="145"/>
      <c r="CO592" s="145"/>
      <c r="CP592" s="730"/>
      <c r="CQ592" s="145"/>
      <c r="CR592" s="145">
        <f>SUM(BF592:CQ592)</f>
        <v>320</v>
      </c>
      <c r="CS592" s="145">
        <f>SUM(BF592:CQ592)</f>
        <v>320</v>
      </c>
    </row>
    <row r="593" spans="2:97" ht="18" x14ac:dyDescent="0.35">
      <c r="B593" s="17"/>
      <c r="C593" s="47"/>
      <c r="D593" s="47"/>
      <c r="E593" s="471"/>
      <c r="F593" s="307"/>
      <c r="G593" s="330"/>
      <c r="H593" s="458"/>
      <c r="I593" s="458"/>
      <c r="J593" s="307"/>
      <c r="K593" s="911"/>
      <c r="L593" s="416"/>
      <c r="M593" s="17"/>
      <c r="N593" s="17"/>
      <c r="O593" s="17"/>
      <c r="R593" s="307"/>
      <c r="S593" s="576"/>
      <c r="T593" s="576"/>
      <c r="U593" s="576"/>
      <c r="V593" s="576"/>
      <c r="W593" s="576"/>
      <c r="X593" s="576"/>
      <c r="Y593" s="721"/>
      <c r="Z593" s="576"/>
      <c r="AA593" s="576"/>
      <c r="AB593" s="576"/>
      <c r="AC593" s="576"/>
      <c r="AD593" s="576"/>
      <c r="AE593" s="576"/>
      <c r="AF593" s="721"/>
      <c r="AG593" s="576"/>
      <c r="AH593" s="576"/>
      <c r="AI593" s="572"/>
      <c r="AJ593" s="572"/>
      <c r="AK593" s="573"/>
      <c r="AL593" s="573"/>
      <c r="AM593" s="721"/>
      <c r="AN593" s="572"/>
      <c r="AO593" s="572"/>
      <c r="AP593" s="573" t="s">
        <v>958</v>
      </c>
      <c r="AQ593" s="574">
        <f>SUM(AU593:BY593)</f>
        <v>50534.399999999994</v>
      </c>
      <c r="AR593" s="721"/>
      <c r="AS593" s="574"/>
      <c r="AT593" s="586"/>
      <c r="AU593" s="210"/>
      <c r="AV593" s="210"/>
      <c r="AW593" s="688"/>
      <c r="AX593" s="721"/>
      <c r="AY593" s="586"/>
      <c r="AZ593" s="209"/>
      <c r="BA593" s="209"/>
      <c r="BB593" s="209"/>
      <c r="BC593" s="721"/>
      <c r="BD593" s="812"/>
      <c r="BE593" s="209"/>
      <c r="BF593" s="211">
        <f>BF592*BF589</f>
        <v>10106.879999999999</v>
      </c>
      <c r="BG593" s="211"/>
      <c r="BH593" s="211"/>
      <c r="BI593" s="721"/>
      <c r="BJ593" s="212"/>
      <c r="BK593" s="211">
        <f>BK592*BK589</f>
        <v>15160.32</v>
      </c>
      <c r="BL593" s="212"/>
      <c r="BM593" s="209"/>
      <c r="BN593" s="730"/>
      <c r="BO593" s="947"/>
      <c r="BP593" s="851"/>
      <c r="BQ593" s="211">
        <f>BQ592*BQ589</f>
        <v>10106.879999999999</v>
      </c>
      <c r="BR593" s="211"/>
      <c r="BS593" s="213"/>
      <c r="BT593" s="730"/>
      <c r="BU593" s="212"/>
      <c r="BV593" s="212"/>
      <c r="BW593" s="212"/>
      <c r="BX593" s="721"/>
      <c r="BY593" s="211">
        <f>BY592*BY589</f>
        <v>15160.32</v>
      </c>
      <c r="BZ593" s="209"/>
      <c r="CA593" s="209"/>
      <c r="CB593" s="209"/>
      <c r="CC593" s="721"/>
      <c r="CD593" s="209"/>
      <c r="CE593" s="209"/>
      <c r="CF593" s="212"/>
      <c r="CG593" s="730"/>
      <c r="CH593" s="812"/>
      <c r="CI593" s="211">
        <f>CI592*CI589</f>
        <v>12633.6</v>
      </c>
      <c r="CJ593" s="209"/>
      <c r="CK593" s="209"/>
      <c r="CL593" s="721"/>
      <c r="CM593" s="209"/>
      <c r="CN593" s="209"/>
      <c r="CO593" s="209"/>
      <c r="CP593" s="730"/>
      <c r="CQ593" s="209"/>
      <c r="CR593" s="209"/>
      <c r="CS593" s="209"/>
    </row>
    <row r="594" spans="2:97" x14ac:dyDescent="0.3">
      <c r="B594" s="17"/>
      <c r="C594" s="47"/>
      <c r="D594" s="47"/>
      <c r="E594" s="471"/>
      <c r="F594" s="19"/>
      <c r="G594" s="219"/>
      <c r="H594" s="419"/>
      <c r="I594" s="419"/>
      <c r="J594" s="19"/>
      <c r="K594" s="911"/>
      <c r="L594" s="416"/>
      <c r="M594" s="17"/>
      <c r="N594" s="17"/>
      <c r="O594" s="17"/>
      <c r="S594" s="1"/>
      <c r="T594" s="1"/>
      <c r="U594" s="1"/>
      <c r="V594" s="1"/>
      <c r="W594" s="1"/>
      <c r="X594" s="1"/>
      <c r="Y594" s="721"/>
      <c r="Z594" s="1"/>
      <c r="AA594" s="1"/>
      <c r="AB594" s="1"/>
      <c r="AC594" s="1"/>
      <c r="AD594" s="1"/>
      <c r="AE594" s="1"/>
      <c r="AF594" s="721"/>
      <c r="AG594" s="1"/>
      <c r="AH594" s="1"/>
      <c r="AI594" s="1"/>
      <c r="AJ594" s="1"/>
      <c r="AK594" s="1"/>
      <c r="AL594" s="1"/>
      <c r="AM594" s="721"/>
      <c r="AR594" s="721"/>
      <c r="AT594" s="584"/>
      <c r="AU594" s="164"/>
      <c r="AV594" s="164"/>
      <c r="AW594" s="689"/>
      <c r="AX594" s="721"/>
      <c r="AY594" s="584"/>
      <c r="AZ594" s="37"/>
      <c r="BA594" s="37"/>
      <c r="BB594" s="37"/>
      <c r="BC594" s="721"/>
      <c r="BD594" s="813"/>
      <c r="BE594" s="141"/>
      <c r="BF594" s="164"/>
      <c r="BG594" s="164"/>
      <c r="BH594" s="164"/>
      <c r="BI594" s="721"/>
      <c r="BJ594" s="37"/>
      <c r="BK594" s="37"/>
      <c r="BL594" s="37"/>
      <c r="BM594" s="37"/>
      <c r="BN594" s="730"/>
      <c r="BO594" s="947"/>
      <c r="BP594" s="810"/>
      <c r="BQ594" s="164"/>
      <c r="BR594" s="164"/>
      <c r="BS594" s="202"/>
      <c r="BT594" s="730"/>
      <c r="BU594" s="37"/>
      <c r="BV594" s="37"/>
      <c r="BW594" s="37"/>
      <c r="BX594" s="721"/>
      <c r="BY594" s="37"/>
      <c r="BZ594" s="37"/>
      <c r="CA594" s="37"/>
      <c r="CB594" s="37"/>
      <c r="CC594" s="721"/>
      <c r="CD594" s="37"/>
      <c r="CE594" s="141"/>
      <c r="CF594" s="37"/>
      <c r="CG594" s="730"/>
      <c r="CH594" s="813"/>
      <c r="CI594" s="141"/>
      <c r="CJ594" s="141"/>
      <c r="CK594" s="141"/>
      <c r="CL594" s="721"/>
      <c r="CM594" s="141"/>
      <c r="CN594" s="141"/>
      <c r="CO594" s="141"/>
      <c r="CP594" s="730"/>
      <c r="CQ594" s="141"/>
      <c r="CR594" s="141"/>
      <c r="CS594" s="141"/>
    </row>
    <row r="595" spans="2:97" ht="18" x14ac:dyDescent="0.35">
      <c r="B595" s="17"/>
      <c r="C595" s="47"/>
      <c r="D595" s="47"/>
      <c r="E595" s="471"/>
      <c r="F595" s="19"/>
      <c r="G595" s="219"/>
      <c r="H595" s="419"/>
      <c r="I595" s="419"/>
      <c r="J595" s="19"/>
      <c r="K595" s="911"/>
      <c r="L595" s="416"/>
      <c r="M595" s="17"/>
      <c r="N595" s="17"/>
      <c r="O595" s="17"/>
      <c r="S595" s="1"/>
      <c r="T595" s="1"/>
      <c r="U595" s="1"/>
      <c r="V595" s="1"/>
      <c r="W595" s="1"/>
      <c r="X595" s="1"/>
      <c r="Y595" s="721"/>
      <c r="Z595" s="1"/>
      <c r="AA595" s="1"/>
      <c r="AB595" s="1"/>
      <c r="AC595" s="1"/>
      <c r="AD595" s="1"/>
      <c r="AE595" s="1"/>
      <c r="AF595" s="721"/>
      <c r="AG595" s="1"/>
      <c r="AH595" s="1"/>
      <c r="AI595" s="1"/>
      <c r="AJ595" s="1"/>
      <c r="AK595" s="1"/>
      <c r="AL595" s="1"/>
      <c r="AM595" s="721"/>
      <c r="AO595" s="60"/>
      <c r="AP595" s="577" t="s">
        <v>959</v>
      </c>
      <c r="AQ595" s="578">
        <f>SUM(AQ591:AQ593)</f>
        <v>302140.43999999994</v>
      </c>
      <c r="AR595" s="721"/>
      <c r="AS595" s="578"/>
      <c r="AT595" s="584"/>
      <c r="AU595" s="164"/>
      <c r="AV595" s="164"/>
      <c r="AW595" s="689"/>
      <c r="AX595" s="721"/>
      <c r="AY595" s="584"/>
      <c r="AZ595" s="37"/>
      <c r="BA595" s="37"/>
      <c r="BB595" s="37"/>
      <c r="BC595" s="721"/>
      <c r="BD595" s="813"/>
      <c r="BE595" s="141"/>
      <c r="BF595" s="164"/>
      <c r="BG595" s="164"/>
      <c r="BH595" s="164"/>
      <c r="BI595" s="721"/>
      <c r="BJ595" s="37"/>
      <c r="BK595" s="37"/>
      <c r="BL595" s="37"/>
      <c r="BM595" s="37"/>
      <c r="BN595" s="730"/>
      <c r="BO595" s="947"/>
      <c r="BP595" s="810"/>
      <c r="BQ595" s="164"/>
      <c r="BR595" s="164"/>
      <c r="BS595" s="202"/>
      <c r="BT595" s="730"/>
      <c r="BU595" s="37"/>
      <c r="BV595" s="37"/>
      <c r="BW595" s="37"/>
      <c r="BX595" s="721"/>
      <c r="BY595" s="37"/>
      <c r="BZ595" s="37"/>
      <c r="CA595" s="37"/>
      <c r="CB595" s="37"/>
      <c r="CC595" s="721"/>
      <c r="CD595" s="37"/>
      <c r="CE595" s="141"/>
      <c r="CF595" s="37"/>
      <c r="CG595" s="730"/>
      <c r="CH595" s="813"/>
      <c r="CI595" s="141"/>
      <c r="CJ595" s="141"/>
      <c r="CK595" s="141"/>
      <c r="CL595" s="721"/>
      <c r="CM595" s="141"/>
      <c r="CN595" s="141"/>
      <c r="CO595" s="141"/>
      <c r="CP595" s="730"/>
      <c r="CQ595" s="141"/>
      <c r="CR595" s="141"/>
      <c r="CS595" s="141"/>
    </row>
    <row r="596" spans="2:97" x14ac:dyDescent="0.3">
      <c r="B596" s="17"/>
      <c r="C596" s="47"/>
      <c r="D596" s="47"/>
      <c r="E596" s="471"/>
      <c r="F596" s="19"/>
      <c r="G596" s="219"/>
      <c r="H596" s="419"/>
      <c r="I596" s="419"/>
      <c r="J596" s="19"/>
      <c r="K596" s="911"/>
      <c r="L596" s="416"/>
      <c r="M596" s="17"/>
      <c r="N596" s="17"/>
      <c r="O596" s="17"/>
      <c r="S596" s="1"/>
      <c r="T596" s="1"/>
      <c r="U596" s="1"/>
      <c r="V596" s="1"/>
      <c r="W596" s="1"/>
      <c r="X596" s="1"/>
      <c r="Y596" s="721"/>
      <c r="Z596" s="1"/>
      <c r="AA596" s="1"/>
      <c r="AB596" s="1"/>
      <c r="AC596" s="1"/>
      <c r="AD596" s="1"/>
      <c r="AE596" s="1"/>
      <c r="AF596" s="721"/>
      <c r="AG596" s="1"/>
      <c r="AH596" s="1"/>
      <c r="AI596" s="1"/>
      <c r="AJ596" s="1"/>
      <c r="AK596" s="1"/>
      <c r="AL596" s="1"/>
      <c r="AM596" s="721"/>
      <c r="AR596" s="721"/>
      <c r="AT596" s="584"/>
      <c r="AU596" s="164"/>
      <c r="AV596" s="164"/>
      <c r="AW596" s="689"/>
      <c r="AX596" s="721"/>
      <c r="AY596" s="584"/>
      <c r="AZ596" s="37"/>
      <c r="BA596" s="37"/>
      <c r="BB596" s="37"/>
      <c r="BC596" s="721"/>
      <c r="BD596" s="813"/>
      <c r="BE596" s="141"/>
      <c r="BF596" s="164"/>
      <c r="BG596" s="164"/>
      <c r="BH596" s="164"/>
      <c r="BI596" s="721"/>
      <c r="BJ596" s="37"/>
      <c r="BK596" s="37"/>
      <c r="BL596" s="37"/>
      <c r="BM596" s="37"/>
      <c r="BN596" s="730"/>
      <c r="BO596" s="947"/>
      <c r="BP596" s="810"/>
      <c r="BQ596" s="164"/>
      <c r="BR596" s="164"/>
      <c r="BS596" s="202"/>
      <c r="BT596" s="730"/>
      <c r="BU596" s="37"/>
      <c r="BV596" s="37"/>
      <c r="BW596" s="37"/>
      <c r="BX596" s="721"/>
      <c r="BY596" s="37"/>
      <c r="BZ596" s="37"/>
      <c r="CA596" s="37"/>
      <c r="CB596" s="37"/>
      <c r="CC596" s="721"/>
      <c r="CD596" s="37"/>
      <c r="CE596" s="141"/>
      <c r="CF596" s="37"/>
      <c r="CG596" s="730"/>
      <c r="CH596" s="813"/>
      <c r="CI596" s="141"/>
      <c r="CJ596" s="141"/>
      <c r="CK596" s="141"/>
      <c r="CL596" s="721"/>
      <c r="CM596" s="141"/>
      <c r="CN596" s="141"/>
      <c r="CO596" s="141"/>
      <c r="CP596" s="730"/>
      <c r="CQ596" s="141"/>
      <c r="CR596" s="141"/>
      <c r="CS596" s="141"/>
    </row>
    <row r="597" spans="2:97" x14ac:dyDescent="0.3">
      <c r="B597" s="17"/>
      <c r="C597" s="47"/>
      <c r="D597" s="47"/>
      <c r="E597" s="471"/>
      <c r="F597" s="19"/>
      <c r="G597" s="219"/>
      <c r="H597" s="419"/>
      <c r="I597" s="419"/>
      <c r="J597" s="19"/>
      <c r="K597" s="911"/>
      <c r="L597" s="416"/>
      <c r="M597" s="17"/>
      <c r="N597" s="17"/>
      <c r="O597" s="17"/>
      <c r="S597" s="1"/>
      <c r="T597" s="1"/>
      <c r="U597" s="1"/>
      <c r="V597" s="1"/>
      <c r="W597" s="1"/>
      <c r="X597" s="1"/>
      <c r="Y597" s="721"/>
      <c r="Z597" s="1"/>
      <c r="AA597" s="1"/>
      <c r="AB597" s="1"/>
      <c r="AC597" s="1"/>
      <c r="AD597" s="1"/>
      <c r="AE597" s="1"/>
      <c r="AF597" s="721"/>
      <c r="AG597" s="1"/>
      <c r="AH597" s="1"/>
      <c r="AI597" s="1"/>
      <c r="AJ597" s="1"/>
      <c r="AK597" s="1"/>
      <c r="AL597" s="1"/>
      <c r="AM597" s="721"/>
      <c r="AR597" s="721"/>
      <c r="AT597" s="584"/>
      <c r="AU597" s="164"/>
      <c r="AV597" s="164"/>
      <c r="AW597" s="689"/>
      <c r="AX597" s="721"/>
      <c r="AY597" s="584"/>
      <c r="AZ597" s="37"/>
      <c r="BA597" s="37"/>
      <c r="BB597" s="37"/>
      <c r="BC597" s="721"/>
      <c r="BD597" s="813"/>
      <c r="BE597" s="141"/>
      <c r="BF597" s="164"/>
      <c r="BG597" s="164"/>
      <c r="BH597" s="164"/>
      <c r="BI597" s="721"/>
      <c r="BJ597" s="37"/>
      <c r="BK597" s="37"/>
      <c r="BL597" s="37"/>
      <c r="BM597" s="37"/>
      <c r="BN597" s="730"/>
      <c r="BO597" s="947"/>
      <c r="BP597" s="810"/>
      <c r="BQ597" s="164"/>
      <c r="BR597" s="164"/>
      <c r="BS597" s="202"/>
      <c r="BT597" s="730"/>
      <c r="BU597" s="37"/>
      <c r="BV597" s="37"/>
      <c r="BW597" s="37"/>
      <c r="BX597" s="721"/>
      <c r="BY597" s="37"/>
      <c r="BZ597" s="37"/>
      <c r="CA597" s="37"/>
      <c r="CB597" s="37"/>
      <c r="CC597" s="721"/>
      <c r="CD597" s="37"/>
      <c r="CE597" s="141"/>
      <c r="CF597" s="37"/>
      <c r="CG597" s="730"/>
      <c r="CH597" s="813"/>
      <c r="CI597" s="141"/>
      <c r="CJ597" s="141"/>
      <c r="CK597" s="141"/>
      <c r="CL597" s="721"/>
      <c r="CM597" s="141"/>
      <c r="CN597" s="141"/>
      <c r="CO597" s="141"/>
      <c r="CP597" s="730"/>
      <c r="CQ597" s="141"/>
      <c r="CR597" s="141"/>
      <c r="CS597" s="141"/>
    </row>
    <row r="598" spans="2:97" x14ac:dyDescent="0.3">
      <c r="B598" s="17"/>
      <c r="C598" s="47"/>
      <c r="D598" s="47"/>
      <c r="E598" s="471"/>
      <c r="F598" s="19"/>
      <c r="G598" s="219"/>
      <c r="H598" s="419"/>
      <c r="I598" s="419"/>
      <c r="J598" s="19"/>
      <c r="K598" s="911"/>
      <c r="L598" s="416"/>
      <c r="M598" s="17"/>
      <c r="N598" s="17"/>
      <c r="O598" s="17"/>
      <c r="S598" s="1"/>
      <c r="T598" s="1"/>
      <c r="U598" s="1"/>
      <c r="V598" s="1"/>
      <c r="W598" s="1"/>
      <c r="X598" s="1"/>
      <c r="Y598" s="721"/>
      <c r="Z598" s="1"/>
      <c r="AA598" s="1"/>
      <c r="AB598" s="1"/>
      <c r="AC598" s="1"/>
      <c r="AD598" s="1"/>
      <c r="AE598" s="1"/>
      <c r="AF598" s="721"/>
      <c r="AG598" s="1"/>
      <c r="AH598" s="1"/>
      <c r="AI598" s="1"/>
      <c r="AJ598" s="1"/>
      <c r="AK598" s="1"/>
      <c r="AL598" s="1"/>
      <c r="AM598" s="721"/>
      <c r="AR598" s="721"/>
      <c r="AT598" s="584"/>
      <c r="AU598" s="164"/>
      <c r="AV598" s="164"/>
      <c r="AW598" s="689"/>
      <c r="AX598" s="721"/>
      <c r="AY598" s="584"/>
      <c r="AZ598" s="37"/>
      <c r="BA598" s="37"/>
      <c r="BB598" s="37"/>
      <c r="BC598" s="721"/>
      <c r="BD598" s="813"/>
      <c r="BE598" s="141"/>
      <c r="BF598" s="164"/>
      <c r="BG598" s="164"/>
      <c r="BH598" s="164"/>
      <c r="BI598" s="721"/>
      <c r="BJ598" s="37"/>
      <c r="BK598" s="37"/>
      <c r="BL598" s="37"/>
      <c r="BM598" s="37"/>
      <c r="BN598" s="730"/>
      <c r="BO598" s="947"/>
      <c r="BP598" s="810"/>
      <c r="BQ598" s="164"/>
      <c r="BR598" s="164"/>
      <c r="BS598" s="202"/>
      <c r="BT598" s="730"/>
      <c r="BU598" s="37"/>
      <c r="BV598" s="37"/>
      <c r="BW598" s="37"/>
      <c r="BX598" s="721"/>
      <c r="BY598" s="37"/>
      <c r="BZ598" s="37"/>
      <c r="CA598" s="37"/>
      <c r="CB598" s="37"/>
      <c r="CC598" s="721"/>
      <c r="CD598" s="37"/>
      <c r="CE598" s="141"/>
      <c r="CF598" s="37"/>
      <c r="CG598" s="730"/>
      <c r="CH598" s="813"/>
      <c r="CI598" s="141"/>
      <c r="CJ598" s="141"/>
      <c r="CK598" s="141"/>
      <c r="CL598" s="721"/>
      <c r="CM598" s="141"/>
      <c r="CN598" s="141"/>
      <c r="CO598" s="141"/>
      <c r="CP598" s="730"/>
      <c r="CQ598" s="141"/>
      <c r="CR598" s="141"/>
      <c r="CS598" s="141"/>
    </row>
    <row r="599" spans="2:97" x14ac:dyDescent="0.3">
      <c r="B599" s="17"/>
      <c r="C599" s="47"/>
      <c r="D599" s="47"/>
      <c r="E599" s="471"/>
      <c r="F599" s="19"/>
      <c r="G599" s="219"/>
      <c r="H599" s="419"/>
      <c r="I599" s="419"/>
      <c r="J599" s="19"/>
      <c r="K599" s="911"/>
      <c r="L599" s="416"/>
      <c r="M599" s="17"/>
      <c r="N599" s="17"/>
      <c r="O599" s="17"/>
      <c r="S599" s="1"/>
      <c r="T599" s="1"/>
      <c r="U599" s="1"/>
      <c r="V599" s="1"/>
      <c r="W599" s="1"/>
      <c r="X599" s="1"/>
      <c r="Y599" s="721"/>
      <c r="Z599" s="1"/>
      <c r="AA599" s="1"/>
      <c r="AB599" s="1"/>
      <c r="AC599" s="1"/>
      <c r="AD599" s="1"/>
      <c r="AE599" s="1"/>
      <c r="AF599" s="721"/>
      <c r="AG599" s="1"/>
      <c r="AH599" s="1"/>
      <c r="AI599" s="1"/>
      <c r="AJ599" s="1"/>
      <c r="AK599" s="1"/>
      <c r="AL599" s="1"/>
      <c r="AM599" s="721"/>
      <c r="AR599" s="721"/>
      <c r="AT599" s="584"/>
      <c r="AU599" s="164"/>
      <c r="AV599" s="164"/>
      <c r="AW599" s="689"/>
      <c r="AX599" s="721"/>
      <c r="AY599" s="584"/>
      <c r="AZ599" s="37"/>
      <c r="BA599" s="37"/>
      <c r="BB599" s="37"/>
      <c r="BC599" s="721"/>
      <c r="BD599" s="813"/>
      <c r="BE599" s="141"/>
      <c r="BF599" s="164"/>
      <c r="BG599" s="164"/>
      <c r="BH599" s="164"/>
      <c r="BI599" s="721"/>
      <c r="BJ599" s="37"/>
      <c r="BK599" s="37"/>
      <c r="BL599" s="37"/>
      <c r="BM599" s="37"/>
      <c r="BN599" s="730"/>
      <c r="BO599" s="947"/>
      <c r="BP599" s="810"/>
      <c r="BQ599" s="164"/>
      <c r="BR599" s="164"/>
      <c r="BS599" s="202"/>
      <c r="BT599" s="730"/>
      <c r="BU599" s="37"/>
      <c r="BV599" s="37"/>
      <c r="BW599" s="37"/>
      <c r="BX599" s="721"/>
      <c r="BY599" s="37"/>
      <c r="BZ599" s="37"/>
      <c r="CA599" s="37"/>
      <c r="CB599" s="37"/>
      <c r="CC599" s="721"/>
      <c r="CD599" s="37"/>
      <c r="CE599" s="141"/>
      <c r="CF599" s="37"/>
      <c r="CG599" s="730"/>
      <c r="CH599" s="813"/>
      <c r="CI599" s="141"/>
      <c r="CJ599" s="141"/>
      <c r="CK599" s="141"/>
      <c r="CL599" s="721"/>
      <c r="CM599" s="141"/>
      <c r="CN599" s="141"/>
      <c r="CO599" s="141"/>
      <c r="CP599" s="730"/>
      <c r="CQ599" s="141"/>
      <c r="CR599" s="141"/>
      <c r="CS599" s="141"/>
    </row>
    <row r="600" spans="2:97" x14ac:dyDescent="0.3">
      <c r="B600" s="17"/>
      <c r="C600" s="47"/>
      <c r="D600" s="47"/>
      <c r="E600" s="471"/>
      <c r="F600" s="19"/>
      <c r="G600" s="219"/>
      <c r="H600" s="419"/>
      <c r="I600" s="419"/>
      <c r="J600" s="19"/>
      <c r="K600" s="911"/>
      <c r="L600" s="416"/>
      <c r="M600" s="17"/>
      <c r="N600" s="17"/>
      <c r="O600" s="17"/>
      <c r="S600" s="1"/>
      <c r="T600" s="1"/>
      <c r="U600" s="1"/>
      <c r="V600" s="1"/>
      <c r="W600" s="1"/>
      <c r="X600" s="1"/>
      <c r="Y600" s="721"/>
      <c r="Z600" s="1"/>
      <c r="AA600" s="1"/>
      <c r="AB600" s="1"/>
      <c r="AC600" s="1"/>
      <c r="AD600" s="1"/>
      <c r="AE600" s="1"/>
      <c r="AF600" s="721"/>
      <c r="AG600" s="1"/>
      <c r="AH600" s="1"/>
      <c r="AI600" s="1"/>
      <c r="AJ600" s="1"/>
      <c r="AK600" s="1"/>
      <c r="AL600" s="1"/>
      <c r="AM600" s="721"/>
      <c r="AR600" s="721"/>
      <c r="AT600" s="584"/>
      <c r="AU600" s="164"/>
      <c r="AV600" s="164"/>
      <c r="AW600" s="689"/>
      <c r="AX600" s="721"/>
      <c r="AY600" s="584"/>
      <c r="AZ600" s="37"/>
      <c r="BA600" s="37"/>
      <c r="BB600" s="37"/>
      <c r="BC600" s="721"/>
      <c r="BD600" s="813"/>
      <c r="BE600" s="141"/>
      <c r="BF600" s="164"/>
      <c r="BG600" s="164"/>
      <c r="BH600" s="164"/>
      <c r="BI600" s="721"/>
      <c r="BJ600" s="37"/>
      <c r="BK600" s="37"/>
      <c r="BL600" s="37"/>
      <c r="BM600" s="37"/>
      <c r="BN600" s="730"/>
      <c r="BO600" s="947"/>
      <c r="BP600" s="810"/>
      <c r="BQ600" s="164"/>
      <c r="BR600" s="164"/>
      <c r="BS600" s="202"/>
      <c r="BT600" s="730"/>
      <c r="BU600" s="37"/>
      <c r="BV600" s="37"/>
      <c r="BW600" s="37"/>
      <c r="BX600" s="721"/>
      <c r="BY600" s="37"/>
      <c r="BZ600" s="37"/>
      <c r="CA600" s="37"/>
      <c r="CB600" s="37"/>
      <c r="CC600" s="721"/>
      <c r="CD600" s="37"/>
      <c r="CE600" s="141"/>
      <c r="CF600" s="37"/>
      <c r="CG600" s="730"/>
      <c r="CH600" s="813"/>
      <c r="CI600" s="141"/>
      <c r="CJ600" s="141"/>
      <c r="CK600" s="141"/>
      <c r="CL600" s="721"/>
      <c r="CM600" s="141"/>
      <c r="CN600" s="141"/>
      <c r="CO600" s="141"/>
      <c r="CP600" s="730"/>
      <c r="CQ600" s="141"/>
      <c r="CR600" s="141"/>
      <c r="CS600" s="141"/>
    </row>
    <row r="601" spans="2:97" x14ac:dyDescent="0.3">
      <c r="B601" s="17"/>
      <c r="C601" s="47"/>
      <c r="D601" s="47"/>
      <c r="E601" s="471"/>
      <c r="F601" s="19"/>
      <c r="G601" s="219"/>
      <c r="H601" s="419"/>
      <c r="I601" s="419"/>
      <c r="J601" s="19"/>
      <c r="K601" s="911"/>
      <c r="L601" s="416"/>
      <c r="M601" s="17"/>
      <c r="N601" s="17"/>
      <c r="O601" s="17"/>
      <c r="S601" s="1"/>
      <c r="T601" s="1"/>
      <c r="U601" s="1"/>
      <c r="V601" s="1"/>
      <c r="W601" s="1"/>
      <c r="X601" s="1"/>
      <c r="Y601" s="721"/>
      <c r="Z601" s="1"/>
      <c r="AA601" s="1"/>
      <c r="AB601" s="1"/>
      <c r="AC601" s="1"/>
      <c r="AD601" s="1"/>
      <c r="AE601" s="1"/>
      <c r="AF601" s="721"/>
      <c r="AG601" s="1"/>
      <c r="AH601" s="1"/>
      <c r="AI601" s="1"/>
      <c r="AJ601" s="1"/>
      <c r="AK601" s="1"/>
      <c r="AL601" s="1"/>
      <c r="AM601" s="721"/>
      <c r="AR601" s="721"/>
      <c r="AT601" s="584"/>
      <c r="AU601" s="164"/>
      <c r="AV601" s="164"/>
      <c r="AW601" s="689"/>
      <c r="AX601" s="721"/>
      <c r="AY601" s="584"/>
      <c r="AZ601" s="37"/>
      <c r="BA601" s="37"/>
      <c r="BB601" s="37"/>
      <c r="BC601" s="721"/>
      <c r="BD601" s="813"/>
      <c r="BE601" s="141"/>
      <c r="BF601" s="164"/>
      <c r="BG601" s="164"/>
      <c r="BH601" s="164"/>
      <c r="BI601" s="721"/>
      <c r="BJ601" s="37"/>
      <c r="BK601" s="37"/>
      <c r="BL601" s="37"/>
      <c r="BM601" s="37"/>
      <c r="BN601" s="730"/>
      <c r="BO601" s="947"/>
      <c r="BP601" s="810"/>
      <c r="BQ601" s="164"/>
      <c r="BR601" s="164"/>
      <c r="BS601" s="202"/>
      <c r="BT601" s="730"/>
      <c r="BU601" s="37"/>
      <c r="BV601" s="37"/>
      <c r="BW601" s="37"/>
      <c r="BX601" s="721"/>
      <c r="BY601" s="37"/>
      <c r="BZ601" s="37"/>
      <c r="CA601" s="37"/>
      <c r="CB601" s="37"/>
      <c r="CC601" s="721"/>
      <c r="CD601" s="37"/>
      <c r="CE601" s="141"/>
      <c r="CF601" s="37"/>
      <c r="CG601" s="730"/>
      <c r="CH601" s="813"/>
      <c r="CI601" s="141"/>
      <c r="CJ601" s="141"/>
      <c r="CK601" s="141"/>
      <c r="CL601" s="721"/>
      <c r="CM601" s="141"/>
      <c r="CN601" s="141"/>
      <c r="CO601" s="141"/>
      <c r="CP601" s="730"/>
      <c r="CQ601" s="141"/>
      <c r="CR601" s="141"/>
      <c r="CS601" s="141"/>
    </row>
    <row r="602" spans="2:97" x14ac:dyDescent="0.3">
      <c r="B602" s="17"/>
      <c r="C602" s="47"/>
      <c r="D602" s="47"/>
      <c r="E602" s="471"/>
      <c r="F602" s="19"/>
      <c r="G602" s="219"/>
      <c r="H602" s="419"/>
      <c r="I602" s="419"/>
      <c r="J602" s="19"/>
      <c r="K602" s="911"/>
      <c r="L602" s="416"/>
      <c r="M602" s="17"/>
      <c r="N602" s="17"/>
      <c r="O602" s="17"/>
      <c r="S602" s="1"/>
      <c r="T602" s="1"/>
      <c r="U602" s="1"/>
      <c r="V602" s="1"/>
      <c r="W602" s="1"/>
      <c r="X602" s="1"/>
      <c r="Y602" s="721"/>
      <c r="Z602" s="1"/>
      <c r="AA602" s="1"/>
      <c r="AB602" s="1"/>
      <c r="AC602" s="1"/>
      <c r="AD602" s="1"/>
      <c r="AE602" s="1"/>
      <c r="AF602" s="721"/>
      <c r="AG602" s="1"/>
      <c r="AH602" s="1"/>
      <c r="AI602" s="1"/>
      <c r="AJ602" s="1"/>
      <c r="AK602" s="1"/>
      <c r="AL602" s="1"/>
      <c r="AM602" s="721"/>
      <c r="AR602" s="721"/>
      <c r="AT602" s="584"/>
      <c r="AU602" s="164"/>
      <c r="AV602" s="164"/>
      <c r="AW602" s="689"/>
      <c r="AX602" s="721"/>
      <c r="AY602" s="584"/>
      <c r="AZ602" s="37"/>
      <c r="BA602" s="37"/>
      <c r="BB602" s="37"/>
      <c r="BC602" s="721"/>
      <c r="BD602" s="813"/>
      <c r="BE602" s="141"/>
      <c r="BF602" s="164"/>
      <c r="BG602" s="164"/>
      <c r="BH602" s="164"/>
      <c r="BI602" s="721"/>
      <c r="BJ602" s="37"/>
      <c r="BK602" s="37"/>
      <c r="BL602" s="37"/>
      <c r="BM602" s="37"/>
      <c r="BN602" s="730"/>
      <c r="BO602" s="947"/>
      <c r="BP602" s="810"/>
      <c r="BQ602" s="164"/>
      <c r="BR602" s="164"/>
      <c r="BS602" s="202"/>
      <c r="BT602" s="730"/>
      <c r="BU602" s="37"/>
      <c r="BV602" s="37"/>
      <c r="BW602" s="37"/>
      <c r="BX602" s="721"/>
      <c r="BY602" s="37"/>
      <c r="BZ602" s="37"/>
      <c r="CA602" s="37"/>
      <c r="CB602" s="37"/>
      <c r="CC602" s="721"/>
      <c r="CD602" s="37"/>
      <c r="CE602" s="141"/>
      <c r="CF602" s="37"/>
      <c r="CG602" s="730"/>
      <c r="CH602" s="813"/>
      <c r="CI602" s="141"/>
      <c r="CJ602" s="141"/>
      <c r="CK602" s="141"/>
      <c r="CL602" s="721"/>
      <c r="CM602" s="141"/>
      <c r="CN602" s="141"/>
      <c r="CO602" s="141"/>
      <c r="CP602" s="730"/>
      <c r="CQ602" s="141"/>
      <c r="CR602" s="141"/>
      <c r="CS602" s="141"/>
    </row>
    <row r="603" spans="2:97" x14ac:dyDescent="0.3">
      <c r="B603" s="17"/>
      <c r="C603" s="47"/>
      <c r="D603" s="47"/>
      <c r="E603" s="471"/>
      <c r="F603" s="19"/>
      <c r="G603" s="219"/>
      <c r="H603" s="419"/>
      <c r="I603" s="419"/>
      <c r="J603" s="19"/>
      <c r="K603" s="911"/>
      <c r="L603" s="416"/>
      <c r="M603" s="17"/>
      <c r="N603" s="17"/>
      <c r="O603" s="17"/>
      <c r="S603" s="1"/>
      <c r="T603" s="1"/>
      <c r="U603" s="1"/>
      <c r="V603" s="1"/>
      <c r="W603" s="1"/>
      <c r="X603" s="1"/>
      <c r="Y603" s="721"/>
      <c r="Z603" s="1"/>
      <c r="AA603" s="1"/>
      <c r="AB603" s="1"/>
      <c r="AC603" s="1"/>
      <c r="AD603" s="1"/>
      <c r="AE603" s="1"/>
      <c r="AF603" s="721"/>
      <c r="AG603" s="1"/>
      <c r="AH603" s="1"/>
      <c r="AI603" s="1"/>
      <c r="AJ603" s="1"/>
      <c r="AK603" s="1"/>
      <c r="AL603" s="1"/>
      <c r="AM603" s="721"/>
      <c r="AR603" s="721"/>
      <c r="AT603" s="584"/>
      <c r="AU603" s="164"/>
      <c r="AV603" s="164"/>
      <c r="AW603" s="689"/>
      <c r="AX603" s="721"/>
      <c r="AY603" s="584"/>
      <c r="AZ603" s="37"/>
      <c r="BA603" s="37"/>
      <c r="BB603" s="37"/>
      <c r="BC603" s="721"/>
      <c r="BD603" s="813"/>
      <c r="BE603" s="141"/>
      <c r="BF603" s="164"/>
      <c r="BG603" s="164"/>
      <c r="BH603" s="164"/>
      <c r="BI603" s="721"/>
      <c r="BJ603" s="37"/>
      <c r="BK603" s="37"/>
      <c r="BL603" s="37"/>
      <c r="BM603" s="37"/>
      <c r="BN603" s="730"/>
      <c r="BO603" s="947"/>
      <c r="BP603" s="810"/>
      <c r="BQ603" s="164"/>
      <c r="BR603" s="164"/>
      <c r="BS603" s="202"/>
      <c r="BT603" s="730"/>
      <c r="BU603" s="37"/>
      <c r="BV603" s="37"/>
      <c r="BW603" s="37"/>
      <c r="BX603" s="721"/>
      <c r="BY603" s="37"/>
      <c r="BZ603" s="37"/>
      <c r="CA603" s="37"/>
      <c r="CB603" s="37"/>
      <c r="CC603" s="721"/>
      <c r="CD603" s="37"/>
      <c r="CE603" s="141"/>
      <c r="CF603" s="37"/>
      <c r="CG603" s="730"/>
      <c r="CH603" s="813"/>
      <c r="CI603" s="141"/>
      <c r="CJ603" s="141"/>
      <c r="CK603" s="141"/>
      <c r="CL603" s="721"/>
      <c r="CM603" s="141"/>
      <c r="CN603" s="141"/>
      <c r="CO603" s="141"/>
      <c r="CP603" s="730"/>
      <c r="CQ603" s="141"/>
      <c r="CR603" s="141"/>
      <c r="CS603" s="141"/>
    </row>
    <row r="604" spans="2:97" x14ac:dyDescent="0.3">
      <c r="B604" s="17"/>
      <c r="C604" s="47"/>
      <c r="D604" s="47"/>
      <c r="E604" s="471"/>
      <c r="F604" s="19"/>
      <c r="G604" s="219"/>
      <c r="H604" s="419"/>
      <c r="I604" s="419"/>
      <c r="J604" s="19"/>
      <c r="K604" s="911"/>
      <c r="L604" s="416"/>
      <c r="M604" s="17"/>
      <c r="N604" s="17"/>
      <c r="O604" s="17"/>
      <c r="S604" s="1"/>
      <c r="T604" s="1"/>
      <c r="U604" s="1"/>
      <c r="V604" s="1"/>
      <c r="W604" s="1"/>
      <c r="X604" s="1"/>
      <c r="Y604" s="721"/>
      <c r="Z604" s="1"/>
      <c r="AA604" s="1"/>
      <c r="AB604" s="1"/>
      <c r="AC604" s="1"/>
      <c r="AD604" s="1"/>
      <c r="AE604" s="1"/>
      <c r="AF604" s="721"/>
      <c r="AG604" s="1"/>
      <c r="AH604" s="1"/>
      <c r="AI604" s="1"/>
      <c r="AJ604" s="1"/>
      <c r="AK604" s="1"/>
      <c r="AL604" s="1"/>
      <c r="AM604" s="721"/>
      <c r="AR604" s="721"/>
      <c r="AT604" s="584"/>
      <c r="AU604" s="164"/>
      <c r="AV604" s="164"/>
      <c r="AW604" s="689"/>
      <c r="AX604" s="721"/>
      <c r="AY604" s="584"/>
      <c r="AZ604" s="37"/>
      <c r="BA604" s="37"/>
      <c r="BB604" s="37"/>
      <c r="BC604" s="721"/>
      <c r="BD604" s="813"/>
      <c r="BE604" s="141"/>
      <c r="BF604" s="164"/>
      <c r="BG604" s="164"/>
      <c r="BH604" s="164"/>
      <c r="BI604" s="721"/>
      <c r="BJ604" s="37"/>
      <c r="BK604" s="37"/>
      <c r="BL604" s="37"/>
      <c r="BM604" s="37"/>
      <c r="BN604" s="730"/>
      <c r="BO604" s="947"/>
      <c r="BP604" s="810"/>
      <c r="BQ604" s="164"/>
      <c r="BR604" s="164"/>
      <c r="BS604" s="202"/>
      <c r="BT604" s="730"/>
      <c r="BU604" s="37"/>
      <c r="BV604" s="37"/>
      <c r="BW604" s="37"/>
      <c r="BX604" s="721"/>
      <c r="BY604" s="37"/>
      <c r="BZ604" s="37"/>
      <c r="CA604" s="37"/>
      <c r="CB604" s="37"/>
      <c r="CC604" s="721"/>
      <c r="CD604" s="37"/>
      <c r="CE604" s="141"/>
      <c r="CF604" s="37"/>
      <c r="CG604" s="730"/>
      <c r="CH604" s="813"/>
      <c r="CI604" s="141"/>
      <c r="CJ604" s="141"/>
      <c r="CK604" s="141"/>
      <c r="CL604" s="721"/>
      <c r="CM604" s="141"/>
      <c r="CN604" s="141"/>
      <c r="CO604" s="141"/>
      <c r="CP604" s="730"/>
      <c r="CQ604" s="141"/>
      <c r="CR604" s="141"/>
      <c r="CS604" s="141"/>
    </row>
    <row r="605" spans="2:97" x14ac:dyDescent="0.3">
      <c r="B605" s="17"/>
      <c r="C605" s="47"/>
      <c r="D605" s="47"/>
      <c r="E605" s="471"/>
      <c r="F605" s="19"/>
      <c r="G605" s="219"/>
      <c r="H605" s="419"/>
      <c r="I605" s="419"/>
      <c r="J605" s="19"/>
      <c r="K605" s="911"/>
      <c r="L605" s="416"/>
      <c r="M605" s="17"/>
      <c r="N605" s="17"/>
      <c r="O605" s="17"/>
      <c r="S605" s="1"/>
      <c r="T605" s="1"/>
      <c r="U605" s="1"/>
      <c r="V605" s="1"/>
      <c r="W605" s="1"/>
      <c r="X605" s="1"/>
      <c r="Y605" s="721"/>
      <c r="Z605" s="1"/>
      <c r="AA605" s="1"/>
      <c r="AB605" s="1"/>
      <c r="AC605" s="1"/>
      <c r="AD605" s="1"/>
      <c r="AE605" s="1"/>
      <c r="AF605" s="721"/>
      <c r="AG605" s="1"/>
      <c r="AH605" s="1"/>
      <c r="AI605" s="1"/>
      <c r="AJ605" s="1"/>
      <c r="AK605" s="1"/>
      <c r="AL605" s="1"/>
      <c r="AM605" s="721"/>
      <c r="AR605" s="721"/>
      <c r="AT605" s="584"/>
      <c r="AU605" s="164"/>
      <c r="AV605" s="164"/>
      <c r="AW605" s="689"/>
      <c r="AX605" s="721"/>
      <c r="AY605" s="584"/>
      <c r="AZ605" s="37"/>
      <c r="BA605" s="37"/>
      <c r="BB605" s="37"/>
      <c r="BC605" s="721"/>
      <c r="BD605" s="813"/>
      <c r="BE605" s="141"/>
      <c r="BF605" s="164"/>
      <c r="BG605" s="164"/>
      <c r="BH605" s="164"/>
      <c r="BI605" s="721"/>
      <c r="BJ605" s="37"/>
      <c r="BK605" s="37"/>
      <c r="BL605" s="37"/>
      <c r="BM605" s="37"/>
      <c r="BN605" s="730"/>
      <c r="BO605" s="947"/>
      <c r="BP605" s="810"/>
      <c r="BQ605" s="164"/>
      <c r="BR605" s="164"/>
      <c r="BS605" s="202"/>
      <c r="BT605" s="730"/>
      <c r="BU605" s="37"/>
      <c r="BV605" s="37"/>
      <c r="BW605" s="37"/>
      <c r="BX605" s="721"/>
      <c r="BY605" s="37"/>
      <c r="BZ605" s="37"/>
      <c r="CA605" s="37"/>
      <c r="CB605" s="37"/>
      <c r="CC605" s="721"/>
      <c r="CD605" s="37"/>
      <c r="CE605" s="141"/>
      <c r="CF605" s="37"/>
      <c r="CG605" s="730"/>
      <c r="CH605" s="813"/>
      <c r="CI605" s="141"/>
      <c r="CJ605" s="141"/>
      <c r="CK605" s="141"/>
      <c r="CL605" s="721"/>
      <c r="CM605" s="141"/>
      <c r="CN605" s="141"/>
      <c r="CO605" s="141"/>
      <c r="CP605" s="730"/>
      <c r="CQ605" s="141"/>
      <c r="CR605" s="141"/>
      <c r="CS605" s="141"/>
    </row>
    <row r="606" spans="2:97" x14ac:dyDescent="0.3">
      <c r="B606" s="17"/>
      <c r="C606" s="47"/>
      <c r="D606" s="47"/>
      <c r="E606" s="471"/>
      <c r="F606" s="19"/>
      <c r="G606" s="219"/>
      <c r="H606" s="419"/>
      <c r="I606" s="419"/>
      <c r="J606" s="19"/>
      <c r="K606" s="911"/>
      <c r="L606" s="416"/>
      <c r="M606" s="17"/>
      <c r="N606" s="17"/>
      <c r="O606" s="17"/>
      <c r="S606" s="1"/>
      <c r="T606" s="1"/>
      <c r="U606" s="1"/>
      <c r="V606" s="1"/>
      <c r="W606" s="1"/>
      <c r="X606" s="1"/>
      <c r="Y606" s="721"/>
      <c r="Z606" s="1"/>
      <c r="AA606" s="1"/>
      <c r="AB606" s="1"/>
      <c r="AC606" s="1"/>
      <c r="AD606" s="1"/>
      <c r="AE606" s="1"/>
      <c r="AF606" s="721"/>
      <c r="AG606" s="1"/>
      <c r="AH606" s="1"/>
      <c r="AI606" s="1"/>
      <c r="AJ606" s="1"/>
      <c r="AK606" s="1"/>
      <c r="AL606" s="1"/>
      <c r="AM606" s="721"/>
      <c r="AR606" s="721"/>
      <c r="AT606" s="584"/>
      <c r="AU606" s="164"/>
      <c r="AV606" s="164"/>
      <c r="AW606" s="689"/>
      <c r="AX606" s="721"/>
      <c r="AY606" s="584"/>
      <c r="AZ606" s="37"/>
      <c r="BA606" s="37"/>
      <c r="BB606" s="37"/>
      <c r="BC606" s="721"/>
      <c r="BD606" s="813"/>
      <c r="BE606" s="141"/>
      <c r="BF606" s="164"/>
      <c r="BG606" s="164"/>
      <c r="BH606" s="164"/>
      <c r="BI606" s="721"/>
      <c r="BJ606" s="37"/>
      <c r="BK606" s="37"/>
      <c r="BL606" s="37"/>
      <c r="BM606" s="37"/>
      <c r="BN606" s="730"/>
      <c r="BO606" s="947"/>
      <c r="BP606" s="810"/>
      <c r="BQ606" s="164"/>
      <c r="BR606" s="164"/>
      <c r="BS606" s="202"/>
      <c r="BT606" s="730"/>
      <c r="BU606" s="37"/>
      <c r="BV606" s="37"/>
      <c r="BW606" s="37"/>
      <c r="BX606" s="721"/>
      <c r="BY606" s="37"/>
      <c r="BZ606" s="37"/>
      <c r="CA606" s="37"/>
      <c r="CB606" s="37"/>
      <c r="CC606" s="721"/>
      <c r="CD606" s="37"/>
      <c r="CE606" s="141"/>
      <c r="CF606" s="37"/>
      <c r="CG606" s="730"/>
      <c r="CH606" s="813"/>
      <c r="CI606" s="141"/>
      <c r="CJ606" s="141"/>
      <c r="CK606" s="141"/>
      <c r="CL606" s="721"/>
      <c r="CM606" s="141"/>
      <c r="CN606" s="141"/>
      <c r="CO606" s="141"/>
      <c r="CP606" s="730"/>
      <c r="CQ606" s="141"/>
      <c r="CR606" s="141"/>
      <c r="CS606" s="141"/>
    </row>
    <row r="607" spans="2:97" x14ac:dyDescent="0.3">
      <c r="B607" s="17"/>
      <c r="C607" s="47"/>
      <c r="D607" s="47"/>
      <c r="E607" s="471"/>
      <c r="F607" s="19"/>
      <c r="G607" s="219"/>
      <c r="H607" s="419"/>
      <c r="I607" s="419"/>
      <c r="J607" s="19"/>
      <c r="K607" s="911"/>
      <c r="L607" s="416"/>
      <c r="M607" s="17"/>
      <c r="N607" s="17"/>
      <c r="O607" s="17"/>
      <c r="S607" s="1"/>
      <c r="T607" s="1"/>
      <c r="U607" s="1"/>
      <c r="V607" s="1"/>
      <c r="W607" s="1"/>
      <c r="X607" s="1"/>
      <c r="Y607" s="721"/>
      <c r="Z607" s="1"/>
      <c r="AA607" s="1"/>
      <c r="AB607" s="1"/>
      <c r="AC607" s="1"/>
      <c r="AD607" s="1"/>
      <c r="AE607" s="1"/>
      <c r="AF607" s="721"/>
      <c r="AG607" s="1"/>
      <c r="AH607" s="1"/>
      <c r="AI607" s="1"/>
      <c r="AJ607" s="1"/>
      <c r="AK607" s="1"/>
      <c r="AL607" s="1"/>
      <c r="AM607" s="721"/>
      <c r="AR607" s="721"/>
      <c r="AT607" s="584"/>
      <c r="AU607" s="164"/>
      <c r="AV607" s="164"/>
      <c r="AW607" s="689"/>
      <c r="AX607" s="721"/>
      <c r="AY607" s="584"/>
      <c r="AZ607" s="37"/>
      <c r="BA607" s="37"/>
      <c r="BB607" s="37"/>
      <c r="BC607" s="721"/>
      <c r="BD607" s="813"/>
      <c r="BE607" s="141"/>
      <c r="BF607" s="164"/>
      <c r="BG607" s="164"/>
      <c r="BH607" s="164"/>
      <c r="BI607" s="721"/>
      <c r="BJ607" s="37"/>
      <c r="BK607" s="37"/>
      <c r="BL607" s="37"/>
      <c r="BM607" s="37"/>
      <c r="BN607" s="730"/>
      <c r="BO607" s="947"/>
      <c r="BP607" s="810"/>
      <c r="BQ607" s="164"/>
      <c r="BR607" s="164"/>
      <c r="BS607" s="202"/>
      <c r="BT607" s="730"/>
      <c r="BU607" s="37"/>
      <c r="BV607" s="37"/>
      <c r="BW607" s="37"/>
      <c r="BX607" s="721"/>
      <c r="BY607" s="37"/>
      <c r="BZ607" s="37"/>
      <c r="CA607" s="37"/>
      <c r="CB607" s="37"/>
      <c r="CC607" s="721"/>
      <c r="CD607" s="37"/>
      <c r="CE607" s="141"/>
      <c r="CF607" s="37"/>
      <c r="CG607" s="730"/>
      <c r="CH607" s="813"/>
      <c r="CI607" s="141"/>
      <c r="CJ607" s="141"/>
      <c r="CK607" s="141"/>
      <c r="CL607" s="721"/>
      <c r="CM607" s="141"/>
      <c r="CN607" s="141"/>
      <c r="CO607" s="141"/>
      <c r="CP607" s="730"/>
      <c r="CQ607" s="141"/>
      <c r="CR607" s="141"/>
      <c r="CS607" s="141"/>
    </row>
    <row r="608" spans="2:97" x14ac:dyDescent="0.3">
      <c r="B608" s="17"/>
      <c r="C608" s="47"/>
      <c r="D608" s="47"/>
      <c r="E608" s="19"/>
      <c r="F608" s="19"/>
      <c r="G608" s="219"/>
      <c r="H608" s="419"/>
      <c r="I608" s="419"/>
      <c r="J608" s="19"/>
      <c r="K608" s="911"/>
      <c r="L608" s="416"/>
      <c r="M608" s="17"/>
      <c r="N608" s="17"/>
      <c r="O608" s="17"/>
      <c r="S608" s="1"/>
      <c r="T608" s="1"/>
      <c r="U608" s="1"/>
      <c r="V608" s="1"/>
      <c r="W608" s="1"/>
      <c r="X608" s="1"/>
      <c r="Y608" s="721"/>
      <c r="Z608" s="1"/>
      <c r="AA608" s="1"/>
      <c r="AB608" s="1"/>
      <c r="AC608" s="1"/>
      <c r="AD608" s="1"/>
      <c r="AE608" s="1"/>
      <c r="AF608" s="721"/>
      <c r="AG608" s="1"/>
      <c r="AH608" s="1"/>
      <c r="AI608" s="1"/>
      <c r="AJ608" s="1"/>
      <c r="AK608" s="1"/>
      <c r="AL608" s="1"/>
      <c r="AM608" s="721"/>
      <c r="AR608" s="721"/>
      <c r="AT608" s="584"/>
      <c r="AU608" s="164"/>
      <c r="AV608" s="164"/>
      <c r="AW608" s="689"/>
      <c r="AX608" s="721"/>
      <c r="AY608" s="584"/>
      <c r="AZ608" s="37"/>
      <c r="BA608" s="37"/>
      <c r="BB608" s="37"/>
      <c r="BC608" s="721"/>
      <c r="BD608" s="813"/>
      <c r="BE608" s="141"/>
      <c r="BF608" s="164"/>
      <c r="BG608" s="164"/>
      <c r="BH608" s="164"/>
      <c r="BI608" s="721"/>
      <c r="BJ608" s="37"/>
      <c r="BK608" s="37"/>
      <c r="BL608" s="37"/>
      <c r="BM608" s="37"/>
      <c r="BN608" s="730"/>
      <c r="BO608" s="947"/>
      <c r="BP608" s="810"/>
      <c r="BQ608" s="164"/>
      <c r="BR608" s="164"/>
      <c r="BS608" s="202"/>
      <c r="BT608" s="730"/>
      <c r="BU608" s="37"/>
      <c r="BV608" s="37"/>
      <c r="BW608" s="37"/>
      <c r="BX608" s="721"/>
      <c r="BY608" s="37"/>
      <c r="BZ608" s="37"/>
      <c r="CA608" s="37"/>
      <c r="CB608" s="37"/>
      <c r="CC608" s="721"/>
      <c r="CD608" s="37"/>
      <c r="CE608" s="141"/>
      <c r="CF608" s="37"/>
      <c r="CG608" s="730"/>
      <c r="CH608" s="813"/>
      <c r="CI608" s="141"/>
      <c r="CJ608" s="141"/>
      <c r="CK608" s="141"/>
      <c r="CL608" s="721"/>
      <c r="CM608" s="141"/>
      <c r="CN608" s="141"/>
      <c r="CO608" s="141"/>
      <c r="CP608" s="730"/>
      <c r="CQ608" s="141"/>
      <c r="CR608" s="141"/>
      <c r="CS608" s="141"/>
    </row>
    <row r="609" spans="2:97" x14ac:dyDescent="0.3">
      <c r="B609" s="17"/>
      <c r="C609" s="47"/>
      <c r="D609" s="47"/>
      <c r="E609" s="19"/>
      <c r="F609" s="19"/>
      <c r="G609" s="219"/>
      <c r="H609" s="419"/>
      <c r="I609" s="419"/>
      <c r="J609" s="19"/>
      <c r="K609" s="911"/>
      <c r="L609" s="416"/>
      <c r="M609" s="17"/>
      <c r="N609" s="17"/>
      <c r="O609" s="17"/>
      <c r="S609" s="1"/>
      <c r="T609" s="1"/>
      <c r="U609" s="1"/>
      <c r="V609" s="1"/>
      <c r="W609" s="1"/>
      <c r="X609" s="1"/>
      <c r="Y609" s="721"/>
      <c r="Z609" s="1"/>
      <c r="AA609" s="1"/>
      <c r="AB609" s="1"/>
      <c r="AC609" s="1"/>
      <c r="AD609" s="1"/>
      <c r="AE609" s="1"/>
      <c r="AF609" s="721"/>
      <c r="AG609" s="1"/>
      <c r="AH609" s="1"/>
      <c r="AI609" s="1"/>
      <c r="AJ609" s="1"/>
      <c r="AK609" s="1"/>
      <c r="AL609" s="1"/>
      <c r="AM609" s="721"/>
      <c r="AR609" s="721"/>
      <c r="AT609" s="584"/>
      <c r="AU609" s="164"/>
      <c r="AV609" s="164"/>
      <c r="AW609" s="689"/>
      <c r="AX609" s="721"/>
      <c r="AY609" s="584"/>
      <c r="AZ609" s="37"/>
      <c r="BA609" s="37"/>
      <c r="BB609" s="37"/>
      <c r="BC609" s="721"/>
      <c r="BD609" s="813"/>
      <c r="BE609" s="141"/>
      <c r="BF609" s="164"/>
      <c r="BG609" s="164"/>
      <c r="BH609" s="164"/>
      <c r="BI609" s="721"/>
      <c r="BJ609" s="37"/>
      <c r="BK609" s="37"/>
      <c r="BL609" s="37"/>
      <c r="BM609" s="37"/>
      <c r="BN609" s="730"/>
      <c r="BO609" s="947"/>
      <c r="BP609" s="810"/>
      <c r="BQ609" s="164"/>
      <c r="BR609" s="164"/>
      <c r="BS609" s="202"/>
      <c r="BT609" s="730"/>
      <c r="BU609" s="37"/>
      <c r="BV609" s="37"/>
      <c r="BW609" s="37"/>
      <c r="BX609" s="721"/>
      <c r="BY609" s="37"/>
      <c r="BZ609" s="37"/>
      <c r="CA609" s="37"/>
      <c r="CB609" s="37"/>
      <c r="CC609" s="721"/>
      <c r="CD609" s="37"/>
      <c r="CE609" s="141"/>
      <c r="CF609" s="37"/>
      <c r="CG609" s="730"/>
      <c r="CH609" s="813"/>
      <c r="CI609" s="141"/>
      <c r="CJ609" s="141"/>
      <c r="CK609" s="141"/>
      <c r="CL609" s="721"/>
      <c r="CM609" s="141"/>
      <c r="CN609" s="141"/>
      <c r="CO609" s="141"/>
      <c r="CP609" s="730"/>
      <c r="CQ609" s="141"/>
      <c r="CR609" s="141"/>
      <c r="CS609" s="141"/>
    </row>
    <row r="610" spans="2:97" x14ac:dyDescent="0.3">
      <c r="B610" s="17"/>
      <c r="C610" s="47"/>
      <c r="D610" s="47"/>
      <c r="E610" s="19"/>
      <c r="F610" s="19"/>
      <c r="G610" s="219"/>
      <c r="H610" s="419"/>
      <c r="I610" s="419"/>
      <c r="J610" s="19"/>
      <c r="K610" s="911"/>
      <c r="L610" s="416"/>
      <c r="M610" s="17"/>
      <c r="N610" s="17"/>
      <c r="O610" s="17"/>
      <c r="S610" s="1"/>
      <c r="T610" s="1"/>
      <c r="U610" s="1"/>
      <c r="V610" s="1"/>
      <c r="W610" s="1"/>
      <c r="X610" s="1"/>
      <c r="Y610" s="721"/>
      <c r="Z610" s="1"/>
      <c r="AA610" s="1"/>
      <c r="AB610" s="1"/>
      <c r="AC610" s="1"/>
      <c r="AD610" s="1"/>
      <c r="AE610" s="1"/>
      <c r="AF610" s="721"/>
      <c r="AG610" s="1"/>
      <c r="AH610" s="1"/>
      <c r="AI610" s="1"/>
      <c r="AJ610" s="1"/>
      <c r="AK610" s="1"/>
      <c r="AL610" s="1"/>
      <c r="AM610" s="721"/>
      <c r="AR610" s="721"/>
      <c r="AT610" s="584"/>
      <c r="AU610" s="164"/>
      <c r="AV610" s="164"/>
      <c r="AW610" s="689"/>
      <c r="AX610" s="721"/>
      <c r="AY610" s="584"/>
      <c r="AZ610" s="37"/>
      <c r="BA610" s="37"/>
      <c r="BB610" s="37"/>
      <c r="BC610" s="721"/>
      <c r="BD610" s="813"/>
      <c r="BE610" s="141"/>
      <c r="BF610" s="164"/>
      <c r="BG610" s="164"/>
      <c r="BH610" s="164"/>
      <c r="BI610" s="721"/>
      <c r="BJ610" s="37"/>
      <c r="BK610" s="37"/>
      <c r="BL610" s="37"/>
      <c r="BM610" s="37"/>
      <c r="BN610" s="730"/>
      <c r="BO610" s="947"/>
      <c r="BP610" s="810"/>
      <c r="BQ610" s="164"/>
      <c r="BR610" s="164"/>
      <c r="BS610" s="202"/>
      <c r="BT610" s="730"/>
      <c r="BU610" s="37"/>
      <c r="BV610" s="37"/>
      <c r="BW610" s="37"/>
      <c r="BX610" s="721"/>
      <c r="BY610" s="37"/>
      <c r="BZ610" s="37"/>
      <c r="CA610" s="37"/>
      <c r="CB610" s="37"/>
      <c r="CC610" s="721"/>
      <c r="CD610" s="37"/>
      <c r="CE610" s="141"/>
      <c r="CF610" s="37"/>
      <c r="CG610" s="730"/>
      <c r="CH610" s="813"/>
      <c r="CI610" s="141"/>
      <c r="CJ610" s="141"/>
      <c r="CK610" s="141"/>
      <c r="CL610" s="721"/>
      <c r="CM610" s="141"/>
      <c r="CN610" s="141"/>
      <c r="CO610" s="141"/>
      <c r="CP610" s="730"/>
      <c r="CQ610" s="141"/>
      <c r="CR610" s="141"/>
      <c r="CS610" s="141"/>
    </row>
    <row r="611" spans="2:97" x14ac:dyDescent="0.3">
      <c r="B611" s="17"/>
      <c r="C611" s="47"/>
      <c r="D611" s="47"/>
      <c r="E611" s="19"/>
      <c r="F611" s="19"/>
      <c r="G611" s="219"/>
      <c r="H611" s="419"/>
      <c r="I611" s="419"/>
      <c r="J611" s="19"/>
      <c r="K611" s="911"/>
      <c r="L611" s="416"/>
      <c r="M611" s="17"/>
      <c r="N611" s="17"/>
      <c r="O611" s="17"/>
      <c r="S611" s="1"/>
      <c r="T611" s="1"/>
      <c r="U611" s="1"/>
      <c r="V611" s="1"/>
      <c r="W611" s="1"/>
      <c r="X611" s="1"/>
      <c r="Y611" s="721"/>
      <c r="Z611" s="1"/>
      <c r="AA611" s="1"/>
      <c r="AB611" s="1"/>
      <c r="AC611" s="1"/>
      <c r="AD611" s="1"/>
      <c r="AE611" s="1"/>
      <c r="AF611" s="721"/>
      <c r="AG611" s="1"/>
      <c r="AH611" s="1"/>
      <c r="AI611" s="1"/>
      <c r="AJ611" s="1"/>
      <c r="AK611" s="1"/>
      <c r="AL611" s="1"/>
      <c r="AM611" s="721"/>
      <c r="AR611" s="721"/>
      <c r="AT611" s="584"/>
      <c r="AU611" s="164"/>
      <c r="AV611" s="164"/>
      <c r="AW611" s="689"/>
      <c r="AX611" s="721"/>
      <c r="AY611" s="584"/>
      <c r="AZ611" s="37"/>
      <c r="BA611" s="37"/>
      <c r="BB611" s="37"/>
      <c r="BC611" s="721"/>
      <c r="BD611" s="813"/>
      <c r="BE611" s="141"/>
      <c r="BF611" s="164"/>
      <c r="BG611" s="164"/>
      <c r="BH611" s="164"/>
      <c r="BI611" s="721"/>
      <c r="BJ611" s="37"/>
      <c r="BK611" s="37"/>
      <c r="BL611" s="37"/>
      <c r="BM611" s="37"/>
      <c r="BN611" s="730"/>
      <c r="BO611" s="947"/>
      <c r="BP611" s="810"/>
      <c r="BQ611" s="164"/>
      <c r="BR611" s="164"/>
      <c r="BS611" s="202"/>
      <c r="BT611" s="730"/>
      <c r="BU611" s="37"/>
      <c r="BV611" s="37"/>
      <c r="BW611" s="37"/>
      <c r="BX611" s="721"/>
      <c r="BY611" s="37"/>
      <c r="BZ611" s="37"/>
      <c r="CA611" s="37"/>
      <c r="CB611" s="37"/>
      <c r="CC611" s="721"/>
      <c r="CD611" s="37"/>
      <c r="CE611" s="141"/>
      <c r="CF611" s="37"/>
      <c r="CG611" s="730"/>
      <c r="CH611" s="813"/>
      <c r="CI611" s="141"/>
      <c r="CJ611" s="141"/>
      <c r="CK611" s="141"/>
      <c r="CL611" s="721"/>
      <c r="CM611" s="141"/>
      <c r="CN611" s="141"/>
      <c r="CO611" s="141"/>
      <c r="CP611" s="730"/>
      <c r="CQ611" s="141"/>
      <c r="CR611" s="141"/>
      <c r="CS611" s="141"/>
    </row>
    <row r="612" spans="2:97" x14ac:dyDescent="0.3">
      <c r="B612" s="17"/>
      <c r="C612" s="47"/>
      <c r="D612" s="47"/>
      <c r="E612" s="19"/>
      <c r="F612" s="19"/>
      <c r="G612" s="219"/>
      <c r="H612" s="419"/>
      <c r="I612" s="419"/>
      <c r="J612" s="19"/>
      <c r="K612" s="911"/>
      <c r="L612" s="416"/>
      <c r="M612" s="17"/>
      <c r="N612" s="17"/>
      <c r="O612" s="17"/>
      <c r="S612" s="1"/>
      <c r="T612" s="1"/>
      <c r="U612" s="1"/>
      <c r="V612" s="1"/>
      <c r="W612" s="1"/>
      <c r="X612" s="1"/>
      <c r="Y612" s="721"/>
      <c r="Z612" s="1"/>
      <c r="AA612" s="1"/>
      <c r="AB612" s="1"/>
      <c r="AC612" s="1"/>
      <c r="AD612" s="1"/>
      <c r="AE612" s="1"/>
      <c r="AF612" s="721"/>
      <c r="AG612" s="1"/>
      <c r="AH612" s="1"/>
      <c r="AI612" s="1"/>
      <c r="AJ612" s="1"/>
      <c r="AK612" s="1"/>
      <c r="AL612" s="1"/>
      <c r="AM612" s="721"/>
      <c r="AR612" s="721"/>
      <c r="AT612" s="584"/>
      <c r="AU612" s="164"/>
      <c r="AV612" s="164"/>
      <c r="AW612" s="689"/>
      <c r="AX612" s="721"/>
      <c r="AY612" s="584"/>
      <c r="AZ612" s="37"/>
      <c r="BA612" s="37"/>
      <c r="BB612" s="37"/>
      <c r="BC612" s="721"/>
      <c r="BD612" s="813"/>
      <c r="BE612" s="141"/>
      <c r="BF612" s="164"/>
      <c r="BG612" s="164"/>
      <c r="BH612" s="164"/>
      <c r="BI612" s="721"/>
      <c r="BJ612" s="37"/>
      <c r="BK612" s="37"/>
      <c r="BL612" s="37"/>
      <c r="BM612" s="37"/>
      <c r="BN612" s="730"/>
      <c r="BO612" s="947"/>
      <c r="BP612" s="810"/>
      <c r="BQ612" s="164"/>
      <c r="BR612" s="164"/>
      <c r="BS612" s="202"/>
      <c r="BT612" s="730"/>
      <c r="BU612" s="37"/>
      <c r="BV612" s="37"/>
      <c r="BW612" s="37"/>
      <c r="BX612" s="721"/>
      <c r="BY612" s="37"/>
      <c r="BZ612" s="37"/>
      <c r="CA612" s="37"/>
      <c r="CB612" s="37"/>
      <c r="CC612" s="721"/>
      <c r="CD612" s="37"/>
      <c r="CE612" s="141"/>
      <c r="CF612" s="37"/>
      <c r="CG612" s="730"/>
      <c r="CH612" s="813"/>
      <c r="CI612" s="141"/>
      <c r="CJ612" s="141"/>
      <c r="CK612" s="141"/>
      <c r="CL612" s="721"/>
      <c r="CM612" s="141"/>
      <c r="CN612" s="141"/>
      <c r="CO612" s="141"/>
      <c r="CP612" s="730"/>
      <c r="CQ612" s="141"/>
      <c r="CR612" s="141"/>
      <c r="CS612" s="141"/>
    </row>
    <row r="613" spans="2:97" x14ac:dyDescent="0.3">
      <c r="B613" s="17"/>
      <c r="C613" s="47"/>
      <c r="D613" s="47"/>
      <c r="E613" s="19"/>
      <c r="F613" s="19"/>
      <c r="G613" s="219"/>
      <c r="H613" s="419"/>
      <c r="I613" s="419"/>
      <c r="J613" s="19"/>
      <c r="K613" s="911"/>
      <c r="L613" s="416"/>
      <c r="M613" s="17"/>
      <c r="N613" s="17"/>
      <c r="O613" s="17"/>
      <c r="S613" s="1"/>
      <c r="T613" s="1"/>
      <c r="U613" s="1"/>
      <c r="V613" s="1"/>
      <c r="W613" s="1"/>
      <c r="X613" s="1"/>
      <c r="Y613" s="721"/>
      <c r="Z613" s="1"/>
      <c r="AA613" s="1"/>
      <c r="AB613" s="1"/>
      <c r="AC613" s="1"/>
      <c r="AD613" s="1"/>
      <c r="AE613" s="1"/>
      <c r="AF613" s="721"/>
      <c r="AG613" s="1"/>
      <c r="AH613" s="1"/>
      <c r="AI613" s="1"/>
      <c r="AJ613" s="1"/>
      <c r="AK613" s="1"/>
      <c r="AL613" s="1"/>
      <c r="AM613" s="721"/>
      <c r="AR613" s="721"/>
      <c r="AT613" s="584"/>
      <c r="AU613" s="164"/>
      <c r="AV613" s="164"/>
      <c r="AW613" s="689"/>
      <c r="AX613" s="721"/>
      <c r="AY613" s="584"/>
      <c r="AZ613" s="37"/>
      <c r="BA613" s="37"/>
      <c r="BB613" s="37"/>
      <c r="BC613" s="721"/>
      <c r="BD613" s="813"/>
      <c r="BE613" s="141"/>
      <c r="BF613" s="164"/>
      <c r="BG613" s="164"/>
      <c r="BH613" s="164"/>
      <c r="BI613" s="721"/>
      <c r="BJ613" s="37"/>
      <c r="BK613" s="37"/>
      <c r="BL613" s="37"/>
      <c r="BM613" s="37"/>
      <c r="BN613" s="730"/>
      <c r="BO613" s="947"/>
      <c r="BP613" s="810"/>
      <c r="BQ613" s="164"/>
      <c r="BR613" s="164"/>
      <c r="BS613" s="202"/>
      <c r="BT613" s="730"/>
      <c r="BU613" s="37"/>
      <c r="BV613" s="37"/>
      <c r="BW613" s="37"/>
      <c r="BX613" s="721"/>
      <c r="BY613" s="37"/>
      <c r="BZ613" s="37"/>
      <c r="CA613" s="37"/>
      <c r="CB613" s="37"/>
      <c r="CC613" s="721"/>
      <c r="CD613" s="37"/>
      <c r="CE613" s="141"/>
      <c r="CF613" s="37"/>
      <c r="CG613" s="730"/>
      <c r="CH613" s="813"/>
      <c r="CI613" s="141"/>
      <c r="CJ613" s="141"/>
      <c r="CK613" s="141"/>
      <c r="CL613" s="721"/>
      <c r="CM613" s="141"/>
      <c r="CN613" s="141"/>
      <c r="CO613" s="141"/>
      <c r="CP613" s="730"/>
      <c r="CQ613" s="141"/>
      <c r="CR613" s="141"/>
      <c r="CS613" s="141"/>
    </row>
    <row r="614" spans="2:97" x14ac:dyDescent="0.3">
      <c r="B614" s="17"/>
      <c r="C614" s="47"/>
      <c r="D614" s="47"/>
      <c r="E614" s="19"/>
      <c r="F614" s="19"/>
      <c r="G614" s="219"/>
      <c r="H614" s="419"/>
      <c r="I614" s="419"/>
      <c r="J614" s="19"/>
      <c r="K614" s="911"/>
      <c r="L614" s="416"/>
      <c r="M614" s="17"/>
      <c r="N614" s="17"/>
      <c r="O614" s="17"/>
      <c r="S614" s="1"/>
      <c r="T614" s="1"/>
      <c r="U614" s="1"/>
      <c r="V614" s="1"/>
      <c r="W614" s="1"/>
      <c r="X614" s="1"/>
      <c r="Y614" s="721"/>
      <c r="Z614" s="1"/>
      <c r="AA614" s="1"/>
      <c r="AB614" s="1"/>
      <c r="AC614" s="1"/>
      <c r="AD614" s="1"/>
      <c r="AE614" s="1"/>
      <c r="AF614" s="721"/>
      <c r="AG614" s="1"/>
      <c r="AH614" s="1"/>
      <c r="AI614" s="1"/>
      <c r="AJ614" s="1"/>
      <c r="AK614" s="1"/>
      <c r="AL614" s="1"/>
      <c r="AM614" s="721"/>
      <c r="AR614" s="721"/>
      <c r="AT614" s="584"/>
      <c r="AU614" s="164"/>
      <c r="AV614" s="164"/>
      <c r="AW614" s="689"/>
      <c r="AX614" s="721"/>
      <c r="AY614" s="584"/>
      <c r="AZ614" s="37"/>
      <c r="BA614" s="37"/>
      <c r="BB614" s="37"/>
      <c r="BC614" s="721"/>
      <c r="BD614" s="813"/>
      <c r="BE614" s="141"/>
      <c r="BF614" s="164"/>
      <c r="BG614" s="164"/>
      <c r="BH614" s="164"/>
      <c r="BI614" s="721"/>
      <c r="BJ614" s="37"/>
      <c r="BK614" s="37"/>
      <c r="BL614" s="37"/>
      <c r="BM614" s="37"/>
      <c r="BN614" s="730"/>
      <c r="BO614" s="947"/>
      <c r="BP614" s="810"/>
      <c r="BQ614" s="164"/>
      <c r="BR614" s="164"/>
      <c r="BS614" s="202"/>
      <c r="BT614" s="730"/>
      <c r="BU614" s="37"/>
      <c r="BV614" s="37"/>
      <c r="BW614" s="37"/>
      <c r="BX614" s="721"/>
      <c r="BY614" s="37"/>
      <c r="BZ614" s="37"/>
      <c r="CA614" s="37"/>
      <c r="CB614" s="37"/>
      <c r="CC614" s="721"/>
      <c r="CD614" s="37"/>
      <c r="CE614" s="141"/>
      <c r="CF614" s="37"/>
      <c r="CG614" s="730"/>
      <c r="CH614" s="813"/>
      <c r="CI614" s="141"/>
      <c r="CJ614" s="141"/>
      <c r="CK614" s="141"/>
      <c r="CL614" s="721"/>
      <c r="CM614" s="141"/>
      <c r="CN614" s="141"/>
      <c r="CO614" s="141"/>
      <c r="CP614" s="730"/>
      <c r="CQ614" s="141"/>
      <c r="CR614" s="141"/>
      <c r="CS614" s="141"/>
    </row>
    <row r="615" spans="2:97" x14ac:dyDescent="0.3">
      <c r="B615" s="17"/>
      <c r="C615" s="47"/>
      <c r="D615" s="47"/>
      <c r="E615" s="19"/>
      <c r="F615" s="19"/>
      <c r="G615" s="219"/>
      <c r="H615" s="419"/>
      <c r="I615" s="419"/>
      <c r="J615" s="19"/>
      <c r="K615" s="911"/>
      <c r="L615" s="416"/>
      <c r="M615" s="17"/>
      <c r="N615" s="17"/>
      <c r="O615" s="17"/>
      <c r="S615" s="1"/>
      <c r="T615" s="1"/>
      <c r="U615" s="1"/>
      <c r="V615" s="1"/>
      <c r="W615" s="1"/>
      <c r="X615" s="1"/>
      <c r="Y615" s="721"/>
      <c r="Z615" s="1"/>
      <c r="AA615" s="1"/>
      <c r="AB615" s="1"/>
      <c r="AC615" s="1"/>
      <c r="AD615" s="1"/>
      <c r="AE615" s="1"/>
      <c r="AF615" s="721"/>
      <c r="AG615" s="1"/>
      <c r="AH615" s="1"/>
      <c r="AI615" s="1"/>
      <c r="AJ615" s="1"/>
      <c r="AK615" s="1"/>
      <c r="AL615" s="1"/>
      <c r="AM615" s="721"/>
      <c r="AR615" s="721"/>
      <c r="AT615" s="584"/>
      <c r="AU615" s="164"/>
      <c r="AV615" s="164"/>
      <c r="AW615" s="689"/>
      <c r="AX615" s="721"/>
      <c r="AY615" s="584"/>
      <c r="AZ615" s="37"/>
      <c r="BA615" s="37"/>
      <c r="BB615" s="37"/>
      <c r="BC615" s="721"/>
      <c r="BD615" s="813"/>
      <c r="BE615" s="141"/>
      <c r="BF615" s="164"/>
      <c r="BG615" s="164"/>
      <c r="BH615" s="164"/>
      <c r="BI615" s="721"/>
      <c r="BJ615" s="37"/>
      <c r="BK615" s="37"/>
      <c r="BL615" s="37"/>
      <c r="BM615" s="37"/>
      <c r="BN615" s="730"/>
      <c r="BO615" s="947"/>
      <c r="BP615" s="810"/>
      <c r="BQ615" s="164"/>
      <c r="BR615" s="164"/>
      <c r="BS615" s="202"/>
      <c r="BT615" s="730"/>
      <c r="BU615" s="37"/>
      <c r="BV615" s="37"/>
      <c r="BW615" s="37"/>
      <c r="BX615" s="721"/>
      <c r="BY615" s="37"/>
      <c r="BZ615" s="37"/>
      <c r="CA615" s="37"/>
      <c r="CB615" s="37"/>
      <c r="CC615" s="721"/>
      <c r="CD615" s="37"/>
      <c r="CE615" s="141"/>
      <c r="CF615" s="37"/>
      <c r="CG615" s="730"/>
      <c r="CH615" s="813"/>
      <c r="CI615" s="141"/>
      <c r="CJ615" s="141"/>
      <c r="CK615" s="141"/>
      <c r="CL615" s="721"/>
      <c r="CM615" s="141"/>
      <c r="CN615" s="141"/>
      <c r="CO615" s="141"/>
      <c r="CP615" s="730"/>
      <c r="CQ615" s="141"/>
      <c r="CR615" s="141"/>
      <c r="CS615" s="141"/>
    </row>
    <row r="616" spans="2:97" x14ac:dyDescent="0.3">
      <c r="B616" s="17"/>
      <c r="C616" s="47"/>
      <c r="D616" s="47"/>
      <c r="E616" s="19"/>
      <c r="F616" s="19"/>
      <c r="G616" s="219"/>
      <c r="H616" s="419"/>
      <c r="I616" s="419"/>
      <c r="J616" s="19"/>
      <c r="K616" s="911"/>
      <c r="L616" s="416"/>
      <c r="M616" s="17"/>
      <c r="N616" s="17"/>
      <c r="O616" s="17"/>
      <c r="S616" s="1"/>
      <c r="T616" s="1"/>
      <c r="U616" s="1"/>
      <c r="V616" s="1"/>
      <c r="W616" s="1"/>
      <c r="X616" s="1"/>
      <c r="Y616" s="721"/>
      <c r="Z616" s="1"/>
      <c r="AA616" s="1"/>
      <c r="AB616" s="1"/>
      <c r="AC616" s="1"/>
      <c r="AD616" s="1"/>
      <c r="AE616" s="1"/>
      <c r="AF616" s="721"/>
      <c r="AG616" s="1"/>
      <c r="AH616" s="1"/>
      <c r="AI616" s="1"/>
      <c r="AJ616" s="1"/>
      <c r="AK616" s="1"/>
      <c r="AL616" s="1"/>
      <c r="AM616" s="721"/>
      <c r="AR616" s="721"/>
      <c r="AT616" s="584"/>
      <c r="AU616" s="164"/>
      <c r="AV616" s="164"/>
      <c r="AW616" s="689"/>
      <c r="AX616" s="721"/>
      <c r="AY616" s="584"/>
      <c r="AZ616" s="37"/>
      <c r="BA616" s="37"/>
      <c r="BB616" s="37"/>
      <c r="BC616" s="721"/>
      <c r="BD616" s="813"/>
      <c r="BE616" s="141"/>
      <c r="BF616" s="164"/>
      <c r="BG616" s="164"/>
      <c r="BH616" s="164"/>
      <c r="BI616" s="721"/>
      <c r="BJ616" s="37"/>
      <c r="BK616" s="37"/>
      <c r="BL616" s="37"/>
      <c r="BM616" s="37"/>
      <c r="BN616" s="730"/>
      <c r="BO616" s="947"/>
      <c r="BP616" s="810"/>
      <c r="BQ616" s="164"/>
      <c r="BR616" s="164"/>
      <c r="BS616" s="202"/>
      <c r="BT616" s="730"/>
      <c r="BU616" s="37"/>
      <c r="BV616" s="37"/>
      <c r="BW616" s="37"/>
      <c r="BX616" s="721"/>
      <c r="BY616" s="37"/>
      <c r="BZ616" s="37"/>
      <c r="CA616" s="37"/>
      <c r="CB616" s="37"/>
      <c r="CC616" s="721"/>
      <c r="CD616" s="37"/>
      <c r="CE616" s="141"/>
      <c r="CF616" s="37"/>
      <c r="CG616" s="730"/>
      <c r="CH616" s="813"/>
      <c r="CI616" s="141"/>
      <c r="CJ616" s="141"/>
      <c r="CK616" s="141"/>
      <c r="CL616" s="721"/>
      <c r="CM616" s="141"/>
      <c r="CN616" s="141"/>
      <c r="CO616" s="141"/>
      <c r="CP616" s="730"/>
      <c r="CQ616" s="141"/>
      <c r="CR616" s="141"/>
      <c r="CS616" s="141"/>
    </row>
    <row r="617" spans="2:97" x14ac:dyDescent="0.3">
      <c r="B617" s="17"/>
      <c r="C617" s="47"/>
      <c r="D617" s="47"/>
      <c r="E617" s="19"/>
      <c r="F617" s="19"/>
      <c r="G617" s="219"/>
      <c r="H617" s="419"/>
      <c r="I617" s="419"/>
      <c r="J617" s="19"/>
      <c r="K617" s="911"/>
      <c r="L617" s="416"/>
      <c r="M617" s="17"/>
      <c r="N617" s="17"/>
      <c r="O617" s="17"/>
      <c r="S617" s="1"/>
      <c r="T617" s="1"/>
      <c r="U617" s="1"/>
      <c r="V617" s="1"/>
      <c r="W617" s="1"/>
      <c r="X617" s="1"/>
      <c r="Y617" s="721"/>
      <c r="Z617" s="1"/>
      <c r="AA617" s="1"/>
      <c r="AB617" s="1"/>
      <c r="AC617" s="1"/>
      <c r="AD617" s="1"/>
      <c r="AE617" s="1"/>
      <c r="AF617" s="721"/>
      <c r="AG617" s="1"/>
      <c r="AH617" s="1"/>
      <c r="AI617" s="1"/>
      <c r="AJ617" s="1"/>
      <c r="AK617" s="1"/>
      <c r="AL617" s="1"/>
      <c r="AM617" s="721"/>
      <c r="AR617" s="721"/>
      <c r="AT617" s="584"/>
      <c r="AU617" s="164"/>
      <c r="AV617" s="164"/>
      <c r="AW617" s="689"/>
      <c r="AX617" s="721"/>
      <c r="AY617" s="584"/>
      <c r="AZ617" s="37"/>
      <c r="BA617" s="37"/>
      <c r="BB617" s="37"/>
      <c r="BC617" s="721"/>
      <c r="BD617" s="813"/>
      <c r="BE617" s="141"/>
      <c r="BF617" s="164"/>
      <c r="BG617" s="164"/>
      <c r="BH617" s="164"/>
      <c r="BI617" s="721"/>
      <c r="BJ617" s="37"/>
      <c r="BK617" s="37"/>
      <c r="BL617" s="37"/>
      <c r="BM617" s="37"/>
      <c r="BN617" s="730"/>
      <c r="BO617" s="947"/>
      <c r="BP617" s="810"/>
      <c r="BQ617" s="164"/>
      <c r="BR617" s="164"/>
      <c r="BS617" s="202"/>
      <c r="BT617" s="730"/>
      <c r="BU617" s="37"/>
      <c r="BV617" s="37"/>
      <c r="BW617" s="37"/>
      <c r="BX617" s="721"/>
      <c r="BY617" s="37"/>
      <c r="BZ617" s="37"/>
      <c r="CA617" s="37"/>
      <c r="CB617" s="37"/>
      <c r="CC617" s="721"/>
      <c r="CD617" s="37"/>
      <c r="CE617" s="141"/>
      <c r="CF617" s="37"/>
      <c r="CG617" s="730"/>
      <c r="CH617" s="813"/>
      <c r="CI617" s="141"/>
      <c r="CJ617" s="141"/>
      <c r="CK617" s="141"/>
      <c r="CL617" s="721"/>
      <c r="CM617" s="141"/>
      <c r="CN617" s="141"/>
      <c r="CO617" s="141"/>
      <c r="CP617" s="730"/>
      <c r="CQ617" s="141"/>
      <c r="CR617" s="141"/>
      <c r="CS617" s="141"/>
    </row>
    <row r="618" spans="2:97" x14ac:dyDescent="0.3">
      <c r="B618" s="17"/>
      <c r="C618" s="47"/>
      <c r="D618" s="47"/>
      <c r="E618" s="19"/>
      <c r="F618" s="19"/>
      <c r="G618" s="219"/>
      <c r="H618" s="419"/>
      <c r="I618" s="419"/>
      <c r="J618" s="19"/>
      <c r="K618" s="911"/>
      <c r="L618" s="416"/>
      <c r="M618" s="17"/>
      <c r="N618" s="17"/>
      <c r="O618" s="17"/>
      <c r="S618" s="1"/>
      <c r="T618" s="1"/>
      <c r="U618" s="1"/>
      <c r="V618" s="1"/>
      <c r="W618" s="1"/>
      <c r="X618" s="1"/>
      <c r="Y618" s="721"/>
      <c r="Z618" s="1"/>
      <c r="AA618" s="1"/>
      <c r="AB618" s="1"/>
      <c r="AC618" s="1"/>
      <c r="AD618" s="1"/>
      <c r="AE618" s="1"/>
      <c r="AF618" s="721"/>
      <c r="AG618" s="1"/>
      <c r="AH618" s="1"/>
      <c r="AI618" s="1"/>
      <c r="AJ618" s="1"/>
      <c r="AK618" s="1"/>
      <c r="AL618" s="1"/>
      <c r="AM618" s="721"/>
      <c r="AR618" s="721"/>
      <c r="AT618" s="584"/>
      <c r="AU618" s="164"/>
      <c r="AV618" s="164"/>
      <c r="AW618" s="689"/>
      <c r="AX618" s="721"/>
      <c r="AY618" s="584"/>
      <c r="AZ618" s="37"/>
      <c r="BA618" s="37"/>
      <c r="BB618" s="37"/>
      <c r="BC618" s="721"/>
      <c r="BD618" s="813"/>
      <c r="BE618" s="141"/>
      <c r="BF618" s="164"/>
      <c r="BG618" s="164"/>
      <c r="BH618" s="164"/>
      <c r="BI618" s="721"/>
      <c r="BJ618" s="37"/>
      <c r="BK618" s="37"/>
      <c r="BL618" s="37"/>
      <c r="BM618" s="37"/>
      <c r="BN618" s="730"/>
      <c r="BO618" s="947"/>
      <c r="BP618" s="810"/>
      <c r="BQ618" s="164"/>
      <c r="BR618" s="164"/>
      <c r="BS618" s="202"/>
      <c r="BT618" s="730"/>
      <c r="BU618" s="37"/>
      <c r="BV618" s="37"/>
      <c r="BW618" s="37"/>
      <c r="BX618" s="721"/>
      <c r="BY618" s="37"/>
      <c r="BZ618" s="37"/>
      <c r="CA618" s="37"/>
      <c r="CB618" s="37"/>
      <c r="CC618" s="721"/>
      <c r="CD618" s="37"/>
      <c r="CE618" s="141"/>
      <c r="CF618" s="37"/>
      <c r="CG618" s="730"/>
      <c r="CH618" s="813"/>
      <c r="CI618" s="141"/>
      <c r="CJ618" s="141"/>
      <c r="CK618" s="141"/>
      <c r="CL618" s="721"/>
      <c r="CM618" s="141"/>
      <c r="CN618" s="141"/>
      <c r="CO618" s="141"/>
      <c r="CP618" s="730"/>
      <c r="CQ618" s="141"/>
      <c r="CR618" s="141"/>
      <c r="CS618" s="141"/>
    </row>
    <row r="619" spans="2:97" x14ac:dyDescent="0.3">
      <c r="B619" s="17"/>
      <c r="C619" s="47"/>
      <c r="D619" s="47"/>
      <c r="E619" s="19"/>
      <c r="F619" s="19"/>
      <c r="G619" s="219"/>
      <c r="H619" s="419"/>
      <c r="I619" s="419"/>
      <c r="J619" s="19"/>
      <c r="K619" s="911"/>
      <c r="L619" s="416"/>
      <c r="M619" s="17"/>
      <c r="N619" s="17"/>
      <c r="O619" s="17"/>
      <c r="S619" s="1"/>
      <c r="T619" s="1"/>
      <c r="U619" s="1"/>
      <c r="V619" s="1"/>
      <c r="W619" s="1"/>
      <c r="X619" s="1"/>
      <c r="Y619" s="721"/>
      <c r="Z619" s="1"/>
      <c r="AA619" s="1"/>
      <c r="AB619" s="1"/>
      <c r="AC619" s="1"/>
      <c r="AD619" s="1"/>
      <c r="AE619" s="1"/>
      <c r="AF619" s="721"/>
      <c r="AG619" s="1"/>
      <c r="AH619" s="1"/>
      <c r="AI619" s="1"/>
      <c r="AJ619" s="1"/>
      <c r="AK619" s="1"/>
      <c r="AL619" s="1"/>
      <c r="AM619" s="721"/>
      <c r="AR619" s="721"/>
      <c r="AT619" s="584"/>
      <c r="AU619" s="164"/>
      <c r="AV619" s="164"/>
      <c r="AW619" s="689"/>
      <c r="AX619" s="721"/>
      <c r="AY619" s="584"/>
      <c r="AZ619" s="37"/>
      <c r="BA619" s="37"/>
      <c r="BB619" s="37"/>
      <c r="BC619" s="721"/>
      <c r="BD619" s="813"/>
      <c r="BE619" s="141"/>
      <c r="BF619" s="164"/>
      <c r="BG619" s="164"/>
      <c r="BH619" s="164"/>
      <c r="BI619" s="721"/>
      <c r="BJ619" s="37"/>
      <c r="BK619" s="37"/>
      <c r="BL619" s="37"/>
      <c r="BM619" s="37"/>
      <c r="BN619" s="730"/>
      <c r="BO619" s="947"/>
      <c r="BP619" s="810"/>
      <c r="BQ619" s="164"/>
      <c r="BR619" s="164"/>
      <c r="BS619" s="202"/>
      <c r="BT619" s="730"/>
      <c r="BU619" s="37"/>
      <c r="BV619" s="37"/>
      <c r="BW619" s="37"/>
      <c r="BX619" s="721"/>
      <c r="BY619" s="37"/>
      <c r="BZ619" s="37"/>
      <c r="CA619" s="37"/>
      <c r="CB619" s="37"/>
      <c r="CC619" s="721"/>
      <c r="CD619" s="37"/>
      <c r="CE619" s="141"/>
      <c r="CF619" s="37"/>
      <c r="CG619" s="730"/>
      <c r="CH619" s="813"/>
      <c r="CI619" s="141"/>
      <c r="CJ619" s="141"/>
      <c r="CK619" s="141"/>
      <c r="CL619" s="721"/>
      <c r="CM619" s="141"/>
      <c r="CN619" s="141"/>
      <c r="CO619" s="141"/>
      <c r="CP619" s="730"/>
      <c r="CQ619" s="141"/>
      <c r="CR619" s="141"/>
      <c r="CS619" s="141"/>
    </row>
    <row r="620" spans="2:97" x14ac:dyDescent="0.3">
      <c r="B620" s="17"/>
      <c r="C620" s="47"/>
      <c r="D620" s="47"/>
      <c r="E620" s="19"/>
      <c r="F620" s="19"/>
      <c r="G620" s="219"/>
      <c r="H620" s="419"/>
      <c r="I620" s="419"/>
      <c r="J620" s="19"/>
      <c r="K620" s="911"/>
      <c r="L620" s="416"/>
      <c r="M620" s="17"/>
      <c r="N620" s="17"/>
      <c r="O620" s="17"/>
      <c r="S620" s="1"/>
      <c r="T620" s="1"/>
      <c r="U620" s="1"/>
      <c r="V620" s="1"/>
      <c r="W620" s="1"/>
      <c r="X620" s="1"/>
      <c r="Y620" s="721"/>
      <c r="Z620" s="1"/>
      <c r="AA620" s="1"/>
      <c r="AB620" s="1"/>
      <c r="AC620" s="1"/>
      <c r="AD620" s="1"/>
      <c r="AE620" s="1"/>
      <c r="AF620" s="721"/>
      <c r="AG620" s="1"/>
      <c r="AH620" s="1"/>
      <c r="AI620" s="1"/>
      <c r="AJ620" s="1"/>
      <c r="AK620" s="1"/>
      <c r="AL620" s="1"/>
      <c r="AM620" s="721"/>
      <c r="AR620" s="721"/>
      <c r="AT620" s="584"/>
      <c r="AU620" s="164"/>
      <c r="AV620" s="164"/>
      <c r="AW620" s="689"/>
      <c r="AX620" s="721"/>
      <c r="AY620" s="584"/>
      <c r="AZ620" s="37"/>
      <c r="BA620" s="37"/>
      <c r="BB620" s="37"/>
      <c r="BC620" s="721"/>
      <c r="BD620" s="813"/>
      <c r="BE620" s="141"/>
      <c r="BF620" s="164"/>
      <c r="BG620" s="164"/>
      <c r="BH620" s="164"/>
      <c r="BI620" s="721"/>
      <c r="BJ620" s="37"/>
      <c r="BK620" s="37"/>
      <c r="BL620" s="37"/>
      <c r="BM620" s="37"/>
      <c r="BN620" s="730"/>
      <c r="BO620" s="947"/>
      <c r="BP620" s="810"/>
      <c r="BQ620" s="164"/>
      <c r="BR620" s="164"/>
      <c r="BS620" s="202"/>
      <c r="BT620" s="730"/>
      <c r="BU620" s="37"/>
      <c r="BV620" s="37"/>
      <c r="BW620" s="37"/>
      <c r="BX620" s="721"/>
      <c r="BY620" s="37"/>
      <c r="BZ620" s="37"/>
      <c r="CA620" s="37"/>
      <c r="CB620" s="37"/>
      <c r="CC620" s="721"/>
      <c r="CD620" s="37"/>
      <c r="CE620" s="141"/>
      <c r="CF620" s="37"/>
      <c r="CG620" s="730"/>
      <c r="CH620" s="813"/>
      <c r="CI620" s="141"/>
      <c r="CJ620" s="141"/>
      <c r="CK620" s="141"/>
      <c r="CL620" s="721"/>
      <c r="CM620" s="141"/>
      <c r="CN620" s="141"/>
      <c r="CO620" s="141"/>
      <c r="CP620" s="730"/>
      <c r="CQ620" s="141"/>
      <c r="CR620" s="141"/>
      <c r="CS620" s="141"/>
    </row>
    <row r="621" spans="2:97" x14ac:dyDescent="0.3">
      <c r="B621" s="17"/>
      <c r="C621" s="47"/>
      <c r="D621" s="47"/>
      <c r="E621" s="19"/>
      <c r="F621" s="19"/>
      <c r="G621" s="219"/>
      <c r="H621" s="419"/>
      <c r="I621" s="419"/>
      <c r="J621" s="19"/>
      <c r="K621" s="911"/>
      <c r="L621" s="416"/>
      <c r="M621" s="17"/>
      <c r="N621" s="17"/>
      <c r="O621" s="17"/>
      <c r="S621" s="1"/>
      <c r="T621" s="1"/>
      <c r="U621" s="1"/>
      <c r="V621" s="1"/>
      <c r="W621" s="1"/>
      <c r="X621" s="1"/>
      <c r="Y621" s="721"/>
      <c r="Z621" s="1"/>
      <c r="AA621" s="1"/>
      <c r="AB621" s="1"/>
      <c r="AC621" s="1"/>
      <c r="AD621" s="1"/>
      <c r="AE621" s="1"/>
      <c r="AF621" s="721"/>
      <c r="AG621" s="1"/>
      <c r="AH621" s="1"/>
      <c r="AI621" s="1"/>
      <c r="AJ621" s="1"/>
      <c r="AK621" s="1"/>
      <c r="AL621" s="1"/>
      <c r="AM621" s="721"/>
      <c r="AR621" s="721"/>
      <c r="AT621" s="584"/>
      <c r="AU621" s="164"/>
      <c r="AV621" s="164"/>
      <c r="AW621" s="689"/>
      <c r="AX621" s="721"/>
      <c r="AY621" s="584"/>
      <c r="AZ621" s="37"/>
      <c r="BA621" s="37"/>
      <c r="BB621" s="37"/>
      <c r="BC621" s="721"/>
      <c r="BD621" s="813"/>
      <c r="BE621" s="141"/>
      <c r="BF621" s="164"/>
      <c r="BG621" s="164"/>
      <c r="BH621" s="164"/>
      <c r="BI621" s="721"/>
      <c r="BJ621" s="37"/>
      <c r="BK621" s="37"/>
      <c r="BL621" s="37"/>
      <c r="BM621" s="37"/>
      <c r="BN621" s="730"/>
      <c r="BO621" s="947"/>
      <c r="BP621" s="810"/>
      <c r="BQ621" s="164"/>
      <c r="BR621" s="164"/>
      <c r="BS621" s="202"/>
      <c r="BT621" s="730"/>
      <c r="BU621" s="37"/>
      <c r="BV621" s="37"/>
      <c r="BW621" s="37"/>
      <c r="BX621" s="721"/>
      <c r="BY621" s="37"/>
      <c r="BZ621" s="37"/>
      <c r="CA621" s="37"/>
      <c r="CB621" s="37"/>
      <c r="CC621" s="721"/>
      <c r="CD621" s="37"/>
      <c r="CE621" s="141"/>
      <c r="CF621" s="37"/>
      <c r="CG621" s="730"/>
      <c r="CH621" s="813"/>
      <c r="CI621" s="141"/>
      <c r="CJ621" s="141"/>
      <c r="CK621" s="141"/>
      <c r="CL621" s="721"/>
      <c r="CM621" s="141"/>
      <c r="CN621" s="141"/>
      <c r="CO621" s="141"/>
      <c r="CP621" s="730"/>
      <c r="CQ621" s="141"/>
      <c r="CR621" s="141"/>
      <c r="CS621" s="141"/>
    </row>
    <row r="622" spans="2:97" x14ac:dyDescent="0.3">
      <c r="B622" s="17"/>
      <c r="C622" s="47"/>
      <c r="D622" s="47"/>
      <c r="E622" s="19"/>
      <c r="F622" s="19"/>
      <c r="G622" s="219"/>
      <c r="H622" s="419"/>
      <c r="I622" s="419"/>
      <c r="J622" s="19"/>
      <c r="K622" s="911"/>
      <c r="L622" s="416"/>
      <c r="M622" s="17"/>
      <c r="N622" s="17"/>
      <c r="O622" s="17"/>
      <c r="S622" s="1"/>
      <c r="T622" s="1"/>
      <c r="U622" s="1"/>
      <c r="V622" s="1"/>
      <c r="W622" s="1"/>
      <c r="X622" s="1"/>
      <c r="Y622" s="721"/>
      <c r="Z622" s="1"/>
      <c r="AA622" s="1"/>
      <c r="AB622" s="1"/>
      <c r="AC622" s="1"/>
      <c r="AD622" s="1"/>
      <c r="AE622" s="1"/>
      <c r="AF622" s="721"/>
      <c r="AG622" s="1"/>
      <c r="AH622" s="1"/>
      <c r="AI622" s="1"/>
      <c r="AJ622" s="1"/>
      <c r="AK622" s="1"/>
      <c r="AL622" s="1"/>
      <c r="AM622" s="721"/>
      <c r="AR622" s="721"/>
      <c r="AT622" s="584"/>
      <c r="AU622" s="164"/>
      <c r="AV622" s="164"/>
      <c r="AW622" s="689"/>
      <c r="AX622" s="721"/>
      <c r="AY622" s="584"/>
      <c r="AZ622" s="37"/>
      <c r="BA622" s="37"/>
      <c r="BB622" s="37"/>
      <c r="BC622" s="721"/>
      <c r="BD622" s="813"/>
      <c r="BE622" s="141"/>
      <c r="BF622" s="164"/>
      <c r="BG622" s="164"/>
      <c r="BH622" s="164"/>
      <c r="BI622" s="721"/>
      <c r="BJ622" s="37"/>
      <c r="BK622" s="37"/>
      <c r="BL622" s="37"/>
      <c r="BM622" s="37"/>
      <c r="BN622" s="730"/>
      <c r="BO622" s="947"/>
      <c r="BP622" s="810"/>
      <c r="BQ622" s="164"/>
      <c r="BR622" s="164"/>
      <c r="BS622" s="202"/>
      <c r="BT622" s="730"/>
      <c r="BU622" s="37"/>
      <c r="BV622" s="37"/>
      <c r="BW622" s="37"/>
      <c r="BX622" s="721"/>
      <c r="BY622" s="37"/>
      <c r="BZ622" s="37"/>
      <c r="CA622" s="37"/>
      <c r="CB622" s="37"/>
      <c r="CC622" s="721"/>
      <c r="CD622" s="37"/>
      <c r="CE622" s="141"/>
      <c r="CF622" s="37"/>
      <c r="CG622" s="730"/>
      <c r="CH622" s="813"/>
      <c r="CI622" s="141"/>
      <c r="CJ622" s="141"/>
      <c r="CK622" s="141"/>
      <c r="CL622" s="721"/>
      <c r="CM622" s="141"/>
      <c r="CN622" s="141"/>
      <c r="CO622" s="141"/>
      <c r="CP622" s="730"/>
      <c r="CQ622" s="141"/>
      <c r="CR622" s="141"/>
      <c r="CS622" s="141"/>
    </row>
    <row r="623" spans="2:97" x14ac:dyDescent="0.3">
      <c r="B623" s="17"/>
      <c r="C623" s="47"/>
      <c r="D623" s="47"/>
      <c r="E623" s="19"/>
      <c r="F623" s="19"/>
      <c r="G623" s="219"/>
      <c r="H623" s="419"/>
      <c r="I623" s="419"/>
      <c r="J623" s="19"/>
      <c r="K623" s="911"/>
      <c r="L623" s="416"/>
      <c r="M623" s="17"/>
      <c r="N623" s="17"/>
      <c r="O623" s="17"/>
      <c r="S623" s="1"/>
      <c r="T623" s="1"/>
      <c r="U623" s="1"/>
      <c r="V623" s="1"/>
      <c r="W623" s="1"/>
      <c r="X623" s="1"/>
      <c r="Y623" s="721"/>
      <c r="Z623" s="1"/>
      <c r="AA623" s="1"/>
      <c r="AB623" s="1"/>
      <c r="AC623" s="1"/>
      <c r="AD623" s="1"/>
      <c r="AE623" s="1"/>
      <c r="AF623" s="721"/>
      <c r="AG623" s="1"/>
      <c r="AH623" s="1"/>
      <c r="AI623" s="1"/>
      <c r="AJ623" s="1"/>
      <c r="AK623" s="1"/>
      <c r="AL623" s="1"/>
      <c r="AM623" s="721"/>
      <c r="AR623" s="721"/>
      <c r="AT623" s="584"/>
      <c r="AU623" s="164"/>
      <c r="AV623" s="164"/>
      <c r="AW623" s="689"/>
      <c r="AX623" s="721"/>
      <c r="AY623" s="584"/>
      <c r="AZ623" s="37"/>
      <c r="BA623" s="37"/>
      <c r="BB623" s="37"/>
      <c r="BC623" s="721"/>
      <c r="BD623" s="813"/>
      <c r="BE623" s="141"/>
      <c r="BF623" s="164"/>
      <c r="BG623" s="164"/>
      <c r="BH623" s="164"/>
      <c r="BI623" s="721"/>
      <c r="BJ623" s="37"/>
      <c r="BK623" s="37"/>
      <c r="BL623" s="37"/>
      <c r="BM623" s="37"/>
      <c r="BN623" s="730"/>
      <c r="BO623" s="947"/>
      <c r="BP623" s="810"/>
      <c r="BQ623" s="164"/>
      <c r="BR623" s="164"/>
      <c r="BS623" s="202"/>
      <c r="BT623" s="730"/>
      <c r="BU623" s="37"/>
      <c r="BV623" s="37"/>
      <c r="BW623" s="37"/>
      <c r="BX623" s="721"/>
      <c r="BY623" s="37"/>
      <c r="BZ623" s="37"/>
      <c r="CA623" s="37"/>
      <c r="CB623" s="37"/>
      <c r="CC623" s="721"/>
      <c r="CD623" s="37"/>
      <c r="CE623" s="141"/>
      <c r="CF623" s="37"/>
      <c r="CG623" s="730"/>
      <c r="CH623" s="813"/>
      <c r="CI623" s="141"/>
      <c r="CJ623" s="141"/>
      <c r="CK623" s="141"/>
      <c r="CL623" s="721"/>
      <c r="CM623" s="141"/>
      <c r="CN623" s="141"/>
      <c r="CO623" s="141"/>
      <c r="CP623" s="730"/>
      <c r="CQ623" s="141"/>
      <c r="CR623" s="141"/>
      <c r="CS623" s="141"/>
    </row>
    <row r="624" spans="2:97" x14ac:dyDescent="0.3">
      <c r="B624" s="17"/>
      <c r="C624" s="47"/>
      <c r="D624" s="47"/>
      <c r="E624" s="19"/>
      <c r="F624" s="19"/>
      <c r="G624" s="219"/>
      <c r="H624" s="419"/>
      <c r="I624" s="419"/>
      <c r="J624" s="19"/>
      <c r="K624" s="911"/>
      <c r="L624" s="416"/>
      <c r="M624" s="17"/>
      <c r="N624" s="17"/>
      <c r="O624" s="17"/>
      <c r="S624" s="1"/>
      <c r="T624" s="1"/>
      <c r="U624" s="1"/>
      <c r="V624" s="1"/>
      <c r="W624" s="1"/>
      <c r="X624" s="1"/>
      <c r="Y624" s="721"/>
      <c r="Z624" s="1"/>
      <c r="AA624" s="1"/>
      <c r="AB624" s="1"/>
      <c r="AC624" s="1"/>
      <c r="AD624" s="1"/>
      <c r="AE624" s="1"/>
      <c r="AF624" s="721"/>
      <c r="AG624" s="1"/>
      <c r="AH624" s="1"/>
      <c r="AI624" s="1"/>
      <c r="AJ624" s="1"/>
      <c r="AK624" s="1"/>
      <c r="AL624" s="1"/>
      <c r="AM624" s="721"/>
      <c r="AR624" s="721"/>
      <c r="AT624" s="584"/>
      <c r="AU624" s="164"/>
      <c r="AV624" s="164"/>
      <c r="AW624" s="689"/>
      <c r="AX624" s="721"/>
      <c r="AY624" s="584"/>
      <c r="AZ624" s="37"/>
      <c r="BA624" s="37"/>
      <c r="BB624" s="37"/>
      <c r="BC624" s="721"/>
      <c r="BD624" s="813"/>
      <c r="BE624" s="141"/>
      <c r="BF624" s="164"/>
      <c r="BG624" s="164"/>
      <c r="BH624" s="164"/>
      <c r="BI624" s="721"/>
      <c r="BJ624" s="37"/>
      <c r="BK624" s="37"/>
      <c r="BL624" s="37"/>
      <c r="BM624" s="37"/>
      <c r="BN624" s="730"/>
      <c r="BO624" s="947"/>
      <c r="BP624" s="810"/>
      <c r="BQ624" s="164"/>
      <c r="BR624" s="164"/>
      <c r="BS624" s="202"/>
      <c r="BT624" s="730"/>
      <c r="BU624" s="37"/>
      <c r="BV624" s="37"/>
      <c r="BW624" s="37"/>
      <c r="BX624" s="721"/>
      <c r="BY624" s="37"/>
      <c r="BZ624" s="37"/>
      <c r="CA624" s="37"/>
      <c r="CB624" s="37"/>
      <c r="CC624" s="721"/>
      <c r="CD624" s="37"/>
      <c r="CE624" s="141"/>
      <c r="CF624" s="37"/>
      <c r="CG624" s="730"/>
      <c r="CH624" s="813"/>
      <c r="CI624" s="141"/>
      <c r="CJ624" s="141"/>
      <c r="CK624" s="141"/>
      <c r="CL624" s="721"/>
      <c r="CM624" s="141"/>
      <c r="CN624" s="141"/>
      <c r="CO624" s="141"/>
      <c r="CP624" s="730"/>
      <c r="CQ624" s="141"/>
      <c r="CR624" s="141"/>
      <c r="CS624" s="141"/>
    </row>
    <row r="625" spans="2:97" x14ac:dyDescent="0.3">
      <c r="B625" s="17"/>
      <c r="C625" s="47"/>
      <c r="D625" s="47"/>
      <c r="E625" s="19"/>
      <c r="F625" s="19"/>
      <c r="G625" s="219"/>
      <c r="H625" s="419"/>
      <c r="I625" s="419"/>
      <c r="J625" s="19"/>
      <c r="K625" s="911"/>
      <c r="L625" s="416"/>
      <c r="M625" s="17"/>
      <c r="N625" s="17"/>
      <c r="O625" s="17"/>
      <c r="S625" s="1"/>
      <c r="T625" s="1"/>
      <c r="U625" s="1"/>
      <c r="V625" s="1"/>
      <c r="W625" s="1"/>
      <c r="X625" s="1"/>
      <c r="Y625" s="721"/>
      <c r="Z625" s="1"/>
      <c r="AA625" s="1"/>
      <c r="AB625" s="1"/>
      <c r="AC625" s="1"/>
      <c r="AD625" s="1"/>
      <c r="AE625" s="1"/>
      <c r="AF625" s="721"/>
      <c r="AG625" s="1"/>
      <c r="AH625" s="1"/>
      <c r="AI625" s="1"/>
      <c r="AJ625" s="1"/>
      <c r="AK625" s="1"/>
      <c r="AL625" s="1"/>
      <c r="AM625" s="721"/>
      <c r="AR625" s="721"/>
      <c r="AT625" s="584"/>
      <c r="AU625" s="164"/>
      <c r="AV625" s="164"/>
      <c r="AW625" s="689"/>
      <c r="AX625" s="721"/>
      <c r="AY625" s="584"/>
      <c r="AZ625" s="37"/>
      <c r="BA625" s="37"/>
      <c r="BB625" s="37"/>
      <c r="BC625" s="721"/>
      <c r="BD625" s="813"/>
      <c r="BE625" s="141"/>
      <c r="BF625" s="164"/>
      <c r="BG625" s="164"/>
      <c r="BH625" s="164"/>
      <c r="BI625" s="721"/>
      <c r="BJ625" s="37"/>
      <c r="BK625" s="37"/>
      <c r="BL625" s="37"/>
      <c r="BM625" s="37"/>
      <c r="BN625" s="730"/>
      <c r="BO625" s="947"/>
      <c r="BP625" s="810"/>
      <c r="BQ625" s="164"/>
      <c r="BR625" s="164"/>
      <c r="BS625" s="202"/>
      <c r="BT625" s="730"/>
      <c r="BU625" s="37"/>
      <c r="BV625" s="37"/>
      <c r="BW625" s="37"/>
      <c r="BX625" s="721"/>
      <c r="BY625" s="37"/>
      <c r="BZ625" s="37"/>
      <c r="CA625" s="37"/>
      <c r="CB625" s="37"/>
      <c r="CC625" s="721"/>
      <c r="CD625" s="37"/>
      <c r="CE625" s="141"/>
      <c r="CF625" s="37"/>
      <c r="CG625" s="730"/>
      <c r="CH625" s="813"/>
      <c r="CI625" s="141"/>
      <c r="CJ625" s="141"/>
      <c r="CK625" s="141"/>
      <c r="CL625" s="721"/>
      <c r="CM625" s="141"/>
      <c r="CN625" s="141"/>
      <c r="CO625" s="141"/>
      <c r="CP625" s="730"/>
      <c r="CQ625" s="141"/>
      <c r="CR625" s="141"/>
      <c r="CS625" s="141"/>
    </row>
    <row r="626" spans="2:97" x14ac:dyDescent="0.3">
      <c r="B626" s="17"/>
      <c r="C626" s="47"/>
      <c r="D626" s="47"/>
      <c r="E626" s="19"/>
      <c r="F626" s="19"/>
      <c r="G626" s="219"/>
      <c r="H626" s="419"/>
      <c r="I626" s="419"/>
      <c r="J626" s="19"/>
      <c r="K626" s="911"/>
      <c r="L626" s="416"/>
      <c r="M626" s="17"/>
      <c r="N626" s="17"/>
      <c r="O626" s="17"/>
      <c r="S626" s="1"/>
      <c r="T626" s="1"/>
      <c r="U626" s="1"/>
      <c r="V626" s="1"/>
      <c r="W626" s="1"/>
      <c r="X626" s="1"/>
      <c r="Y626" s="721"/>
      <c r="Z626" s="1"/>
      <c r="AA626" s="1"/>
      <c r="AB626" s="1"/>
      <c r="AC626" s="1"/>
      <c r="AD626" s="1"/>
      <c r="AE626" s="1"/>
      <c r="AF626" s="721"/>
      <c r="AG626" s="1"/>
      <c r="AH626" s="1"/>
      <c r="AI626" s="1"/>
      <c r="AJ626" s="1"/>
      <c r="AK626" s="1"/>
      <c r="AL626" s="1"/>
      <c r="AM626" s="721"/>
      <c r="AR626" s="721"/>
      <c r="AT626" s="584"/>
      <c r="AU626" s="164"/>
      <c r="AV626" s="164"/>
      <c r="AW626" s="689"/>
      <c r="AX626" s="721"/>
      <c r="AY626" s="584"/>
      <c r="AZ626" s="37"/>
      <c r="BA626" s="37"/>
      <c r="BB626" s="37"/>
      <c r="BC626" s="721"/>
      <c r="BD626" s="813"/>
      <c r="BE626" s="141"/>
      <c r="BF626" s="164"/>
      <c r="BG626" s="164"/>
      <c r="BH626" s="164"/>
      <c r="BI626" s="721"/>
      <c r="BJ626" s="37"/>
      <c r="BK626" s="37"/>
      <c r="BL626" s="37"/>
      <c r="BM626" s="37"/>
      <c r="BN626" s="730"/>
      <c r="BO626" s="947"/>
      <c r="BP626" s="810"/>
      <c r="BQ626" s="164"/>
      <c r="BR626" s="164"/>
      <c r="BS626" s="202"/>
      <c r="BT626" s="730"/>
      <c r="BU626" s="37"/>
      <c r="BV626" s="37"/>
      <c r="BW626" s="37"/>
      <c r="BX626" s="721"/>
      <c r="BY626" s="37"/>
      <c r="BZ626" s="37"/>
      <c r="CA626" s="37"/>
      <c r="CB626" s="37"/>
      <c r="CC626" s="721"/>
      <c r="CD626" s="37"/>
      <c r="CE626" s="141"/>
      <c r="CF626" s="37"/>
      <c r="CG626" s="730"/>
      <c r="CH626" s="813"/>
      <c r="CI626" s="141"/>
      <c r="CJ626" s="141"/>
      <c r="CK626" s="141"/>
      <c r="CL626" s="721"/>
      <c r="CM626" s="141"/>
      <c r="CN626" s="141"/>
      <c r="CO626" s="141"/>
      <c r="CP626" s="730"/>
      <c r="CQ626" s="141"/>
      <c r="CR626" s="141"/>
      <c r="CS626" s="141"/>
    </row>
    <row r="627" spans="2:97" x14ac:dyDescent="0.3">
      <c r="B627" s="17"/>
      <c r="C627" s="47"/>
      <c r="D627" s="47"/>
      <c r="E627" s="19"/>
      <c r="F627" s="19"/>
      <c r="G627" s="219"/>
      <c r="H627" s="419"/>
      <c r="I627" s="419"/>
      <c r="J627" s="19"/>
      <c r="K627" s="911"/>
      <c r="L627" s="416"/>
      <c r="M627" s="17"/>
      <c r="N627" s="17"/>
      <c r="O627" s="17"/>
      <c r="S627" s="37"/>
      <c r="T627" s="37"/>
      <c r="U627" s="37"/>
      <c r="V627" s="37"/>
      <c r="W627" s="37"/>
      <c r="X627" s="37"/>
      <c r="Y627" s="727"/>
      <c r="Z627" s="37"/>
      <c r="AA627" s="37"/>
      <c r="AB627" s="37"/>
      <c r="AC627" s="37"/>
      <c r="AD627" s="37"/>
      <c r="AE627" s="37"/>
      <c r="AF627" s="727"/>
      <c r="AG627" s="37"/>
      <c r="AH627" s="37"/>
      <c r="AI627" s="37"/>
      <c r="AJ627" s="37"/>
      <c r="AK627" s="37"/>
      <c r="AL627" s="37"/>
      <c r="AM627" s="727"/>
      <c r="AN627" s="37"/>
      <c r="AO627" s="37"/>
      <c r="AP627" s="37"/>
      <c r="AQ627" s="37"/>
      <c r="AR627" s="727"/>
      <c r="AS627" s="37"/>
      <c r="AT627" s="584"/>
      <c r="AU627" s="164"/>
      <c r="AV627" s="164"/>
      <c r="AW627" s="689"/>
      <c r="AX627" s="727"/>
      <c r="AY627" s="584"/>
      <c r="AZ627" s="37"/>
      <c r="BA627" s="37"/>
      <c r="BB627" s="37"/>
      <c r="BC627" s="727"/>
      <c r="BD627" s="813"/>
      <c r="BE627" s="141"/>
      <c r="BF627" s="164"/>
      <c r="BG627" s="164"/>
      <c r="BH627" s="164"/>
      <c r="BI627" s="727"/>
      <c r="BJ627" s="37"/>
      <c r="BK627" s="37"/>
      <c r="BL627" s="37"/>
      <c r="BM627" s="37"/>
      <c r="BN627" s="733"/>
      <c r="BO627" s="946"/>
      <c r="BP627" s="810"/>
      <c r="BQ627" s="164"/>
      <c r="BR627" s="164"/>
      <c r="BS627" s="202"/>
      <c r="BT627" s="733"/>
      <c r="BU627" s="37"/>
      <c r="BV627" s="37"/>
      <c r="BW627" s="37"/>
      <c r="BX627" s="727"/>
      <c r="BY627" s="37"/>
      <c r="BZ627" s="37"/>
      <c r="CA627" s="37"/>
      <c r="CB627" s="37"/>
      <c r="CC627" s="727"/>
      <c r="CD627" s="37"/>
      <c r="CE627" s="141"/>
      <c r="CF627" s="37"/>
      <c r="CG627" s="733"/>
      <c r="CH627" s="813"/>
      <c r="CI627" s="141"/>
      <c r="CJ627" s="141"/>
      <c r="CK627" s="141"/>
      <c r="CL627" s="727"/>
      <c r="CM627" s="141"/>
      <c r="CN627" s="141"/>
      <c r="CO627" s="141"/>
      <c r="CP627" s="733"/>
      <c r="CQ627" s="141"/>
      <c r="CR627" s="141"/>
      <c r="CS627" s="141"/>
    </row>
    <row r="628" spans="2:97" x14ac:dyDescent="0.3">
      <c r="B628" s="17"/>
      <c r="C628" s="47"/>
      <c r="D628" s="47"/>
      <c r="E628" s="19"/>
      <c r="F628" s="19"/>
      <c r="G628" s="219"/>
      <c r="H628" s="419"/>
      <c r="I628" s="419"/>
      <c r="J628" s="19"/>
      <c r="K628" s="911"/>
      <c r="L628" s="416"/>
      <c r="M628" s="17"/>
      <c r="N628" s="17"/>
      <c r="O628" s="17"/>
      <c r="S628" s="37"/>
      <c r="T628" s="37"/>
      <c r="U628" s="37"/>
      <c r="V628" s="37"/>
      <c r="W628" s="37"/>
      <c r="X628" s="37"/>
      <c r="Y628" s="727"/>
      <c r="Z628" s="37"/>
      <c r="AA628" s="37"/>
      <c r="AB628" s="37"/>
      <c r="AC628" s="37"/>
      <c r="AD628" s="37"/>
      <c r="AE628" s="37"/>
      <c r="AF628" s="727"/>
      <c r="AG628" s="37"/>
      <c r="AH628" s="37"/>
      <c r="AI628" s="37"/>
      <c r="AJ628" s="37"/>
      <c r="AK628" s="37"/>
      <c r="AL628" s="37"/>
      <c r="AM628" s="727"/>
      <c r="AN628" s="37"/>
      <c r="AO628" s="37"/>
      <c r="AP628" s="37"/>
      <c r="AQ628" s="37"/>
      <c r="AR628" s="727"/>
      <c r="AS628" s="37"/>
      <c r="AT628" s="584"/>
      <c r="AU628" s="164"/>
      <c r="AV628" s="164"/>
      <c r="AW628" s="689"/>
      <c r="AX628" s="727"/>
      <c r="AY628" s="584"/>
      <c r="AZ628" s="37"/>
      <c r="BA628" s="37"/>
      <c r="BB628" s="37"/>
      <c r="BC628" s="727"/>
      <c r="BD628" s="813"/>
      <c r="BE628" s="141"/>
      <c r="BF628" s="164"/>
      <c r="BG628" s="164"/>
      <c r="BH628" s="164"/>
      <c r="BI628" s="727"/>
      <c r="BJ628" s="37"/>
      <c r="BK628" s="37"/>
      <c r="BL628" s="37"/>
      <c r="BM628" s="37"/>
      <c r="BN628" s="733"/>
      <c r="BO628" s="946"/>
      <c r="BP628" s="810"/>
      <c r="BQ628" s="164"/>
      <c r="BR628" s="164"/>
      <c r="BS628" s="202"/>
      <c r="BT628" s="733"/>
      <c r="BU628" s="37"/>
      <c r="BV628" s="37"/>
      <c r="BW628" s="37"/>
      <c r="BX628" s="727"/>
      <c r="BY628" s="37"/>
      <c r="BZ628" s="37"/>
      <c r="CA628" s="37"/>
      <c r="CB628" s="37"/>
      <c r="CC628" s="727"/>
      <c r="CD628" s="37"/>
      <c r="CE628" s="141"/>
      <c r="CF628" s="37"/>
      <c r="CG628" s="733"/>
      <c r="CH628" s="813"/>
      <c r="CI628" s="141"/>
      <c r="CJ628" s="141"/>
      <c r="CK628" s="141"/>
      <c r="CL628" s="727"/>
      <c r="CM628" s="141"/>
      <c r="CN628" s="141"/>
      <c r="CO628" s="141"/>
      <c r="CP628" s="733"/>
      <c r="CQ628" s="141"/>
      <c r="CR628" s="141"/>
      <c r="CS628" s="141"/>
    </row>
    <row r="629" spans="2:97" x14ac:dyDescent="0.3">
      <c r="B629" s="17"/>
      <c r="C629" s="47"/>
      <c r="D629" s="47"/>
      <c r="E629" s="19"/>
      <c r="F629" s="19"/>
      <c r="G629" s="219"/>
      <c r="H629" s="419"/>
      <c r="I629" s="419"/>
      <c r="J629" s="19"/>
      <c r="K629" s="911"/>
      <c r="L629" s="416"/>
      <c r="M629" s="17"/>
      <c r="N629" s="17"/>
      <c r="O629" s="17"/>
      <c r="S629" s="37"/>
      <c r="T629" s="37"/>
      <c r="U629" s="37"/>
      <c r="V629" s="37"/>
      <c r="W629" s="37"/>
      <c r="X629" s="37"/>
      <c r="Y629" s="727"/>
      <c r="Z629" s="37"/>
      <c r="AA629" s="37"/>
      <c r="AB629" s="37"/>
      <c r="AC629" s="37"/>
      <c r="AD629" s="37"/>
      <c r="AE629" s="37"/>
      <c r="AF629" s="727"/>
      <c r="AG629" s="37"/>
      <c r="AH629" s="37"/>
      <c r="AI629" s="37"/>
      <c r="AJ629" s="37"/>
      <c r="AK629" s="37"/>
      <c r="AL629" s="37"/>
      <c r="AM629" s="727"/>
      <c r="AN629" s="37"/>
      <c r="AO629" s="37"/>
      <c r="AP629" s="37"/>
      <c r="AQ629" s="37"/>
      <c r="AR629" s="727"/>
      <c r="AS629" s="37"/>
      <c r="AT629" s="584"/>
      <c r="AU629" s="164"/>
      <c r="AV629" s="164"/>
      <c r="AW629" s="689"/>
      <c r="AX629" s="727"/>
      <c r="AY629" s="584"/>
      <c r="AZ629" s="37"/>
      <c r="BA629" s="37"/>
      <c r="BB629" s="37"/>
      <c r="BC629" s="727"/>
      <c r="BD629" s="813"/>
      <c r="BE629" s="141"/>
      <c r="BF629" s="164"/>
      <c r="BG629" s="164"/>
      <c r="BH629" s="164"/>
      <c r="BI629" s="727"/>
      <c r="BJ629" s="37"/>
      <c r="BK629" s="37"/>
      <c r="BL629" s="37"/>
      <c r="BM629" s="37"/>
      <c r="BN629" s="733"/>
      <c r="BO629" s="946"/>
      <c r="BP629" s="810"/>
      <c r="BQ629" s="164"/>
      <c r="BR629" s="164"/>
      <c r="BS629" s="202"/>
      <c r="BT629" s="733"/>
      <c r="BU629" s="37"/>
      <c r="BV629" s="37"/>
      <c r="BW629" s="37"/>
      <c r="BX629" s="727"/>
      <c r="BY629" s="37"/>
      <c r="BZ629" s="37"/>
      <c r="CA629" s="37"/>
      <c r="CB629" s="37"/>
      <c r="CC629" s="727"/>
      <c r="CD629" s="37"/>
      <c r="CE629" s="141"/>
      <c r="CF629" s="37"/>
      <c r="CG629" s="733"/>
      <c r="CH629" s="813"/>
      <c r="CI629" s="141"/>
      <c r="CJ629" s="141"/>
      <c r="CK629" s="141"/>
      <c r="CL629" s="727"/>
      <c r="CM629" s="141"/>
      <c r="CN629" s="141"/>
      <c r="CO629" s="141"/>
      <c r="CP629" s="733"/>
      <c r="CQ629" s="141"/>
      <c r="CR629" s="141"/>
      <c r="CS629" s="141"/>
    </row>
    <row r="630" spans="2:97" x14ac:dyDescent="0.3">
      <c r="B630" s="17"/>
      <c r="C630" s="47"/>
      <c r="D630" s="47"/>
      <c r="E630" s="19"/>
      <c r="F630" s="19"/>
      <c r="G630" s="219"/>
      <c r="H630" s="419"/>
      <c r="I630" s="419"/>
      <c r="J630" s="19"/>
      <c r="K630" s="911"/>
      <c r="L630" s="416"/>
      <c r="M630" s="17"/>
      <c r="N630" s="17"/>
      <c r="O630" s="17"/>
      <c r="S630" s="37"/>
      <c r="T630" s="37"/>
      <c r="U630" s="37"/>
      <c r="V630" s="37"/>
      <c r="W630" s="37"/>
      <c r="X630" s="37"/>
      <c r="Y630" s="727"/>
      <c r="Z630" s="37"/>
      <c r="AA630" s="37"/>
      <c r="AB630" s="37"/>
      <c r="AC630" s="37"/>
      <c r="AD630" s="37"/>
      <c r="AE630" s="37"/>
      <c r="AF630" s="727"/>
      <c r="AG630" s="37"/>
      <c r="AH630" s="37"/>
      <c r="AI630" s="37"/>
      <c r="AJ630" s="37"/>
      <c r="AK630" s="37"/>
      <c r="AL630" s="37"/>
      <c r="AM630" s="727"/>
      <c r="AN630" s="37"/>
      <c r="AO630" s="37"/>
      <c r="AP630" s="37"/>
      <c r="AQ630" s="37"/>
      <c r="AR630" s="727"/>
      <c r="AS630" s="37"/>
      <c r="AT630" s="584"/>
      <c r="AU630" s="164"/>
      <c r="AV630" s="164"/>
      <c r="AW630" s="689"/>
      <c r="AX630" s="727"/>
      <c r="AY630" s="584"/>
      <c r="AZ630" s="37"/>
      <c r="BA630" s="37"/>
      <c r="BB630" s="37"/>
      <c r="BC630" s="727"/>
      <c r="BD630" s="813"/>
      <c r="BE630" s="141"/>
      <c r="BF630" s="164"/>
      <c r="BG630" s="164"/>
      <c r="BH630" s="164"/>
      <c r="BI630" s="727"/>
      <c r="BJ630" s="37"/>
      <c r="BK630" s="37"/>
      <c r="BL630" s="37"/>
      <c r="BM630" s="37"/>
      <c r="BN630" s="733"/>
      <c r="BO630" s="946"/>
      <c r="BP630" s="810"/>
      <c r="BQ630" s="164"/>
      <c r="BR630" s="164"/>
      <c r="BS630" s="202"/>
      <c r="BT630" s="733"/>
      <c r="BU630" s="37"/>
      <c r="BV630" s="37"/>
      <c r="BW630" s="37"/>
      <c r="BX630" s="727"/>
      <c r="BY630" s="37"/>
      <c r="BZ630" s="37"/>
      <c r="CA630" s="37"/>
      <c r="CB630" s="37"/>
      <c r="CC630" s="727"/>
      <c r="CD630" s="37"/>
      <c r="CE630" s="141"/>
      <c r="CF630" s="37"/>
      <c r="CG630" s="733"/>
      <c r="CH630" s="813"/>
      <c r="CI630" s="141"/>
      <c r="CJ630" s="141"/>
      <c r="CK630" s="141"/>
      <c r="CL630" s="727"/>
      <c r="CM630" s="141"/>
      <c r="CN630" s="141"/>
      <c r="CO630" s="141"/>
      <c r="CP630" s="733"/>
      <c r="CQ630" s="141"/>
      <c r="CR630" s="141"/>
      <c r="CS630" s="141"/>
    </row>
    <row r="631" spans="2:97" x14ac:dyDescent="0.3">
      <c r="B631" s="17"/>
      <c r="C631" s="47"/>
      <c r="D631" s="47"/>
      <c r="E631" s="19"/>
      <c r="F631" s="19"/>
      <c r="G631" s="219"/>
      <c r="H631" s="419"/>
      <c r="I631" s="419"/>
      <c r="J631" s="19"/>
      <c r="K631" s="911"/>
      <c r="L631" s="416"/>
      <c r="M631" s="17"/>
      <c r="N631" s="17"/>
      <c r="O631" s="17"/>
      <c r="S631" s="37"/>
      <c r="T631" s="37"/>
      <c r="U631" s="37"/>
      <c r="V631" s="37"/>
      <c r="W631" s="37"/>
      <c r="X631" s="37"/>
      <c r="Y631" s="727"/>
      <c r="Z631" s="37"/>
      <c r="AA631" s="37"/>
      <c r="AB631" s="37"/>
      <c r="AC631" s="37"/>
      <c r="AD631" s="37"/>
      <c r="AE631" s="37"/>
      <c r="AF631" s="727"/>
      <c r="AG631" s="37"/>
      <c r="AH631" s="37"/>
      <c r="AI631" s="37"/>
      <c r="AJ631" s="37"/>
      <c r="AK631" s="37"/>
      <c r="AL631" s="37"/>
      <c r="AM631" s="727"/>
      <c r="AN631" s="37"/>
      <c r="AO631" s="37"/>
      <c r="AP631" s="37"/>
      <c r="AQ631" s="37"/>
      <c r="AR631" s="727"/>
      <c r="AS631" s="37"/>
      <c r="AT631" s="584"/>
      <c r="AU631" s="164"/>
      <c r="AV631" s="164"/>
      <c r="AW631" s="689"/>
      <c r="AX631" s="727"/>
      <c r="AY631" s="584"/>
      <c r="AZ631" s="37"/>
      <c r="BA631" s="37"/>
      <c r="BB631" s="37"/>
      <c r="BC631" s="727"/>
      <c r="BD631" s="813"/>
      <c r="BE631" s="141"/>
      <c r="BF631" s="164"/>
      <c r="BG631" s="164"/>
      <c r="BH631" s="164"/>
      <c r="BI631" s="727"/>
      <c r="BJ631" s="37"/>
      <c r="BK631" s="37"/>
      <c r="BL631" s="37"/>
      <c r="BM631" s="37"/>
      <c r="BN631" s="733"/>
      <c r="BO631" s="946"/>
      <c r="BP631" s="810"/>
      <c r="BQ631" s="164"/>
      <c r="BR631" s="164"/>
      <c r="BS631" s="202"/>
      <c r="BT631" s="733"/>
      <c r="BU631" s="37"/>
      <c r="BV631" s="37"/>
      <c r="BW631" s="37"/>
      <c r="BX631" s="727"/>
      <c r="BY631" s="37"/>
      <c r="BZ631" s="37"/>
      <c r="CA631" s="37"/>
      <c r="CB631" s="37"/>
      <c r="CC631" s="727"/>
      <c r="CD631" s="37"/>
      <c r="CE631" s="141"/>
      <c r="CF631" s="37"/>
      <c r="CG631" s="733"/>
      <c r="CH631" s="813"/>
      <c r="CI631" s="141"/>
      <c r="CJ631" s="141"/>
      <c r="CK631" s="141"/>
      <c r="CL631" s="727"/>
      <c r="CM631" s="141"/>
      <c r="CN631" s="141"/>
      <c r="CO631" s="141"/>
      <c r="CP631" s="733"/>
      <c r="CQ631" s="141"/>
      <c r="CR631" s="141"/>
      <c r="CS631" s="141"/>
    </row>
    <row r="632" spans="2:97" x14ac:dyDescent="0.3">
      <c r="B632" s="17"/>
      <c r="C632" s="47"/>
      <c r="D632" s="47"/>
      <c r="E632" s="19"/>
      <c r="F632" s="19"/>
      <c r="G632" s="219"/>
      <c r="H632" s="419"/>
      <c r="I632" s="419"/>
      <c r="J632" s="19"/>
      <c r="K632" s="911"/>
      <c r="L632" s="416"/>
      <c r="M632" s="17"/>
      <c r="N632" s="17"/>
      <c r="O632" s="17"/>
      <c r="S632" s="37"/>
      <c r="T632" s="37"/>
      <c r="U632" s="37"/>
      <c r="V632" s="37"/>
      <c r="W632" s="37"/>
      <c r="X632" s="37"/>
      <c r="Y632" s="727"/>
      <c r="Z632" s="37"/>
      <c r="AA632" s="37"/>
      <c r="AB632" s="37"/>
      <c r="AC632" s="37"/>
      <c r="AD632" s="37"/>
      <c r="AE632" s="37"/>
      <c r="AF632" s="727"/>
      <c r="AG632" s="37"/>
      <c r="AH632" s="37"/>
      <c r="AI632" s="37"/>
      <c r="AJ632" s="37"/>
      <c r="AK632" s="37"/>
      <c r="AL632" s="37"/>
      <c r="AM632" s="727"/>
      <c r="AN632" s="37"/>
      <c r="AO632" s="37"/>
      <c r="AP632" s="37"/>
      <c r="AQ632" s="37"/>
      <c r="AR632" s="727"/>
      <c r="AS632" s="37"/>
      <c r="AT632" s="584"/>
      <c r="AU632" s="164"/>
      <c r="AV632" s="164"/>
      <c r="AW632" s="689"/>
      <c r="AX632" s="727"/>
      <c r="AY632" s="584"/>
      <c r="AZ632" s="37"/>
      <c r="BA632" s="37"/>
      <c r="BB632" s="37"/>
      <c r="BC632" s="727"/>
      <c r="BD632" s="813"/>
      <c r="BE632" s="141"/>
      <c r="BF632" s="164"/>
      <c r="BG632" s="164"/>
      <c r="BH632" s="164"/>
      <c r="BI632" s="727"/>
      <c r="BJ632" s="37"/>
      <c r="BK632" s="37"/>
      <c r="BL632" s="37"/>
      <c r="BM632" s="37"/>
      <c r="BN632" s="733"/>
      <c r="BO632" s="946"/>
      <c r="BP632" s="810"/>
      <c r="BQ632" s="164"/>
      <c r="BR632" s="164"/>
      <c r="BS632" s="202"/>
      <c r="BT632" s="733"/>
      <c r="BU632" s="37"/>
      <c r="BV632" s="37"/>
      <c r="BW632" s="37"/>
      <c r="BX632" s="727"/>
      <c r="BY632" s="37"/>
      <c r="BZ632" s="37"/>
      <c r="CA632" s="37"/>
      <c r="CB632" s="37"/>
      <c r="CC632" s="727"/>
      <c r="CD632" s="37"/>
      <c r="CE632" s="141"/>
      <c r="CF632" s="37"/>
      <c r="CG632" s="733"/>
      <c r="CH632" s="813"/>
      <c r="CI632" s="141"/>
      <c r="CJ632" s="141"/>
      <c r="CK632" s="141"/>
      <c r="CL632" s="727"/>
      <c r="CM632" s="141"/>
      <c r="CN632" s="141"/>
      <c r="CO632" s="141"/>
      <c r="CP632" s="733"/>
      <c r="CQ632" s="141"/>
      <c r="CR632" s="141"/>
      <c r="CS632" s="141"/>
    </row>
    <row r="633" spans="2:97" x14ac:dyDescent="0.3">
      <c r="B633" s="17"/>
      <c r="C633" s="47"/>
      <c r="D633" s="47"/>
      <c r="E633" s="19"/>
      <c r="F633" s="19"/>
      <c r="G633" s="219"/>
      <c r="H633" s="419"/>
      <c r="I633" s="419"/>
      <c r="J633" s="19"/>
      <c r="K633" s="911"/>
      <c r="L633" s="416"/>
      <c r="M633" s="17"/>
      <c r="N633" s="17"/>
      <c r="O633" s="17"/>
      <c r="S633" s="37"/>
      <c r="T633" s="37"/>
      <c r="U633" s="37"/>
      <c r="V633" s="37"/>
      <c r="W633" s="37"/>
      <c r="X633" s="37"/>
      <c r="Y633" s="727"/>
      <c r="Z633" s="37"/>
      <c r="AA633" s="37"/>
      <c r="AB633" s="37"/>
      <c r="AC633" s="37"/>
      <c r="AD633" s="37"/>
      <c r="AE633" s="37"/>
      <c r="AF633" s="727"/>
      <c r="AG633" s="37"/>
      <c r="AH633" s="37"/>
      <c r="AI633" s="37"/>
      <c r="AJ633" s="37"/>
      <c r="AK633" s="37"/>
      <c r="AL633" s="37"/>
      <c r="AM633" s="727"/>
      <c r="AN633" s="37"/>
      <c r="AO633" s="37"/>
      <c r="AP633" s="37"/>
      <c r="AQ633" s="37"/>
      <c r="AR633" s="727"/>
      <c r="AS633" s="37"/>
      <c r="AT633" s="584"/>
      <c r="AU633" s="164"/>
      <c r="AV633" s="164"/>
      <c r="AW633" s="689"/>
      <c r="AX633" s="727"/>
      <c r="AY633" s="584"/>
      <c r="AZ633" s="37"/>
      <c r="BA633" s="37"/>
      <c r="BB633" s="37"/>
      <c r="BC633" s="727"/>
      <c r="BD633" s="813"/>
      <c r="BE633" s="141"/>
      <c r="BF633" s="164"/>
      <c r="BG633" s="164"/>
      <c r="BH633" s="164"/>
      <c r="BI633" s="727"/>
      <c r="BJ633" s="37"/>
      <c r="BK633" s="37"/>
      <c r="BL633" s="37"/>
      <c r="BM633" s="37"/>
      <c r="BN633" s="733"/>
      <c r="BO633" s="946"/>
      <c r="BP633" s="810"/>
      <c r="BQ633" s="164"/>
      <c r="BR633" s="164"/>
      <c r="BS633" s="202"/>
      <c r="BT633" s="733"/>
      <c r="BU633" s="37"/>
      <c r="BV633" s="37"/>
      <c r="BW633" s="37"/>
      <c r="BX633" s="727"/>
      <c r="BY633" s="37"/>
      <c r="BZ633" s="37"/>
      <c r="CA633" s="37"/>
      <c r="CB633" s="37"/>
      <c r="CC633" s="727"/>
      <c r="CD633" s="37"/>
      <c r="CE633" s="141"/>
      <c r="CF633" s="37"/>
      <c r="CG633" s="733"/>
      <c r="CH633" s="813"/>
      <c r="CI633" s="141"/>
      <c r="CJ633" s="141"/>
      <c r="CK633" s="141"/>
      <c r="CL633" s="727"/>
      <c r="CM633" s="141"/>
      <c r="CN633" s="141"/>
      <c r="CO633" s="141"/>
      <c r="CP633" s="733"/>
      <c r="CQ633" s="141"/>
      <c r="CR633" s="141"/>
      <c r="CS633" s="141"/>
    </row>
    <row r="634" spans="2:97" x14ac:dyDescent="0.3">
      <c r="B634" s="17"/>
      <c r="C634" s="47"/>
      <c r="D634" s="47"/>
      <c r="E634" s="19"/>
      <c r="F634" s="19"/>
      <c r="G634" s="219"/>
      <c r="H634" s="419"/>
      <c r="I634" s="419"/>
      <c r="J634" s="19"/>
      <c r="K634" s="911"/>
      <c r="L634" s="416"/>
      <c r="M634" s="17"/>
      <c r="N634" s="17"/>
      <c r="O634" s="17"/>
      <c r="S634" s="37"/>
      <c r="T634" s="37"/>
      <c r="U634" s="37"/>
      <c r="V634" s="37"/>
      <c r="W634" s="37"/>
      <c r="X634" s="37"/>
      <c r="Y634" s="727"/>
      <c r="Z634" s="37"/>
      <c r="AA634" s="37"/>
      <c r="AB634" s="37"/>
      <c r="AC634" s="37"/>
      <c r="AD634" s="37"/>
      <c r="AE634" s="37"/>
      <c r="AF634" s="727"/>
      <c r="AG634" s="37"/>
      <c r="AH634" s="37"/>
      <c r="AI634" s="37"/>
      <c r="AJ634" s="37"/>
      <c r="AK634" s="37"/>
      <c r="AL634" s="37"/>
      <c r="AM634" s="727"/>
      <c r="AN634" s="37"/>
      <c r="AO634" s="37"/>
      <c r="AP634" s="37"/>
      <c r="AQ634" s="37"/>
      <c r="AR634" s="727"/>
      <c r="AS634" s="37"/>
      <c r="AT634" s="584"/>
      <c r="AU634" s="164"/>
      <c r="AV634" s="164"/>
      <c r="AW634" s="689"/>
      <c r="AX634" s="727"/>
      <c r="AY634" s="584"/>
      <c r="AZ634" s="37"/>
      <c r="BA634" s="37"/>
      <c r="BB634" s="37"/>
      <c r="BC634" s="727"/>
      <c r="BD634" s="813"/>
      <c r="BE634" s="141"/>
      <c r="BF634" s="164"/>
      <c r="BG634" s="164"/>
      <c r="BH634" s="164"/>
      <c r="BI634" s="727"/>
      <c r="BJ634" s="37"/>
      <c r="BK634" s="37"/>
      <c r="BL634" s="37"/>
      <c r="BM634" s="37"/>
      <c r="BN634" s="733"/>
      <c r="BO634" s="946"/>
      <c r="BP634" s="810"/>
      <c r="BQ634" s="164"/>
      <c r="BR634" s="164"/>
      <c r="BS634" s="202"/>
      <c r="BT634" s="733"/>
      <c r="BU634" s="37"/>
      <c r="BV634" s="37"/>
      <c r="BW634" s="37"/>
      <c r="BX634" s="727"/>
      <c r="BY634" s="37"/>
      <c r="BZ634" s="37"/>
      <c r="CA634" s="37"/>
      <c r="CB634" s="37"/>
      <c r="CC634" s="727"/>
      <c r="CD634" s="37"/>
      <c r="CE634" s="141"/>
      <c r="CF634" s="37"/>
      <c r="CG634" s="733"/>
      <c r="CH634" s="813"/>
      <c r="CI634" s="141"/>
      <c r="CJ634" s="141"/>
      <c r="CK634" s="141"/>
      <c r="CL634" s="727"/>
      <c r="CM634" s="141"/>
      <c r="CN634" s="141"/>
      <c r="CO634" s="141"/>
      <c r="CP634" s="733"/>
      <c r="CQ634" s="141"/>
      <c r="CR634" s="141"/>
      <c r="CS634" s="141"/>
    </row>
    <row r="635" spans="2:97" x14ac:dyDescent="0.3">
      <c r="B635" s="17"/>
      <c r="C635" s="47"/>
      <c r="D635" s="47"/>
      <c r="E635" s="19"/>
      <c r="F635" s="19"/>
      <c r="G635" s="219"/>
      <c r="H635" s="419"/>
      <c r="I635" s="419"/>
      <c r="J635" s="19"/>
      <c r="K635" s="911"/>
      <c r="L635" s="416"/>
      <c r="M635" s="17"/>
      <c r="N635" s="17"/>
      <c r="O635" s="17"/>
      <c r="S635" s="37"/>
      <c r="T635" s="37"/>
      <c r="U635" s="37"/>
      <c r="V635" s="37"/>
      <c r="W635" s="37"/>
      <c r="X635" s="37"/>
      <c r="Y635" s="727"/>
      <c r="Z635" s="37"/>
      <c r="AA635" s="37"/>
      <c r="AB635" s="37"/>
      <c r="AC635" s="37"/>
      <c r="AD635" s="37"/>
      <c r="AE635" s="37"/>
      <c r="AF635" s="727"/>
      <c r="AG635" s="37"/>
      <c r="AH635" s="37"/>
      <c r="AI635" s="37"/>
      <c r="AJ635" s="37"/>
      <c r="AK635" s="37"/>
      <c r="AL635" s="37"/>
      <c r="AM635" s="727"/>
      <c r="AN635" s="37"/>
      <c r="AO635" s="37"/>
      <c r="AP635" s="37"/>
      <c r="AQ635" s="37"/>
      <c r="AR635" s="727"/>
      <c r="AS635" s="37"/>
      <c r="AT635" s="584"/>
      <c r="AU635" s="164"/>
      <c r="AV635" s="164"/>
      <c r="AW635" s="689"/>
      <c r="AX635" s="727"/>
      <c r="AY635" s="584"/>
      <c r="AZ635" s="37"/>
      <c r="BA635" s="37"/>
      <c r="BB635" s="37"/>
      <c r="BC635" s="727"/>
      <c r="BD635" s="813"/>
      <c r="BE635" s="141"/>
      <c r="BF635" s="164"/>
      <c r="BG635" s="164"/>
      <c r="BH635" s="164"/>
      <c r="BI635" s="727"/>
      <c r="BJ635" s="37"/>
      <c r="BK635" s="37"/>
      <c r="BL635" s="37"/>
      <c r="BM635" s="37"/>
      <c r="BN635" s="733"/>
      <c r="BO635" s="946"/>
      <c r="BP635" s="810"/>
      <c r="BQ635" s="164"/>
      <c r="BR635" s="164"/>
      <c r="BS635" s="202"/>
      <c r="BT635" s="733"/>
      <c r="BU635" s="37"/>
      <c r="BV635" s="37"/>
      <c r="BW635" s="37"/>
      <c r="BX635" s="727"/>
      <c r="BY635" s="37"/>
      <c r="BZ635" s="37"/>
      <c r="CA635" s="37"/>
      <c r="CB635" s="37"/>
      <c r="CC635" s="727"/>
      <c r="CD635" s="37"/>
      <c r="CE635" s="141"/>
      <c r="CF635" s="37"/>
      <c r="CG635" s="733"/>
      <c r="CH635" s="813"/>
      <c r="CI635" s="141"/>
      <c r="CJ635" s="141"/>
      <c r="CK635" s="141"/>
      <c r="CL635" s="727"/>
      <c r="CM635" s="141"/>
      <c r="CN635" s="141"/>
      <c r="CO635" s="141"/>
      <c r="CP635" s="733"/>
      <c r="CQ635" s="141"/>
      <c r="CR635" s="141"/>
      <c r="CS635" s="141"/>
    </row>
    <row r="636" spans="2:97" x14ac:dyDescent="0.3">
      <c r="B636" s="17"/>
      <c r="C636" s="47"/>
      <c r="D636" s="47"/>
      <c r="E636" s="19"/>
      <c r="F636" s="19"/>
      <c r="G636" s="219"/>
      <c r="H636" s="419"/>
      <c r="I636" s="419"/>
      <c r="J636" s="19"/>
      <c r="K636" s="911"/>
      <c r="L636" s="416"/>
      <c r="M636" s="17"/>
      <c r="N636" s="17"/>
      <c r="O636" s="17"/>
      <c r="S636" s="37"/>
      <c r="T636" s="37"/>
      <c r="U636" s="37"/>
      <c r="V636" s="37"/>
      <c r="W636" s="37"/>
      <c r="X636" s="37"/>
      <c r="Y636" s="727"/>
      <c r="Z636" s="37"/>
      <c r="AA636" s="37"/>
      <c r="AB636" s="37"/>
      <c r="AC636" s="37"/>
      <c r="AD636" s="37"/>
      <c r="AE636" s="37"/>
      <c r="AF636" s="727"/>
      <c r="AG636" s="37"/>
      <c r="AH636" s="37"/>
      <c r="AI636" s="37"/>
      <c r="AJ636" s="37"/>
      <c r="AK636" s="37"/>
      <c r="AL636" s="37"/>
      <c r="AM636" s="727"/>
      <c r="AN636" s="37"/>
      <c r="AO636" s="37"/>
      <c r="AP636" s="37"/>
      <c r="AQ636" s="37"/>
      <c r="AR636" s="727"/>
      <c r="AS636" s="37"/>
      <c r="AT636" s="584"/>
      <c r="AU636" s="164"/>
      <c r="AV636" s="164"/>
      <c r="AW636" s="689"/>
      <c r="AX636" s="727"/>
      <c r="AY636" s="584"/>
      <c r="AZ636" s="37"/>
      <c r="BA636" s="37"/>
      <c r="BB636" s="37"/>
      <c r="BC636" s="727"/>
      <c r="BD636" s="813"/>
      <c r="BE636" s="141"/>
      <c r="BF636" s="164"/>
      <c r="BG636" s="164"/>
      <c r="BH636" s="164"/>
      <c r="BI636" s="727"/>
      <c r="BJ636" s="37"/>
      <c r="BK636" s="37"/>
      <c r="BL636" s="37"/>
      <c r="BM636" s="37"/>
      <c r="BN636" s="733"/>
      <c r="BO636" s="946"/>
      <c r="BP636" s="810"/>
      <c r="BQ636" s="164"/>
      <c r="BR636" s="164"/>
      <c r="BS636" s="202"/>
      <c r="BT636" s="733"/>
      <c r="BU636" s="37"/>
      <c r="BV636" s="37"/>
      <c r="BW636" s="37"/>
      <c r="BX636" s="727"/>
      <c r="BY636" s="37"/>
      <c r="BZ636" s="37"/>
      <c r="CA636" s="37"/>
      <c r="CB636" s="37"/>
      <c r="CC636" s="727"/>
      <c r="CD636" s="37"/>
      <c r="CE636" s="141"/>
      <c r="CF636" s="37"/>
      <c r="CG636" s="733"/>
      <c r="CH636" s="813"/>
      <c r="CI636" s="141"/>
      <c r="CJ636" s="141"/>
      <c r="CK636" s="141"/>
      <c r="CL636" s="727"/>
      <c r="CM636" s="141"/>
      <c r="CN636" s="141"/>
      <c r="CO636" s="141"/>
      <c r="CP636" s="733"/>
      <c r="CQ636" s="141"/>
      <c r="CR636" s="141"/>
      <c r="CS636" s="141"/>
    </row>
    <row r="637" spans="2:97" x14ac:dyDescent="0.3">
      <c r="B637" s="17"/>
      <c r="C637" s="47"/>
      <c r="D637" s="47"/>
      <c r="E637" s="19"/>
      <c r="F637" s="19"/>
      <c r="G637" s="219"/>
      <c r="H637" s="419"/>
      <c r="I637" s="419"/>
      <c r="J637" s="19"/>
      <c r="K637" s="911"/>
      <c r="L637" s="416"/>
      <c r="M637" s="17"/>
      <c r="N637" s="17"/>
      <c r="O637" s="17"/>
      <c r="S637" s="37"/>
      <c r="T637" s="37"/>
      <c r="U637" s="37"/>
      <c r="V637" s="37"/>
      <c r="W637" s="37"/>
      <c r="X637" s="37"/>
      <c r="Y637" s="727"/>
      <c r="Z637" s="37"/>
      <c r="AA637" s="37"/>
      <c r="AB637" s="37"/>
      <c r="AC637" s="37"/>
      <c r="AD637" s="37"/>
      <c r="AE637" s="37"/>
      <c r="AF637" s="727"/>
      <c r="AG637" s="37"/>
      <c r="AH637" s="37"/>
      <c r="AI637" s="37"/>
      <c r="AJ637" s="37"/>
      <c r="AK637" s="37"/>
      <c r="AL637" s="37"/>
      <c r="AM637" s="727"/>
      <c r="AN637" s="37"/>
      <c r="AO637" s="37"/>
      <c r="AP637" s="37"/>
      <c r="AQ637" s="37"/>
      <c r="AR637" s="727"/>
      <c r="AS637" s="37"/>
      <c r="AT637" s="584"/>
      <c r="AU637" s="164"/>
      <c r="AV637" s="164"/>
      <c r="AW637" s="689"/>
      <c r="AX637" s="727"/>
      <c r="AY637" s="584"/>
      <c r="AZ637" s="37"/>
      <c r="BA637" s="37"/>
      <c r="BB637" s="37"/>
      <c r="BC637" s="727"/>
      <c r="BD637" s="813"/>
      <c r="BE637" s="141"/>
      <c r="BF637" s="164"/>
      <c r="BG637" s="164"/>
      <c r="BH637" s="164"/>
      <c r="BI637" s="727"/>
      <c r="BJ637" s="37"/>
      <c r="BK637" s="37"/>
      <c r="BL637" s="37"/>
      <c r="BM637" s="37"/>
      <c r="BN637" s="733"/>
      <c r="BO637" s="946"/>
      <c r="BP637" s="810"/>
      <c r="BQ637" s="164"/>
      <c r="BR637" s="164"/>
      <c r="BS637" s="202"/>
      <c r="BT637" s="733"/>
      <c r="BU637" s="37"/>
      <c r="BV637" s="37"/>
      <c r="BW637" s="37"/>
      <c r="BX637" s="727"/>
      <c r="BY637" s="37"/>
      <c r="BZ637" s="37"/>
      <c r="CA637" s="37"/>
      <c r="CB637" s="37"/>
      <c r="CC637" s="727"/>
      <c r="CD637" s="37"/>
      <c r="CE637" s="141"/>
      <c r="CF637" s="37"/>
      <c r="CG637" s="733"/>
      <c r="CH637" s="813"/>
      <c r="CI637" s="141"/>
      <c r="CJ637" s="141"/>
      <c r="CK637" s="141"/>
      <c r="CL637" s="727"/>
      <c r="CM637" s="141"/>
      <c r="CN637" s="141"/>
      <c r="CO637" s="141"/>
      <c r="CP637" s="733"/>
      <c r="CQ637" s="141"/>
      <c r="CR637" s="141"/>
      <c r="CS637" s="141"/>
    </row>
    <row r="638" spans="2:97" x14ac:dyDescent="0.3">
      <c r="B638" s="17"/>
      <c r="C638" s="47"/>
      <c r="D638" s="47"/>
      <c r="E638" s="19"/>
      <c r="F638" s="19"/>
      <c r="G638" s="219"/>
      <c r="H638" s="419"/>
      <c r="I638" s="419"/>
      <c r="J638" s="19"/>
      <c r="K638" s="911"/>
      <c r="L638" s="416"/>
      <c r="M638" s="17"/>
      <c r="N638" s="17"/>
      <c r="O638" s="17"/>
      <c r="S638" s="37"/>
      <c r="T638" s="37"/>
      <c r="U638" s="37"/>
      <c r="V638" s="37"/>
      <c r="W638" s="37"/>
      <c r="X638" s="37"/>
      <c r="Y638" s="727"/>
      <c r="Z638" s="37"/>
      <c r="AA638" s="37"/>
      <c r="AB638" s="37"/>
      <c r="AC638" s="37"/>
      <c r="AD638" s="37"/>
      <c r="AE638" s="37"/>
      <c r="AF638" s="727"/>
      <c r="AG638" s="37"/>
      <c r="AH638" s="37"/>
      <c r="AI638" s="37"/>
      <c r="AJ638" s="37"/>
      <c r="AK638" s="37"/>
      <c r="AL638" s="37"/>
      <c r="AM638" s="727"/>
      <c r="AN638" s="37"/>
      <c r="AO638" s="37"/>
      <c r="AP638" s="37"/>
      <c r="AQ638" s="37"/>
      <c r="AR638" s="727"/>
      <c r="AS638" s="37"/>
      <c r="AT638" s="584"/>
      <c r="AU638" s="164"/>
      <c r="AV638" s="164"/>
      <c r="AW638" s="689"/>
      <c r="AX638" s="727"/>
      <c r="AY638" s="584"/>
      <c r="AZ638" s="37"/>
      <c r="BA638" s="37"/>
      <c r="BB638" s="37"/>
      <c r="BC638" s="727"/>
      <c r="BD638" s="813"/>
      <c r="BE638" s="141"/>
      <c r="BF638" s="164"/>
      <c r="BG638" s="164"/>
      <c r="BH638" s="164"/>
      <c r="BI638" s="727"/>
      <c r="BJ638" s="37"/>
      <c r="BK638" s="37"/>
      <c r="BL638" s="37"/>
      <c r="BM638" s="37"/>
      <c r="BN638" s="733"/>
      <c r="BO638" s="946"/>
      <c r="BP638" s="810"/>
      <c r="BQ638" s="164"/>
      <c r="BR638" s="164"/>
      <c r="BS638" s="202"/>
      <c r="BT638" s="733"/>
      <c r="BU638" s="37"/>
      <c r="BV638" s="37"/>
      <c r="BW638" s="37"/>
      <c r="BX638" s="727"/>
      <c r="BY638" s="37"/>
      <c r="BZ638" s="37"/>
      <c r="CA638" s="37"/>
      <c r="CB638" s="37"/>
      <c r="CC638" s="727"/>
      <c r="CD638" s="37"/>
      <c r="CE638" s="141"/>
      <c r="CF638" s="37"/>
      <c r="CG638" s="733"/>
      <c r="CH638" s="813"/>
      <c r="CI638" s="141"/>
      <c r="CJ638" s="141"/>
      <c r="CK638" s="141"/>
      <c r="CL638" s="727"/>
      <c r="CM638" s="141"/>
      <c r="CN638" s="141"/>
      <c r="CO638" s="141"/>
      <c r="CP638" s="733"/>
      <c r="CQ638" s="141"/>
      <c r="CR638" s="141"/>
      <c r="CS638" s="141"/>
    </row>
    <row r="639" spans="2:97" x14ac:dyDescent="0.3">
      <c r="B639" s="17"/>
      <c r="C639" s="47"/>
      <c r="D639" s="47"/>
      <c r="E639" s="19"/>
      <c r="F639" s="19"/>
      <c r="G639" s="219"/>
      <c r="H639" s="419"/>
      <c r="I639" s="419"/>
      <c r="J639" s="19"/>
      <c r="K639" s="911"/>
      <c r="L639" s="416"/>
      <c r="M639" s="17"/>
      <c r="N639" s="17"/>
      <c r="O639" s="17"/>
      <c r="S639" s="37"/>
      <c r="T639" s="37"/>
      <c r="U639" s="37"/>
      <c r="V639" s="37"/>
      <c r="W639" s="37"/>
      <c r="X639" s="37"/>
      <c r="Y639" s="727"/>
      <c r="Z639" s="37"/>
      <c r="AA639" s="37"/>
      <c r="AB639" s="37"/>
      <c r="AC639" s="37"/>
      <c r="AD639" s="37"/>
      <c r="AE639" s="37"/>
      <c r="AF639" s="727"/>
      <c r="AG639" s="37"/>
      <c r="AH639" s="37"/>
      <c r="AI639" s="37"/>
      <c r="AJ639" s="37"/>
      <c r="AK639" s="37"/>
      <c r="AL639" s="37"/>
      <c r="AM639" s="727"/>
      <c r="AN639" s="37"/>
      <c r="AO639" s="37"/>
      <c r="AP639" s="37"/>
      <c r="AQ639" s="37"/>
      <c r="AR639" s="727"/>
      <c r="AS639" s="37"/>
      <c r="AT639" s="584"/>
      <c r="AU639" s="164"/>
      <c r="AV639" s="164"/>
      <c r="AW639" s="689"/>
      <c r="AX639" s="727"/>
      <c r="AY639" s="584"/>
      <c r="AZ639" s="37"/>
      <c r="BA639" s="37"/>
      <c r="BB639" s="37"/>
      <c r="BC639" s="727"/>
      <c r="BD639" s="813"/>
      <c r="BE639" s="141"/>
      <c r="BF639" s="164"/>
      <c r="BG639" s="164"/>
      <c r="BH639" s="164"/>
      <c r="BI639" s="727"/>
      <c r="BJ639" s="37"/>
      <c r="BK639" s="37"/>
      <c r="BL639" s="37"/>
      <c r="BM639" s="37"/>
      <c r="BN639" s="733"/>
      <c r="BO639" s="946"/>
      <c r="BP639" s="810"/>
      <c r="BQ639" s="164"/>
      <c r="BR639" s="164"/>
      <c r="BS639" s="202"/>
      <c r="BT639" s="733"/>
      <c r="BU639" s="37"/>
      <c r="BV639" s="37"/>
      <c r="BW639" s="37"/>
      <c r="BX639" s="727"/>
      <c r="BY639" s="37"/>
      <c r="BZ639" s="37"/>
      <c r="CA639" s="37"/>
      <c r="CB639" s="37"/>
      <c r="CC639" s="727"/>
      <c r="CD639" s="37"/>
      <c r="CE639" s="141"/>
      <c r="CF639" s="37"/>
      <c r="CG639" s="733"/>
      <c r="CH639" s="813"/>
      <c r="CI639" s="141"/>
      <c r="CJ639" s="141"/>
      <c r="CK639" s="141"/>
      <c r="CL639" s="727"/>
      <c r="CM639" s="141"/>
      <c r="CN639" s="141"/>
      <c r="CO639" s="141"/>
      <c r="CP639" s="733"/>
      <c r="CQ639" s="141"/>
      <c r="CR639" s="141"/>
      <c r="CS639" s="141"/>
    </row>
    <row r="640" spans="2:97" x14ac:dyDescent="0.3">
      <c r="B640" s="17"/>
      <c r="C640" s="47"/>
      <c r="D640" s="47"/>
      <c r="E640" s="19"/>
      <c r="F640" s="19"/>
      <c r="G640" s="219"/>
      <c r="H640" s="419"/>
      <c r="I640" s="419"/>
      <c r="J640" s="19"/>
      <c r="K640" s="911"/>
      <c r="L640" s="416"/>
      <c r="M640" s="17"/>
      <c r="N640" s="17"/>
      <c r="O640" s="17"/>
      <c r="S640" s="37"/>
      <c r="T640" s="37"/>
      <c r="U640" s="37"/>
      <c r="V640" s="37"/>
      <c r="W640" s="37"/>
      <c r="X640" s="37"/>
      <c r="Y640" s="727"/>
      <c r="Z640" s="37"/>
      <c r="AA640" s="37"/>
      <c r="AB640" s="37"/>
      <c r="AC640" s="37"/>
      <c r="AD640" s="37"/>
      <c r="AE640" s="37"/>
      <c r="AF640" s="727"/>
      <c r="AG640" s="37"/>
      <c r="AH640" s="37"/>
      <c r="AI640" s="37"/>
      <c r="AJ640" s="37"/>
      <c r="AK640" s="37"/>
      <c r="AL640" s="37"/>
      <c r="AM640" s="727"/>
      <c r="AN640" s="37"/>
      <c r="AO640" s="37"/>
      <c r="AP640" s="37"/>
      <c r="AQ640" s="37"/>
      <c r="AR640" s="727"/>
      <c r="AS640" s="37"/>
      <c r="AT640" s="584"/>
      <c r="AU640" s="164"/>
      <c r="AV640" s="164"/>
      <c r="AW640" s="689"/>
      <c r="AX640" s="727"/>
      <c r="AY640" s="584"/>
      <c r="AZ640" s="37"/>
      <c r="BA640" s="37"/>
      <c r="BB640" s="37"/>
      <c r="BC640" s="727"/>
      <c r="BD640" s="813"/>
      <c r="BE640" s="141"/>
      <c r="BF640" s="164"/>
      <c r="BG640" s="164"/>
      <c r="BH640" s="164"/>
      <c r="BI640" s="727"/>
      <c r="BJ640" s="37"/>
      <c r="BK640" s="37"/>
      <c r="BL640" s="37"/>
      <c r="BM640" s="37"/>
      <c r="BN640" s="733"/>
      <c r="BO640" s="946"/>
      <c r="BP640" s="810"/>
      <c r="BQ640" s="164"/>
      <c r="BR640" s="164"/>
      <c r="BS640" s="202"/>
      <c r="BT640" s="733"/>
      <c r="BU640" s="37"/>
      <c r="BV640" s="37"/>
      <c r="BW640" s="37"/>
      <c r="BX640" s="727"/>
      <c r="BY640" s="37"/>
      <c r="BZ640" s="37"/>
      <c r="CA640" s="37"/>
      <c r="CB640" s="37"/>
      <c r="CC640" s="727"/>
      <c r="CD640" s="37"/>
      <c r="CE640" s="141"/>
      <c r="CF640" s="37"/>
      <c r="CG640" s="733"/>
      <c r="CH640" s="813"/>
      <c r="CI640" s="141"/>
      <c r="CJ640" s="141"/>
      <c r="CK640" s="141"/>
      <c r="CL640" s="727"/>
      <c r="CM640" s="141"/>
      <c r="CN640" s="141"/>
      <c r="CO640" s="141"/>
      <c r="CP640" s="733"/>
      <c r="CQ640" s="141"/>
      <c r="CR640" s="141"/>
      <c r="CS640" s="141"/>
    </row>
    <row r="641" spans="2:97" x14ac:dyDescent="0.3">
      <c r="B641" s="17"/>
      <c r="C641" s="47"/>
      <c r="D641" s="47"/>
      <c r="E641" s="19"/>
      <c r="F641" s="19"/>
      <c r="G641" s="219"/>
      <c r="H641" s="419"/>
      <c r="I641" s="419"/>
      <c r="J641" s="19"/>
      <c r="K641" s="911"/>
      <c r="L641" s="416"/>
      <c r="M641" s="17"/>
      <c r="N641" s="17"/>
      <c r="O641" s="17"/>
      <c r="S641" s="37"/>
      <c r="T641" s="37"/>
      <c r="U641" s="37"/>
      <c r="V641" s="37"/>
      <c r="W641" s="37"/>
      <c r="X641" s="37"/>
      <c r="Y641" s="727"/>
      <c r="Z641" s="37"/>
      <c r="AA641" s="37"/>
      <c r="AB641" s="37"/>
      <c r="AC641" s="37"/>
      <c r="AD641" s="37"/>
      <c r="AE641" s="37"/>
      <c r="AF641" s="727"/>
      <c r="AG641" s="37"/>
      <c r="AH641" s="37"/>
      <c r="AI641" s="37"/>
      <c r="AJ641" s="37"/>
      <c r="AK641" s="37"/>
      <c r="AL641" s="37"/>
      <c r="AM641" s="727"/>
      <c r="AN641" s="37"/>
      <c r="AO641" s="37"/>
      <c r="AP641" s="37"/>
      <c r="AQ641" s="37"/>
      <c r="AR641" s="727"/>
      <c r="AS641" s="37"/>
      <c r="AT641" s="584"/>
      <c r="AU641" s="164"/>
      <c r="AV641" s="164"/>
      <c r="AW641" s="689"/>
      <c r="AX641" s="727"/>
      <c r="AY641" s="584"/>
      <c r="AZ641" s="37"/>
      <c r="BA641" s="37"/>
      <c r="BB641" s="37"/>
      <c r="BC641" s="727"/>
      <c r="BD641" s="813"/>
      <c r="BE641" s="141"/>
      <c r="BF641" s="164"/>
      <c r="BG641" s="164"/>
      <c r="BH641" s="164"/>
      <c r="BI641" s="727"/>
      <c r="BJ641" s="37"/>
      <c r="BK641" s="37"/>
      <c r="BL641" s="37"/>
      <c r="BM641" s="37"/>
      <c r="BN641" s="733"/>
      <c r="BO641" s="946"/>
      <c r="BP641" s="810"/>
      <c r="BQ641" s="164"/>
      <c r="BR641" s="164"/>
      <c r="BS641" s="202"/>
      <c r="BT641" s="733"/>
      <c r="BU641" s="37"/>
      <c r="BV641" s="37"/>
      <c r="BW641" s="37"/>
      <c r="BX641" s="727"/>
      <c r="BY641" s="37"/>
      <c r="BZ641" s="37"/>
      <c r="CA641" s="37"/>
      <c r="CB641" s="37"/>
      <c r="CC641" s="727"/>
      <c r="CD641" s="37"/>
      <c r="CE641" s="141"/>
      <c r="CF641" s="37"/>
      <c r="CG641" s="733"/>
      <c r="CH641" s="813"/>
      <c r="CI641" s="141"/>
      <c r="CJ641" s="141"/>
      <c r="CK641" s="141"/>
      <c r="CL641" s="727"/>
      <c r="CM641" s="141"/>
      <c r="CN641" s="141"/>
      <c r="CO641" s="141"/>
      <c r="CP641" s="733"/>
      <c r="CQ641" s="141"/>
      <c r="CR641" s="141"/>
      <c r="CS641" s="141"/>
    </row>
    <row r="642" spans="2:97" x14ac:dyDescent="0.3">
      <c r="B642" s="17"/>
      <c r="C642" s="47"/>
      <c r="D642" s="47"/>
      <c r="E642" s="19"/>
      <c r="F642" s="19"/>
      <c r="G642" s="219"/>
      <c r="H642" s="419"/>
      <c r="I642" s="419"/>
      <c r="J642" s="19"/>
      <c r="K642" s="911"/>
      <c r="L642" s="416"/>
      <c r="M642" s="17"/>
      <c r="N642" s="17"/>
      <c r="O642" s="17"/>
      <c r="S642" s="37"/>
      <c r="T642" s="37"/>
      <c r="U642" s="37"/>
      <c r="V642" s="37"/>
      <c r="W642" s="37"/>
      <c r="X642" s="37"/>
      <c r="Y642" s="727"/>
      <c r="Z642" s="37"/>
      <c r="AA642" s="37"/>
      <c r="AB642" s="37"/>
      <c r="AC642" s="37"/>
      <c r="AD642" s="37"/>
      <c r="AE642" s="37"/>
      <c r="AF642" s="727"/>
      <c r="AG642" s="37"/>
      <c r="AH642" s="37"/>
      <c r="AI642" s="37"/>
      <c r="AJ642" s="37"/>
      <c r="AK642" s="37"/>
      <c r="AL642" s="37"/>
      <c r="AM642" s="727"/>
      <c r="AN642" s="37"/>
      <c r="AO642" s="37"/>
      <c r="AP642" s="37"/>
      <c r="AQ642" s="37"/>
      <c r="AR642" s="727"/>
      <c r="AS642" s="37"/>
      <c r="AT642" s="584"/>
      <c r="AU642" s="164"/>
      <c r="AV642" s="164"/>
      <c r="AW642" s="689"/>
      <c r="AX642" s="727"/>
      <c r="AY642" s="584"/>
      <c r="AZ642" s="37"/>
      <c r="BA642" s="37"/>
      <c r="BB642" s="37"/>
      <c r="BC642" s="727"/>
      <c r="BD642" s="813"/>
      <c r="BE642" s="141"/>
      <c r="BF642" s="164"/>
      <c r="BG642" s="164"/>
      <c r="BH642" s="164"/>
      <c r="BI642" s="727"/>
      <c r="BJ642" s="37"/>
      <c r="BK642" s="37"/>
      <c r="BL642" s="37"/>
      <c r="BM642" s="37"/>
      <c r="BN642" s="733"/>
      <c r="BO642" s="946"/>
      <c r="BP642" s="810"/>
      <c r="BQ642" s="164"/>
      <c r="BR642" s="164"/>
      <c r="BS642" s="202"/>
      <c r="BT642" s="733"/>
      <c r="BU642" s="37"/>
      <c r="BV642" s="37"/>
      <c r="BW642" s="37"/>
      <c r="BX642" s="727"/>
      <c r="BY642" s="37"/>
      <c r="BZ642" s="37"/>
      <c r="CA642" s="37"/>
      <c r="CB642" s="37"/>
      <c r="CC642" s="727"/>
      <c r="CD642" s="37"/>
      <c r="CE642" s="141"/>
      <c r="CF642" s="37"/>
      <c r="CG642" s="733"/>
      <c r="CH642" s="813"/>
      <c r="CI642" s="141"/>
      <c r="CJ642" s="141"/>
      <c r="CK642" s="141"/>
      <c r="CL642" s="727"/>
      <c r="CM642" s="141"/>
      <c r="CN642" s="141"/>
      <c r="CO642" s="141"/>
      <c r="CP642" s="733"/>
      <c r="CQ642" s="141"/>
      <c r="CR642" s="141"/>
      <c r="CS642" s="141"/>
    </row>
    <row r="643" spans="2:97" x14ac:dyDescent="0.3">
      <c r="B643" s="17"/>
      <c r="C643" s="47"/>
      <c r="D643" s="47"/>
      <c r="E643" s="19"/>
      <c r="F643" s="19"/>
      <c r="G643" s="219"/>
      <c r="H643" s="419"/>
      <c r="I643" s="419"/>
      <c r="J643" s="19"/>
      <c r="K643" s="911"/>
      <c r="L643" s="416"/>
      <c r="M643" s="17"/>
      <c r="N643" s="17"/>
      <c r="O643" s="17"/>
      <c r="S643" s="37"/>
      <c r="T643" s="37"/>
      <c r="U643" s="37"/>
      <c r="V643" s="37"/>
      <c r="W643" s="37"/>
      <c r="X643" s="37"/>
      <c r="Y643" s="727"/>
      <c r="Z643" s="37"/>
      <c r="AA643" s="37"/>
      <c r="AB643" s="37"/>
      <c r="AC643" s="37"/>
      <c r="AD643" s="37"/>
      <c r="AE643" s="37"/>
      <c r="AF643" s="727"/>
      <c r="AG643" s="37"/>
      <c r="AH643" s="37"/>
      <c r="AI643" s="37"/>
      <c r="AJ643" s="37"/>
      <c r="AK643" s="37"/>
      <c r="AL643" s="37"/>
      <c r="AM643" s="727"/>
      <c r="AN643" s="37"/>
      <c r="AO643" s="37"/>
      <c r="AP643" s="37"/>
      <c r="AQ643" s="37"/>
      <c r="AR643" s="727"/>
      <c r="AS643" s="37"/>
      <c r="AT643" s="584"/>
      <c r="AU643" s="164"/>
      <c r="AV643" s="164"/>
      <c r="AW643" s="689"/>
      <c r="AX643" s="727"/>
      <c r="AY643" s="584"/>
      <c r="AZ643" s="37"/>
      <c r="BA643" s="37"/>
      <c r="BB643" s="37"/>
      <c r="BC643" s="727"/>
      <c r="BD643" s="813"/>
      <c r="BE643" s="141"/>
      <c r="BF643" s="164"/>
      <c r="BG643" s="164"/>
      <c r="BH643" s="164"/>
      <c r="BI643" s="727"/>
      <c r="BJ643" s="37"/>
      <c r="BK643" s="37"/>
      <c r="BL643" s="37"/>
      <c r="BM643" s="37"/>
      <c r="BN643" s="733"/>
      <c r="BO643" s="946"/>
      <c r="BP643" s="810"/>
      <c r="BQ643" s="164"/>
      <c r="BR643" s="164"/>
      <c r="BS643" s="202"/>
      <c r="BT643" s="733"/>
      <c r="BU643" s="37"/>
      <c r="BV643" s="37"/>
      <c r="BW643" s="37"/>
      <c r="BX643" s="727"/>
      <c r="BY643" s="37"/>
      <c r="BZ643" s="37"/>
      <c r="CA643" s="37"/>
      <c r="CB643" s="37"/>
      <c r="CC643" s="727"/>
      <c r="CD643" s="37"/>
      <c r="CE643" s="141"/>
      <c r="CF643" s="37"/>
      <c r="CG643" s="733"/>
      <c r="CH643" s="813"/>
      <c r="CI643" s="141"/>
      <c r="CJ643" s="141"/>
      <c r="CK643" s="141"/>
      <c r="CL643" s="727"/>
      <c r="CM643" s="141"/>
      <c r="CN643" s="141"/>
      <c r="CO643" s="141"/>
      <c r="CP643" s="733"/>
      <c r="CQ643" s="141"/>
      <c r="CR643" s="141"/>
      <c r="CS643" s="141"/>
    </row>
    <row r="644" spans="2:97" x14ac:dyDescent="0.3">
      <c r="B644" s="17"/>
      <c r="C644" s="47"/>
      <c r="D644" s="47"/>
      <c r="E644" s="19"/>
      <c r="F644" s="19"/>
      <c r="G644" s="219"/>
      <c r="H644" s="419"/>
      <c r="I644" s="419"/>
      <c r="J644" s="19"/>
      <c r="K644" s="911"/>
      <c r="L644" s="416"/>
      <c r="M644" s="17"/>
      <c r="N644" s="17"/>
      <c r="O644" s="17"/>
      <c r="S644" s="37"/>
      <c r="T644" s="37"/>
      <c r="U644" s="37"/>
      <c r="V644" s="37"/>
      <c r="W644" s="37"/>
      <c r="X644" s="37"/>
      <c r="Y644" s="727"/>
      <c r="Z644" s="37"/>
      <c r="AA644" s="37"/>
      <c r="AB644" s="37"/>
      <c r="AC644" s="37"/>
      <c r="AD644" s="37"/>
      <c r="AE644" s="37"/>
      <c r="AF644" s="727"/>
      <c r="AG644" s="37"/>
      <c r="AH644" s="37"/>
      <c r="AI644" s="37"/>
      <c r="AJ644" s="37"/>
      <c r="AK644" s="37"/>
      <c r="AL644" s="37"/>
      <c r="AM644" s="727"/>
      <c r="AN644" s="37"/>
      <c r="AO644" s="37"/>
      <c r="AP644" s="37"/>
      <c r="AQ644" s="37"/>
      <c r="AR644" s="727"/>
      <c r="AS644" s="37"/>
      <c r="AT644" s="584"/>
      <c r="AU644" s="164"/>
      <c r="AV644" s="164"/>
      <c r="AW644" s="689"/>
      <c r="AX644" s="727"/>
      <c r="AY644" s="584"/>
      <c r="AZ644" s="37"/>
      <c r="BA644" s="37"/>
      <c r="BB644" s="37"/>
      <c r="BC644" s="727"/>
      <c r="BD644" s="813"/>
      <c r="BE644" s="141"/>
      <c r="BF644" s="164"/>
      <c r="BG644" s="164"/>
      <c r="BH644" s="164"/>
      <c r="BI644" s="727"/>
      <c r="BJ644" s="37"/>
      <c r="BK644" s="37"/>
      <c r="BL644" s="37"/>
      <c r="BM644" s="37"/>
      <c r="BN644" s="733"/>
      <c r="BO644" s="946"/>
      <c r="BP644" s="810"/>
      <c r="BQ644" s="164"/>
      <c r="BR644" s="164"/>
      <c r="BS644" s="202"/>
      <c r="BT644" s="733"/>
      <c r="BU644" s="37"/>
      <c r="BV644" s="37"/>
      <c r="BW644" s="37"/>
      <c r="BX644" s="727"/>
      <c r="BY644" s="37"/>
      <c r="BZ644" s="37"/>
      <c r="CA644" s="37"/>
      <c r="CB644" s="37"/>
      <c r="CC644" s="727"/>
      <c r="CD644" s="37"/>
      <c r="CE644" s="141"/>
      <c r="CF644" s="37"/>
      <c r="CG644" s="733"/>
      <c r="CH644" s="813"/>
      <c r="CI644" s="141"/>
      <c r="CJ644" s="141"/>
      <c r="CK644" s="141"/>
      <c r="CL644" s="727"/>
      <c r="CM644" s="141"/>
      <c r="CN644" s="141"/>
      <c r="CO644" s="141"/>
      <c r="CP644" s="733"/>
      <c r="CQ644" s="141"/>
      <c r="CR644" s="141"/>
      <c r="CS644" s="141"/>
    </row>
    <row r="645" spans="2:97" x14ac:dyDescent="0.3">
      <c r="B645" s="17"/>
      <c r="C645" s="47"/>
      <c r="D645" s="47"/>
      <c r="E645" s="19"/>
      <c r="F645" s="19"/>
      <c r="G645" s="219"/>
      <c r="H645" s="419"/>
      <c r="I645" s="419"/>
      <c r="J645" s="19"/>
      <c r="K645" s="911"/>
      <c r="L645" s="416"/>
      <c r="M645" s="17"/>
      <c r="N645" s="17"/>
      <c r="O645" s="17"/>
      <c r="S645" s="37"/>
      <c r="T645" s="37"/>
      <c r="U645" s="37"/>
      <c r="V645" s="37"/>
      <c r="W645" s="37"/>
      <c r="X645" s="37"/>
      <c r="Y645" s="727"/>
      <c r="Z645" s="37"/>
      <c r="AA645" s="37"/>
      <c r="AB645" s="37"/>
      <c r="AC645" s="37"/>
      <c r="AD645" s="37"/>
      <c r="AE645" s="37"/>
      <c r="AF645" s="727"/>
      <c r="AG645" s="37"/>
      <c r="AH645" s="37"/>
      <c r="AI645" s="37"/>
      <c r="AJ645" s="37"/>
      <c r="AK645" s="37"/>
      <c r="AL645" s="37"/>
      <c r="AM645" s="727"/>
      <c r="AN645" s="37"/>
      <c r="AO645" s="37"/>
      <c r="AP645" s="37"/>
      <c r="AQ645" s="37"/>
      <c r="AR645" s="727"/>
      <c r="AS645" s="37"/>
      <c r="AT645" s="584"/>
      <c r="AU645" s="164"/>
      <c r="AV645" s="164"/>
      <c r="AW645" s="689"/>
      <c r="AX645" s="727"/>
      <c r="AY645" s="584"/>
      <c r="AZ645" s="37"/>
      <c r="BA645" s="37"/>
      <c r="BB645" s="37"/>
      <c r="BC645" s="727"/>
      <c r="BD645" s="813"/>
      <c r="BE645" s="141"/>
      <c r="BF645" s="164"/>
      <c r="BG645" s="164"/>
      <c r="BH645" s="164"/>
      <c r="BI645" s="727"/>
      <c r="BJ645" s="37"/>
      <c r="BK645" s="37"/>
      <c r="BL645" s="37"/>
      <c r="BM645" s="37"/>
      <c r="BN645" s="733"/>
      <c r="BO645" s="946"/>
      <c r="BP645" s="810"/>
      <c r="BQ645" s="164"/>
      <c r="BR645" s="164"/>
      <c r="BS645" s="202"/>
      <c r="BT645" s="733"/>
      <c r="BU645" s="37"/>
      <c r="BV645" s="37"/>
      <c r="BW645" s="37"/>
      <c r="BX645" s="727"/>
      <c r="BY645" s="37"/>
      <c r="BZ645" s="37"/>
      <c r="CA645" s="37"/>
      <c r="CB645" s="37"/>
      <c r="CC645" s="727"/>
      <c r="CD645" s="37"/>
      <c r="CE645" s="141"/>
      <c r="CF645" s="37"/>
      <c r="CG645" s="733"/>
      <c r="CH645" s="813"/>
      <c r="CI645" s="141"/>
      <c r="CJ645" s="141"/>
      <c r="CK645" s="141"/>
      <c r="CL645" s="727"/>
      <c r="CM645" s="141"/>
      <c r="CN645" s="141"/>
      <c r="CO645" s="141"/>
      <c r="CP645" s="733"/>
      <c r="CQ645" s="141"/>
      <c r="CR645" s="141"/>
      <c r="CS645" s="141"/>
    </row>
    <row r="646" spans="2:97" x14ac:dyDescent="0.3">
      <c r="B646" s="17"/>
      <c r="C646" s="47"/>
      <c r="D646" s="47"/>
      <c r="E646" s="19"/>
      <c r="F646" s="19"/>
      <c r="G646" s="219"/>
      <c r="H646" s="419"/>
      <c r="I646" s="419"/>
      <c r="J646" s="19"/>
      <c r="K646" s="911"/>
      <c r="L646" s="416"/>
      <c r="M646" s="17"/>
      <c r="N646" s="17"/>
      <c r="O646" s="17"/>
      <c r="S646" s="37"/>
      <c r="T646" s="37"/>
      <c r="U646" s="37"/>
      <c r="V646" s="37"/>
      <c r="W646" s="37"/>
      <c r="X646" s="37"/>
      <c r="Y646" s="727"/>
      <c r="Z646" s="37"/>
      <c r="AA646" s="37"/>
      <c r="AB646" s="37"/>
      <c r="AC646" s="37"/>
      <c r="AD646" s="37"/>
      <c r="AE646" s="37"/>
      <c r="AF646" s="727"/>
      <c r="AG646" s="37"/>
      <c r="AH646" s="37"/>
      <c r="AI646" s="37"/>
      <c r="AJ646" s="37"/>
      <c r="AK646" s="37"/>
      <c r="AL646" s="37"/>
      <c r="AM646" s="727"/>
      <c r="AN646" s="37"/>
      <c r="AO646" s="37"/>
      <c r="AP646" s="37"/>
      <c r="AQ646" s="37"/>
      <c r="AR646" s="727"/>
      <c r="AS646" s="37"/>
      <c r="AT646" s="584"/>
      <c r="AU646" s="164"/>
      <c r="AV646" s="164"/>
      <c r="AW646" s="689"/>
      <c r="AX646" s="727"/>
      <c r="AY646" s="584"/>
      <c r="AZ646" s="37"/>
      <c r="BA646" s="37"/>
      <c r="BB646" s="37"/>
      <c r="BC646" s="727"/>
      <c r="BD646" s="813"/>
      <c r="BE646" s="141"/>
      <c r="BF646" s="164"/>
      <c r="BG646" s="164"/>
      <c r="BH646" s="164"/>
      <c r="BI646" s="727"/>
      <c r="BJ646" s="37"/>
      <c r="BK646" s="37"/>
      <c r="BL646" s="37"/>
      <c r="BM646" s="37"/>
      <c r="BN646" s="733"/>
      <c r="BO646" s="946"/>
      <c r="BP646" s="810"/>
      <c r="BQ646" s="164"/>
      <c r="BR646" s="164"/>
      <c r="BS646" s="202"/>
      <c r="BT646" s="733"/>
      <c r="BU646" s="37"/>
      <c r="BV646" s="37"/>
      <c r="BW646" s="37"/>
      <c r="BX646" s="727"/>
      <c r="BY646" s="37"/>
      <c r="BZ646" s="37"/>
      <c r="CA646" s="37"/>
      <c r="CB646" s="37"/>
      <c r="CC646" s="727"/>
      <c r="CD646" s="37"/>
      <c r="CE646" s="141"/>
      <c r="CF646" s="37"/>
      <c r="CG646" s="733"/>
      <c r="CH646" s="813"/>
      <c r="CI646" s="141"/>
      <c r="CJ646" s="141"/>
      <c r="CK646" s="141"/>
      <c r="CL646" s="727"/>
      <c r="CM646" s="141"/>
      <c r="CN646" s="141"/>
      <c r="CO646" s="141"/>
      <c r="CP646" s="733"/>
      <c r="CQ646" s="141"/>
      <c r="CR646" s="141"/>
      <c r="CS646" s="141"/>
    </row>
    <row r="647" spans="2:97" x14ac:dyDescent="0.3">
      <c r="B647" s="17"/>
      <c r="C647" s="47"/>
      <c r="D647" s="47"/>
      <c r="E647" s="19"/>
      <c r="F647" s="19"/>
      <c r="G647" s="219"/>
      <c r="H647" s="419"/>
      <c r="I647" s="419"/>
      <c r="J647" s="19"/>
      <c r="K647" s="911"/>
      <c r="L647" s="416"/>
      <c r="M647" s="17"/>
      <c r="N647" s="17"/>
      <c r="O647" s="17"/>
      <c r="S647" s="37"/>
      <c r="T647" s="37"/>
      <c r="U647" s="37"/>
      <c r="V647" s="37"/>
      <c r="W647" s="37"/>
      <c r="X647" s="37"/>
      <c r="Y647" s="727"/>
      <c r="Z647" s="37"/>
      <c r="AA647" s="37"/>
      <c r="AB647" s="37"/>
      <c r="AC647" s="37"/>
      <c r="AD647" s="37"/>
      <c r="AE647" s="37"/>
      <c r="AF647" s="727"/>
      <c r="AG647" s="37"/>
      <c r="AH647" s="37"/>
      <c r="AI647" s="37"/>
      <c r="AJ647" s="37"/>
      <c r="AK647" s="37"/>
      <c r="AL647" s="37"/>
      <c r="AM647" s="727"/>
      <c r="AN647" s="37"/>
      <c r="AO647" s="37"/>
      <c r="AP647" s="37"/>
      <c r="AQ647" s="37"/>
      <c r="AR647" s="727"/>
      <c r="AS647" s="37"/>
      <c r="AT647" s="584"/>
      <c r="AU647" s="164"/>
      <c r="AV647" s="164"/>
      <c r="AW647" s="689"/>
      <c r="AX647" s="727"/>
      <c r="AY647" s="584"/>
      <c r="AZ647" s="37"/>
      <c r="BA647" s="37"/>
      <c r="BB647" s="37"/>
      <c r="BC647" s="727"/>
      <c r="BD647" s="813"/>
      <c r="BE647" s="141"/>
      <c r="BF647" s="164"/>
      <c r="BG647" s="164"/>
      <c r="BH647" s="164"/>
      <c r="BI647" s="727"/>
      <c r="BJ647" s="37"/>
      <c r="BK647" s="37"/>
      <c r="BL647" s="37"/>
      <c r="BM647" s="37"/>
      <c r="BN647" s="733"/>
      <c r="BO647" s="946"/>
      <c r="BP647" s="810"/>
      <c r="BQ647" s="164"/>
      <c r="BR647" s="164"/>
      <c r="BS647" s="202"/>
      <c r="BT647" s="733"/>
      <c r="BU647" s="37"/>
      <c r="BV647" s="37"/>
      <c r="BW647" s="37"/>
      <c r="BX647" s="727"/>
      <c r="BY647" s="37"/>
      <c r="BZ647" s="37"/>
      <c r="CA647" s="37"/>
      <c r="CB647" s="37"/>
      <c r="CC647" s="727"/>
      <c r="CD647" s="37"/>
      <c r="CE647" s="141"/>
      <c r="CF647" s="37"/>
      <c r="CG647" s="733"/>
      <c r="CH647" s="813"/>
      <c r="CI647" s="141"/>
      <c r="CJ647" s="141"/>
      <c r="CK647" s="141"/>
      <c r="CL647" s="727"/>
      <c r="CM647" s="141"/>
      <c r="CN647" s="141"/>
      <c r="CO647" s="141"/>
      <c r="CP647" s="733"/>
      <c r="CQ647" s="141"/>
      <c r="CR647" s="141"/>
      <c r="CS647" s="141"/>
    </row>
    <row r="648" spans="2:97" x14ac:dyDescent="0.3">
      <c r="B648" s="17"/>
      <c r="C648" s="47"/>
      <c r="D648" s="47"/>
      <c r="E648" s="19"/>
      <c r="F648" s="19"/>
      <c r="G648" s="219"/>
      <c r="H648" s="419"/>
      <c r="I648" s="419"/>
      <c r="J648" s="19"/>
      <c r="K648" s="911"/>
      <c r="L648" s="416"/>
      <c r="M648" s="17"/>
      <c r="N648" s="17"/>
      <c r="O648" s="17"/>
      <c r="S648" s="37"/>
      <c r="T648" s="37"/>
      <c r="U648" s="37"/>
      <c r="V648" s="37"/>
      <c r="W648" s="37"/>
      <c r="X648" s="37"/>
      <c r="Y648" s="727"/>
      <c r="Z648" s="37"/>
      <c r="AA648" s="37"/>
      <c r="AB648" s="37"/>
      <c r="AC648" s="37"/>
      <c r="AD648" s="37"/>
      <c r="AE648" s="37"/>
      <c r="AF648" s="727"/>
      <c r="AG648" s="37"/>
      <c r="AH648" s="37"/>
      <c r="AI648" s="37"/>
      <c r="AJ648" s="37"/>
      <c r="AK648" s="37"/>
      <c r="AL648" s="37"/>
      <c r="AM648" s="727"/>
      <c r="AN648" s="37"/>
      <c r="AO648" s="37"/>
      <c r="AP648" s="37"/>
      <c r="AQ648" s="37"/>
      <c r="AR648" s="727"/>
      <c r="AS648" s="37"/>
      <c r="AT648" s="584"/>
      <c r="AU648" s="164"/>
      <c r="AV648" s="164"/>
      <c r="AW648" s="689"/>
      <c r="AX648" s="727"/>
      <c r="AY648" s="584"/>
      <c r="AZ648" s="37"/>
      <c r="BA648" s="37"/>
      <c r="BB648" s="37"/>
      <c r="BC648" s="727"/>
      <c r="BD648" s="813"/>
      <c r="BE648" s="141"/>
      <c r="BF648" s="164"/>
      <c r="BG648" s="164"/>
      <c r="BH648" s="164"/>
      <c r="BI648" s="727"/>
      <c r="BJ648" s="37"/>
      <c r="BK648" s="37"/>
      <c r="BL648" s="37"/>
      <c r="BM648" s="37"/>
      <c r="BN648" s="733"/>
      <c r="BO648" s="946"/>
      <c r="BP648" s="810"/>
      <c r="BQ648" s="164"/>
      <c r="BR648" s="164"/>
      <c r="BS648" s="202"/>
      <c r="BT648" s="733"/>
      <c r="BU648" s="37"/>
      <c r="BV648" s="37"/>
      <c r="BW648" s="37"/>
      <c r="BX648" s="727"/>
      <c r="BY648" s="37"/>
      <c r="BZ648" s="37"/>
      <c r="CA648" s="37"/>
      <c r="CB648" s="37"/>
      <c r="CC648" s="727"/>
      <c r="CD648" s="37"/>
      <c r="CE648" s="141"/>
      <c r="CF648" s="37"/>
      <c r="CG648" s="733"/>
      <c r="CH648" s="813"/>
      <c r="CI648" s="141"/>
      <c r="CJ648" s="141"/>
      <c r="CK648" s="141"/>
      <c r="CL648" s="727"/>
      <c r="CM648" s="141"/>
      <c r="CN648" s="141"/>
      <c r="CO648" s="141"/>
      <c r="CP648" s="733"/>
      <c r="CQ648" s="141"/>
      <c r="CR648" s="141"/>
      <c r="CS648" s="141"/>
    </row>
    <row r="649" spans="2:97" x14ac:dyDescent="0.3">
      <c r="B649" s="17"/>
      <c r="C649" s="47"/>
      <c r="D649" s="47"/>
      <c r="E649" s="19"/>
      <c r="F649" s="19"/>
      <c r="G649" s="219"/>
      <c r="H649" s="419"/>
      <c r="I649" s="419"/>
      <c r="J649" s="19"/>
      <c r="K649" s="911"/>
      <c r="L649" s="416"/>
      <c r="M649" s="17"/>
      <c r="N649" s="17"/>
      <c r="O649" s="17"/>
      <c r="S649" s="37"/>
      <c r="T649" s="37"/>
      <c r="U649" s="37"/>
      <c r="V649" s="37"/>
      <c r="W649" s="37"/>
      <c r="X649" s="37"/>
      <c r="Y649" s="727"/>
      <c r="Z649" s="37"/>
      <c r="AA649" s="37"/>
      <c r="AB649" s="37"/>
      <c r="AC649" s="37"/>
      <c r="AD649" s="37"/>
      <c r="AE649" s="37"/>
      <c r="AF649" s="727"/>
      <c r="AG649" s="37"/>
      <c r="AH649" s="37"/>
      <c r="AI649" s="37"/>
      <c r="AJ649" s="37"/>
      <c r="AK649" s="37"/>
      <c r="AL649" s="37"/>
      <c r="AM649" s="727"/>
      <c r="AN649" s="37"/>
      <c r="AO649" s="37"/>
      <c r="AP649" s="37"/>
      <c r="AQ649" s="37"/>
      <c r="AR649" s="727"/>
      <c r="AS649" s="37"/>
      <c r="AT649" s="584"/>
      <c r="AU649" s="164"/>
      <c r="AV649" s="164"/>
      <c r="AW649" s="689"/>
      <c r="AX649" s="727"/>
      <c r="AY649" s="584"/>
      <c r="AZ649" s="37"/>
      <c r="BA649" s="37"/>
      <c r="BB649" s="37"/>
      <c r="BC649" s="727"/>
      <c r="BD649" s="813"/>
      <c r="BE649" s="141"/>
      <c r="BF649" s="164"/>
      <c r="BG649" s="164"/>
      <c r="BH649" s="164"/>
      <c r="BI649" s="727"/>
      <c r="BJ649" s="37"/>
      <c r="BK649" s="37"/>
      <c r="BL649" s="37"/>
      <c r="BM649" s="37"/>
      <c r="BN649" s="733"/>
      <c r="BO649" s="946"/>
      <c r="BP649" s="810"/>
      <c r="BQ649" s="164"/>
      <c r="BR649" s="164"/>
      <c r="BS649" s="202"/>
      <c r="BT649" s="733"/>
      <c r="BU649" s="37"/>
      <c r="BV649" s="37"/>
      <c r="BW649" s="37"/>
      <c r="BX649" s="727"/>
      <c r="BY649" s="37"/>
      <c r="BZ649" s="37"/>
      <c r="CA649" s="37"/>
      <c r="CB649" s="37"/>
      <c r="CC649" s="727"/>
      <c r="CD649" s="37"/>
      <c r="CE649" s="141"/>
      <c r="CF649" s="37"/>
      <c r="CG649" s="733"/>
      <c r="CH649" s="813"/>
      <c r="CI649" s="141"/>
      <c r="CJ649" s="141"/>
      <c r="CK649" s="141"/>
      <c r="CL649" s="727"/>
      <c r="CM649" s="141"/>
      <c r="CN649" s="141"/>
      <c r="CO649" s="141"/>
      <c r="CP649" s="733"/>
      <c r="CQ649" s="141"/>
      <c r="CR649" s="141"/>
      <c r="CS649" s="141"/>
    </row>
    <row r="650" spans="2:97" x14ac:dyDescent="0.3">
      <c r="B650" s="17"/>
      <c r="C650" s="47"/>
      <c r="D650" s="47"/>
      <c r="E650" s="19"/>
      <c r="F650" s="19"/>
      <c r="G650" s="219"/>
      <c r="H650" s="419"/>
      <c r="I650" s="419"/>
      <c r="J650" s="19"/>
      <c r="K650" s="911"/>
      <c r="L650" s="416"/>
      <c r="M650" s="17"/>
      <c r="N650" s="17"/>
      <c r="O650" s="17"/>
      <c r="S650" s="37"/>
      <c r="T650" s="37"/>
      <c r="U650" s="37"/>
      <c r="V650" s="37"/>
      <c r="W650" s="37"/>
      <c r="X650" s="37"/>
      <c r="Y650" s="727"/>
      <c r="Z650" s="37"/>
      <c r="AA650" s="37"/>
      <c r="AB650" s="37"/>
      <c r="AC650" s="37"/>
      <c r="AD650" s="37"/>
      <c r="AE650" s="37"/>
      <c r="AF650" s="727"/>
      <c r="AG650" s="37"/>
      <c r="AH650" s="37"/>
      <c r="AI650" s="37"/>
      <c r="AJ650" s="37"/>
      <c r="AK650" s="37"/>
      <c r="AL650" s="37"/>
      <c r="AM650" s="727"/>
      <c r="AN650" s="37"/>
      <c r="AO650" s="37"/>
      <c r="AP650" s="37"/>
      <c r="AQ650" s="37"/>
      <c r="AR650" s="727"/>
      <c r="AS650" s="37"/>
      <c r="AT650" s="584"/>
      <c r="AU650" s="164"/>
      <c r="AV650" s="164"/>
      <c r="AW650" s="689"/>
      <c r="AX650" s="727"/>
      <c r="AY650" s="584"/>
      <c r="AZ650" s="37"/>
      <c r="BA650" s="37"/>
      <c r="BB650" s="37"/>
      <c r="BC650" s="727"/>
      <c r="BD650" s="813"/>
      <c r="BE650" s="141"/>
      <c r="BF650" s="164"/>
      <c r="BG650" s="164"/>
      <c r="BH650" s="164"/>
      <c r="BI650" s="727"/>
      <c r="BJ650" s="37"/>
      <c r="BK650" s="37"/>
      <c r="BL650" s="37"/>
      <c r="BM650" s="37"/>
      <c r="BN650" s="733"/>
      <c r="BO650" s="946"/>
      <c r="BP650" s="810"/>
      <c r="BQ650" s="164"/>
      <c r="BR650" s="164"/>
      <c r="BS650" s="202"/>
      <c r="BT650" s="733"/>
      <c r="BU650" s="37"/>
      <c r="BV650" s="37"/>
      <c r="BW650" s="37"/>
      <c r="BX650" s="727"/>
      <c r="BY650" s="37"/>
      <c r="BZ650" s="37"/>
      <c r="CA650" s="37"/>
      <c r="CB650" s="37"/>
      <c r="CC650" s="727"/>
      <c r="CD650" s="37"/>
      <c r="CE650" s="141"/>
      <c r="CF650" s="37"/>
      <c r="CG650" s="733"/>
      <c r="CH650" s="813"/>
      <c r="CI650" s="141"/>
      <c r="CJ650" s="141"/>
      <c r="CK650" s="141"/>
      <c r="CL650" s="727"/>
      <c r="CM650" s="141"/>
      <c r="CN650" s="141"/>
      <c r="CO650" s="141"/>
      <c r="CP650" s="733"/>
      <c r="CQ650" s="141"/>
      <c r="CR650" s="141"/>
      <c r="CS650" s="141"/>
    </row>
    <row r="651" spans="2:97" x14ac:dyDescent="0.3">
      <c r="B651" s="17"/>
      <c r="C651" s="47"/>
      <c r="D651" s="47"/>
      <c r="E651" s="19"/>
      <c r="F651" s="19"/>
      <c r="G651" s="219"/>
      <c r="H651" s="419"/>
      <c r="I651" s="419"/>
      <c r="J651" s="19"/>
      <c r="K651" s="911"/>
      <c r="L651" s="416"/>
      <c r="M651" s="17"/>
      <c r="N651" s="17"/>
      <c r="O651" s="17"/>
      <c r="S651" s="37"/>
      <c r="T651" s="37"/>
      <c r="U651" s="37"/>
      <c r="V651" s="37"/>
      <c r="W651" s="37"/>
      <c r="X651" s="37"/>
      <c r="Y651" s="727"/>
      <c r="Z651" s="37"/>
      <c r="AA651" s="37"/>
      <c r="AB651" s="37"/>
      <c r="AC651" s="37"/>
      <c r="AD651" s="37"/>
      <c r="AE651" s="37"/>
      <c r="AF651" s="727"/>
      <c r="AG651" s="37"/>
      <c r="AH651" s="37"/>
      <c r="AI651" s="37"/>
      <c r="AJ651" s="37"/>
      <c r="AK651" s="37"/>
      <c r="AL651" s="37"/>
      <c r="AM651" s="727"/>
      <c r="AN651" s="37"/>
      <c r="AO651" s="37"/>
      <c r="AP651" s="37"/>
      <c r="AQ651" s="37"/>
      <c r="AR651" s="727"/>
      <c r="AS651" s="37"/>
      <c r="AT651" s="584"/>
      <c r="AU651" s="164"/>
      <c r="AV651" s="164"/>
      <c r="AW651" s="689"/>
      <c r="AX651" s="727"/>
      <c r="AY651" s="584"/>
      <c r="AZ651" s="37"/>
      <c r="BA651" s="37"/>
      <c r="BB651" s="37"/>
      <c r="BC651" s="727"/>
      <c r="BD651" s="813"/>
      <c r="BE651" s="141"/>
      <c r="BF651" s="164"/>
      <c r="BG651" s="164"/>
      <c r="BH651" s="164"/>
      <c r="BI651" s="727"/>
      <c r="BJ651" s="37"/>
      <c r="BK651" s="37"/>
      <c r="BL651" s="37"/>
      <c r="BM651" s="37"/>
      <c r="BN651" s="733"/>
      <c r="BO651" s="946"/>
      <c r="BP651" s="810"/>
      <c r="BQ651" s="164"/>
      <c r="BR651" s="164"/>
      <c r="BS651" s="202"/>
      <c r="BT651" s="733"/>
      <c r="BU651" s="37"/>
      <c r="BV651" s="37"/>
      <c r="BW651" s="37"/>
      <c r="BX651" s="727"/>
      <c r="BY651" s="37"/>
      <c r="BZ651" s="37"/>
      <c r="CA651" s="37"/>
      <c r="CB651" s="37"/>
      <c r="CC651" s="727"/>
      <c r="CD651" s="37"/>
      <c r="CE651" s="141"/>
      <c r="CF651" s="37"/>
      <c r="CG651" s="733"/>
      <c r="CH651" s="813"/>
      <c r="CI651" s="141"/>
      <c r="CJ651" s="141"/>
      <c r="CK651" s="141"/>
      <c r="CL651" s="727"/>
      <c r="CM651" s="141"/>
      <c r="CN651" s="141"/>
      <c r="CO651" s="141"/>
      <c r="CP651" s="733"/>
      <c r="CQ651" s="141"/>
      <c r="CR651" s="141"/>
      <c r="CS651" s="141"/>
    </row>
  </sheetData>
  <mergeCells count="1">
    <mergeCell ref="BE2:BG2"/>
  </mergeCells>
  <conditionalFormatting sqref="BE68:BE72 BE73:BF74 BF75:BF79 BF80:BG80 BF81:BF83 AN7:AQ7 AU2:AU3 BQ42:BR44 AN13:AP16 AQ13:AQ29 AQ36:AQ41 AN42:AQ44 AN11:AQ11 AN48:AQ66 BY11:BY12 CJ22 CM22:CM29 CI22:CI29 CJ27 AT115:AV150 AT108:AV110 AT99:AV103 AT95:AV96 AT69:AV92 AT155:AV201 AT41:AV41 BF85:BF87 AN30:AQ35 AY95:BA96 AY99:BA103 AY108:BA110 AY115:BA150 AY155:BA201 BU202:BV207 BU48:BV66 BU13:BV35 BU11:BV11 BU42:BV44 BY42:BZ44 BZ11 BY13:BZ35 BY48:BZ66 BY202:BZ207 AY41:BA41 AY30:BA35 BD41:BG41 AY69:BA92 BD115:BD150 BD108:BD110 BD99:BD103 BD95:BD96 BD69:BD92 BD155:BD201 BD30:BD32 BQ13:BR35 BP33:BP35 BP202:BR207 BP48:BR66 BP41 BP13:BP29 BP11:BR11 CD202:CE207 CD48:CE66 CD13:CE35 CD11:CE11 CD42:CE44 CH42:CJ44 CH13:CH29 CH48:CJ66 CH202:CJ207 CQ13:CQ16 CQ11 CQ202:CQ207 BS9 BW9 CB9 CF9 CK155:CK160 CO155:CO160 CB155:CB276 CK162:CK276 CO162:CO276 CF115:CF132 BH36:BH150 BD208:BD276 BB11:BB150 AY208:BA276 AT208:AV276 BS155:BS276 BW155:BW276 BM9 BJ202:BL207 BJ48:BL66 BJ41:BL41 BJ33:BL35 BJ11:BL11 BE11:BH11 BE13:BH29 BJ13:BL29 BD33:BH35 BE48:BG66 BE202:BG207 AN202:AQ207 S202:X207 Z202:AE207 AG202:AL207 AY9:BB9 AT9:AW9 AS7 AS202:AS207 AS30:AV35 AS48:AS66 AS11 AS36:AS44 AS13:AS29 AW155:AW276 BB155:BB276 BM155:BM276 BH155:BH276 BD9 BS99:BS103 BS95:BS96 BS108:BS110 BS115:BS150 BW95:BW96 BW99:BW103 BW108:BW110 BW115:BW122 BW124:BW132 BW134:BW137 BW139:BW150 CF134:CF150 CF155:CF276 CQ42:CQ44 CQ30:CQ35 CQ48:CQ66 CK12 CH11:CN11 CK17:CK29 CI13:CN16 CK36:CK83 CH30:CO35 CL42:CO44 CL48:CO66 CK85:CK92 CL202:CN207 AW11:AW150 BM11:BM150 CF11:CF83 CB11:CB83 BW11:BW92 BS11:BS92">
    <cfRule type="cellIs" dxfId="144" priority="172" stopIfTrue="1" operator="equal">
      <formula>0</formula>
    </cfRule>
  </conditionalFormatting>
  <conditionalFormatting sqref="BF84">
    <cfRule type="cellIs" dxfId="143" priority="171" stopIfTrue="1" operator="equal">
      <formula>0</formula>
    </cfRule>
  </conditionalFormatting>
  <conditionalFormatting sqref="BF88">
    <cfRule type="cellIs" dxfId="142" priority="170" stopIfTrue="1" operator="equal">
      <formula>0</formula>
    </cfRule>
  </conditionalFormatting>
  <conditionalFormatting sqref="BH9">
    <cfRule type="cellIs" dxfId="141" priority="169" stopIfTrue="1" operator="equal">
      <formula>0</formula>
    </cfRule>
  </conditionalFormatting>
  <conditionalFormatting sqref="BH12">
    <cfRule type="cellIs" dxfId="140" priority="167" stopIfTrue="1" operator="equal">
      <formula>0</formula>
    </cfRule>
  </conditionalFormatting>
  <conditionalFormatting sqref="BH30:BH32">
    <cfRule type="cellIs" dxfId="139" priority="166" stopIfTrue="1" operator="equal">
      <formula>0</formula>
    </cfRule>
  </conditionalFormatting>
  <conditionalFormatting sqref="CB115:CB132 CB108:CB110 CB99:CB103 CB95:CB96 CB85:CB92 CB134:CB150">
    <cfRule type="cellIs" dxfId="138" priority="165" stopIfTrue="1" operator="equal">
      <formula>0</formula>
    </cfRule>
  </conditionalFormatting>
  <conditionalFormatting sqref="CF85:CF92 CF95:CF96 CF99:CF103 CF108:CF110">
    <cfRule type="cellIs" dxfId="137" priority="164" stopIfTrue="1" operator="equal">
      <formula>0</formula>
    </cfRule>
  </conditionalFormatting>
  <conditionalFormatting sqref="CK95:CK96 CK99:CK103 CK108:CK110 CK115:CK120 CK122:CK131 CK134:CK137 CK139:CK141 CK143:CK150">
    <cfRule type="cellIs" dxfId="136" priority="163" stopIfTrue="1" operator="equal">
      <formula>0</formula>
    </cfRule>
  </conditionalFormatting>
  <conditionalFormatting sqref="CO67:CO83 CO134:CO137 CO139:CO141 CO143:CO150 CO115:CO120 CO122:CO131 CO108:CO110 CO99:CO103 CO95:CO96 CO85:CO92">
    <cfRule type="cellIs" dxfId="135" priority="159" stopIfTrue="1" operator="equal">
      <formula>0</formula>
    </cfRule>
  </conditionalFormatting>
  <conditionalFormatting sqref="CO9 CO11:CO29">
    <cfRule type="cellIs" dxfId="134" priority="162" stopIfTrue="1" operator="equal">
      <formula>0</formula>
    </cfRule>
  </conditionalFormatting>
  <conditionalFormatting sqref="CO36:CO41">
    <cfRule type="cellIs" dxfId="133" priority="161" stopIfTrue="1" operator="equal">
      <formula>0</formula>
    </cfRule>
  </conditionalFormatting>
  <conditionalFormatting sqref="CO45:CO47">
    <cfRule type="cellIs" dxfId="132" priority="160" stopIfTrue="1" operator="equal">
      <formula>0</formula>
    </cfRule>
  </conditionalFormatting>
  <conditionalFormatting sqref="BK138 BK141">
    <cfRule type="cellIs" dxfId="131" priority="155" stopIfTrue="1" operator="equal">
      <formula>0</formula>
    </cfRule>
  </conditionalFormatting>
  <conditionalFormatting sqref="BK150">
    <cfRule type="cellIs" dxfId="130" priority="156" stopIfTrue="1" operator="equal">
      <formula>0</formula>
    </cfRule>
  </conditionalFormatting>
  <conditionalFormatting sqref="BK93:BK94 BK97:BK98">
    <cfRule type="cellIs" dxfId="129" priority="152" stopIfTrue="1" operator="equal">
      <formula>0</formula>
    </cfRule>
  </conditionalFormatting>
  <conditionalFormatting sqref="BK133">
    <cfRule type="cellIs" dxfId="128" priority="154" stopIfTrue="1" operator="equal">
      <formula>0</formula>
    </cfRule>
  </conditionalFormatting>
  <conditionalFormatting sqref="BK117">
    <cfRule type="cellIs" dxfId="127" priority="153" stopIfTrue="1" operator="equal">
      <formula>0</formula>
    </cfRule>
  </conditionalFormatting>
  <conditionalFormatting sqref="AF434:AF579">
    <cfRule type="cellIs" dxfId="126" priority="148" stopIfTrue="1" operator="equal">
      <formula>0</formula>
    </cfRule>
  </conditionalFormatting>
  <conditionalFormatting sqref="AM434:AM579">
    <cfRule type="cellIs" dxfId="125" priority="147" stopIfTrue="1" operator="equal">
      <formula>0</formula>
    </cfRule>
  </conditionalFormatting>
  <conditionalFormatting sqref="AR547:AR579">
    <cfRule type="cellIs" dxfId="124" priority="142" stopIfTrue="1" operator="equal">
      <formula>0</formula>
    </cfRule>
  </conditionalFormatting>
  <conditionalFormatting sqref="AR434:AR546">
    <cfRule type="cellIs" dxfId="123" priority="141" stopIfTrue="1" operator="equal">
      <formula>0</formula>
    </cfRule>
  </conditionalFormatting>
  <conditionalFormatting sqref="Y434:Y579">
    <cfRule type="cellIs" dxfId="122" priority="140" stopIfTrue="1" operator="equal">
      <formula>0</formula>
    </cfRule>
  </conditionalFormatting>
  <conditionalFormatting sqref="AX547:AX561 AX566:AX579">
    <cfRule type="cellIs" dxfId="121" priority="135" stopIfTrue="1" operator="equal">
      <formula>0</formula>
    </cfRule>
  </conditionalFormatting>
  <conditionalFormatting sqref="Y9 Y115:Y433 Y108:Y110 Y99:Y103 Y95:Y96 Y85:Y92 Y11:Y83">
    <cfRule type="cellIs" dxfId="120" priority="139" stopIfTrue="1" operator="equal">
      <formula>0</formula>
    </cfRule>
  </conditionalFormatting>
  <conditionalFormatting sqref="AF9 AF115:AF433 AF108:AF110 AF99:AF103 AF95:AF96 AF85:AF92 AF11:AF83">
    <cfRule type="cellIs" dxfId="119" priority="138" stopIfTrue="1" operator="equal">
      <formula>0</formula>
    </cfRule>
  </conditionalFormatting>
  <conditionalFormatting sqref="AM9 AM115:AM433 AM108:AM110 AM99:AM103 AM95:AM96 AM85:AM92 AM11:AM83">
    <cfRule type="cellIs" dxfId="118" priority="137" stopIfTrue="1" operator="equal">
      <formula>0</formula>
    </cfRule>
  </conditionalFormatting>
  <conditionalFormatting sqref="AR9 AR115:AR433 AR108:AR110 AR99:AR103 AR95:AR96 AR85:AR92 AR11:AR83">
    <cfRule type="cellIs" dxfId="117" priority="136" stopIfTrue="1" operator="equal">
      <formula>0</formula>
    </cfRule>
  </conditionalFormatting>
  <conditionalFormatting sqref="BN547:BO561 BN566:BO579">
    <cfRule type="cellIs" dxfId="116" priority="127" stopIfTrue="1" operator="equal">
      <formula>0</formula>
    </cfRule>
  </conditionalFormatting>
  <conditionalFormatting sqref="AX9 AX155:AX546 AX11:AX150">
    <cfRule type="cellIs" dxfId="115" priority="132" stopIfTrue="1" operator="equal">
      <formula>0</formula>
    </cfRule>
  </conditionalFormatting>
  <conditionalFormatting sqref="BN434:BO546 BN11:BN150 BN155:BN433">
    <cfRule type="cellIs" dxfId="114" priority="126" stopIfTrue="1" operator="equal">
      <formula>0</formula>
    </cfRule>
  </conditionalFormatting>
  <conditionalFormatting sqref="BI547:BI561 BI566:BI579">
    <cfRule type="cellIs" dxfId="113" priority="129" stopIfTrue="1" operator="equal">
      <formula>0</formula>
    </cfRule>
  </conditionalFormatting>
  <conditionalFormatting sqref="BC547:BC561 BC566:BC579">
    <cfRule type="cellIs" dxfId="112" priority="131" stopIfTrue="1" operator="equal">
      <formula>0</formula>
    </cfRule>
  </conditionalFormatting>
  <conditionalFormatting sqref="BC9 BC155:BC546 BC11:BC150">
    <cfRule type="cellIs" dxfId="111" priority="130" stopIfTrue="1" operator="equal">
      <formula>0</formula>
    </cfRule>
  </conditionalFormatting>
  <conditionalFormatting sqref="BI9 BI11:BI546">
    <cfRule type="cellIs" dxfId="110" priority="128" stopIfTrue="1" operator="equal">
      <formula>0</formula>
    </cfRule>
  </conditionalFormatting>
  <conditionalFormatting sqref="BT548:BT561 BT566:BT579">
    <cfRule type="cellIs" dxfId="109" priority="124" stopIfTrue="1" operator="equal">
      <formula>0</formula>
    </cfRule>
  </conditionalFormatting>
  <conditionalFormatting sqref="BT11:BT92 BT155:BT383 BT99:BT103 BT95:BT96 BT108:BT110 BT115:BT150 BV384:BW384 BV394:BW394 BU415:BX415 BT385:BT393 BT395:BT546">
    <cfRule type="cellIs" dxfId="108" priority="123" stopIfTrue="1" operator="equal">
      <formula>0</formula>
    </cfRule>
  </conditionalFormatting>
  <conditionalFormatting sqref="BN11:BN433 BO9:BO433">
    <cfRule type="cellIs" dxfId="107" priority="125" stopIfTrue="1" operator="equal">
      <formula>0</formula>
    </cfRule>
  </conditionalFormatting>
  <conditionalFormatting sqref="BX548:BX561 BX566:BX579">
    <cfRule type="cellIs" dxfId="106" priority="121" stopIfTrue="1" operator="equal">
      <formula>0</formula>
    </cfRule>
  </conditionalFormatting>
  <conditionalFormatting sqref="BX11:BX92 BX95:BX96 BX99:BX103 BX108:BX110 BX115:BX122 BX124:BX132 BX134:BX137 BX139:BX150 BX155:BX383 BX385:BX393 BX395:BX414 BX416:BX546">
    <cfRule type="cellIs" dxfId="105" priority="120" stopIfTrue="1" operator="equal">
      <formula>0</formula>
    </cfRule>
  </conditionalFormatting>
  <conditionalFormatting sqref="BT9 BT155:BT383 BT99:BT103 BT95:BT96 BT108:BT110 BT115:BT150 BV384:BW384 BV394:BW394 BU415:BX415 BT11:BT92 BT385:BT393 BT395:BT433">
    <cfRule type="cellIs" dxfId="104" priority="122" stopIfTrue="1" operator="equal">
      <formula>0</formula>
    </cfRule>
  </conditionalFormatting>
  <conditionalFormatting sqref="BX9 BX95:BX96 BX99:BX103 BX108:BX110 BX115:BX122 BX124:BX132 BX134:BX137 BX139:BX150 BX155:BX383 BX385:BX393 BX395:BX414 BX416:BX433 BX11:BX92">
    <cfRule type="cellIs" dxfId="103" priority="119" stopIfTrue="1" operator="equal">
      <formula>0</formula>
    </cfRule>
  </conditionalFormatting>
  <conditionalFormatting sqref="CC548:CC561 CC566:CC579">
    <cfRule type="cellIs" dxfId="102" priority="118" stopIfTrue="1" operator="equal">
      <formula>0</formula>
    </cfRule>
  </conditionalFormatting>
  <conditionalFormatting sqref="CC434:CC546">
    <cfRule type="cellIs" dxfId="101" priority="117" stopIfTrue="1" operator="equal">
      <formula>0</formula>
    </cfRule>
  </conditionalFormatting>
  <conditionalFormatting sqref="CC9 CC85:CC87 CC155:CC156 CC258:CC275 CC278:CC334 CC336:CC344 CC346:CC349 CC351:CC419 CC76:CC83 CC421:CC433 CC48:CC71 CC42:CC46 CC11:CC40">
    <cfRule type="cellIs" dxfId="100" priority="116" stopIfTrue="1" operator="equal">
      <formula>0</formula>
    </cfRule>
  </conditionalFormatting>
  <conditionalFormatting sqref="CC276:CC277 CC345 CC420">
    <cfRule type="cellIs" dxfId="99" priority="115" stopIfTrue="1" operator="equal">
      <formula>0</formula>
    </cfRule>
  </conditionalFormatting>
  <conditionalFormatting sqref="CC41 CC47">
    <cfRule type="cellIs" dxfId="98" priority="110" stopIfTrue="1" operator="equal">
      <formula>0</formula>
    </cfRule>
  </conditionalFormatting>
  <conditionalFormatting sqref="CC157:CC257">
    <cfRule type="cellIs" dxfId="97" priority="114" stopIfTrue="1" operator="equal">
      <formula>0</formula>
    </cfRule>
  </conditionalFormatting>
  <conditionalFormatting sqref="CC88:CC92 CC95:CC96 CC99:CC103 CC108:CC110 CC115:CC150">
    <cfRule type="cellIs" dxfId="96" priority="113" stopIfTrue="1" operator="equal">
      <formula>0</formula>
    </cfRule>
  </conditionalFormatting>
  <conditionalFormatting sqref="CC72:CC75">
    <cfRule type="cellIs" dxfId="95" priority="112" stopIfTrue="1" operator="equal">
      <formula>0</formula>
    </cfRule>
  </conditionalFormatting>
  <conditionalFormatting sqref="CG434:CG546">
    <cfRule type="cellIs" dxfId="94" priority="106" stopIfTrue="1" operator="equal">
      <formula>0</formula>
    </cfRule>
  </conditionalFormatting>
  <conditionalFormatting sqref="CG9 CG85:CG92 CG95:CG96 CG99:CG103 CG108:CG110 CG115:CG132 CG134:CG150 CG155:CG334 CG336:CG433 CG11:CG83">
    <cfRule type="cellIs" dxfId="93" priority="105" stopIfTrue="1" operator="equal">
      <formula>0</formula>
    </cfRule>
  </conditionalFormatting>
  <conditionalFormatting sqref="CG548:CG561 CG566:CG579">
    <cfRule type="cellIs" dxfId="92" priority="107" stopIfTrue="1" operator="equal">
      <formula>0</formula>
    </cfRule>
  </conditionalFormatting>
  <conditionalFormatting sqref="CP434:CP546">
    <cfRule type="cellIs" dxfId="91" priority="103" stopIfTrue="1" operator="equal">
      <formula>0</formula>
    </cfRule>
  </conditionalFormatting>
  <conditionalFormatting sqref="CP9 CP85:CP87 CP95:CP96 CP99:CP102 CP108:CP110 CP115:CP120 CP134:CP135 CP155:CP156 CP139:CP141 CP143:CP145 CP162:CP164 CP336:CP421 CP423:CP433 CP123:CP124 CP25:CP28 CP30:CP37 CP39:CP40 CP42:CP46 CP48:CP71 CP73:CP74 CP76:CP83 CP89:CP91 CP126:CP128 CP130:CP131 CP137 CP147:CP149 CP158:CP160 CP166:CP168 CP170:CP171 CP173:CP175 CP177:CP178 CP180:CP181 CP183:CP189 CP191:CP194 CP196:CP198 CP200:CP209 CP211:CP221 CP223:CP256 CP258:CP275 CP277:CP334 CP11:CP23">
    <cfRule type="cellIs" dxfId="90" priority="102" stopIfTrue="1" operator="equal">
      <formula>0</formula>
    </cfRule>
  </conditionalFormatting>
  <conditionalFormatting sqref="CP548:CP561 CP566:CP579">
    <cfRule type="cellIs" dxfId="89" priority="104" stopIfTrue="1" operator="equal">
      <formula>0</formula>
    </cfRule>
  </conditionalFormatting>
  <conditionalFormatting sqref="CL548:CL561 CL566:CL579">
    <cfRule type="cellIs" dxfId="88" priority="101" stopIfTrue="1" operator="equal">
      <formula>0</formula>
    </cfRule>
  </conditionalFormatting>
  <conditionalFormatting sqref="CL434:CL546">
    <cfRule type="cellIs" dxfId="87" priority="100" stopIfTrue="1" operator="equal">
      <formula>0</formula>
    </cfRule>
  </conditionalFormatting>
  <conditionalFormatting sqref="CL12 CL17:CL23 CL36:CL37 CL45:CL46 CL67:CL71 CL85:CL87 CL95:CL96 CL99:CL102 CL108:CL110 CL115:CL120 CL123:CL124 CL155:CL156 CL162:CL164 CL208:CL209 CL336:CL421 CL423:CL433 CL25:CL28 CL39:CL40 CL73:CL74 CL76:CL83 CL89:CL91 CL126:CL128 CL130:CL135 CL137:CL145 CL147:CL149 CL158:CL160 CL166:CL168 CL170:CL171 CL173:CL175 CL177:CL178 CL180:CL181 CL183:CL189 CL191:CL194 CL196:CL198 CL200:CL201 CL211:CL221 CL223:CL236 CL238:CL256 CL258:CL275 CL278:CL334">
    <cfRule type="cellIs" dxfId="86" priority="99" stopIfTrue="1" operator="equal">
      <formula>0</formula>
    </cfRule>
  </conditionalFormatting>
  <conditionalFormatting sqref="CP276">
    <cfRule type="cellIs" dxfId="85" priority="52" stopIfTrue="1" operator="equal">
      <formula>0</formula>
    </cfRule>
  </conditionalFormatting>
  <conditionalFormatting sqref="CL24">
    <cfRule type="cellIs" dxfId="84" priority="92" stopIfTrue="1" operator="equal">
      <formula>0</formula>
    </cfRule>
  </conditionalFormatting>
  <conditionalFormatting sqref="CL29">
    <cfRule type="cellIs" dxfId="83" priority="91" stopIfTrue="1" operator="equal">
      <formula>0</formula>
    </cfRule>
  </conditionalFormatting>
  <conditionalFormatting sqref="CL38">
    <cfRule type="cellIs" dxfId="82" priority="90" stopIfTrue="1" operator="equal">
      <formula>0</formula>
    </cfRule>
  </conditionalFormatting>
  <conditionalFormatting sqref="CL41">
    <cfRule type="cellIs" dxfId="81" priority="89" stopIfTrue="1" operator="equal">
      <formula>0</formula>
    </cfRule>
  </conditionalFormatting>
  <conditionalFormatting sqref="CL47">
    <cfRule type="cellIs" dxfId="80" priority="88" stopIfTrue="1" operator="equal">
      <formula>0</formula>
    </cfRule>
  </conditionalFormatting>
  <conditionalFormatting sqref="CL75 CL72">
    <cfRule type="cellIs" dxfId="79" priority="87" stopIfTrue="1" operator="equal">
      <formula>0</formula>
    </cfRule>
  </conditionalFormatting>
  <conditionalFormatting sqref="CL92 CL88">
    <cfRule type="cellIs" dxfId="78" priority="86" stopIfTrue="1" operator="equal">
      <formula>0</formula>
    </cfRule>
  </conditionalFormatting>
  <conditionalFormatting sqref="CL103">
    <cfRule type="cellIs" dxfId="77" priority="85" stopIfTrue="1" operator="equal">
      <formula>0</formula>
    </cfRule>
  </conditionalFormatting>
  <conditionalFormatting sqref="CL129 CL125 CL122">
    <cfRule type="cellIs" dxfId="76" priority="84" stopIfTrue="1" operator="equal">
      <formula>0</formula>
    </cfRule>
  </conditionalFormatting>
  <conditionalFormatting sqref="CL136">
    <cfRule type="cellIs" dxfId="75" priority="83" stopIfTrue="1" operator="equal">
      <formula>0</formula>
    </cfRule>
  </conditionalFormatting>
  <conditionalFormatting sqref="CL150 CL146">
    <cfRule type="cellIs" dxfId="74" priority="82" stopIfTrue="1" operator="equal">
      <formula>0</formula>
    </cfRule>
  </conditionalFormatting>
  <conditionalFormatting sqref="CL157">
    <cfRule type="cellIs" dxfId="73" priority="81" stopIfTrue="1" operator="equal">
      <formula>0</formula>
    </cfRule>
  </conditionalFormatting>
  <conditionalFormatting sqref="CL182 CL179 CL176 CL172 CL169 CL165">
    <cfRule type="cellIs" dxfId="72" priority="80" stopIfTrue="1" operator="equal">
      <formula>0</formula>
    </cfRule>
  </conditionalFormatting>
  <conditionalFormatting sqref="CL199 CL195 CL190">
    <cfRule type="cellIs" dxfId="71" priority="79" stopIfTrue="1" operator="equal">
      <formula>0</formula>
    </cfRule>
  </conditionalFormatting>
  <conditionalFormatting sqref="CL222 CL210">
    <cfRule type="cellIs" dxfId="70" priority="78" stopIfTrue="1" operator="equal">
      <formula>0</formula>
    </cfRule>
  </conditionalFormatting>
  <conditionalFormatting sqref="CL237">
    <cfRule type="cellIs" dxfId="69" priority="77" stopIfTrue="1" operator="equal">
      <formula>0</formula>
    </cfRule>
  </conditionalFormatting>
  <conditionalFormatting sqref="CL257">
    <cfRule type="cellIs" dxfId="68" priority="76" stopIfTrue="1" operator="equal">
      <formula>0</formula>
    </cfRule>
  </conditionalFormatting>
  <conditionalFormatting sqref="CL276:CL277">
    <cfRule type="cellIs" dxfId="67" priority="75" stopIfTrue="1" operator="equal">
      <formula>0</formula>
    </cfRule>
  </conditionalFormatting>
  <conditionalFormatting sqref="CP24">
    <cfRule type="cellIs" dxfId="66" priority="74" stopIfTrue="1" operator="equal">
      <formula>0</formula>
    </cfRule>
  </conditionalFormatting>
  <conditionalFormatting sqref="CP29">
    <cfRule type="cellIs" dxfId="65" priority="73" stopIfTrue="1" operator="equal">
      <formula>0</formula>
    </cfRule>
  </conditionalFormatting>
  <conditionalFormatting sqref="CP41 CP38">
    <cfRule type="cellIs" dxfId="64" priority="72" stopIfTrue="1" operator="equal">
      <formula>0</formula>
    </cfRule>
  </conditionalFormatting>
  <conditionalFormatting sqref="CP47">
    <cfRule type="cellIs" dxfId="63" priority="71" stopIfTrue="1" operator="equal">
      <formula>0</formula>
    </cfRule>
  </conditionalFormatting>
  <conditionalFormatting sqref="CP72">
    <cfRule type="cellIs" dxfId="62" priority="70" stopIfTrue="1" operator="equal">
      <formula>0</formula>
    </cfRule>
  </conditionalFormatting>
  <conditionalFormatting sqref="CP75">
    <cfRule type="cellIs" dxfId="61" priority="69" stopIfTrue="1" operator="equal">
      <formula>0</formula>
    </cfRule>
  </conditionalFormatting>
  <conditionalFormatting sqref="CP88">
    <cfRule type="cellIs" dxfId="60" priority="68" stopIfTrue="1" operator="equal">
      <formula>0</formula>
    </cfRule>
  </conditionalFormatting>
  <conditionalFormatting sqref="CP92">
    <cfRule type="cellIs" dxfId="59" priority="67" stopIfTrue="1" operator="equal">
      <formula>0</formula>
    </cfRule>
  </conditionalFormatting>
  <conditionalFormatting sqref="CP103">
    <cfRule type="cellIs" dxfId="58" priority="66" stopIfTrue="1" operator="equal">
      <formula>0</formula>
    </cfRule>
  </conditionalFormatting>
  <conditionalFormatting sqref="CP129 CP125 CP122">
    <cfRule type="cellIs" dxfId="57" priority="65" stopIfTrue="1" operator="equal">
      <formula>0</formula>
    </cfRule>
  </conditionalFormatting>
  <conditionalFormatting sqref="CP136">
    <cfRule type="cellIs" dxfId="56" priority="64" stopIfTrue="1" operator="equal">
      <formula>0</formula>
    </cfRule>
  </conditionalFormatting>
  <conditionalFormatting sqref="CP150 CP146">
    <cfRule type="cellIs" dxfId="55" priority="63" stopIfTrue="1" operator="equal">
      <formula>0</formula>
    </cfRule>
  </conditionalFormatting>
  <conditionalFormatting sqref="CP157">
    <cfRule type="cellIs" dxfId="54" priority="62" stopIfTrue="1" operator="equal">
      <formula>0</formula>
    </cfRule>
  </conditionalFormatting>
  <conditionalFormatting sqref="CP165">
    <cfRule type="cellIs" dxfId="53" priority="61" stopIfTrue="1" operator="equal">
      <formula>0</formula>
    </cfRule>
  </conditionalFormatting>
  <conditionalFormatting sqref="CP176 CP172 CP169">
    <cfRule type="cellIs" dxfId="52" priority="59" stopIfTrue="1" operator="equal">
      <formula>0</formula>
    </cfRule>
  </conditionalFormatting>
  <conditionalFormatting sqref="CP182 CP179">
    <cfRule type="cellIs" dxfId="51" priority="58" stopIfTrue="1" operator="equal">
      <formula>0</formula>
    </cfRule>
  </conditionalFormatting>
  <conditionalFormatting sqref="CP195 CP190">
    <cfRule type="cellIs" dxfId="50" priority="57" stopIfTrue="1" operator="equal">
      <formula>0</formula>
    </cfRule>
  </conditionalFormatting>
  <conditionalFormatting sqref="CP199">
    <cfRule type="cellIs" dxfId="49" priority="56" stopIfTrue="1" operator="equal">
      <formula>0</formula>
    </cfRule>
  </conditionalFormatting>
  <conditionalFormatting sqref="CP210">
    <cfRule type="cellIs" dxfId="48" priority="55" stopIfTrue="1" operator="equal">
      <formula>0</formula>
    </cfRule>
  </conditionalFormatting>
  <conditionalFormatting sqref="CP222">
    <cfRule type="cellIs" dxfId="47" priority="54" stopIfTrue="1" operator="equal">
      <formula>0</formula>
    </cfRule>
  </conditionalFormatting>
  <conditionalFormatting sqref="CP257">
    <cfRule type="cellIs" dxfId="46" priority="53" stopIfTrue="1" operator="equal">
      <formula>0</formula>
    </cfRule>
  </conditionalFormatting>
  <conditionalFormatting sqref="AN10:AQ10 BY10:BZ10 CQ10 BB10 BE10:BH10 AS10 CH10:CN10 AW10 BJ10:BM10 CD10:CF10 CB10 BU10:BW10 BP10:BS10">
    <cfRule type="cellIs" dxfId="45" priority="33" stopIfTrue="1" operator="equal">
      <formula>0</formula>
    </cfRule>
  </conditionalFormatting>
  <conditionalFormatting sqref="CO10">
    <cfRule type="cellIs" dxfId="44" priority="32" stopIfTrue="1" operator="equal">
      <formula>0</formula>
    </cfRule>
  </conditionalFormatting>
  <conditionalFormatting sqref="Y10">
    <cfRule type="cellIs" dxfId="43" priority="31" stopIfTrue="1" operator="equal">
      <formula>0</formula>
    </cfRule>
  </conditionalFormatting>
  <conditionalFormatting sqref="AF10">
    <cfRule type="cellIs" dxfId="42" priority="30" stopIfTrue="1" operator="equal">
      <formula>0</formula>
    </cfRule>
  </conditionalFormatting>
  <conditionalFormatting sqref="AM10">
    <cfRule type="cellIs" dxfId="41" priority="29" stopIfTrue="1" operator="equal">
      <formula>0</formula>
    </cfRule>
  </conditionalFormatting>
  <conditionalFormatting sqref="AR10">
    <cfRule type="cellIs" dxfId="40" priority="28" stopIfTrue="1" operator="equal">
      <formula>0</formula>
    </cfRule>
  </conditionalFormatting>
  <conditionalFormatting sqref="AX10">
    <cfRule type="cellIs" dxfId="39" priority="27" stopIfTrue="1" operator="equal">
      <formula>0</formula>
    </cfRule>
  </conditionalFormatting>
  <conditionalFormatting sqref="BN10">
    <cfRule type="cellIs" dxfId="38" priority="24" stopIfTrue="1" operator="equal">
      <formula>0</formula>
    </cfRule>
  </conditionalFormatting>
  <conditionalFormatting sqref="BC10">
    <cfRule type="cellIs" dxfId="37" priority="26" stopIfTrue="1" operator="equal">
      <formula>0</formula>
    </cfRule>
  </conditionalFormatting>
  <conditionalFormatting sqref="BI10">
    <cfRule type="cellIs" dxfId="36" priority="25" stopIfTrue="1" operator="equal">
      <formula>0</formula>
    </cfRule>
  </conditionalFormatting>
  <conditionalFormatting sqref="BT10">
    <cfRule type="cellIs" dxfId="35" priority="22" stopIfTrue="1" operator="equal">
      <formula>0</formula>
    </cfRule>
  </conditionalFormatting>
  <conditionalFormatting sqref="BN10">
    <cfRule type="cellIs" dxfId="34" priority="23" stopIfTrue="1" operator="equal">
      <formula>0</formula>
    </cfRule>
  </conditionalFormatting>
  <conditionalFormatting sqref="BX10">
    <cfRule type="cellIs" dxfId="33" priority="20" stopIfTrue="1" operator="equal">
      <formula>0</formula>
    </cfRule>
  </conditionalFormatting>
  <conditionalFormatting sqref="BT10">
    <cfRule type="cellIs" dxfId="32" priority="21" stopIfTrue="1" operator="equal">
      <formula>0</formula>
    </cfRule>
  </conditionalFormatting>
  <conditionalFormatting sqref="BX10">
    <cfRule type="cellIs" dxfId="31" priority="19" stopIfTrue="1" operator="equal">
      <formula>0</formula>
    </cfRule>
  </conditionalFormatting>
  <conditionalFormatting sqref="CC10">
    <cfRule type="cellIs" dxfId="30" priority="18" stopIfTrue="1" operator="equal">
      <formula>0</formula>
    </cfRule>
  </conditionalFormatting>
  <conditionalFormatting sqref="CG10">
    <cfRule type="cellIs" dxfId="29" priority="17" stopIfTrue="1" operator="equal">
      <formula>0</formula>
    </cfRule>
  </conditionalFormatting>
  <conditionalFormatting sqref="CP10">
    <cfRule type="cellIs" dxfId="28" priority="16" stopIfTrue="1" operator="equal">
      <formula>0</formula>
    </cfRule>
  </conditionalFormatting>
  <conditionalFormatting sqref="BT384">
    <cfRule type="cellIs" dxfId="27" priority="15" stopIfTrue="1" operator="equal">
      <formula>0</formula>
    </cfRule>
  </conditionalFormatting>
  <conditionalFormatting sqref="BT384">
    <cfRule type="cellIs" dxfId="26" priority="14" stopIfTrue="1" operator="equal">
      <formula>0</formula>
    </cfRule>
  </conditionalFormatting>
  <conditionalFormatting sqref="BX384">
    <cfRule type="cellIs" dxfId="25" priority="13" stopIfTrue="1" operator="equal">
      <formula>0</formula>
    </cfRule>
  </conditionalFormatting>
  <conditionalFormatting sqref="BX384">
    <cfRule type="cellIs" dxfId="24" priority="12" stopIfTrue="1" operator="equal">
      <formula>0</formula>
    </cfRule>
  </conditionalFormatting>
  <conditionalFormatting sqref="BT394">
    <cfRule type="cellIs" dxfId="23" priority="11" stopIfTrue="1" operator="equal">
      <formula>0</formula>
    </cfRule>
  </conditionalFormatting>
  <conditionalFormatting sqref="BT394">
    <cfRule type="cellIs" dxfId="22" priority="10" stopIfTrue="1" operator="equal">
      <formula>0</formula>
    </cfRule>
  </conditionalFormatting>
  <conditionalFormatting sqref="BX394">
    <cfRule type="cellIs" dxfId="21" priority="9" stopIfTrue="1" operator="equal">
      <formula>0</formula>
    </cfRule>
  </conditionalFormatting>
  <conditionalFormatting sqref="BX394">
    <cfRule type="cellIs" dxfId="20" priority="8" stopIfTrue="1" operator="equal">
      <formula>0</formula>
    </cfRule>
  </conditionalFormatting>
  <conditionalFormatting sqref="CC350">
    <cfRule type="cellIs" dxfId="19" priority="7" stopIfTrue="1" operator="equal">
      <formula>0</formula>
    </cfRule>
  </conditionalFormatting>
  <conditionalFormatting sqref="BT547">
    <cfRule type="cellIs" dxfId="18" priority="6" stopIfTrue="1" operator="equal">
      <formula>0</formula>
    </cfRule>
  </conditionalFormatting>
  <conditionalFormatting sqref="BX547">
    <cfRule type="cellIs" dxfId="17" priority="5" stopIfTrue="1" operator="equal">
      <formula>0</formula>
    </cfRule>
  </conditionalFormatting>
  <conditionalFormatting sqref="CC547">
    <cfRule type="cellIs" dxfId="16" priority="4" stopIfTrue="1" operator="equal">
      <formula>0</formula>
    </cfRule>
  </conditionalFormatting>
  <conditionalFormatting sqref="CG547">
    <cfRule type="cellIs" dxfId="15" priority="3" stopIfTrue="1" operator="equal">
      <formula>0</formula>
    </cfRule>
  </conditionalFormatting>
  <conditionalFormatting sqref="CP547">
    <cfRule type="cellIs" dxfId="14" priority="2" stopIfTrue="1" operator="equal">
      <formula>0</formula>
    </cfRule>
  </conditionalFormatting>
  <conditionalFormatting sqref="CL547">
    <cfRule type="cellIs" dxfId="13" priority="1" stopIfTrue="1" operator="equal">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61FF-10AF-4326-B82F-4DCF41435791}">
  <dimension ref="A1:CF93"/>
  <sheetViews>
    <sheetView tabSelected="1" workbookViewId="0">
      <pane xSplit="26" ySplit="8" topLeftCell="AS9" activePane="bottomRight" state="frozen"/>
      <selection pane="topRight" activeCell="AA1" sqref="AA1"/>
      <selection pane="bottomLeft" activeCell="A9" sqref="A9"/>
      <selection pane="bottomRight" activeCell="A58" sqref="A58"/>
    </sheetView>
  </sheetViews>
  <sheetFormatPr defaultColWidth="9.109375" defaultRowHeight="15.6" x14ac:dyDescent="0.3"/>
  <cols>
    <col min="1" max="1" width="9.5546875" style="249" customWidth="1"/>
    <col min="2" max="2" width="23.21875" style="398" customWidth="1"/>
    <col min="3" max="3" width="13.21875" style="219" customWidth="1"/>
    <col min="4" max="4" width="7.88671875" style="219" customWidth="1"/>
    <col min="5" max="5" width="17.88671875" style="19" customWidth="1"/>
    <col min="6" max="6" width="12.88671875" style="249" hidden="1" customWidth="1"/>
    <col min="7" max="7" width="10.5546875" style="249" hidden="1" customWidth="1"/>
    <col min="8" max="8" width="9.88671875" style="249" hidden="1" customWidth="1"/>
    <col min="9" max="9" width="8.33203125" style="249" hidden="1" customWidth="1"/>
    <col min="10" max="11" width="0" style="249" hidden="1" customWidth="1"/>
    <col min="12" max="12" width="9.6640625" style="720" hidden="1" customWidth="1"/>
    <col min="13" max="13" width="11" style="249" hidden="1" customWidth="1"/>
    <col min="14" max="17" width="0" style="249" hidden="1" customWidth="1"/>
    <col min="18" max="18" width="9.6640625" style="249" hidden="1" customWidth="1"/>
    <col min="19" max="19" width="9.6640625" style="720" hidden="1" customWidth="1"/>
    <col min="20" max="21" width="10.6640625" style="249" hidden="1" customWidth="1"/>
    <col min="22" max="23" width="9.6640625" style="249" hidden="1" customWidth="1"/>
    <col min="24" max="24" width="0" style="249" hidden="1" customWidth="1"/>
    <col min="25" max="25" width="10" style="249" hidden="1" customWidth="1"/>
    <col min="26" max="26" width="9.6640625" style="720" hidden="1" customWidth="1"/>
    <col min="27" max="27" width="9.44140625" style="1" customWidth="1"/>
    <col min="28" max="28" width="9" style="1" customWidth="1"/>
    <col min="29" max="29" width="9.33203125" style="1" customWidth="1"/>
    <col min="30" max="30" width="13" style="1" customWidth="1"/>
    <col min="31" max="31" width="9.109375" style="720"/>
    <col min="32" max="32" width="13" style="1" customWidth="1"/>
    <col min="33" max="33" width="12.44140625" style="59" customWidth="1"/>
    <col min="34" max="34" width="11.5546875" style="48" customWidth="1"/>
    <col min="35" max="35" width="9.109375" style="48"/>
    <col min="36" max="36" width="10.6640625" style="160" customWidth="1"/>
    <col min="37" max="37" width="12.5546875" style="720" customWidth="1"/>
    <col min="38" max="38" width="11.109375" style="59" customWidth="1"/>
    <col min="39" max="40" width="9.109375" style="249"/>
    <col min="41" max="41" width="11.33203125" style="249" customWidth="1"/>
    <col min="42" max="42" width="12.5546875" style="720" customWidth="1"/>
    <col min="43" max="43" width="9.109375" style="773"/>
    <col min="44" max="44" width="16" style="246" customWidth="1"/>
    <col min="45" max="45" width="10.88671875" style="48" customWidth="1"/>
    <col min="46" max="47" width="10.6640625" style="48" customWidth="1"/>
    <col min="48" max="48" width="12.5546875" style="720" customWidth="1"/>
    <col min="49" max="49" width="17.33203125" style="249" customWidth="1"/>
    <col min="50" max="50" width="12.88671875" style="249" customWidth="1"/>
    <col min="51" max="51" width="10.5546875" style="249" customWidth="1"/>
    <col min="52" max="52" width="11.33203125" style="249" customWidth="1"/>
    <col min="53" max="53" width="12.5546875" style="736" customWidth="1"/>
    <col min="54" max="54" width="12.5546875" style="939" customWidth="1"/>
    <col min="55" max="55" width="10" style="852" customWidth="1"/>
    <col min="56" max="56" width="12.6640625" style="48" customWidth="1"/>
    <col min="57" max="57" width="9.109375" style="48"/>
    <col min="58" max="58" width="14.33203125" style="159" customWidth="1"/>
    <col min="59" max="59" width="12.5546875" style="736" customWidth="1"/>
    <col min="60" max="60" width="10.33203125" style="249" customWidth="1"/>
    <col min="61" max="62" width="11.44140625" style="249" customWidth="1"/>
    <col min="63" max="63" width="12.5546875" style="720" customWidth="1"/>
    <col min="64" max="64" width="12.6640625" style="249" customWidth="1"/>
    <col min="65" max="65" width="9.109375" style="249"/>
    <col min="66" max="66" width="14.88671875" style="249" customWidth="1"/>
    <col min="67" max="67" width="9.109375" style="249"/>
    <col min="68" max="68" width="12.5546875" style="720" customWidth="1"/>
    <col min="69" max="69" width="10.44140625" style="249" customWidth="1"/>
    <col min="70" max="70" width="9.109375" style="246"/>
    <col min="71" max="71" width="11.6640625" style="249" customWidth="1"/>
    <col min="72" max="72" width="12.5546875" style="736" customWidth="1"/>
    <col min="73" max="73" width="9.5546875" style="773" customWidth="1"/>
    <col min="74" max="74" width="10" style="246" customWidth="1"/>
    <col min="75" max="76" width="9.109375" style="246"/>
    <col min="77" max="77" width="12.5546875" style="720" customWidth="1"/>
    <col min="78" max="78" width="11.33203125" style="246" customWidth="1"/>
    <col min="79" max="80" width="9.109375" style="246"/>
    <col min="81" max="81" width="12.5546875" style="736" customWidth="1"/>
    <col min="82" max="82" width="9.109375" style="246"/>
    <col min="83" max="83" width="11.6640625" style="246" customWidth="1"/>
    <col min="84" max="84" width="109.88671875" style="246" customWidth="1"/>
    <col min="85" max="16384" width="9.109375" style="249"/>
  </cols>
  <sheetData>
    <row r="1" spans="1:84" ht="18" thickBot="1" x14ac:dyDescent="0.35">
      <c r="B1" s="409"/>
      <c r="E1" s="219"/>
      <c r="F1" s="219"/>
      <c r="G1" s="219"/>
      <c r="H1" s="219"/>
      <c r="I1" s="219"/>
      <c r="J1" s="219"/>
      <c r="K1" s="219"/>
      <c r="L1" s="728"/>
      <c r="M1" s="219"/>
      <c r="N1" s="219"/>
      <c r="O1" s="219"/>
      <c r="P1" s="219"/>
      <c r="Q1" s="219"/>
      <c r="R1" s="219"/>
      <c r="S1" s="728"/>
      <c r="T1" s="246"/>
      <c r="U1" s="246"/>
      <c r="V1" s="246"/>
      <c r="W1" s="246"/>
      <c r="X1" s="246"/>
      <c r="Y1" s="246"/>
      <c r="AA1" s="9"/>
      <c r="AB1" s="9"/>
      <c r="AC1" s="9"/>
      <c r="AD1" s="9"/>
      <c r="AE1" s="728"/>
      <c r="AF1" s="9"/>
      <c r="AG1" s="54"/>
      <c r="AH1" s="71"/>
      <c r="AI1" s="71"/>
      <c r="AJ1" s="156"/>
      <c r="AK1" s="728"/>
      <c r="AL1" s="54"/>
      <c r="AM1" s="246"/>
      <c r="AN1" s="246"/>
      <c r="AO1" s="246"/>
      <c r="AP1" s="728"/>
      <c r="AS1" s="71"/>
      <c r="AT1" s="71"/>
      <c r="AU1" s="71"/>
      <c r="AV1" s="728"/>
      <c r="AW1" s="246"/>
      <c r="AX1" s="246"/>
      <c r="AY1" s="246"/>
      <c r="AZ1" s="246"/>
      <c r="BA1" s="815"/>
      <c r="BB1" s="938"/>
      <c r="BC1" s="773"/>
      <c r="BD1" s="592" t="s">
        <v>1018</v>
      </c>
      <c r="BE1" s="71"/>
      <c r="BF1" s="140" t="s">
        <v>1588</v>
      </c>
      <c r="BG1" s="815"/>
      <c r="BH1" s="246"/>
      <c r="BI1" s="246"/>
      <c r="BJ1" s="246"/>
      <c r="BK1" s="728"/>
      <c r="BL1" s="140" t="s">
        <v>1588</v>
      </c>
      <c r="BM1" s="246"/>
      <c r="BN1" s="246"/>
      <c r="BO1" s="246"/>
      <c r="BP1" s="728"/>
      <c r="BQ1" s="246"/>
      <c r="BS1" s="246"/>
      <c r="BT1" s="815"/>
      <c r="BV1" s="140" t="s">
        <v>1588</v>
      </c>
      <c r="BY1" s="728"/>
      <c r="CC1" s="815"/>
    </row>
    <row r="2" spans="1:84" ht="26.25" customHeight="1" x14ac:dyDescent="0.3">
      <c r="B2" s="410"/>
      <c r="H2" s="246"/>
      <c r="I2" s="246"/>
      <c r="J2" s="30"/>
      <c r="K2" s="246"/>
      <c r="M2" s="246"/>
      <c r="N2" s="246"/>
      <c r="O2" s="246"/>
      <c r="P2" s="246"/>
      <c r="Q2" s="246"/>
      <c r="R2" s="246"/>
      <c r="T2" s="246"/>
      <c r="U2" s="246"/>
      <c r="V2" s="246"/>
      <c r="W2" s="246"/>
      <c r="X2" s="246"/>
      <c r="Y2" s="246"/>
      <c r="AA2" s="9"/>
      <c r="AB2" s="9"/>
      <c r="AC2" s="9"/>
      <c r="AD2" s="9"/>
      <c r="AF2" s="9"/>
      <c r="AG2" s="54"/>
      <c r="AH2" s="72" t="s">
        <v>192</v>
      </c>
      <c r="AI2" s="71"/>
      <c r="AJ2" s="156"/>
      <c r="AL2" s="54"/>
      <c r="AM2" s="246"/>
      <c r="AN2" s="246"/>
      <c r="AO2" s="246"/>
      <c r="AR2" s="1088" t="s">
        <v>820</v>
      </c>
      <c r="AS2" s="1088"/>
      <c r="AT2" s="1088"/>
      <c r="AU2" s="1046"/>
      <c r="AW2" s="246"/>
      <c r="AX2" s="246"/>
      <c r="AY2" s="246"/>
      <c r="AZ2" s="9"/>
      <c r="BC2" s="773"/>
      <c r="BD2" s="71" t="s">
        <v>597</v>
      </c>
      <c r="BE2" s="71"/>
      <c r="BF2" s="158"/>
      <c r="BH2" s="871" t="s">
        <v>2053</v>
      </c>
      <c r="BI2" s="872"/>
      <c r="BJ2" s="873"/>
      <c r="BM2" s="871" t="s">
        <v>2067</v>
      </c>
      <c r="BN2" s="872"/>
      <c r="BO2" s="873"/>
      <c r="BQ2" s="246"/>
      <c r="BS2" s="246"/>
    </row>
    <row r="3" spans="1:84" ht="26.25" customHeight="1" x14ac:dyDescent="0.3">
      <c r="B3" s="410"/>
      <c r="H3" s="246"/>
      <c r="I3" s="246"/>
      <c r="J3" s="30"/>
      <c r="K3" s="246"/>
      <c r="M3" s="246"/>
      <c r="N3" s="246"/>
      <c r="O3" s="246"/>
      <c r="P3" s="246"/>
      <c r="Q3" s="246"/>
      <c r="R3" s="246"/>
      <c r="T3" s="246"/>
      <c r="U3" s="246"/>
      <c r="V3" s="246"/>
      <c r="W3" s="246"/>
      <c r="X3" s="246"/>
      <c r="Y3" s="246"/>
      <c r="AA3" s="9"/>
      <c r="AB3" s="9"/>
      <c r="AC3" s="9"/>
      <c r="AD3" s="9"/>
      <c r="AF3" s="9"/>
      <c r="AG3" s="54"/>
      <c r="AH3" s="72"/>
      <c r="AI3" s="71"/>
      <c r="AJ3" s="156"/>
      <c r="AL3" s="54"/>
      <c r="AM3" s="246"/>
      <c r="AN3" s="246"/>
      <c r="AO3" s="246"/>
      <c r="AR3" s="1046"/>
      <c r="AS3" s="1046"/>
      <c r="AT3" s="1046"/>
      <c r="AU3" s="1046"/>
      <c r="AW3" s="246"/>
      <c r="AX3" s="246"/>
      <c r="AY3" s="246"/>
      <c r="AZ3" s="9"/>
      <c r="BC3" s="773"/>
      <c r="BD3" s="71"/>
      <c r="BE3" s="71"/>
      <c r="BF3" s="158"/>
      <c r="BH3" s="874">
        <v>0.04</v>
      </c>
      <c r="BI3" s="603" t="s">
        <v>2056</v>
      </c>
      <c r="BJ3" s="875"/>
      <c r="BM3" s="879">
        <v>15</v>
      </c>
      <c r="BN3" s="603" t="s">
        <v>2068</v>
      </c>
      <c r="BO3" s="875"/>
      <c r="BQ3" s="246"/>
      <c r="BS3" s="246"/>
    </row>
    <row r="4" spans="1:84" ht="64.5" customHeight="1" thickBot="1" x14ac:dyDescent="0.35">
      <c r="H4" s="246"/>
      <c r="I4" s="246"/>
      <c r="J4" s="30"/>
      <c r="K4" s="246"/>
      <c r="L4" s="636" t="s">
        <v>2045</v>
      </c>
      <c r="M4" s="246"/>
      <c r="N4" s="246"/>
      <c r="O4" s="246"/>
      <c r="P4" s="246"/>
      <c r="Q4" s="246"/>
      <c r="R4" s="246"/>
      <c r="S4" s="636" t="s">
        <v>2045</v>
      </c>
      <c r="T4" s="246"/>
      <c r="U4" s="246"/>
      <c r="V4" s="246"/>
      <c r="W4" s="246"/>
      <c r="X4" s="246"/>
      <c r="Y4" s="246"/>
      <c r="Z4" s="636" t="s">
        <v>2045</v>
      </c>
      <c r="AA4" s="9"/>
      <c r="AB4" s="9"/>
      <c r="AC4" s="9"/>
      <c r="AD4" s="9"/>
      <c r="AE4" s="636" t="s">
        <v>2047</v>
      </c>
      <c r="AF4" s="9"/>
      <c r="AG4" s="73" t="s">
        <v>531</v>
      </c>
      <c r="AH4" s="73" t="s">
        <v>531</v>
      </c>
      <c r="AI4" s="73" t="s">
        <v>531</v>
      </c>
      <c r="AJ4" s="73" t="s">
        <v>531</v>
      </c>
      <c r="AK4" s="636" t="s">
        <v>2050</v>
      </c>
      <c r="AL4" s="73" t="s">
        <v>531</v>
      </c>
      <c r="AM4" s="73" t="s">
        <v>531</v>
      </c>
      <c r="AN4" s="73" t="s">
        <v>531</v>
      </c>
      <c r="AO4" s="73" t="s">
        <v>531</v>
      </c>
      <c r="AP4" s="636" t="s">
        <v>2050</v>
      </c>
      <c r="AQ4" s="774" t="s">
        <v>531</v>
      </c>
      <c r="AR4" s="57" t="s">
        <v>531</v>
      </c>
      <c r="AS4" s="73" t="s">
        <v>531</v>
      </c>
      <c r="AT4" s="57" t="s">
        <v>531</v>
      </c>
      <c r="AU4" s="220" t="s">
        <v>531</v>
      </c>
      <c r="AV4" s="636" t="s">
        <v>2050</v>
      </c>
      <c r="AW4" s="57" t="s">
        <v>531</v>
      </c>
      <c r="AX4" s="57" t="s">
        <v>531</v>
      </c>
      <c r="AY4" s="57" t="s">
        <v>531</v>
      </c>
      <c r="AZ4" s="57" t="s">
        <v>531</v>
      </c>
      <c r="BA4" s="816" t="s">
        <v>2050</v>
      </c>
      <c r="BB4" s="940" t="s">
        <v>2050</v>
      </c>
      <c r="BC4" s="774" t="s">
        <v>531</v>
      </c>
      <c r="BD4" s="74" t="s">
        <v>1022</v>
      </c>
      <c r="BE4" s="74" t="s">
        <v>530</v>
      </c>
      <c r="BF4" s="74" t="s">
        <v>530</v>
      </c>
      <c r="BG4" s="816" t="s">
        <v>2061</v>
      </c>
      <c r="BH4" s="876">
        <v>0.3</v>
      </c>
      <c r="BI4" s="877" t="s">
        <v>2057</v>
      </c>
      <c r="BJ4" s="878"/>
      <c r="BK4" s="636" t="s">
        <v>2050</v>
      </c>
      <c r="BM4" s="876">
        <v>20</v>
      </c>
      <c r="BN4" s="877" t="s">
        <v>2069</v>
      </c>
      <c r="BO4" s="878"/>
      <c r="BP4" s="636" t="s">
        <v>2061</v>
      </c>
      <c r="BQ4" s="51" t="s">
        <v>530</v>
      </c>
      <c r="BR4" s="51" t="s">
        <v>530</v>
      </c>
      <c r="BS4" s="501" t="s">
        <v>530</v>
      </c>
      <c r="BT4" s="816" t="s">
        <v>2050</v>
      </c>
      <c r="BU4" s="886" t="s">
        <v>530</v>
      </c>
      <c r="BV4" s="51" t="s">
        <v>530</v>
      </c>
      <c r="BW4" s="51" t="s">
        <v>530</v>
      </c>
      <c r="BX4" s="51"/>
      <c r="BY4" s="636" t="s">
        <v>2061</v>
      </c>
      <c r="BZ4" s="51" t="s">
        <v>530</v>
      </c>
      <c r="CA4" s="51" t="s">
        <v>530</v>
      </c>
      <c r="CB4" s="51"/>
      <c r="CC4" s="816" t="s">
        <v>2050</v>
      </c>
      <c r="CD4" s="51" t="s">
        <v>530</v>
      </c>
      <c r="CE4" s="51" t="s">
        <v>530</v>
      </c>
    </row>
    <row r="5" spans="1:84" ht="23.25" customHeight="1" x14ac:dyDescent="0.3">
      <c r="I5" s="737"/>
      <c r="J5" s="737"/>
      <c r="K5" s="738" t="s">
        <v>2059</v>
      </c>
      <c r="L5" s="739">
        <v>0.3</v>
      </c>
      <c r="M5" s="246"/>
      <c r="N5" s="246"/>
      <c r="P5" s="737"/>
      <c r="Q5" s="737"/>
      <c r="R5" s="738" t="s">
        <v>2059</v>
      </c>
      <c r="S5" s="739">
        <v>0.3</v>
      </c>
      <c r="U5" s="246"/>
      <c r="V5" s="246"/>
      <c r="W5" s="737"/>
      <c r="X5" s="737"/>
      <c r="Y5" s="738" t="s">
        <v>2059</v>
      </c>
      <c r="Z5" s="739">
        <v>0.3</v>
      </c>
      <c r="AA5" s="9"/>
      <c r="AB5" s="737"/>
      <c r="AC5" s="737"/>
      <c r="AD5" s="738" t="s">
        <v>2048</v>
      </c>
      <c r="AE5" s="739">
        <v>0.28000000000000003</v>
      </c>
      <c r="AF5" s="9"/>
      <c r="AG5" s="57"/>
      <c r="AH5" s="737"/>
      <c r="AI5" s="737"/>
      <c r="AJ5" s="738" t="s">
        <v>2041</v>
      </c>
      <c r="AK5" s="772">
        <v>0.1</v>
      </c>
      <c r="AL5" s="57"/>
      <c r="AM5" s="737"/>
      <c r="AN5" s="737"/>
      <c r="AO5" s="738" t="s">
        <v>2041</v>
      </c>
      <c r="AP5" s="814">
        <v>6.0000000000000001E-3</v>
      </c>
      <c r="AQ5" s="774"/>
      <c r="AR5" s="57"/>
      <c r="AS5" s="737"/>
      <c r="AT5" s="737"/>
      <c r="AU5" s="738" t="s">
        <v>2041</v>
      </c>
      <c r="AV5" s="772">
        <v>0.1</v>
      </c>
      <c r="AW5" s="57"/>
      <c r="AX5" s="737"/>
      <c r="AY5" s="737"/>
      <c r="AZ5" s="738" t="s">
        <v>2041</v>
      </c>
      <c r="BA5" s="817">
        <v>6.0000000000000001E-3</v>
      </c>
      <c r="BB5" s="941">
        <v>0.01</v>
      </c>
      <c r="BC5" s="774"/>
      <c r="BD5" s="737"/>
      <c r="BE5" s="737"/>
      <c r="BF5" s="738" t="s">
        <v>2054</v>
      </c>
      <c r="BG5" s="853">
        <v>2</v>
      </c>
      <c r="BH5" s="736"/>
      <c r="BI5" s="736"/>
      <c r="BJ5" s="738" t="s">
        <v>2041</v>
      </c>
      <c r="BK5" s="771">
        <v>0.5</v>
      </c>
      <c r="BL5" s="51"/>
      <c r="BM5" s="736"/>
      <c r="BN5" s="736"/>
      <c r="BO5" s="738" t="s">
        <v>2054</v>
      </c>
      <c r="BP5" s="772">
        <v>0.6</v>
      </c>
      <c r="BQ5" s="736"/>
      <c r="BR5" s="736"/>
      <c r="BS5" s="738" t="s">
        <v>2041</v>
      </c>
      <c r="BT5" s="867">
        <v>0.1</v>
      </c>
      <c r="BU5" s="886"/>
      <c r="BV5" s="736"/>
      <c r="BW5" s="736"/>
      <c r="BX5" s="738" t="s">
        <v>2054</v>
      </c>
      <c r="BY5" s="772">
        <v>0.7</v>
      </c>
      <c r="BZ5" s="736"/>
      <c r="CA5" s="736"/>
      <c r="CB5" s="738" t="s">
        <v>2041</v>
      </c>
      <c r="CC5" s="772">
        <v>0.12</v>
      </c>
      <c r="CD5" s="51"/>
      <c r="CE5" s="51"/>
    </row>
    <row r="6" spans="1:84" ht="23.25" customHeight="1" x14ac:dyDescent="0.3">
      <c r="I6" s="737"/>
      <c r="J6" s="737"/>
      <c r="K6" s="738" t="s">
        <v>2060</v>
      </c>
      <c r="L6" s="739">
        <v>1.2</v>
      </c>
      <c r="M6" s="246"/>
      <c r="N6" s="246"/>
      <c r="P6" s="737"/>
      <c r="Q6" s="737"/>
      <c r="R6" s="738" t="s">
        <v>2060</v>
      </c>
      <c r="S6" s="739">
        <v>1.2</v>
      </c>
      <c r="U6" s="246"/>
      <c r="V6" s="246"/>
      <c r="W6" s="737"/>
      <c r="X6" s="737"/>
      <c r="Y6" s="738" t="s">
        <v>2060</v>
      </c>
      <c r="Z6" s="739">
        <v>1.2</v>
      </c>
      <c r="AA6" s="9"/>
      <c r="AB6" s="737"/>
      <c r="AC6" s="737"/>
      <c r="AD6" s="738" t="s">
        <v>2049</v>
      </c>
      <c r="AE6" s="739">
        <v>1.1000000000000001</v>
      </c>
      <c r="AF6" s="9"/>
      <c r="AG6" s="57"/>
      <c r="AH6" s="737"/>
      <c r="AI6" s="737"/>
      <c r="AJ6" s="738" t="s">
        <v>2058</v>
      </c>
      <c r="AK6" s="771">
        <v>1</v>
      </c>
      <c r="AL6" s="57"/>
      <c r="AM6" s="737"/>
      <c r="AN6" s="737"/>
      <c r="AO6" s="738" t="s">
        <v>2058</v>
      </c>
      <c r="AP6" s="814">
        <v>0.01</v>
      </c>
      <c r="AQ6" s="774"/>
      <c r="AR6" s="57"/>
      <c r="AS6" s="737"/>
      <c r="AT6" s="737"/>
      <c r="AU6" s="738" t="s">
        <v>2058</v>
      </c>
      <c r="AV6" s="771">
        <v>1</v>
      </c>
      <c r="AW6" s="57"/>
      <c r="AX6" s="737"/>
      <c r="AY6" s="737"/>
      <c r="AZ6" s="738" t="s">
        <v>2058</v>
      </c>
      <c r="BA6" s="817">
        <v>0.01</v>
      </c>
      <c r="BB6" s="941">
        <v>0.03</v>
      </c>
      <c r="BC6" s="774"/>
      <c r="BD6" s="737"/>
      <c r="BE6" s="737"/>
      <c r="BF6" s="738" t="s">
        <v>2055</v>
      </c>
      <c r="BG6" s="853">
        <v>13</v>
      </c>
      <c r="BH6" s="736"/>
      <c r="BI6" s="736"/>
      <c r="BJ6" s="738" t="s">
        <v>2058</v>
      </c>
      <c r="BK6" s="771">
        <v>3</v>
      </c>
      <c r="BL6" s="51"/>
      <c r="BM6" s="736"/>
      <c r="BN6" s="736"/>
      <c r="BO6" s="738" t="s">
        <v>2055</v>
      </c>
      <c r="BP6" s="772">
        <v>0.8</v>
      </c>
      <c r="BQ6" s="736"/>
      <c r="BR6" s="736"/>
      <c r="BS6" s="738" t="s">
        <v>2058</v>
      </c>
      <c r="BT6" s="867">
        <v>0.13</v>
      </c>
      <c r="BU6" s="886"/>
      <c r="BV6" s="736"/>
      <c r="BW6" s="736"/>
      <c r="BX6" s="738" t="s">
        <v>2055</v>
      </c>
      <c r="BY6" s="772">
        <v>1.2</v>
      </c>
      <c r="BZ6" s="736"/>
      <c r="CA6" s="736"/>
      <c r="CB6" s="738" t="s">
        <v>2058</v>
      </c>
      <c r="CC6" s="772">
        <v>0.2</v>
      </c>
      <c r="CD6" s="51"/>
      <c r="CE6" s="51"/>
    </row>
    <row r="7" spans="1:84" ht="61.5" customHeight="1" x14ac:dyDescent="0.3">
      <c r="A7" s="13"/>
      <c r="B7" s="411"/>
      <c r="C7" s="1074" t="s">
        <v>2752</v>
      </c>
      <c r="D7" s="404"/>
      <c r="E7" s="1077" t="s">
        <v>2753</v>
      </c>
      <c r="F7" s="635" t="s">
        <v>0</v>
      </c>
      <c r="G7" s="635" t="s">
        <v>0</v>
      </c>
      <c r="H7" s="635" t="s">
        <v>0</v>
      </c>
      <c r="I7" s="635" t="s">
        <v>0</v>
      </c>
      <c r="J7" s="635" t="s">
        <v>0</v>
      </c>
      <c r="K7" s="635" t="s">
        <v>0</v>
      </c>
      <c r="L7" s="636">
        <v>1.2</v>
      </c>
      <c r="M7" s="13"/>
      <c r="N7" s="635" t="s">
        <v>1</v>
      </c>
      <c r="O7" s="635" t="s">
        <v>1</v>
      </c>
      <c r="P7" s="635" t="s">
        <v>1</v>
      </c>
      <c r="Q7" s="635" t="s">
        <v>1</v>
      </c>
      <c r="R7" s="635" t="s">
        <v>1</v>
      </c>
      <c r="S7" s="636">
        <v>1.2</v>
      </c>
      <c r="T7" s="635"/>
      <c r="U7" s="635" t="s">
        <v>2</v>
      </c>
      <c r="V7" s="635" t="s">
        <v>2</v>
      </c>
      <c r="W7" s="635" t="s">
        <v>2</v>
      </c>
      <c r="X7" s="635" t="s">
        <v>2</v>
      </c>
      <c r="Y7" s="635" t="s">
        <v>2</v>
      </c>
      <c r="Z7" s="636"/>
      <c r="AA7" s="645" t="s">
        <v>3</v>
      </c>
      <c r="AB7" s="645" t="s">
        <v>4</v>
      </c>
      <c r="AC7" s="645" t="s">
        <v>5</v>
      </c>
      <c r="AD7" s="645" t="s">
        <v>6</v>
      </c>
      <c r="AF7" s="645"/>
      <c r="AG7" s="646" t="s">
        <v>90</v>
      </c>
      <c r="AH7" s="635" t="s">
        <v>58</v>
      </c>
      <c r="AI7" s="635" t="s">
        <v>59</v>
      </c>
      <c r="AJ7" s="647">
        <v>1</v>
      </c>
      <c r="AL7" s="646" t="s">
        <v>91</v>
      </c>
      <c r="AM7" s="635" t="s">
        <v>60</v>
      </c>
      <c r="AN7" s="635" t="s">
        <v>61</v>
      </c>
      <c r="AO7" s="648">
        <v>0.01</v>
      </c>
      <c r="AQ7" s="775" t="s">
        <v>961</v>
      </c>
      <c r="AR7" s="646" t="s">
        <v>92</v>
      </c>
      <c r="AS7" s="635" t="s">
        <v>7</v>
      </c>
      <c r="AT7" s="635" t="s">
        <v>8</v>
      </c>
      <c r="AU7" s="647">
        <v>1</v>
      </c>
      <c r="AW7" s="635" t="s">
        <v>93</v>
      </c>
      <c r="AX7" s="635" t="s">
        <v>9</v>
      </c>
      <c r="AY7" s="635" t="s">
        <v>10</v>
      </c>
      <c r="AZ7" s="648">
        <v>0.01</v>
      </c>
      <c r="BC7" s="820" t="s">
        <v>11</v>
      </c>
      <c r="BD7" s="635" t="s">
        <v>12</v>
      </c>
      <c r="BE7" s="635" t="s">
        <v>13</v>
      </c>
      <c r="BF7" s="649">
        <v>60</v>
      </c>
      <c r="BH7" s="635" t="s">
        <v>12</v>
      </c>
      <c r="BI7" s="635" t="s">
        <v>13</v>
      </c>
      <c r="BJ7" s="649">
        <v>3</v>
      </c>
      <c r="BL7" s="635" t="s">
        <v>14</v>
      </c>
      <c r="BM7" s="635" t="s">
        <v>15</v>
      </c>
      <c r="BN7" s="635"/>
      <c r="BO7" s="647">
        <v>1</v>
      </c>
      <c r="BQ7" s="635" t="s">
        <v>14</v>
      </c>
      <c r="BR7" s="635" t="s">
        <v>15</v>
      </c>
      <c r="BS7" s="223">
        <v>0.06</v>
      </c>
      <c r="BU7" s="820" t="s">
        <v>16</v>
      </c>
      <c r="BV7" s="635" t="s">
        <v>17</v>
      </c>
      <c r="BW7" s="635" t="s">
        <v>18</v>
      </c>
      <c r="BX7" s="647">
        <v>3</v>
      </c>
      <c r="BZ7" s="635" t="s">
        <v>17</v>
      </c>
      <c r="CA7" s="635" t="s">
        <v>18</v>
      </c>
      <c r="CB7" s="650">
        <v>0.2</v>
      </c>
      <c r="CD7" s="635" t="s">
        <v>19</v>
      </c>
      <c r="CE7" s="635" t="s">
        <v>19</v>
      </c>
      <c r="CF7" s="13"/>
    </row>
    <row r="8" spans="1:84" ht="111.75" customHeight="1" x14ac:dyDescent="0.3">
      <c r="A8" s="481" t="s">
        <v>1178</v>
      </c>
      <c r="B8" s="412" t="s">
        <v>1695</v>
      </c>
      <c r="C8" s="487" t="s">
        <v>22</v>
      </c>
      <c r="D8" s="487" t="s">
        <v>23</v>
      </c>
      <c r="E8" s="293" t="s">
        <v>24</v>
      </c>
      <c r="F8" s="635" t="s">
        <v>62</v>
      </c>
      <c r="G8" s="403" t="s">
        <v>25</v>
      </c>
      <c r="H8" s="403" t="s">
        <v>1854</v>
      </c>
      <c r="I8" s="403" t="s">
        <v>26</v>
      </c>
      <c r="J8" s="403" t="s">
        <v>27</v>
      </c>
      <c r="K8" s="403" t="s">
        <v>28</v>
      </c>
      <c r="L8" s="636" t="s">
        <v>2042</v>
      </c>
      <c r="M8" s="635" t="s">
        <v>67</v>
      </c>
      <c r="N8" s="403" t="s">
        <v>29</v>
      </c>
      <c r="O8" s="403" t="s">
        <v>30</v>
      </c>
      <c r="P8" s="403" t="s">
        <v>31</v>
      </c>
      <c r="Q8" s="403" t="s">
        <v>32</v>
      </c>
      <c r="R8" s="403" t="s">
        <v>28</v>
      </c>
      <c r="S8" s="636" t="s">
        <v>2042</v>
      </c>
      <c r="T8" s="635" t="s">
        <v>72</v>
      </c>
      <c r="U8" s="403" t="s">
        <v>33</v>
      </c>
      <c r="V8" s="403" t="s">
        <v>34</v>
      </c>
      <c r="W8" s="403" t="s">
        <v>35</v>
      </c>
      <c r="X8" s="403" t="s">
        <v>36</v>
      </c>
      <c r="Y8" s="403" t="s">
        <v>28</v>
      </c>
      <c r="Z8" s="636" t="s">
        <v>2043</v>
      </c>
      <c r="AA8" s="651" t="s">
        <v>38</v>
      </c>
      <c r="AB8" s="651" t="s">
        <v>39</v>
      </c>
      <c r="AC8" s="652"/>
      <c r="AD8" s="652"/>
      <c r="AE8" s="1059" t="s">
        <v>2739</v>
      </c>
      <c r="AF8" s="769" t="s">
        <v>1066</v>
      </c>
      <c r="AG8" s="653" t="s">
        <v>37</v>
      </c>
      <c r="AH8" s="635" t="s">
        <v>40</v>
      </c>
      <c r="AI8" s="635" t="s">
        <v>40</v>
      </c>
      <c r="AJ8" s="650" t="s">
        <v>2044</v>
      </c>
      <c r="AK8" s="1059" t="s">
        <v>2740</v>
      </c>
      <c r="AL8" s="653" t="s">
        <v>37</v>
      </c>
      <c r="AM8" s="635" t="s">
        <v>40</v>
      </c>
      <c r="AN8" s="635" t="s">
        <v>40</v>
      </c>
      <c r="AO8" s="650" t="s">
        <v>1024</v>
      </c>
      <c r="AP8" s="1059" t="s">
        <v>2741</v>
      </c>
      <c r="AQ8" s="775" t="s">
        <v>41</v>
      </c>
      <c r="AR8" s="653" t="s">
        <v>37</v>
      </c>
      <c r="AS8" s="635" t="s">
        <v>40</v>
      </c>
      <c r="AT8" s="635" t="s">
        <v>40</v>
      </c>
      <c r="AU8" s="650" t="s">
        <v>2044</v>
      </c>
      <c r="AV8" s="1060" t="s">
        <v>2742</v>
      </c>
      <c r="AW8" s="653" t="s">
        <v>37</v>
      </c>
      <c r="AX8" s="635" t="s">
        <v>40</v>
      </c>
      <c r="AY8" s="635" t="s">
        <v>40</v>
      </c>
      <c r="AZ8" s="650" t="s">
        <v>2051</v>
      </c>
      <c r="BA8" s="1061" t="s">
        <v>2743</v>
      </c>
      <c r="BB8" s="940"/>
      <c r="BC8" s="820" t="s">
        <v>41</v>
      </c>
      <c r="BD8" s="635" t="s">
        <v>42</v>
      </c>
      <c r="BE8" s="635" t="s">
        <v>42</v>
      </c>
      <c r="BF8" s="650" t="s">
        <v>2052</v>
      </c>
      <c r="BG8" s="816" t="s">
        <v>2744</v>
      </c>
      <c r="BH8" s="635" t="s">
        <v>40</v>
      </c>
      <c r="BI8" s="635" t="s">
        <v>40</v>
      </c>
      <c r="BJ8" s="650" t="s">
        <v>2070</v>
      </c>
      <c r="BK8" s="1060" t="s">
        <v>2745</v>
      </c>
      <c r="BL8" s="635" t="s">
        <v>42</v>
      </c>
      <c r="BM8" s="635" t="s">
        <v>42</v>
      </c>
      <c r="BN8" s="635" t="s">
        <v>1034</v>
      </c>
      <c r="BO8" s="650" t="s">
        <v>2071</v>
      </c>
      <c r="BP8" s="636" t="s">
        <v>2747</v>
      </c>
      <c r="BQ8" s="635" t="s">
        <v>40</v>
      </c>
      <c r="BR8" s="635" t="s">
        <v>40</v>
      </c>
      <c r="BS8" s="650" t="s">
        <v>1025</v>
      </c>
      <c r="BT8" s="1061" t="s">
        <v>2746</v>
      </c>
      <c r="BU8" s="820" t="s">
        <v>41</v>
      </c>
      <c r="BV8" s="635" t="s">
        <v>42</v>
      </c>
      <c r="BW8" s="635" t="s">
        <v>42</v>
      </c>
      <c r="BX8" s="650" t="s">
        <v>1027</v>
      </c>
      <c r="BY8" s="636" t="s">
        <v>2749</v>
      </c>
      <c r="BZ8" s="635" t="s">
        <v>40</v>
      </c>
      <c r="CA8" s="635" t="s">
        <v>40</v>
      </c>
      <c r="CB8" s="650" t="s">
        <v>1028</v>
      </c>
      <c r="CC8" s="1061" t="s">
        <v>2748</v>
      </c>
      <c r="CD8" s="635" t="s">
        <v>41</v>
      </c>
      <c r="CE8" s="654" t="s">
        <v>964</v>
      </c>
      <c r="CF8" s="481" t="s">
        <v>963</v>
      </c>
    </row>
    <row r="9" spans="1:84" x14ac:dyDescent="0.3">
      <c r="A9" s="1089" t="s">
        <v>2755</v>
      </c>
      <c r="B9" s="413" t="s">
        <v>1694</v>
      </c>
      <c r="C9" s="1075">
        <v>42376</v>
      </c>
      <c r="D9" s="1076">
        <v>0.59027777777777779</v>
      </c>
      <c r="E9" s="1073" t="s">
        <v>1092</v>
      </c>
      <c r="F9" s="535" t="s">
        <v>1092</v>
      </c>
      <c r="G9" s="239">
        <v>131.69999999999999</v>
      </c>
      <c r="H9" s="492">
        <v>158.29999999999998</v>
      </c>
      <c r="I9" s="136">
        <v>26.599999999999994</v>
      </c>
      <c r="J9" s="9">
        <v>72</v>
      </c>
      <c r="K9" s="8">
        <v>369.4444444444444</v>
      </c>
      <c r="L9" s="643" t="s">
        <v>2750</v>
      </c>
      <c r="M9" s="535" t="s">
        <v>1092</v>
      </c>
      <c r="N9" s="556">
        <v>125.6</v>
      </c>
      <c r="O9" s="492">
        <v>155.20000000000002</v>
      </c>
      <c r="P9" s="535">
        <v>29.600000000000023</v>
      </c>
      <c r="Q9" s="136">
        <v>73</v>
      </c>
      <c r="R9" s="136">
        <v>405.47945205479488</v>
      </c>
      <c r="S9" s="643" t="s">
        <v>2750</v>
      </c>
      <c r="T9" s="535" t="s">
        <v>1092</v>
      </c>
      <c r="U9" s="136">
        <v>133.69999999999999</v>
      </c>
      <c r="V9" s="559">
        <v>161.89999999999998</v>
      </c>
      <c r="W9" s="535">
        <v>28.199999999999989</v>
      </c>
      <c r="X9" s="535">
        <v>69</v>
      </c>
      <c r="Y9" s="136">
        <v>408.69565217391283</v>
      </c>
      <c r="Z9" s="643" t="s">
        <v>2750</v>
      </c>
      <c r="AA9" s="136">
        <v>394.53984955771739</v>
      </c>
      <c r="AB9" s="136">
        <v>21.792670881537649</v>
      </c>
      <c r="AC9" s="136">
        <v>5.5235664802851785</v>
      </c>
      <c r="AD9" s="535">
        <v>3</v>
      </c>
      <c r="AE9" s="643" t="s">
        <v>2750</v>
      </c>
      <c r="AF9" s="535" t="s">
        <v>1133</v>
      </c>
      <c r="AG9" s="86" t="s">
        <v>191</v>
      </c>
      <c r="AH9" s="86" t="s">
        <v>191</v>
      </c>
      <c r="AI9" s="86" t="s">
        <v>191</v>
      </c>
      <c r="AJ9" s="161" t="s">
        <v>2750</v>
      </c>
      <c r="AK9" s="643" t="s">
        <v>2750</v>
      </c>
      <c r="AL9" s="86" t="s">
        <v>191</v>
      </c>
      <c r="AM9" s="86" t="s">
        <v>191</v>
      </c>
      <c r="AN9" s="86" t="s">
        <v>191</v>
      </c>
      <c r="AO9" s="161"/>
      <c r="AP9" s="643" t="s">
        <v>2750</v>
      </c>
      <c r="AQ9" s="801" t="s">
        <v>191</v>
      </c>
      <c r="AR9" s="141" t="s">
        <v>1092</v>
      </c>
      <c r="AS9" s="1079">
        <v>1.9796260844216265</v>
      </c>
      <c r="AT9" s="85"/>
      <c r="AV9" s="643" t="s">
        <v>2750</v>
      </c>
      <c r="AW9" s="141" t="s">
        <v>1092</v>
      </c>
      <c r="AX9" s="1080">
        <v>3.1028188028128213E-2</v>
      </c>
      <c r="AY9" s="199"/>
      <c r="AZ9" s="141"/>
      <c r="BA9" s="818" t="s">
        <v>2750</v>
      </c>
      <c r="BB9" s="942" t="s">
        <v>2750</v>
      </c>
      <c r="BC9" s="825">
        <v>1.5673761965605488</v>
      </c>
      <c r="BD9" s="7">
        <v>173.16483820742852</v>
      </c>
      <c r="BE9" s="141"/>
      <c r="BF9" s="161"/>
      <c r="BG9" s="818" t="s">
        <v>2750</v>
      </c>
      <c r="BH9" s="1084">
        <v>63.974787448855537</v>
      </c>
      <c r="BI9" s="141"/>
      <c r="BJ9" s="161"/>
      <c r="BK9" s="643" t="s">
        <v>2750</v>
      </c>
      <c r="BL9" s="85">
        <v>1.1857986990103035</v>
      </c>
      <c r="BM9" s="141"/>
      <c r="BN9" s="141"/>
      <c r="BO9" s="85" t="s">
        <v>1132</v>
      </c>
      <c r="BP9" s="643" t="s">
        <v>2750</v>
      </c>
      <c r="BQ9" s="1080">
        <v>0.48081700672198635</v>
      </c>
      <c r="BR9" s="199"/>
      <c r="BS9" s="197" t="s">
        <v>1132</v>
      </c>
      <c r="BT9" s="818" t="s">
        <v>2750</v>
      </c>
      <c r="BU9" s="781">
        <v>0.68478030025349246</v>
      </c>
      <c r="BV9" s="5">
        <v>4.5707014314426209</v>
      </c>
      <c r="BW9" s="141"/>
      <c r="BX9" s="141" t="s">
        <v>602</v>
      </c>
      <c r="BY9" s="643" t="s">
        <v>2750</v>
      </c>
      <c r="BZ9" s="1079">
        <v>1.8680258024156791</v>
      </c>
      <c r="CA9" s="141"/>
      <c r="CB9" s="141"/>
      <c r="CC9" s="818" t="s">
        <v>2750</v>
      </c>
      <c r="CD9" s="154">
        <v>2.6395089665764169</v>
      </c>
      <c r="CE9" s="87">
        <v>2.919940615526182</v>
      </c>
      <c r="CF9" s="141"/>
    </row>
    <row r="10" spans="1:84" x14ac:dyDescent="0.3">
      <c r="A10" s="1089" t="s">
        <v>2756</v>
      </c>
      <c r="B10" s="413" t="s">
        <v>1694</v>
      </c>
      <c r="C10" s="1075">
        <v>42376</v>
      </c>
      <c r="D10" s="1076">
        <v>0.70138888888888884</v>
      </c>
      <c r="E10" s="1073" t="s">
        <v>1093</v>
      </c>
      <c r="F10" s="535" t="s">
        <v>1093</v>
      </c>
      <c r="G10" s="239">
        <v>125.7</v>
      </c>
      <c r="H10" s="492">
        <v>148.19999999999999</v>
      </c>
      <c r="I10" s="136">
        <v>22.499999999999986</v>
      </c>
      <c r="J10" s="9">
        <v>42</v>
      </c>
      <c r="K10" s="8">
        <v>535.71428571428532</v>
      </c>
      <c r="L10" s="643" t="s">
        <v>2750</v>
      </c>
      <c r="M10" s="535" t="s">
        <v>1093</v>
      </c>
      <c r="N10" s="556">
        <v>133.1</v>
      </c>
      <c r="O10" s="492">
        <v>160.5</v>
      </c>
      <c r="P10" s="535">
        <v>27.400000000000006</v>
      </c>
      <c r="Q10" s="136">
        <v>48</v>
      </c>
      <c r="R10" s="136">
        <v>570.83333333333348</v>
      </c>
      <c r="S10" s="643" t="s">
        <v>2750</v>
      </c>
      <c r="T10" s="535" t="s">
        <v>1093</v>
      </c>
      <c r="U10" s="136">
        <v>134.1</v>
      </c>
      <c r="V10" s="559">
        <v>157.6</v>
      </c>
      <c r="W10" s="535">
        <v>23.5</v>
      </c>
      <c r="X10" s="535">
        <v>42</v>
      </c>
      <c r="Y10" s="136">
        <v>559.52380952380952</v>
      </c>
      <c r="Z10" s="643" t="s">
        <v>2750</v>
      </c>
      <c r="AA10" s="136">
        <v>555.35714285714278</v>
      </c>
      <c r="AB10" s="136">
        <v>17.926452793304559</v>
      </c>
      <c r="AC10" s="136">
        <v>3.2279143293410146</v>
      </c>
      <c r="AD10" s="535">
        <v>3</v>
      </c>
      <c r="AE10" s="643" t="s">
        <v>2750</v>
      </c>
      <c r="AF10" s="535"/>
      <c r="AG10" s="86" t="s">
        <v>191</v>
      </c>
      <c r="AH10" s="86" t="s">
        <v>191</v>
      </c>
      <c r="AI10" s="86" t="s">
        <v>191</v>
      </c>
      <c r="AJ10" s="161" t="s">
        <v>2750</v>
      </c>
      <c r="AK10" s="643" t="s">
        <v>2750</v>
      </c>
      <c r="AL10" s="86" t="s">
        <v>191</v>
      </c>
      <c r="AM10" s="86" t="s">
        <v>191</v>
      </c>
      <c r="AN10" s="86" t="s">
        <v>191</v>
      </c>
      <c r="AO10" s="161"/>
      <c r="AP10" s="643" t="s">
        <v>2750</v>
      </c>
      <c r="AQ10" s="801" t="s">
        <v>191</v>
      </c>
      <c r="AR10" s="141" t="s">
        <v>1093</v>
      </c>
      <c r="AS10" s="1079">
        <v>2.7040337754692594</v>
      </c>
      <c r="AT10" s="85"/>
      <c r="AV10" s="643" t="s">
        <v>2750</v>
      </c>
      <c r="AW10" s="141" t="s">
        <v>1093</v>
      </c>
      <c r="AX10" s="1080">
        <v>3.7835357207349735E-2</v>
      </c>
      <c r="AY10" s="199"/>
      <c r="AZ10" s="141"/>
      <c r="BA10" s="818" t="s">
        <v>2750</v>
      </c>
      <c r="BB10" s="942" t="s">
        <v>2750</v>
      </c>
      <c r="BC10" s="825">
        <v>1.3992191055669698</v>
      </c>
      <c r="BD10" s="7">
        <v>147.57781227598272</v>
      </c>
      <c r="BE10" s="141"/>
      <c r="BF10" s="161"/>
      <c r="BG10" s="818" t="s">
        <v>2750</v>
      </c>
      <c r="BH10" s="1084">
        <v>79.059542290704968</v>
      </c>
      <c r="BI10" s="141"/>
      <c r="BJ10" s="161"/>
      <c r="BK10" s="643" t="s">
        <v>2750</v>
      </c>
      <c r="BL10" s="85">
        <v>1.0191733645785308</v>
      </c>
      <c r="BM10" s="141"/>
      <c r="BN10" s="141"/>
      <c r="BO10" s="85" t="s">
        <v>1132</v>
      </c>
      <c r="BP10" s="643" t="s">
        <v>2750</v>
      </c>
      <c r="BQ10" s="1080">
        <v>0.58177812894691161</v>
      </c>
      <c r="BR10" s="199"/>
      <c r="BS10" s="197" t="s">
        <v>1132</v>
      </c>
      <c r="BT10" s="818" t="s">
        <v>2750</v>
      </c>
      <c r="BU10" s="781">
        <v>0.69060067286577753</v>
      </c>
      <c r="BV10" s="5">
        <v>4.7791895669119313</v>
      </c>
      <c r="BW10" s="141"/>
      <c r="BX10" s="141" t="s">
        <v>602</v>
      </c>
      <c r="BY10" s="643" t="s">
        <v>2750</v>
      </c>
      <c r="BZ10" s="1079">
        <v>2.6740703529150092</v>
      </c>
      <c r="CA10" s="141"/>
      <c r="CB10" s="141"/>
      <c r="CC10" s="818" t="s">
        <v>2750</v>
      </c>
      <c r="CD10" s="154">
        <v>3.2384201210236476</v>
      </c>
      <c r="CE10" s="87">
        <v>3.3823499041802569</v>
      </c>
      <c r="CF10" s="141"/>
    </row>
    <row r="11" spans="1:84" x14ac:dyDescent="0.3">
      <c r="A11" s="1089" t="s">
        <v>2757</v>
      </c>
      <c r="B11" s="413" t="s">
        <v>1694</v>
      </c>
      <c r="C11" s="1075">
        <v>42377</v>
      </c>
      <c r="D11" s="1076">
        <v>0.52777777777777779</v>
      </c>
      <c r="E11" s="1073" t="s">
        <v>1095</v>
      </c>
      <c r="F11" s="535" t="s">
        <v>1095</v>
      </c>
      <c r="G11" s="239">
        <v>126.8</v>
      </c>
      <c r="H11" s="492">
        <v>150.29999999999998</v>
      </c>
      <c r="I11" s="136">
        <v>23.499999999999986</v>
      </c>
      <c r="J11" s="9">
        <v>62</v>
      </c>
      <c r="K11" s="8">
        <v>379.03225806451593</v>
      </c>
      <c r="L11" s="643" t="s">
        <v>2750</v>
      </c>
      <c r="M11" s="535" t="s">
        <v>1095</v>
      </c>
      <c r="N11" s="556">
        <v>133</v>
      </c>
      <c r="O11" s="492">
        <v>154.5</v>
      </c>
      <c r="P11" s="535">
        <v>21.5</v>
      </c>
      <c r="Q11" s="136">
        <v>56</v>
      </c>
      <c r="R11" s="136">
        <v>383.92857142857144</v>
      </c>
      <c r="S11" s="643" t="s">
        <v>2750</v>
      </c>
      <c r="T11" s="535" t="s">
        <v>1095</v>
      </c>
      <c r="U11" s="136">
        <v>129.19999999999999</v>
      </c>
      <c r="V11" s="559">
        <v>150.29999999999998</v>
      </c>
      <c r="W11" s="535">
        <v>21.099999999999994</v>
      </c>
      <c r="X11" s="535">
        <v>56</v>
      </c>
      <c r="Y11" s="136">
        <v>376.78571428571416</v>
      </c>
      <c r="Z11" s="643" t="s">
        <v>2750</v>
      </c>
      <c r="AA11" s="136">
        <v>379.9155145929339</v>
      </c>
      <c r="AB11" s="136">
        <v>3.6524250316825766</v>
      </c>
      <c r="AC11" s="136">
        <v>0.9613782252604296</v>
      </c>
      <c r="AD11" s="535">
        <v>3</v>
      </c>
      <c r="AE11" s="643" t="s">
        <v>2750</v>
      </c>
      <c r="AF11" s="535"/>
      <c r="AG11" s="86" t="s">
        <v>191</v>
      </c>
      <c r="AH11" s="86" t="s">
        <v>191</v>
      </c>
      <c r="AI11" s="86" t="s">
        <v>191</v>
      </c>
      <c r="AJ11" s="161" t="s">
        <v>2750</v>
      </c>
      <c r="AK11" s="643" t="s">
        <v>2750</v>
      </c>
      <c r="AL11" s="86" t="s">
        <v>191</v>
      </c>
      <c r="AM11" s="86" t="s">
        <v>191</v>
      </c>
      <c r="AN11" s="86" t="s">
        <v>191</v>
      </c>
      <c r="AO11" s="161"/>
      <c r="AP11" s="643" t="s">
        <v>2750</v>
      </c>
      <c r="AQ11" s="801" t="s">
        <v>191</v>
      </c>
      <c r="AR11" s="141" t="s">
        <v>1095</v>
      </c>
      <c r="AS11" s="1079">
        <v>6.6452221483520759</v>
      </c>
      <c r="AT11" s="85"/>
      <c r="AV11" s="643" t="s">
        <v>2750</v>
      </c>
      <c r="AW11" s="141" t="s">
        <v>1095</v>
      </c>
      <c r="AX11" s="1080">
        <v>4.7777775819239102E-2</v>
      </c>
      <c r="AY11" s="199"/>
      <c r="AZ11" s="141"/>
      <c r="BA11" s="818" t="s">
        <v>2750</v>
      </c>
      <c r="BB11" s="942" t="s">
        <v>2750</v>
      </c>
      <c r="BC11" s="825">
        <v>0.71897936220367498</v>
      </c>
      <c r="BD11" s="7">
        <v>149.80728490845593</v>
      </c>
      <c r="BE11" s="141"/>
      <c r="BF11" s="161"/>
      <c r="BG11" s="818" t="s">
        <v>2750</v>
      </c>
      <c r="BH11" s="1084">
        <v>56.781793473366328</v>
      </c>
      <c r="BI11" s="141"/>
      <c r="BJ11" s="161"/>
      <c r="BK11" s="643" t="s">
        <v>2750</v>
      </c>
      <c r="BL11" s="85">
        <v>0.8722833119258776</v>
      </c>
      <c r="BM11" s="141"/>
      <c r="BN11" s="141"/>
      <c r="BO11" s="85" t="s">
        <v>1132</v>
      </c>
      <c r="BP11" s="643" t="s">
        <v>2750</v>
      </c>
      <c r="BQ11" s="1080">
        <v>0.33489448582868503</v>
      </c>
      <c r="BR11" s="199"/>
      <c r="BS11" s="197" t="s">
        <v>1132</v>
      </c>
      <c r="BT11" s="818" t="s">
        <v>2750</v>
      </c>
      <c r="BU11" s="781">
        <v>0.58227028976522177</v>
      </c>
      <c r="BV11" s="5">
        <v>5.6085816683487311</v>
      </c>
      <c r="BW11" s="141"/>
      <c r="BX11" s="141" t="s">
        <v>602</v>
      </c>
      <c r="BY11" s="643" t="s">
        <v>2750</v>
      </c>
      <c r="BZ11" s="1079">
        <v>2.113233450038539</v>
      </c>
      <c r="CA11" s="141"/>
      <c r="CB11" s="141"/>
      <c r="CC11" s="818" t="s">
        <v>2750</v>
      </c>
      <c r="CD11" s="154">
        <v>3.7438644400878212</v>
      </c>
      <c r="CE11" s="87">
        <v>3.7216743620994595</v>
      </c>
      <c r="CF11" s="141"/>
    </row>
    <row r="12" spans="1:84" x14ac:dyDescent="0.3">
      <c r="A12" s="1089" t="s">
        <v>2758</v>
      </c>
      <c r="B12" s="413" t="s">
        <v>1694</v>
      </c>
      <c r="C12" s="1075">
        <v>42378</v>
      </c>
      <c r="D12" s="1076">
        <v>0.49305555555555558</v>
      </c>
      <c r="E12" s="1073" t="s">
        <v>1096</v>
      </c>
      <c r="F12" s="535" t="s">
        <v>1096</v>
      </c>
      <c r="G12" s="239">
        <v>130.69999999999999</v>
      </c>
      <c r="H12" s="492">
        <v>145.69999999999999</v>
      </c>
      <c r="I12" s="136">
        <v>15</v>
      </c>
      <c r="J12" s="9">
        <v>106</v>
      </c>
      <c r="K12" s="8">
        <v>141.50943396226415</v>
      </c>
      <c r="L12" s="643" t="s">
        <v>2750</v>
      </c>
      <c r="M12" s="535" t="s">
        <v>1096</v>
      </c>
      <c r="N12" s="556">
        <v>132.30000000000001</v>
      </c>
      <c r="O12" s="492">
        <v>145.4</v>
      </c>
      <c r="P12" s="535">
        <v>13.099999999999994</v>
      </c>
      <c r="Q12" s="136">
        <v>96</v>
      </c>
      <c r="R12" s="136">
        <v>136.45833333333326</v>
      </c>
      <c r="S12" s="643" t="s">
        <v>2750</v>
      </c>
      <c r="T12" s="535" t="s">
        <v>1096</v>
      </c>
      <c r="U12" s="136">
        <v>132.30000000000001</v>
      </c>
      <c r="V12" s="559">
        <v>144.9</v>
      </c>
      <c r="W12" s="535">
        <v>12.599999999999994</v>
      </c>
      <c r="X12" s="535">
        <v>88</v>
      </c>
      <c r="Y12" s="136">
        <v>143.18181818181813</v>
      </c>
      <c r="Z12" s="643" t="s">
        <v>2750</v>
      </c>
      <c r="AA12" s="136">
        <v>140.38319515913852</v>
      </c>
      <c r="AB12" s="136">
        <v>3.5003746239796705</v>
      </c>
      <c r="AC12" s="136">
        <v>2.4934427657182487</v>
      </c>
      <c r="AD12" s="535">
        <v>3</v>
      </c>
      <c r="AE12" s="643" t="s">
        <v>2750</v>
      </c>
      <c r="AF12" s="535"/>
      <c r="AG12" s="86" t="s">
        <v>191</v>
      </c>
      <c r="AH12" s="86" t="s">
        <v>191</v>
      </c>
      <c r="AI12" s="86" t="s">
        <v>191</v>
      </c>
      <c r="AJ12" s="161" t="s">
        <v>2750</v>
      </c>
      <c r="AK12" s="643" t="s">
        <v>2750</v>
      </c>
      <c r="AL12" s="86" t="s">
        <v>191</v>
      </c>
      <c r="AM12" s="86" t="s">
        <v>191</v>
      </c>
      <c r="AN12" s="86" t="s">
        <v>191</v>
      </c>
      <c r="AO12" s="161"/>
      <c r="AP12" s="643" t="s">
        <v>2750</v>
      </c>
      <c r="AQ12" s="801" t="s">
        <v>191</v>
      </c>
      <c r="AR12" s="141" t="s">
        <v>1096</v>
      </c>
      <c r="AS12" s="1079">
        <v>11.497613603701923</v>
      </c>
      <c r="AT12" s="85"/>
      <c r="AV12" s="643" t="s">
        <v>2750</v>
      </c>
      <c r="AW12" s="141" t="s">
        <v>1096</v>
      </c>
      <c r="AX12" s="1080">
        <v>5.6744482474482785E-2</v>
      </c>
      <c r="AY12" s="199"/>
      <c r="AZ12" s="141"/>
      <c r="BA12" s="818" t="s">
        <v>2750</v>
      </c>
      <c r="BB12" s="942" t="s">
        <v>2750</v>
      </c>
      <c r="BC12" s="825">
        <v>0.4935326966998837</v>
      </c>
      <c r="BD12" s="7">
        <v>383.53800362735745</v>
      </c>
      <c r="BE12" s="141"/>
      <c r="BF12" s="161"/>
      <c r="BG12" s="818" t="s">
        <v>2750</v>
      </c>
      <c r="BH12" s="1084">
        <v>54.274245796324166</v>
      </c>
      <c r="BI12" s="141"/>
      <c r="BJ12" s="161"/>
      <c r="BK12" s="643" t="s">
        <v>2750</v>
      </c>
      <c r="BL12" s="85">
        <v>2.1337893994960284</v>
      </c>
      <c r="BM12" s="141"/>
      <c r="BN12" s="141"/>
      <c r="BO12" s="85" t="s">
        <v>1132</v>
      </c>
      <c r="BP12" s="643" t="s">
        <v>2750</v>
      </c>
      <c r="BQ12" s="1080">
        <v>0.29117334513956222</v>
      </c>
      <c r="BR12" s="199"/>
      <c r="BS12" s="197" t="s">
        <v>1132</v>
      </c>
      <c r="BT12" s="818" t="s">
        <v>2750</v>
      </c>
      <c r="BU12" s="781">
        <v>0.55634366850623795</v>
      </c>
      <c r="BV12" s="5">
        <v>10.11001990251984</v>
      </c>
      <c r="BW12" s="141"/>
      <c r="BX12" s="141" t="s">
        <v>602</v>
      </c>
      <c r="BY12" s="643" t="s">
        <v>2750</v>
      </c>
      <c r="BZ12" s="1079">
        <v>1.4475710314971584</v>
      </c>
      <c r="CA12" s="141"/>
      <c r="CB12" s="141"/>
      <c r="CC12" s="818" t="s">
        <v>2750</v>
      </c>
      <c r="CD12" s="154">
        <v>2.6359890824124581</v>
      </c>
      <c r="CE12" s="87">
        <v>2.6671416806591499</v>
      </c>
      <c r="CF12" s="141"/>
    </row>
    <row r="13" spans="1:84" x14ac:dyDescent="0.3">
      <c r="A13" s="1089" t="s">
        <v>2759</v>
      </c>
      <c r="B13" s="413" t="s">
        <v>1694</v>
      </c>
      <c r="C13" s="1075">
        <v>42387</v>
      </c>
      <c r="D13" s="1076">
        <v>0.52083333333333337</v>
      </c>
      <c r="E13" s="1073" t="s">
        <v>1103</v>
      </c>
      <c r="F13" s="535" t="s">
        <v>1103</v>
      </c>
      <c r="G13" s="239">
        <v>130.80000000000001</v>
      </c>
      <c r="H13" s="492">
        <v>150.60000000000002</v>
      </c>
      <c r="I13" s="136">
        <v>19.800000000000011</v>
      </c>
      <c r="J13" s="9">
        <v>94</v>
      </c>
      <c r="K13" s="8">
        <v>210.63829787234056</v>
      </c>
      <c r="L13" s="643" t="s">
        <v>2750</v>
      </c>
      <c r="M13" s="535" t="s">
        <v>1103</v>
      </c>
      <c r="N13" s="556">
        <v>131.80000000000001</v>
      </c>
      <c r="O13" s="492">
        <v>150.69999999999999</v>
      </c>
      <c r="P13" s="535">
        <v>18.899999999999977</v>
      </c>
      <c r="Q13" s="136">
        <v>90</v>
      </c>
      <c r="R13" s="136">
        <v>209.99999999999974</v>
      </c>
      <c r="S13" s="643" t="s">
        <v>2750</v>
      </c>
      <c r="T13" s="535" t="s">
        <v>1103</v>
      </c>
      <c r="U13" s="136">
        <v>123.8</v>
      </c>
      <c r="V13" s="559">
        <v>141.9</v>
      </c>
      <c r="W13" s="535">
        <v>18.100000000000009</v>
      </c>
      <c r="X13" s="535">
        <v>84</v>
      </c>
      <c r="Y13" s="136">
        <v>215.47619047619057</v>
      </c>
      <c r="Z13" s="643" t="s">
        <v>2750</v>
      </c>
      <c r="AA13" s="136">
        <v>212.03816278284364</v>
      </c>
      <c r="AB13" s="136">
        <v>2.9944752225764173</v>
      </c>
      <c r="AC13" s="136">
        <v>1.4122340918616492</v>
      </c>
      <c r="AD13" s="535">
        <v>3</v>
      </c>
      <c r="AE13" s="643" t="s">
        <v>2750</v>
      </c>
      <c r="AF13" s="535"/>
      <c r="AG13" s="86" t="s">
        <v>191</v>
      </c>
      <c r="AH13" s="86" t="s">
        <v>191</v>
      </c>
      <c r="AI13" s="86" t="s">
        <v>191</v>
      </c>
      <c r="AJ13" s="161" t="s">
        <v>2750</v>
      </c>
      <c r="AK13" s="643" t="s">
        <v>2750</v>
      </c>
      <c r="AL13" s="86" t="s">
        <v>191</v>
      </c>
      <c r="AM13" s="86" t="s">
        <v>191</v>
      </c>
      <c r="AN13" s="86" t="s">
        <v>191</v>
      </c>
      <c r="AO13" s="161"/>
      <c r="AP13" s="643" t="s">
        <v>2750</v>
      </c>
      <c r="AQ13" s="801" t="s">
        <v>191</v>
      </c>
      <c r="AR13" s="141" t="s">
        <v>1103</v>
      </c>
      <c r="AS13" s="1079">
        <v>5.6401934469152257</v>
      </c>
      <c r="AT13" s="85"/>
      <c r="AV13" s="643" t="s">
        <v>2750</v>
      </c>
      <c r="AW13" s="141" t="s">
        <v>1103</v>
      </c>
      <c r="AX13" s="1080">
        <v>4.5131179244968483E-2</v>
      </c>
      <c r="AY13" s="199"/>
      <c r="AZ13" s="141"/>
      <c r="BA13" s="818" t="s">
        <v>2750</v>
      </c>
      <c r="BB13" s="942" t="s">
        <v>2750</v>
      </c>
      <c r="BC13" s="825">
        <v>0.8001707684273125</v>
      </c>
      <c r="BD13" s="7">
        <v>375.84453493613006</v>
      </c>
      <c r="BE13" s="141"/>
      <c r="BF13" s="161"/>
      <c r="BG13" s="818" t="s">
        <v>2750</v>
      </c>
      <c r="BH13" s="1084">
        <v>79.167253103567873</v>
      </c>
      <c r="BI13" s="141"/>
      <c r="BJ13" s="161"/>
      <c r="BK13" s="643" t="s">
        <v>2750</v>
      </c>
      <c r="BL13" s="85">
        <v>1.1612002051234096</v>
      </c>
      <c r="BM13" s="85">
        <v>2.9606414554695482E-2</v>
      </c>
      <c r="BN13" s="141"/>
      <c r="BO13" s="197" t="s">
        <v>1132</v>
      </c>
      <c r="BP13" s="643" t="s">
        <v>2750</v>
      </c>
      <c r="BQ13" s="1080">
        <v>0.24385204307591601</v>
      </c>
      <c r="BR13" s="199">
        <v>6.2173470564860639E-3</v>
      </c>
      <c r="BS13" s="197" t="s">
        <v>1132</v>
      </c>
      <c r="BT13" s="818" t="s">
        <v>2750</v>
      </c>
      <c r="BU13" s="781">
        <v>0.30895758676409668</v>
      </c>
      <c r="BV13" s="5">
        <v>7.2044922630725825</v>
      </c>
      <c r="BW13" s="141"/>
      <c r="BX13" s="141" t="s">
        <v>602</v>
      </c>
      <c r="BY13" s="643" t="s">
        <v>2750</v>
      </c>
      <c r="BZ13" s="1079">
        <v>1.5523965471620691</v>
      </c>
      <c r="CA13" s="141"/>
      <c r="CB13" s="141"/>
      <c r="CC13" s="818" t="s">
        <v>2750</v>
      </c>
      <c r="CD13" s="154">
        <v>1.9168809423547675</v>
      </c>
      <c r="CE13" s="87">
        <v>1.9609074286450219</v>
      </c>
      <c r="CF13" s="141"/>
    </row>
    <row r="14" spans="1:84" x14ac:dyDescent="0.3">
      <c r="A14" s="1089" t="s">
        <v>2760</v>
      </c>
      <c r="B14" s="413" t="s">
        <v>1694</v>
      </c>
      <c r="C14" s="1075">
        <v>42387</v>
      </c>
      <c r="D14" s="1076">
        <v>0.65277777777777779</v>
      </c>
      <c r="E14" s="1073" t="s">
        <v>1104</v>
      </c>
      <c r="F14" s="535" t="s">
        <v>1104</v>
      </c>
      <c r="G14" s="239">
        <v>123.9</v>
      </c>
      <c r="H14" s="492">
        <v>153.9</v>
      </c>
      <c r="I14" s="136">
        <v>30</v>
      </c>
      <c r="J14" s="9">
        <v>92</v>
      </c>
      <c r="K14" s="8">
        <v>326.08695652173913</v>
      </c>
      <c r="L14" s="643" t="s">
        <v>2750</v>
      </c>
      <c r="M14" s="535" t="s">
        <v>1104</v>
      </c>
      <c r="N14" s="556">
        <v>127</v>
      </c>
      <c r="O14" s="492">
        <v>161.20000000000002</v>
      </c>
      <c r="P14" s="535">
        <v>34.200000000000017</v>
      </c>
      <c r="Q14" s="136">
        <v>104</v>
      </c>
      <c r="R14" s="136">
        <v>328.84615384615404</v>
      </c>
      <c r="S14" s="643" t="s">
        <v>2750</v>
      </c>
      <c r="T14" s="535" t="s">
        <v>1104</v>
      </c>
      <c r="U14" s="136">
        <v>123.1</v>
      </c>
      <c r="V14" s="559">
        <v>150.10000000000002</v>
      </c>
      <c r="W14" s="535">
        <v>27.000000000000028</v>
      </c>
      <c r="X14" s="535">
        <v>84</v>
      </c>
      <c r="Y14" s="136">
        <v>321.42857142857173</v>
      </c>
      <c r="Z14" s="643" t="s">
        <v>2750</v>
      </c>
      <c r="AA14" s="136">
        <v>325.45389393215493</v>
      </c>
      <c r="AB14" s="136">
        <v>3.749094345592654</v>
      </c>
      <c r="AC14" s="136">
        <v>1.1519586692590629</v>
      </c>
      <c r="AD14" s="535">
        <v>3</v>
      </c>
      <c r="AE14" s="643" t="s">
        <v>2750</v>
      </c>
      <c r="AF14" s="535"/>
      <c r="AG14" s="86" t="s">
        <v>191</v>
      </c>
      <c r="AH14" s="86" t="s">
        <v>191</v>
      </c>
      <c r="AI14" s="86" t="s">
        <v>191</v>
      </c>
      <c r="AJ14" s="161" t="s">
        <v>2750</v>
      </c>
      <c r="AK14" s="643" t="s">
        <v>2750</v>
      </c>
      <c r="AL14" s="86" t="s">
        <v>191</v>
      </c>
      <c r="AM14" s="86" t="s">
        <v>191</v>
      </c>
      <c r="AN14" s="86" t="s">
        <v>191</v>
      </c>
      <c r="AO14" s="161"/>
      <c r="AP14" s="643" t="s">
        <v>2750</v>
      </c>
      <c r="AQ14" s="801" t="s">
        <v>191</v>
      </c>
      <c r="AR14" s="141" t="s">
        <v>1104</v>
      </c>
      <c r="AS14" s="1079">
        <v>8.3273456708770137</v>
      </c>
      <c r="AT14" s="85"/>
      <c r="AV14" s="643" t="s">
        <v>2750</v>
      </c>
      <c r="AW14" s="141" t="s">
        <v>1104</v>
      </c>
      <c r="AX14" s="1080">
        <v>4.9415842423019385E-2</v>
      </c>
      <c r="AY14" s="199"/>
      <c r="AZ14" s="141"/>
      <c r="BA14" s="818" t="s">
        <v>2750</v>
      </c>
      <c r="BB14" s="942" t="s">
        <v>2750</v>
      </c>
      <c r="BC14" s="825">
        <v>0.59341649039309119</v>
      </c>
      <c r="BD14" s="7">
        <v>122.71529180216559</v>
      </c>
      <c r="BE14" s="141"/>
      <c r="BF14" s="161"/>
      <c r="BG14" s="818" t="s">
        <v>2750</v>
      </c>
      <c r="BH14" s="1084">
        <v>40.015856022445305</v>
      </c>
      <c r="BI14" s="141"/>
      <c r="BJ14" s="161"/>
      <c r="BK14" s="643" t="s">
        <v>2750</v>
      </c>
      <c r="BL14" s="85">
        <v>1.046388842823696</v>
      </c>
      <c r="BM14" s="141"/>
      <c r="BN14" s="141"/>
      <c r="BO14" s="197" t="s">
        <v>1132</v>
      </c>
      <c r="BP14" s="643" t="s">
        <v>2750</v>
      </c>
      <c r="BQ14" s="1080">
        <v>0.34410094639010008</v>
      </c>
      <c r="BR14" s="199"/>
      <c r="BS14" s="197" t="s">
        <v>1132</v>
      </c>
      <c r="BT14" s="818" t="s">
        <v>2750</v>
      </c>
      <c r="BU14" s="781">
        <v>0.85269637341581095</v>
      </c>
      <c r="BV14" s="5">
        <v>7.3422274716130156</v>
      </c>
      <c r="BW14" s="141"/>
      <c r="BX14" s="141" t="s">
        <v>602</v>
      </c>
      <c r="BY14" s="643" t="s">
        <v>2750</v>
      </c>
      <c r="BZ14" s="1079">
        <v>2.3600016873041856</v>
      </c>
      <c r="CA14" s="141"/>
      <c r="CB14" s="141"/>
      <c r="CC14" s="818" t="s">
        <v>2750</v>
      </c>
      <c r="CD14" s="154">
        <v>5.9831398057951279</v>
      </c>
      <c r="CE14" s="87">
        <v>5.8976663799980598</v>
      </c>
      <c r="CF14" s="141"/>
    </row>
    <row r="15" spans="1:84" x14ac:dyDescent="0.3">
      <c r="A15" s="1089" t="s">
        <v>2761</v>
      </c>
      <c r="B15" s="413" t="s">
        <v>1694</v>
      </c>
      <c r="C15" s="1075">
        <v>42388</v>
      </c>
      <c r="D15" s="1076">
        <v>0.44444444444444442</v>
      </c>
      <c r="E15" s="1073" t="s">
        <v>1105</v>
      </c>
      <c r="F15" s="535" t="s">
        <v>1105</v>
      </c>
      <c r="G15" s="239">
        <v>126.8</v>
      </c>
      <c r="H15" s="492">
        <v>164.3</v>
      </c>
      <c r="I15" s="136">
        <v>37.500000000000014</v>
      </c>
      <c r="J15" s="9">
        <v>52</v>
      </c>
      <c r="K15" s="8">
        <v>721.15384615384642</v>
      </c>
      <c r="L15" s="643" t="s">
        <v>2750</v>
      </c>
      <c r="M15" s="535" t="s">
        <v>1105</v>
      </c>
      <c r="N15" s="556">
        <v>125.6</v>
      </c>
      <c r="O15" s="492">
        <v>161.39999999999998</v>
      </c>
      <c r="P15" s="535">
        <v>35.799999999999983</v>
      </c>
      <c r="Q15" s="136">
        <v>52</v>
      </c>
      <c r="R15" s="136">
        <v>688.46153846153811</v>
      </c>
      <c r="S15" s="643" t="s">
        <v>2750</v>
      </c>
      <c r="T15" s="535" t="s">
        <v>1105</v>
      </c>
      <c r="U15" s="136">
        <v>123.8</v>
      </c>
      <c r="V15" s="559">
        <v>168.2</v>
      </c>
      <c r="W15" s="535">
        <v>44.399999999999991</v>
      </c>
      <c r="X15" s="535">
        <v>62</v>
      </c>
      <c r="Y15" s="136">
        <v>716.1290322580644</v>
      </c>
      <c r="Z15" s="643" t="s">
        <v>2750</v>
      </c>
      <c r="AA15" s="136">
        <v>708.58147229114968</v>
      </c>
      <c r="AB15" s="136">
        <v>17.604573032390501</v>
      </c>
      <c r="AC15" s="136">
        <v>2.4844811388402976</v>
      </c>
      <c r="AD15" s="535">
        <v>3</v>
      </c>
      <c r="AE15" s="643" t="s">
        <v>2750</v>
      </c>
      <c r="AF15" s="535"/>
      <c r="AG15" s="86" t="s">
        <v>191</v>
      </c>
      <c r="AH15" s="86" t="s">
        <v>191</v>
      </c>
      <c r="AI15" s="86" t="s">
        <v>191</v>
      </c>
      <c r="AJ15" s="161" t="s">
        <v>2750</v>
      </c>
      <c r="AK15" s="643" t="s">
        <v>2750</v>
      </c>
      <c r="AL15" s="86" t="s">
        <v>191</v>
      </c>
      <c r="AM15" s="86" t="s">
        <v>191</v>
      </c>
      <c r="AN15" s="86" t="s">
        <v>191</v>
      </c>
      <c r="AO15" s="161"/>
      <c r="AP15" s="643" t="s">
        <v>2750</v>
      </c>
      <c r="AQ15" s="801" t="s">
        <v>191</v>
      </c>
      <c r="AR15" s="141" t="s">
        <v>1105</v>
      </c>
      <c r="AS15" s="1079">
        <v>7.3009945241885692</v>
      </c>
      <c r="AT15" s="85"/>
      <c r="AV15" s="643" t="s">
        <v>2750</v>
      </c>
      <c r="AW15" s="141" t="s">
        <v>1105</v>
      </c>
      <c r="AX15" s="1080">
        <v>5.9308144188512421E-2</v>
      </c>
      <c r="AY15" s="199"/>
      <c r="AZ15" s="141"/>
      <c r="BA15" s="818" t="s">
        <v>2750</v>
      </c>
      <c r="BB15" s="942" t="s">
        <v>2750</v>
      </c>
      <c r="BC15" s="825">
        <v>0.812329662651047</v>
      </c>
      <c r="BD15" s="7">
        <v>232.48953771128339</v>
      </c>
      <c r="BE15" s="141"/>
      <c r="BF15" s="161"/>
      <c r="BG15" s="818" t="s">
        <v>2750</v>
      </c>
      <c r="BH15" s="1084">
        <v>167.66072431102174</v>
      </c>
      <c r="BI15" s="141"/>
      <c r="BJ15" s="161"/>
      <c r="BK15" s="643" t="s">
        <v>2750</v>
      </c>
      <c r="BL15" s="85">
        <v>1.2121936095449539</v>
      </c>
      <c r="BM15" s="141"/>
      <c r="BN15" s="141"/>
      <c r="BO15" s="197" t="s">
        <v>1132</v>
      </c>
      <c r="BP15" s="643" t="s">
        <v>2750</v>
      </c>
      <c r="BQ15" s="1080">
        <v>0.83454867734056437</v>
      </c>
      <c r="BR15" s="199"/>
      <c r="BS15" s="197" t="s">
        <v>1132</v>
      </c>
      <c r="BT15" s="818" t="s">
        <v>2750</v>
      </c>
      <c r="BU15" s="781">
        <v>0.52139705789699398</v>
      </c>
      <c r="BV15" s="5">
        <v>4.9062618573798886</v>
      </c>
      <c r="BW15" s="141"/>
      <c r="BX15" s="141" t="s">
        <v>602</v>
      </c>
      <c r="BY15" s="643" t="s">
        <v>2750</v>
      </c>
      <c r="BZ15" s="1079">
        <v>3.5135165559301131</v>
      </c>
      <c r="CA15" s="141"/>
      <c r="CB15" s="141"/>
      <c r="CC15" s="818" t="s">
        <v>2750</v>
      </c>
      <c r="CD15" s="154">
        <v>2.110315115974259</v>
      </c>
      <c r="CE15" s="87">
        <v>2.0956109848435984</v>
      </c>
      <c r="CF15" s="141"/>
    </row>
    <row r="16" spans="1:84" x14ac:dyDescent="0.3">
      <c r="A16" s="1089" t="s">
        <v>2762</v>
      </c>
      <c r="B16" s="413" t="s">
        <v>1694</v>
      </c>
      <c r="C16" s="1075">
        <v>42389</v>
      </c>
      <c r="D16" s="1076">
        <v>0.46527777777777773</v>
      </c>
      <c r="E16" s="1073" t="s">
        <v>1106</v>
      </c>
      <c r="F16" s="535" t="s">
        <v>1106</v>
      </c>
      <c r="G16" s="239">
        <v>132.4</v>
      </c>
      <c r="H16" s="492">
        <v>191.1</v>
      </c>
      <c r="I16" s="136">
        <v>58.699999999999989</v>
      </c>
      <c r="J16" s="9">
        <v>70</v>
      </c>
      <c r="K16" s="8">
        <v>838.57142857142833</v>
      </c>
      <c r="L16" s="643" t="s">
        <v>2750</v>
      </c>
      <c r="M16" s="535" t="s">
        <v>1106</v>
      </c>
      <c r="N16" s="556">
        <v>122.4</v>
      </c>
      <c r="O16" s="492">
        <v>193.70000000000002</v>
      </c>
      <c r="P16" s="535">
        <v>71.300000000000011</v>
      </c>
      <c r="Q16" s="136">
        <v>58</v>
      </c>
      <c r="R16" s="136">
        <v>1229.3103448275863</v>
      </c>
      <c r="S16" s="643" t="s">
        <v>2750</v>
      </c>
      <c r="T16" s="535" t="s">
        <v>1106</v>
      </c>
      <c r="U16" s="136">
        <v>123.8</v>
      </c>
      <c r="V16" s="559">
        <v>182.9</v>
      </c>
      <c r="W16" s="535">
        <v>59.100000000000009</v>
      </c>
      <c r="X16" s="535">
        <v>58</v>
      </c>
      <c r="Y16" s="136">
        <v>1018.9655172413794</v>
      </c>
      <c r="Z16" s="643" t="s">
        <v>2750</v>
      </c>
      <c r="AA16" s="136">
        <v>1028.9490968801313</v>
      </c>
      <c r="AB16" s="136">
        <v>195.56067873184864</v>
      </c>
      <c r="AC16" s="136">
        <v>19.005865239087793</v>
      </c>
      <c r="AD16" s="535">
        <v>3</v>
      </c>
      <c r="AE16" s="643" t="s">
        <v>2750</v>
      </c>
      <c r="AF16" s="535"/>
      <c r="AG16" s="86" t="s">
        <v>191</v>
      </c>
      <c r="AH16" s="86" t="s">
        <v>191</v>
      </c>
      <c r="AI16" s="86" t="s">
        <v>191</v>
      </c>
      <c r="AJ16" s="161" t="s">
        <v>2750</v>
      </c>
      <c r="AK16" s="643" t="s">
        <v>2750</v>
      </c>
      <c r="AL16" s="86" t="s">
        <v>191</v>
      </c>
      <c r="AM16" s="86" t="s">
        <v>191</v>
      </c>
      <c r="AN16" s="86" t="s">
        <v>191</v>
      </c>
      <c r="AO16" s="161"/>
      <c r="AP16" s="643" t="s">
        <v>2750</v>
      </c>
      <c r="AQ16" s="801" t="s">
        <v>191</v>
      </c>
      <c r="AR16" s="141" t="s">
        <v>1106</v>
      </c>
      <c r="AS16" s="1079">
        <v>4.0542091328757612</v>
      </c>
      <c r="AT16" s="85"/>
      <c r="AV16" s="643" t="s">
        <v>2750</v>
      </c>
      <c r="AW16" s="141" t="s">
        <v>1106</v>
      </c>
      <c r="AX16" s="1080">
        <v>3.0015681840332226E-2</v>
      </c>
      <c r="AY16" s="199"/>
      <c r="AZ16" s="141"/>
      <c r="BA16" s="818" t="s">
        <v>2750</v>
      </c>
      <c r="BB16" s="942" t="s">
        <v>2750</v>
      </c>
      <c r="BC16" s="825">
        <v>0.7403584979603971</v>
      </c>
      <c r="BD16" s="7">
        <v>197.86645541225167</v>
      </c>
      <c r="BE16" s="141"/>
      <c r="BF16" s="161"/>
      <c r="BG16" s="818" t="s">
        <v>2750</v>
      </c>
      <c r="BH16" s="1084">
        <v>165.9251561814167</v>
      </c>
      <c r="BI16" s="141"/>
      <c r="BJ16" s="161"/>
      <c r="BK16" s="643" t="s">
        <v>2750</v>
      </c>
      <c r="BL16" s="85">
        <v>0.90582398303245215</v>
      </c>
      <c r="BM16" s="85"/>
      <c r="BN16" s="197"/>
      <c r="BO16" s="197" t="s">
        <v>1132</v>
      </c>
      <c r="BP16" s="643" t="s">
        <v>2750</v>
      </c>
      <c r="BQ16" s="1080">
        <v>1.1135387929347214</v>
      </c>
      <c r="BR16" s="199"/>
      <c r="BS16" s="197" t="s">
        <v>1132</v>
      </c>
      <c r="BT16" s="818" t="s">
        <v>2750</v>
      </c>
      <c r="BU16" s="781">
        <v>0.45779562844302341</v>
      </c>
      <c r="BV16" s="5">
        <v>5.0888689372068399</v>
      </c>
      <c r="BW16" s="141"/>
      <c r="BX16" s="141" t="s">
        <v>602</v>
      </c>
      <c r="BY16" s="643" t="s">
        <v>2750</v>
      </c>
      <c r="BZ16" s="1079">
        <v>5.185381968774557</v>
      </c>
      <c r="CA16" s="141"/>
      <c r="CB16" s="141"/>
      <c r="CC16" s="818" t="s">
        <v>2750</v>
      </c>
      <c r="CD16" s="154">
        <v>2.5718704702139941</v>
      </c>
      <c r="CE16" s="87">
        <v>3.1251330950112495</v>
      </c>
      <c r="CF16" s="141"/>
    </row>
    <row r="17" spans="1:84" x14ac:dyDescent="0.3">
      <c r="A17" s="1089" t="s">
        <v>2763</v>
      </c>
      <c r="B17" s="413" t="s">
        <v>1694</v>
      </c>
      <c r="C17" s="1075">
        <v>42389</v>
      </c>
      <c r="D17" s="1076">
        <v>0.52083333333333337</v>
      </c>
      <c r="E17" s="1073" t="s">
        <v>1107</v>
      </c>
      <c r="F17" s="535" t="s">
        <v>1107</v>
      </c>
      <c r="G17" s="239">
        <v>133.80000000000001</v>
      </c>
      <c r="H17" s="492">
        <v>210.7</v>
      </c>
      <c r="I17" s="136">
        <v>76.899999999999977</v>
      </c>
      <c r="J17" s="9">
        <v>64</v>
      </c>
      <c r="K17" s="8">
        <v>1201.5624999999995</v>
      </c>
      <c r="L17" s="643" t="s">
        <v>2750</v>
      </c>
      <c r="M17" s="535" t="s">
        <v>1107</v>
      </c>
      <c r="N17" s="556">
        <v>124.3</v>
      </c>
      <c r="O17" s="492">
        <v>202.4</v>
      </c>
      <c r="P17" s="535">
        <v>78.100000000000009</v>
      </c>
      <c r="Q17" s="136">
        <v>66</v>
      </c>
      <c r="R17" s="136">
        <v>1183.3333333333335</v>
      </c>
      <c r="S17" s="643" t="s">
        <v>2750</v>
      </c>
      <c r="T17" s="535" t="s">
        <v>1107</v>
      </c>
      <c r="U17" s="136">
        <v>124.8</v>
      </c>
      <c r="V17" s="559">
        <v>204.9</v>
      </c>
      <c r="W17" s="535">
        <v>80.100000000000009</v>
      </c>
      <c r="X17" s="535">
        <v>64</v>
      </c>
      <c r="Y17" s="136">
        <v>1251.5625</v>
      </c>
      <c r="Z17" s="643" t="s">
        <v>2750</v>
      </c>
      <c r="AA17" s="136">
        <v>1212.1527777777776</v>
      </c>
      <c r="AB17" s="136">
        <v>35.325915183683712</v>
      </c>
      <c r="AC17" s="136">
        <v>2.9143121091093986</v>
      </c>
      <c r="AD17" s="535">
        <v>3</v>
      </c>
      <c r="AE17" s="643" t="s">
        <v>2750</v>
      </c>
      <c r="AF17" s="535"/>
      <c r="AG17" s="86" t="s">
        <v>191</v>
      </c>
      <c r="AH17" s="86" t="s">
        <v>191</v>
      </c>
      <c r="AI17" s="86" t="s">
        <v>191</v>
      </c>
      <c r="AJ17" s="161" t="s">
        <v>2750</v>
      </c>
      <c r="AK17" s="643" t="s">
        <v>2750</v>
      </c>
      <c r="AL17" s="86" t="s">
        <v>191</v>
      </c>
      <c r="AM17" s="86" t="s">
        <v>191</v>
      </c>
      <c r="AN17" s="86" t="s">
        <v>191</v>
      </c>
      <c r="AO17" s="161"/>
      <c r="AP17" s="643" t="s">
        <v>2750</v>
      </c>
      <c r="AQ17" s="801" t="s">
        <v>191</v>
      </c>
      <c r="AR17" s="141" t="s">
        <v>1107</v>
      </c>
      <c r="AS17" s="1079">
        <v>5.4245264211970303</v>
      </c>
      <c r="AT17" s="85"/>
      <c r="AV17" s="643" t="s">
        <v>2750</v>
      </c>
      <c r="AW17" s="141" t="s">
        <v>1107</v>
      </c>
      <c r="AX17" s="1080">
        <v>4.2848352871363668E-2</v>
      </c>
      <c r="AY17" s="199">
        <v>1.1616079535485442E-3</v>
      </c>
      <c r="AZ17" s="141"/>
      <c r="BA17" s="818" t="s">
        <v>2750</v>
      </c>
      <c r="BB17" s="942" t="s">
        <v>2750</v>
      </c>
      <c r="BC17" s="825">
        <v>0.78990034418356325</v>
      </c>
      <c r="BD17" s="7">
        <v>161.06664361320759</v>
      </c>
      <c r="BE17" s="141"/>
      <c r="BF17" s="161"/>
      <c r="BG17" s="818" t="s">
        <v>2750</v>
      </c>
      <c r="BH17" s="1084">
        <v>193.53163896649468</v>
      </c>
      <c r="BI17" s="141"/>
      <c r="BJ17" s="161"/>
      <c r="BK17" s="643" t="s">
        <v>2750</v>
      </c>
      <c r="BL17" s="85">
        <v>0.88713910838562482</v>
      </c>
      <c r="BM17" s="85"/>
      <c r="BN17" s="197"/>
      <c r="BO17" s="197" t="s">
        <v>1132</v>
      </c>
      <c r="BP17" s="643" t="s">
        <v>2750</v>
      </c>
      <c r="BQ17" s="1080">
        <v>1.0497812782563225</v>
      </c>
      <c r="BR17" s="199"/>
      <c r="BS17" s="197" t="s">
        <v>1132</v>
      </c>
      <c r="BT17" s="818" t="s">
        <v>2750</v>
      </c>
      <c r="BU17" s="781">
        <v>0.55079008817992081</v>
      </c>
      <c r="BV17" s="5">
        <v>4.2440439907260306</v>
      </c>
      <c r="BW17" s="141"/>
      <c r="BX17" s="141" t="s">
        <v>602</v>
      </c>
      <c r="BY17" s="643" t="s">
        <v>2750</v>
      </c>
      <c r="BZ17" s="1079">
        <v>5.3116863071430478</v>
      </c>
      <c r="CA17" s="141"/>
      <c r="CB17" s="141"/>
      <c r="CC17" s="818" t="s">
        <v>2750</v>
      </c>
      <c r="CD17" s="154">
        <v>2.6349614640992094</v>
      </c>
      <c r="CE17" s="87">
        <v>2.7446087551930654</v>
      </c>
      <c r="CF17" s="141"/>
    </row>
    <row r="18" spans="1:84" x14ac:dyDescent="0.3">
      <c r="A18" s="1089" t="s">
        <v>2764</v>
      </c>
      <c r="B18" s="413" t="s">
        <v>1694</v>
      </c>
      <c r="C18" s="1075">
        <v>42389</v>
      </c>
      <c r="D18" s="1076">
        <v>0.65277777777777779</v>
      </c>
      <c r="E18" s="1073" t="s">
        <v>1109</v>
      </c>
      <c r="F18" s="535" t="s">
        <v>1109</v>
      </c>
      <c r="G18" s="239">
        <v>127.7</v>
      </c>
      <c r="H18" s="492">
        <v>163.70000000000002</v>
      </c>
      <c r="I18" s="136">
        <v>36.000000000000014</v>
      </c>
      <c r="J18" s="9">
        <v>45</v>
      </c>
      <c r="K18" s="8">
        <v>800.00000000000034</v>
      </c>
      <c r="L18" s="643" t="s">
        <v>2750</v>
      </c>
      <c r="M18" s="535" t="s">
        <v>1109</v>
      </c>
      <c r="N18" s="556">
        <v>126.2</v>
      </c>
      <c r="O18" s="492">
        <v>188.70000000000002</v>
      </c>
      <c r="P18" s="535">
        <v>62.500000000000014</v>
      </c>
      <c r="Q18" s="136">
        <v>62</v>
      </c>
      <c r="R18" s="136">
        <v>1008.0645161290325</v>
      </c>
      <c r="S18" s="643" t="s">
        <v>2750</v>
      </c>
      <c r="T18" s="535" t="s">
        <v>1109</v>
      </c>
      <c r="U18" s="136">
        <v>123.2</v>
      </c>
      <c r="V18" s="559">
        <v>163.80000000000001</v>
      </c>
      <c r="W18" s="535">
        <v>40.600000000000009</v>
      </c>
      <c r="X18" s="535">
        <v>46</v>
      </c>
      <c r="Y18" s="136">
        <v>882.60869565217411</v>
      </c>
      <c r="Z18" s="643" t="s">
        <v>2750</v>
      </c>
      <c r="AA18" s="136">
        <v>896.89107059373566</v>
      </c>
      <c r="AB18" s="136">
        <v>104.76497694115426</v>
      </c>
      <c r="AC18" s="136">
        <v>11.680903108088764</v>
      </c>
      <c r="AD18" s="535">
        <v>3</v>
      </c>
      <c r="AE18" s="643" t="s">
        <v>2750</v>
      </c>
      <c r="AF18" s="535"/>
      <c r="AG18" s="86" t="s">
        <v>191</v>
      </c>
      <c r="AH18" s="86" t="s">
        <v>191</v>
      </c>
      <c r="AI18" s="86" t="s">
        <v>191</v>
      </c>
      <c r="AJ18" s="161" t="s">
        <v>2750</v>
      </c>
      <c r="AK18" s="643" t="s">
        <v>2750</v>
      </c>
      <c r="AL18" s="86" t="s">
        <v>191</v>
      </c>
      <c r="AM18" s="86" t="s">
        <v>191</v>
      </c>
      <c r="AN18" s="86" t="s">
        <v>191</v>
      </c>
      <c r="AO18" s="161"/>
      <c r="AP18" s="643" t="s">
        <v>2750</v>
      </c>
      <c r="AQ18" s="801" t="s">
        <v>191</v>
      </c>
      <c r="AR18" s="141" t="s">
        <v>1129</v>
      </c>
      <c r="AS18" s="1079">
        <v>6.967526045524858</v>
      </c>
      <c r="AT18" s="85">
        <v>0.11842590450412516</v>
      </c>
      <c r="AV18" s="643" t="s">
        <v>2750</v>
      </c>
      <c r="AW18" s="141" t="s">
        <v>1109</v>
      </c>
      <c r="AX18" s="1080">
        <v>4.0661008330919207E-2</v>
      </c>
      <c r="AY18" s="199">
        <v>4.3095400446756249E-4</v>
      </c>
      <c r="AZ18" s="141"/>
      <c r="BA18" s="818" t="s">
        <v>2750</v>
      </c>
      <c r="BB18" s="942" t="s">
        <v>2750</v>
      </c>
      <c r="BC18" s="825">
        <v>0.58357884944018523</v>
      </c>
      <c r="BD18" s="7">
        <v>157.49951908369178</v>
      </c>
      <c r="BE18" s="141"/>
      <c r="BF18" s="161"/>
      <c r="BG18" s="818" t="s">
        <v>2750</v>
      </c>
      <c r="BH18" s="1084">
        <v>125.99961526695347</v>
      </c>
      <c r="BI18" s="141"/>
      <c r="BJ18" s="161"/>
      <c r="BK18" s="643" t="s">
        <v>2750</v>
      </c>
      <c r="BL18" s="85">
        <v>0.9235407814376515</v>
      </c>
      <c r="BM18" s="85"/>
      <c r="BN18" s="197"/>
      <c r="BO18" s="197" t="s">
        <v>1132</v>
      </c>
      <c r="BP18" s="643" t="s">
        <v>2750</v>
      </c>
      <c r="BQ18" s="1080">
        <v>0.93098869096537451</v>
      </c>
      <c r="BR18" s="199"/>
      <c r="BS18" s="197" t="s">
        <v>1132</v>
      </c>
      <c r="BT18" s="818" t="s">
        <v>2750</v>
      </c>
      <c r="BU18" s="781">
        <v>0.58637688979031244</v>
      </c>
      <c r="BV18" s="5">
        <v>4.103005424630064</v>
      </c>
      <c r="BW18" s="141"/>
      <c r="BX18" s="141" t="s">
        <v>602</v>
      </c>
      <c r="BY18" s="643" t="s">
        <v>2750</v>
      </c>
      <c r="BZ18" s="1079">
        <v>3.6213482660865357</v>
      </c>
      <c r="CA18" s="141"/>
      <c r="CB18" s="141"/>
      <c r="CC18" s="818" t="s">
        <v>2750</v>
      </c>
      <c r="CD18" s="154">
        <v>2.605090763769137</v>
      </c>
      <c r="CE18" s="87">
        <v>2.874094701332254</v>
      </c>
      <c r="CF18" s="141"/>
    </row>
    <row r="19" spans="1:84" x14ac:dyDescent="0.3">
      <c r="A19" s="1089" t="s">
        <v>2765</v>
      </c>
      <c r="B19" s="413" t="s">
        <v>1694</v>
      </c>
      <c r="C19" s="1075">
        <v>42435</v>
      </c>
      <c r="D19" s="1076">
        <v>0.69444444444444453</v>
      </c>
      <c r="E19" s="1073" t="s">
        <v>1143</v>
      </c>
      <c r="F19" s="240" t="s">
        <v>1143</v>
      </c>
      <c r="G19" s="239">
        <v>129.1</v>
      </c>
      <c r="H19" s="240">
        <v>325.40000000000003</v>
      </c>
      <c r="I19" s="136">
        <v>196.30000000000004</v>
      </c>
      <c r="J19" s="8">
        <v>18</v>
      </c>
      <c r="K19" s="8">
        <v>10905.555555555558</v>
      </c>
      <c r="L19" s="643" t="s">
        <v>2750</v>
      </c>
      <c r="M19" s="240" t="s">
        <v>1143</v>
      </c>
      <c r="N19" s="239">
        <v>131.80000000000001</v>
      </c>
      <c r="O19" s="240">
        <v>313</v>
      </c>
      <c r="P19" s="136">
        <v>181.2</v>
      </c>
      <c r="Q19" s="136">
        <v>16</v>
      </c>
      <c r="R19" s="136">
        <v>11324.999999999998</v>
      </c>
      <c r="S19" s="643" t="s">
        <v>2750</v>
      </c>
      <c r="T19" s="240" t="s">
        <v>1143</v>
      </c>
      <c r="U19" s="240">
        <v>128.80000000000001</v>
      </c>
      <c r="V19" s="136">
        <v>324.60000000000002</v>
      </c>
      <c r="W19" s="8">
        <v>195.8</v>
      </c>
      <c r="X19" s="8">
        <v>16</v>
      </c>
      <c r="Y19" s="7">
        <v>12237.5</v>
      </c>
      <c r="Z19" s="643" t="s">
        <v>2750</v>
      </c>
      <c r="AA19" s="239">
        <v>11489.351851851852</v>
      </c>
      <c r="AB19" s="240">
        <v>681.0122239556008</v>
      </c>
      <c r="AC19" s="136">
        <v>5.9273336976431379</v>
      </c>
      <c r="AD19" s="138">
        <v>3</v>
      </c>
      <c r="AE19" s="643" t="s">
        <v>2750</v>
      </c>
      <c r="AF19" s="535"/>
      <c r="AG19" s="86" t="s">
        <v>191</v>
      </c>
      <c r="AH19" s="86" t="s">
        <v>191</v>
      </c>
      <c r="AI19" s="86" t="s">
        <v>191</v>
      </c>
      <c r="AJ19" s="161" t="s">
        <v>2750</v>
      </c>
      <c r="AK19" s="643" t="s">
        <v>2750</v>
      </c>
      <c r="AL19" s="86" t="s">
        <v>191</v>
      </c>
      <c r="AM19" s="86" t="s">
        <v>191</v>
      </c>
      <c r="AN19" s="86" t="s">
        <v>191</v>
      </c>
      <c r="AO19" s="161"/>
      <c r="AP19" s="643" t="s">
        <v>2750</v>
      </c>
      <c r="AQ19" s="801" t="s">
        <v>191</v>
      </c>
      <c r="AR19" s="141" t="s">
        <v>1143</v>
      </c>
      <c r="AS19" s="1079">
        <v>4.6934963012854505</v>
      </c>
      <c r="AT19" s="85"/>
      <c r="AV19" s="643" t="s">
        <v>2750</v>
      </c>
      <c r="AW19" s="141" t="s">
        <v>1143</v>
      </c>
      <c r="AX19" s="1081">
        <v>3.4663251065819002E-2</v>
      </c>
      <c r="AY19" s="199"/>
      <c r="AZ19" s="141"/>
      <c r="BA19" s="818" t="s">
        <v>2750</v>
      </c>
      <c r="BB19" s="942" t="s">
        <v>2750</v>
      </c>
      <c r="BC19" s="825">
        <v>0.73853794358643676</v>
      </c>
      <c r="BD19" s="7">
        <v>108.54838228273573</v>
      </c>
      <c r="BE19" s="141"/>
      <c r="BF19" s="161"/>
      <c r="BG19" s="818" t="s">
        <v>2750</v>
      </c>
      <c r="BH19" s="1084">
        <v>1183.7804134500573</v>
      </c>
      <c r="BI19" s="141"/>
      <c r="BJ19" s="161"/>
      <c r="BK19" s="643" t="s">
        <v>2750</v>
      </c>
      <c r="BL19" s="85">
        <v>0.83600339319614958</v>
      </c>
      <c r="BM19" s="85"/>
      <c r="BN19" s="197"/>
      <c r="BO19" s="197"/>
      <c r="BP19" s="643" t="s">
        <v>2750</v>
      </c>
      <c r="BQ19" s="1080">
        <v>9.4677384279463936</v>
      </c>
      <c r="BR19" s="199"/>
      <c r="BS19" s="85" t="s">
        <v>1132</v>
      </c>
      <c r="BT19" s="818" t="s">
        <v>2750</v>
      </c>
      <c r="BU19" s="781">
        <v>0.77016660738306852</v>
      </c>
      <c r="BV19" s="6">
        <v>4.8627540172651518</v>
      </c>
      <c r="BW19" s="6"/>
      <c r="BX19" s="6"/>
      <c r="BY19" s="643" t="s">
        <v>2750</v>
      </c>
      <c r="BZ19" s="1079">
        <v>59.507952286282297</v>
      </c>
      <c r="CA19" s="6"/>
      <c r="CB19" s="6" t="s">
        <v>602</v>
      </c>
      <c r="CC19" s="818" t="s">
        <v>2750</v>
      </c>
      <c r="CD19" s="154">
        <v>4.4798033052202912</v>
      </c>
      <c r="CE19" s="87">
        <v>5.0269417883718761</v>
      </c>
      <c r="CF19" s="141"/>
    </row>
    <row r="20" spans="1:84" x14ac:dyDescent="0.3">
      <c r="A20" s="1089" t="s">
        <v>2766</v>
      </c>
      <c r="B20" s="413" t="s">
        <v>1694</v>
      </c>
      <c r="C20" s="1075">
        <v>42436</v>
      </c>
      <c r="D20" s="1076">
        <v>0.71527777777777779</v>
      </c>
      <c r="E20" s="1073" t="s">
        <v>1146</v>
      </c>
      <c r="F20" s="240" t="s">
        <v>1146</v>
      </c>
      <c r="G20" s="239">
        <v>126.1</v>
      </c>
      <c r="H20" s="240">
        <v>215.9</v>
      </c>
      <c r="I20" s="136">
        <v>89.800000000000011</v>
      </c>
      <c r="J20" s="8">
        <v>34</v>
      </c>
      <c r="K20" s="8">
        <v>2641.1764705882356</v>
      </c>
      <c r="L20" s="643" t="s">
        <v>2750</v>
      </c>
      <c r="M20" s="240" t="s">
        <v>1146</v>
      </c>
      <c r="N20" s="239">
        <v>125.7</v>
      </c>
      <c r="O20" s="240">
        <v>164.5</v>
      </c>
      <c r="P20" s="136">
        <v>38.799999999999997</v>
      </c>
      <c r="Q20" s="136">
        <v>14</v>
      </c>
      <c r="R20" s="136">
        <v>2771.4285714285711</v>
      </c>
      <c r="S20" s="643" t="s">
        <v>2750</v>
      </c>
      <c r="T20" s="240" t="s">
        <v>1146</v>
      </c>
      <c r="U20" s="240">
        <v>132.30000000000001</v>
      </c>
      <c r="V20" s="136">
        <v>186.9</v>
      </c>
      <c r="W20" s="8">
        <v>54.599999999999994</v>
      </c>
      <c r="X20" s="8">
        <v>22</v>
      </c>
      <c r="Y20" s="7">
        <v>2481.8181818181815</v>
      </c>
      <c r="Z20" s="643" t="s">
        <v>2750</v>
      </c>
      <c r="AA20" s="239">
        <v>2631.4744079449961</v>
      </c>
      <c r="AB20" s="240">
        <v>145.04875717227094</v>
      </c>
      <c r="AC20" s="136">
        <v>5.5120717394908745</v>
      </c>
      <c r="AD20" s="138">
        <v>3</v>
      </c>
      <c r="AE20" s="643" t="s">
        <v>2750</v>
      </c>
      <c r="AF20" s="535"/>
      <c r="AG20" s="86" t="s">
        <v>191</v>
      </c>
      <c r="AH20" s="86" t="s">
        <v>191</v>
      </c>
      <c r="AI20" s="86" t="s">
        <v>191</v>
      </c>
      <c r="AJ20" s="161" t="s">
        <v>2750</v>
      </c>
      <c r="AK20" s="643" t="s">
        <v>2750</v>
      </c>
      <c r="AL20" s="86" t="s">
        <v>191</v>
      </c>
      <c r="AM20" s="86" t="s">
        <v>191</v>
      </c>
      <c r="AN20" s="86" t="s">
        <v>191</v>
      </c>
      <c r="AO20" s="161"/>
      <c r="AP20" s="643" t="s">
        <v>2750</v>
      </c>
      <c r="AQ20" s="801" t="s">
        <v>191</v>
      </c>
      <c r="AR20" s="141" t="s">
        <v>1146</v>
      </c>
      <c r="AS20" s="1079">
        <v>9.6995326202111887</v>
      </c>
      <c r="AT20" s="85"/>
      <c r="AV20" s="643" t="s">
        <v>2750</v>
      </c>
      <c r="AW20" s="141" t="s">
        <v>1146</v>
      </c>
      <c r="AX20" s="1080">
        <v>0.12404748936108978</v>
      </c>
      <c r="AY20" s="199"/>
      <c r="AZ20" s="141"/>
      <c r="BA20" s="818" t="s">
        <v>2750</v>
      </c>
      <c r="BB20" s="942" t="s">
        <v>2750</v>
      </c>
      <c r="BC20" s="825">
        <v>1.2789017184457789</v>
      </c>
      <c r="BD20" s="7">
        <v>177.11966202211264</v>
      </c>
      <c r="BE20" s="141"/>
      <c r="BF20" s="161"/>
      <c r="BG20" s="818" t="s">
        <v>2750</v>
      </c>
      <c r="BH20" s="1084">
        <v>467.80428381134453</v>
      </c>
      <c r="BI20" s="141"/>
      <c r="BJ20" s="161"/>
      <c r="BK20" s="643" t="s">
        <v>2750</v>
      </c>
      <c r="BL20" s="85">
        <v>0.80152998030478773</v>
      </c>
      <c r="BM20" s="85"/>
      <c r="BN20" s="197"/>
      <c r="BO20" s="197"/>
      <c r="BP20" s="643" t="s">
        <v>2750</v>
      </c>
      <c r="BQ20" s="1080">
        <v>2.221383088273269</v>
      </c>
      <c r="BR20" s="199"/>
      <c r="BS20" s="85" t="s">
        <v>1132</v>
      </c>
      <c r="BT20" s="818" t="s">
        <v>2750</v>
      </c>
      <c r="BU20" s="781">
        <v>0.45253585691955539</v>
      </c>
      <c r="BV20" s="6">
        <v>5.1121840386253901</v>
      </c>
      <c r="BW20" s="6"/>
      <c r="BX20" s="6"/>
      <c r="BY20" s="643" t="s">
        <v>2750</v>
      </c>
      <c r="BZ20" s="1079">
        <v>12.687511295861198</v>
      </c>
      <c r="CA20" s="6"/>
      <c r="CB20" s="6" t="s">
        <v>602</v>
      </c>
      <c r="CC20" s="818" t="s">
        <v>2750</v>
      </c>
      <c r="CD20" s="154">
        <v>2.8862882755428676</v>
      </c>
      <c r="CE20" s="87">
        <v>2.7121408962936728</v>
      </c>
      <c r="CF20" s="141"/>
    </row>
    <row r="21" spans="1:84" x14ac:dyDescent="0.3">
      <c r="A21" s="1089" t="s">
        <v>2767</v>
      </c>
      <c r="B21" s="413" t="s">
        <v>1694</v>
      </c>
      <c r="C21" s="1075">
        <v>42440</v>
      </c>
      <c r="D21" s="1076">
        <v>0.70138888888888884</v>
      </c>
      <c r="E21" s="1073" t="s">
        <v>1156</v>
      </c>
      <c r="F21" s="240" t="s">
        <v>1156</v>
      </c>
      <c r="G21" s="239">
        <v>129.69999999999999</v>
      </c>
      <c r="H21" s="240">
        <v>207.4</v>
      </c>
      <c r="I21" s="136">
        <v>77.700000000000017</v>
      </c>
      <c r="J21" s="8">
        <v>44</v>
      </c>
      <c r="K21" s="8">
        <v>1765.9090909090914</v>
      </c>
      <c r="L21" s="643" t="s">
        <v>2750</v>
      </c>
      <c r="M21" s="240" t="s">
        <v>1156</v>
      </c>
      <c r="N21" s="239">
        <v>133.9</v>
      </c>
      <c r="O21" s="240">
        <v>211.10000000000002</v>
      </c>
      <c r="P21" s="136">
        <v>77.200000000000017</v>
      </c>
      <c r="Q21" s="136">
        <v>48</v>
      </c>
      <c r="R21" s="136">
        <v>1608.3333333333337</v>
      </c>
      <c r="S21" s="643" t="s">
        <v>2750</v>
      </c>
      <c r="T21" s="240" t="s">
        <v>1156</v>
      </c>
      <c r="U21" s="598">
        <v>130.30000000000001</v>
      </c>
      <c r="V21" s="138">
        <v>205.1</v>
      </c>
      <c r="W21" s="7">
        <v>74.799999999999983</v>
      </c>
      <c r="X21" s="7">
        <v>42</v>
      </c>
      <c r="Y21" s="7">
        <v>1780.9523809523805</v>
      </c>
      <c r="Z21" s="643" t="s">
        <v>2750</v>
      </c>
      <c r="AA21" s="239">
        <v>1718.3982683982686</v>
      </c>
      <c r="AB21" s="240">
        <v>95.615336593916112</v>
      </c>
      <c r="AC21" s="136">
        <v>5.5642128109823954</v>
      </c>
      <c r="AD21" s="138">
        <v>3</v>
      </c>
      <c r="AE21" s="643" t="s">
        <v>2750</v>
      </c>
      <c r="AF21" s="535"/>
      <c r="AG21" s="86" t="s">
        <v>191</v>
      </c>
      <c r="AH21" s="86" t="s">
        <v>191</v>
      </c>
      <c r="AI21" s="86" t="s">
        <v>191</v>
      </c>
      <c r="AJ21" s="161" t="s">
        <v>2750</v>
      </c>
      <c r="AK21" s="643" t="s">
        <v>2750</v>
      </c>
      <c r="AL21" s="86" t="s">
        <v>191</v>
      </c>
      <c r="AM21" s="86" t="s">
        <v>191</v>
      </c>
      <c r="AN21" s="86" t="s">
        <v>191</v>
      </c>
      <c r="AO21" s="161"/>
      <c r="AP21" s="643" t="s">
        <v>2750</v>
      </c>
      <c r="AQ21" s="801" t="s">
        <v>191</v>
      </c>
      <c r="AR21" s="141" t="s">
        <v>1156</v>
      </c>
      <c r="AS21" s="1079">
        <v>8.6576606504231908</v>
      </c>
      <c r="AT21" s="85"/>
      <c r="AV21" s="643" t="s">
        <v>2750</v>
      </c>
      <c r="AW21" s="141" t="s">
        <v>1156</v>
      </c>
      <c r="AX21" s="1080">
        <v>6.545145634798169E-2</v>
      </c>
      <c r="AY21" s="199"/>
      <c r="AZ21" s="141"/>
      <c r="BA21" s="818" t="s">
        <v>2750</v>
      </c>
      <c r="BB21" s="942" t="s">
        <v>2750</v>
      </c>
      <c r="BC21" s="825">
        <v>0.75599470793282242</v>
      </c>
      <c r="BD21" s="7">
        <v>173.71720731251216</v>
      </c>
      <c r="BE21" s="141"/>
      <c r="BF21" s="161"/>
      <c r="BG21" s="818" t="s">
        <v>2750</v>
      </c>
      <c r="BH21" s="1084">
        <v>306.76879564050455</v>
      </c>
      <c r="BI21" s="141"/>
      <c r="BJ21" s="161"/>
      <c r="BK21" s="643" t="s">
        <v>2750</v>
      </c>
      <c r="BL21" s="85">
        <v>0.6766264852819539</v>
      </c>
      <c r="BM21" s="85"/>
      <c r="BN21" s="197"/>
      <c r="BO21" s="197"/>
      <c r="BP21" s="643" t="s">
        <v>1986</v>
      </c>
      <c r="BQ21" s="1080">
        <v>1.0882409304951424</v>
      </c>
      <c r="BR21" s="24"/>
      <c r="BS21" s="85" t="s">
        <v>1132</v>
      </c>
      <c r="BT21" s="818" t="s">
        <v>2750</v>
      </c>
      <c r="BU21" s="781">
        <v>0.38949882728929824</v>
      </c>
      <c r="BV21" s="6">
        <v>4.6950761834945993</v>
      </c>
      <c r="BW21" s="6"/>
      <c r="BX21" s="6"/>
      <c r="BY21" s="643" t="s">
        <v>2750</v>
      </c>
      <c r="BZ21" s="1079">
        <v>8.361707107747522</v>
      </c>
      <c r="CA21" s="6"/>
      <c r="CB21" s="6" t="s">
        <v>602</v>
      </c>
      <c r="CC21" s="818" t="s">
        <v>2750</v>
      </c>
      <c r="CD21" s="154">
        <v>2.702712216095148</v>
      </c>
      <c r="CE21" s="87">
        <v>2.7257358722842264</v>
      </c>
      <c r="CF21" s="141"/>
    </row>
    <row r="22" spans="1:84" x14ac:dyDescent="0.3">
      <c r="A22" s="1089" t="s">
        <v>2769</v>
      </c>
      <c r="B22" s="413" t="s">
        <v>1694</v>
      </c>
      <c r="C22" s="1075">
        <v>42441</v>
      </c>
      <c r="D22" s="1076">
        <v>0.54166666666666663</v>
      </c>
      <c r="E22" s="1073" t="s">
        <v>1159</v>
      </c>
      <c r="F22" s="240" t="s">
        <v>1159</v>
      </c>
      <c r="G22" s="239">
        <v>131.6</v>
      </c>
      <c r="H22" s="240">
        <v>163.70000000000002</v>
      </c>
      <c r="I22" s="136">
        <v>32.100000000000023</v>
      </c>
      <c r="J22" s="8">
        <v>26</v>
      </c>
      <c r="K22" s="8">
        <v>1234.6153846153854</v>
      </c>
      <c r="L22" s="643" t="s">
        <v>2750</v>
      </c>
      <c r="M22" s="240" t="s">
        <v>1159</v>
      </c>
      <c r="N22" s="239">
        <v>122.6</v>
      </c>
      <c r="O22" s="240">
        <v>189.5</v>
      </c>
      <c r="P22" s="136">
        <v>66.900000000000006</v>
      </c>
      <c r="Q22" s="136">
        <v>54</v>
      </c>
      <c r="R22" s="136">
        <v>1238.8888888888889</v>
      </c>
      <c r="S22" s="643" t="s">
        <v>2750</v>
      </c>
      <c r="T22" s="240" t="s">
        <v>1159</v>
      </c>
      <c r="U22" s="598">
        <v>125.6</v>
      </c>
      <c r="V22" s="138">
        <v>170.7</v>
      </c>
      <c r="W22" s="7">
        <v>45.099999999999994</v>
      </c>
      <c r="X22" s="7">
        <v>34</v>
      </c>
      <c r="Y22" s="7">
        <v>1326.4705882352939</v>
      </c>
      <c r="Z22" s="643" t="s">
        <v>2750</v>
      </c>
      <c r="AA22" s="239">
        <v>1266.6582872465226</v>
      </c>
      <c r="AB22" s="240">
        <v>51.84302481407147</v>
      </c>
      <c r="AC22" s="136">
        <v>4.0928974559325288</v>
      </c>
      <c r="AD22" s="138">
        <v>3</v>
      </c>
      <c r="AE22" s="643" t="s">
        <v>2750</v>
      </c>
      <c r="AF22" s="535"/>
      <c r="AG22" s="86" t="s">
        <v>191</v>
      </c>
      <c r="AH22" s="86" t="s">
        <v>191</v>
      </c>
      <c r="AI22" s="86" t="s">
        <v>191</v>
      </c>
      <c r="AJ22" s="161" t="s">
        <v>2750</v>
      </c>
      <c r="AK22" s="643" t="s">
        <v>2750</v>
      </c>
      <c r="AL22" s="86" t="s">
        <v>191</v>
      </c>
      <c r="AM22" s="86" t="s">
        <v>191</v>
      </c>
      <c r="AN22" s="86" t="s">
        <v>191</v>
      </c>
      <c r="AO22" s="161"/>
      <c r="AP22" s="643" t="s">
        <v>2750</v>
      </c>
      <c r="AQ22" s="801" t="s">
        <v>191</v>
      </c>
      <c r="AR22" s="141" t="s">
        <v>1159</v>
      </c>
      <c r="AS22" s="1079">
        <v>8.4933458245001106</v>
      </c>
      <c r="AT22" s="85">
        <v>0.22291794189919312</v>
      </c>
      <c r="AV22" s="643" t="s">
        <v>2750</v>
      </c>
      <c r="AW22" s="141" t="s">
        <v>1159</v>
      </c>
      <c r="AX22" s="1080">
        <v>6.1651065266556747E-2</v>
      </c>
      <c r="AY22" s="199"/>
      <c r="AZ22" s="141"/>
      <c r="BA22" s="818" t="s">
        <v>2750</v>
      </c>
      <c r="BB22" s="942" t="s">
        <v>2750</v>
      </c>
      <c r="BC22" s="825">
        <v>0.72587489713084086</v>
      </c>
      <c r="BD22" s="7">
        <v>199.53056287159023</v>
      </c>
      <c r="BE22" s="141"/>
      <c r="BF22" s="161"/>
      <c r="BG22" s="818" t="s">
        <v>2750</v>
      </c>
      <c r="BH22" s="1084">
        <v>246.34350262223273</v>
      </c>
      <c r="BI22" s="141"/>
      <c r="BJ22" s="161"/>
      <c r="BK22" s="643" t="s">
        <v>2750</v>
      </c>
      <c r="BL22" s="85">
        <v>0.88617550163949854</v>
      </c>
      <c r="BM22" s="85"/>
      <c r="BN22" s="197"/>
      <c r="BO22" s="197"/>
      <c r="BP22" s="643" t="s">
        <v>2750</v>
      </c>
      <c r="BQ22" s="1080">
        <v>1.0978729825867122</v>
      </c>
      <c r="BR22" s="199"/>
      <c r="BS22" s="197" t="s">
        <v>1132</v>
      </c>
      <c r="BT22" s="818" t="s">
        <v>2750</v>
      </c>
      <c r="BU22" s="781">
        <v>0.44413020686450178</v>
      </c>
      <c r="BV22" s="6">
        <v>4.1485091083471275</v>
      </c>
      <c r="BW22" s="6"/>
      <c r="BX22" s="6"/>
      <c r="BY22" s="643" t="s">
        <v>2750</v>
      </c>
      <c r="BZ22" s="1079">
        <v>5.5028753172486899</v>
      </c>
      <c r="CA22" s="6"/>
      <c r="CB22" s="6" t="s">
        <v>602</v>
      </c>
      <c r="CC22" s="818" t="s">
        <v>2750</v>
      </c>
      <c r="CD22" s="154">
        <v>2.0791346692170358</v>
      </c>
      <c r="CE22" s="87">
        <v>2.2338219838041917</v>
      </c>
      <c r="CF22" s="141"/>
    </row>
    <row r="23" spans="1:84" x14ac:dyDescent="0.3">
      <c r="A23" s="1089" t="s">
        <v>2770</v>
      </c>
      <c r="B23" s="413" t="s">
        <v>1694</v>
      </c>
      <c r="C23" s="1075">
        <v>42442</v>
      </c>
      <c r="D23" s="1076">
        <v>0.4861111111111111</v>
      </c>
      <c r="E23" s="1073" t="s">
        <v>1163</v>
      </c>
      <c r="F23" s="240" t="s">
        <v>1163</v>
      </c>
      <c r="G23" s="239">
        <v>132.19999999999999</v>
      </c>
      <c r="H23" s="240">
        <v>180.29999999999998</v>
      </c>
      <c r="I23" s="136">
        <v>48.099999999999994</v>
      </c>
      <c r="J23" s="8">
        <v>18</v>
      </c>
      <c r="K23" s="8">
        <v>2672.2222222222222</v>
      </c>
      <c r="L23" s="643" t="s">
        <v>2750</v>
      </c>
      <c r="M23" s="240" t="s">
        <v>1163</v>
      </c>
      <c r="N23" s="239">
        <v>127.8</v>
      </c>
      <c r="O23" s="240">
        <v>231.4</v>
      </c>
      <c r="P23" s="136">
        <v>103.60000000000001</v>
      </c>
      <c r="Q23" s="136">
        <v>38</v>
      </c>
      <c r="R23" s="136">
        <v>2726.3157894736846</v>
      </c>
      <c r="S23" s="643" t="s">
        <v>2750</v>
      </c>
      <c r="T23" s="240" t="s">
        <v>1163</v>
      </c>
      <c r="U23" s="598">
        <v>121.6</v>
      </c>
      <c r="V23" s="138">
        <v>144.19999999999999</v>
      </c>
      <c r="W23" s="7">
        <v>22.599999999999994</v>
      </c>
      <c r="X23" s="7">
        <v>6</v>
      </c>
      <c r="Y23" s="7">
        <v>3766.6666666666656</v>
      </c>
      <c r="Z23" s="643" t="s">
        <v>2750</v>
      </c>
      <c r="AA23" s="239">
        <v>3055.0682261208572</v>
      </c>
      <c r="AB23" s="240">
        <v>616.8555616551721</v>
      </c>
      <c r="AC23" s="136">
        <v>20.191220489973098</v>
      </c>
      <c r="AD23" s="138">
        <v>3</v>
      </c>
      <c r="AE23" s="643" t="s">
        <v>2750</v>
      </c>
      <c r="AF23" s="535"/>
      <c r="AG23" s="86" t="s">
        <v>191</v>
      </c>
      <c r="AH23" s="86" t="s">
        <v>191</v>
      </c>
      <c r="AI23" s="86" t="s">
        <v>191</v>
      </c>
      <c r="AJ23" s="161" t="s">
        <v>2750</v>
      </c>
      <c r="AK23" s="643" t="s">
        <v>2750</v>
      </c>
      <c r="AL23" s="86" t="s">
        <v>191</v>
      </c>
      <c r="AM23" s="86" t="s">
        <v>191</v>
      </c>
      <c r="AN23" s="86" t="s">
        <v>191</v>
      </c>
      <c r="AO23" s="161"/>
      <c r="AP23" s="643" t="s">
        <v>2750</v>
      </c>
      <c r="AQ23" s="801" t="s">
        <v>191</v>
      </c>
      <c r="AR23" s="141" t="s">
        <v>1163</v>
      </c>
      <c r="AS23" s="1079">
        <v>7.4091181025676587</v>
      </c>
      <c r="AT23" s="85"/>
      <c r="AV23" s="643" t="s">
        <v>2750</v>
      </c>
      <c r="AW23" s="141" t="s">
        <v>1163</v>
      </c>
      <c r="AX23" s="1080">
        <v>7.1163865411263336E-2</v>
      </c>
      <c r="AY23" s="199">
        <v>5.302486701558376E-3</v>
      </c>
      <c r="AZ23" s="141"/>
      <c r="BA23" s="818" t="s">
        <v>2750</v>
      </c>
      <c r="BB23" s="942" t="s">
        <v>2750</v>
      </c>
      <c r="BC23" s="825">
        <v>0.9604903637128045</v>
      </c>
      <c r="BD23" s="7">
        <v>130.90855981775874</v>
      </c>
      <c r="BE23" s="141"/>
      <c r="BF23" s="161"/>
      <c r="BG23" s="818" t="s">
        <v>2750</v>
      </c>
      <c r="BH23" s="1084">
        <v>349.81676262412196</v>
      </c>
      <c r="BI23" s="141"/>
      <c r="BJ23" s="161"/>
      <c r="BK23" s="643" t="s">
        <v>2750</v>
      </c>
      <c r="BL23" s="85">
        <v>0.63024571836906895</v>
      </c>
      <c r="BM23" s="85"/>
      <c r="BN23" s="197"/>
      <c r="BO23" s="197"/>
      <c r="BP23" s="643" t="s">
        <v>1986</v>
      </c>
      <c r="BQ23" s="1080">
        <v>1.7182488532377773</v>
      </c>
      <c r="BR23" s="199"/>
      <c r="BS23" s="197" t="s">
        <v>1132</v>
      </c>
      <c r="BT23" s="818" t="s">
        <v>2750</v>
      </c>
      <c r="BU23" s="781">
        <v>0.48143965470741612</v>
      </c>
      <c r="BV23" s="6">
        <v>4.0036152206589568</v>
      </c>
      <c r="BW23" s="6"/>
      <c r="BX23" s="6"/>
      <c r="BY23" s="643" t="s">
        <v>2750</v>
      </c>
      <c r="BZ23" s="1079">
        <v>15.0802839978154</v>
      </c>
      <c r="CA23" s="6"/>
      <c r="CB23" s="6" t="s">
        <v>602</v>
      </c>
      <c r="CC23" s="818" t="s">
        <v>2750</v>
      </c>
      <c r="CD23" s="154">
        <v>3.0583295899309375</v>
      </c>
      <c r="CE23" s="87">
        <v>4.3109094843517148</v>
      </c>
      <c r="CF23" s="141"/>
    </row>
    <row r="24" spans="1:84" x14ac:dyDescent="0.3">
      <c r="A24" s="1089" t="s">
        <v>2771</v>
      </c>
      <c r="B24" s="413" t="s">
        <v>1694</v>
      </c>
      <c r="C24" s="1075">
        <v>42446</v>
      </c>
      <c r="D24" s="1076">
        <v>0.4861111111111111</v>
      </c>
      <c r="E24" s="1073" t="s">
        <v>1173</v>
      </c>
      <c r="F24" s="240" t="s">
        <v>1173</v>
      </c>
      <c r="G24" s="239">
        <v>131.9</v>
      </c>
      <c r="H24" s="240">
        <v>181.9</v>
      </c>
      <c r="I24" s="136">
        <v>50</v>
      </c>
      <c r="J24" s="8">
        <v>66</v>
      </c>
      <c r="K24" s="8">
        <v>757.57575757575751</v>
      </c>
      <c r="L24" s="643" t="s">
        <v>2750</v>
      </c>
      <c r="M24" s="240" t="s">
        <v>1173</v>
      </c>
      <c r="N24" s="239">
        <v>132.69999999999999</v>
      </c>
      <c r="O24" s="240">
        <v>183.60000000000002</v>
      </c>
      <c r="P24" s="136">
        <v>50.900000000000034</v>
      </c>
      <c r="Q24" s="136">
        <v>68</v>
      </c>
      <c r="R24" s="136">
        <v>748.52941176470631</v>
      </c>
      <c r="S24" s="643" t="s">
        <v>2750</v>
      </c>
      <c r="T24" s="240" t="s">
        <v>1173</v>
      </c>
      <c r="U24" s="598">
        <v>131.5</v>
      </c>
      <c r="V24" s="138">
        <v>176.3</v>
      </c>
      <c r="W24" s="7">
        <v>44.800000000000011</v>
      </c>
      <c r="X24" s="7">
        <v>58</v>
      </c>
      <c r="Y24" s="7">
        <v>772.41379310344848</v>
      </c>
      <c r="Z24" s="643" t="s">
        <v>2750</v>
      </c>
      <c r="AA24" s="239">
        <v>759.50632081463743</v>
      </c>
      <c r="AB24" s="240">
        <v>12.058657628363935</v>
      </c>
      <c r="AC24" s="136">
        <v>1.5876968101371378</v>
      </c>
      <c r="AD24" s="138">
        <v>3</v>
      </c>
      <c r="AE24" s="643" t="s">
        <v>2750</v>
      </c>
      <c r="AF24" s="535"/>
      <c r="AG24" s="86" t="s">
        <v>191</v>
      </c>
      <c r="AH24" s="86" t="s">
        <v>191</v>
      </c>
      <c r="AI24" s="86" t="s">
        <v>191</v>
      </c>
      <c r="AJ24" s="161" t="s">
        <v>2750</v>
      </c>
      <c r="AK24" s="643" t="s">
        <v>2750</v>
      </c>
      <c r="AL24" s="86" t="s">
        <v>191</v>
      </c>
      <c r="AM24" s="86" t="s">
        <v>191</v>
      </c>
      <c r="AN24" s="86" t="s">
        <v>191</v>
      </c>
      <c r="AO24" s="161"/>
      <c r="AP24" s="643" t="s">
        <v>2750</v>
      </c>
      <c r="AQ24" s="801" t="s">
        <v>191</v>
      </c>
      <c r="AR24" s="141" t="s">
        <v>1173</v>
      </c>
      <c r="AS24" s="1079">
        <v>1.9349836183134064</v>
      </c>
      <c r="AT24" s="85"/>
      <c r="AV24" s="643" t="s">
        <v>2750</v>
      </c>
      <c r="AW24" s="141" t="s">
        <v>1173</v>
      </c>
      <c r="AX24" s="1080">
        <v>5.2492508222113529E-2</v>
      </c>
      <c r="AY24" s="199"/>
      <c r="AZ24" s="141"/>
      <c r="BA24" s="818" t="s">
        <v>2750</v>
      </c>
      <c r="BB24" s="942" t="s">
        <v>2750</v>
      </c>
      <c r="BC24" s="825">
        <v>2.7128140892411108</v>
      </c>
      <c r="BD24" s="7">
        <v>127.44653206397064</v>
      </c>
      <c r="BE24" s="141"/>
      <c r="BF24" s="161"/>
      <c r="BG24" s="818" t="s">
        <v>2750</v>
      </c>
      <c r="BH24" s="1083">
        <v>96.550403078765598</v>
      </c>
      <c r="BI24" s="141"/>
      <c r="BJ24" s="161"/>
      <c r="BK24" s="643" t="s">
        <v>2750</v>
      </c>
      <c r="BL24" s="85">
        <v>0.90898083377375372</v>
      </c>
      <c r="BM24" s="85">
        <v>1.967359320023937E-2</v>
      </c>
      <c r="BN24" s="197"/>
      <c r="BO24" s="197"/>
      <c r="BP24" s="643" t="s">
        <v>2750</v>
      </c>
      <c r="BQ24" s="1081">
        <v>0.68039888881006005</v>
      </c>
      <c r="BR24" s="199">
        <v>1.4726263145473262E-2</v>
      </c>
      <c r="BS24" s="197" t="s">
        <v>1132</v>
      </c>
      <c r="BT24" s="818" t="s">
        <v>2750</v>
      </c>
      <c r="BU24" s="781">
        <v>0.71322523967737228</v>
      </c>
      <c r="BV24" s="6">
        <v>2.3619996879144876</v>
      </c>
      <c r="BW24" s="6"/>
      <c r="BX24" s="6"/>
      <c r="BY24" s="643" t="s">
        <v>2750</v>
      </c>
      <c r="BZ24" s="1079">
        <v>1.8244411382511909</v>
      </c>
      <c r="CA24" s="6"/>
      <c r="CB24" s="6" t="s">
        <v>602</v>
      </c>
      <c r="CC24" s="818" t="s">
        <v>2750</v>
      </c>
      <c r="CD24" s="154">
        <v>1.8533259788731664</v>
      </c>
      <c r="CE24" s="87">
        <v>1.8896256049421309</v>
      </c>
      <c r="CF24" s="141"/>
    </row>
    <row r="25" spans="1:84" x14ac:dyDescent="0.3">
      <c r="A25" s="1090" t="s">
        <v>2772</v>
      </c>
      <c r="B25" s="413" t="s">
        <v>1694</v>
      </c>
      <c r="C25" s="1075">
        <v>42467</v>
      </c>
      <c r="D25" s="1076">
        <v>0.5</v>
      </c>
      <c r="E25" s="1073" t="s">
        <v>1590</v>
      </c>
      <c r="F25" s="9"/>
      <c r="G25" s="239">
        <v>125.2</v>
      </c>
      <c r="H25" s="492">
        <v>139.19999999999999</v>
      </c>
      <c r="I25" s="136">
        <v>13.999999999999986</v>
      </c>
      <c r="J25" s="9">
        <v>252</v>
      </c>
      <c r="K25" s="8">
        <v>55.5555555555555</v>
      </c>
      <c r="L25" s="643" t="s">
        <v>2750</v>
      </c>
      <c r="M25" s="219" t="s">
        <v>1590</v>
      </c>
      <c r="N25" s="556">
        <v>125.2</v>
      </c>
      <c r="O25" s="492">
        <v>137.1</v>
      </c>
      <c r="P25" s="535">
        <v>11.899999999999991</v>
      </c>
      <c r="Q25" s="136">
        <v>224</v>
      </c>
      <c r="R25" s="136">
        <v>53.124999999999957</v>
      </c>
      <c r="S25" s="643" t="s">
        <v>2750</v>
      </c>
      <c r="T25" s="219" t="s">
        <v>1590</v>
      </c>
      <c r="U25" s="138">
        <v>125</v>
      </c>
      <c r="V25" s="600">
        <v>140.6</v>
      </c>
      <c r="W25" s="138">
        <v>15.599999999999994</v>
      </c>
      <c r="X25" s="138">
        <v>270</v>
      </c>
      <c r="Y25" s="138">
        <v>57.77777777777775</v>
      </c>
      <c r="Z25" s="643" t="s">
        <v>2750</v>
      </c>
      <c r="AA25" s="138">
        <v>55.486111111111065</v>
      </c>
      <c r="AB25" s="138">
        <v>2.3271661222383462</v>
      </c>
      <c r="AC25" s="138">
        <v>4.1941416971504646</v>
      </c>
      <c r="AD25" s="535">
        <v>3</v>
      </c>
      <c r="AE25" s="643" t="s">
        <v>2750</v>
      </c>
      <c r="AF25" s="535"/>
      <c r="AG25" s="86" t="s">
        <v>191</v>
      </c>
      <c r="AH25" s="86" t="s">
        <v>191</v>
      </c>
      <c r="AI25" s="86" t="s">
        <v>191</v>
      </c>
      <c r="AJ25" s="161" t="s">
        <v>2750</v>
      </c>
      <c r="AK25" s="643" t="s">
        <v>2750</v>
      </c>
      <c r="AL25" s="86" t="s">
        <v>191</v>
      </c>
      <c r="AM25" s="86" t="s">
        <v>191</v>
      </c>
      <c r="AN25" s="86" t="s">
        <v>191</v>
      </c>
      <c r="AO25" s="161"/>
      <c r="AP25" s="643" t="s">
        <v>2750</v>
      </c>
      <c r="AQ25" s="801" t="s">
        <v>191</v>
      </c>
      <c r="AR25" s="247" t="s">
        <v>1590</v>
      </c>
      <c r="AS25" s="1079">
        <v>1.1344673033230472</v>
      </c>
      <c r="AT25" s="85"/>
      <c r="AV25" s="643" t="s">
        <v>2750</v>
      </c>
      <c r="AW25" s="247" t="s">
        <v>1590</v>
      </c>
      <c r="AX25" s="1080">
        <v>5.8869773746820987E-2</v>
      </c>
      <c r="AY25" s="199"/>
      <c r="AZ25" s="141"/>
      <c r="BA25" s="818" t="s">
        <v>2750</v>
      </c>
      <c r="BB25" s="942" t="s">
        <v>2750</v>
      </c>
      <c r="BC25" s="825">
        <v>5.1891996864415066</v>
      </c>
      <c r="BD25" s="7">
        <v>148.99293753585715</v>
      </c>
      <c r="BE25" s="141"/>
      <c r="BF25" s="161"/>
      <c r="BG25" s="818" t="s">
        <v>2750</v>
      </c>
      <c r="BH25" s="1084">
        <v>8.2773854186587226</v>
      </c>
      <c r="BI25" s="141"/>
      <c r="BJ25" s="161"/>
      <c r="BK25" s="643" t="s">
        <v>2750</v>
      </c>
      <c r="BL25" s="85">
        <v>8.9298490061332885</v>
      </c>
      <c r="BM25" s="85"/>
      <c r="BN25" s="197"/>
      <c r="BO25" s="197"/>
      <c r="BP25" s="643" t="s">
        <v>2750</v>
      </c>
      <c r="BQ25" s="1080">
        <v>0.47439822845083068</v>
      </c>
      <c r="BR25" s="199"/>
      <c r="BS25" s="197"/>
      <c r="BT25" s="818" t="s">
        <v>2750</v>
      </c>
      <c r="BU25" s="781">
        <v>5.9934713375150421</v>
      </c>
      <c r="BV25" s="6">
        <v>5.6146691770150117</v>
      </c>
      <c r="BW25" s="6"/>
      <c r="BX25" s="6"/>
      <c r="BY25" s="643" t="s">
        <v>2750</v>
      </c>
      <c r="BZ25" s="1079">
        <v>0.32440310800531164</v>
      </c>
      <c r="CA25" s="6"/>
      <c r="CB25" s="6"/>
      <c r="CC25" s="818" t="s">
        <v>2750</v>
      </c>
      <c r="CD25" s="154">
        <v>3.768412966328532</v>
      </c>
      <c r="CE25" s="87">
        <v>3.9191494849816757</v>
      </c>
      <c r="CF25" s="141"/>
    </row>
    <row r="26" spans="1:84" s="1069" customFormat="1" ht="14.4" x14ac:dyDescent="0.3">
      <c r="A26" s="1090" t="s">
        <v>2773</v>
      </c>
      <c r="B26" s="1071" t="s">
        <v>1849</v>
      </c>
      <c r="C26" s="1075">
        <v>42467</v>
      </c>
      <c r="D26" s="1076">
        <v>0.50069444444444444</v>
      </c>
      <c r="E26" s="1073" t="s">
        <v>1591</v>
      </c>
      <c r="F26" s="1062"/>
      <c r="G26" s="239">
        <v>125.1</v>
      </c>
      <c r="H26" s="492">
        <v>132.70000000000002</v>
      </c>
      <c r="I26" s="136">
        <v>7.6000000000000227</v>
      </c>
      <c r="J26" s="1062">
        <v>176</v>
      </c>
      <c r="K26" s="1063">
        <v>43.181818181818315</v>
      </c>
      <c r="L26" s="1064" t="s">
        <v>2750</v>
      </c>
      <c r="M26" s="219" t="s">
        <v>1591</v>
      </c>
      <c r="N26" s="556">
        <v>125.1</v>
      </c>
      <c r="O26" s="492">
        <v>130.5</v>
      </c>
      <c r="P26" s="535">
        <v>5.4000000000000057</v>
      </c>
      <c r="Q26" s="136">
        <v>116</v>
      </c>
      <c r="R26" s="136">
        <v>46.551724137931082</v>
      </c>
      <c r="S26" s="1064" t="s">
        <v>2750</v>
      </c>
      <c r="T26" s="219" t="s">
        <v>1591</v>
      </c>
      <c r="U26" s="138">
        <v>125.4</v>
      </c>
      <c r="V26" s="600">
        <v>130.6</v>
      </c>
      <c r="W26" s="138">
        <v>5.1999999999999886</v>
      </c>
      <c r="X26" s="138">
        <v>116</v>
      </c>
      <c r="Y26" s="138">
        <v>44.827586206896449</v>
      </c>
      <c r="Z26" s="1064" t="s">
        <v>2750</v>
      </c>
      <c r="AA26" s="138">
        <v>44.853709508881956</v>
      </c>
      <c r="AB26" s="138">
        <v>1.6851048508745812</v>
      </c>
      <c r="AC26" s="138">
        <v>3.7568907216935892</v>
      </c>
      <c r="AD26" s="535">
        <v>3</v>
      </c>
      <c r="AE26" s="1064" t="s">
        <v>2750</v>
      </c>
      <c r="AF26" s="535"/>
      <c r="AG26" s="86" t="s">
        <v>191</v>
      </c>
      <c r="AH26" s="86" t="s">
        <v>191</v>
      </c>
      <c r="AI26" s="86" t="s">
        <v>191</v>
      </c>
      <c r="AJ26" s="193" t="s">
        <v>2750</v>
      </c>
      <c r="AK26" s="1064" t="s">
        <v>2750</v>
      </c>
      <c r="AL26" s="86" t="s">
        <v>191</v>
      </c>
      <c r="AM26" s="86" t="s">
        <v>191</v>
      </c>
      <c r="AN26" s="86" t="s">
        <v>191</v>
      </c>
      <c r="AO26" s="193"/>
      <c r="AP26" s="1064" t="s">
        <v>2750</v>
      </c>
      <c r="AQ26" s="801" t="s">
        <v>191</v>
      </c>
      <c r="AR26" s="247" t="s">
        <v>1591</v>
      </c>
      <c r="AS26" s="1078">
        <v>1.1440405713531678</v>
      </c>
      <c r="AT26" s="198"/>
      <c r="AV26" s="1064" t="s">
        <v>2750</v>
      </c>
      <c r="AW26" s="247" t="s">
        <v>1591</v>
      </c>
      <c r="AX26" s="1080">
        <v>5.2909552627667299E-2</v>
      </c>
      <c r="AY26" s="199"/>
      <c r="AZ26" s="247"/>
      <c r="BA26" s="1065" t="s">
        <v>2750</v>
      </c>
      <c r="BB26" s="1066" t="s">
        <v>2750</v>
      </c>
      <c r="BC26" s="1067">
        <v>4.6247968780587945</v>
      </c>
      <c r="BD26" s="624">
        <v>156.77959944388485</v>
      </c>
      <c r="BE26" s="247"/>
      <c r="BF26" s="193"/>
      <c r="BG26" s="1065" t="s">
        <v>2750</v>
      </c>
      <c r="BH26" s="1084">
        <v>6.7700281578041386</v>
      </c>
      <c r="BI26" s="247"/>
      <c r="BJ26" s="193"/>
      <c r="BK26" s="1064" t="s">
        <v>2750</v>
      </c>
      <c r="BL26" s="198">
        <v>12.128625189221502</v>
      </c>
      <c r="BM26" s="198"/>
      <c r="BN26" s="197"/>
      <c r="BO26" s="197"/>
      <c r="BP26" s="1064" t="s">
        <v>2750</v>
      </c>
      <c r="BQ26" s="1080">
        <v>0.56460841398100259</v>
      </c>
      <c r="BR26" s="199"/>
      <c r="BS26" s="197"/>
      <c r="BT26" s="1065" t="s">
        <v>2750</v>
      </c>
      <c r="BU26" s="1068">
        <v>7.7360991048855343</v>
      </c>
      <c r="BV26" s="504">
        <v>5.4926111514277398</v>
      </c>
      <c r="BW26" s="504"/>
      <c r="BX26" s="504"/>
      <c r="BY26" s="1064" t="s">
        <v>2750</v>
      </c>
      <c r="BZ26" s="1078">
        <v>0.24622049989158773</v>
      </c>
      <c r="CA26" s="504"/>
      <c r="CB26" s="504"/>
      <c r="CC26" s="1065" t="s">
        <v>2750</v>
      </c>
      <c r="CD26" s="154">
        <v>3.5033965968216902</v>
      </c>
      <c r="CE26" s="154">
        <v>3.6369198790961814</v>
      </c>
      <c r="CF26" s="247"/>
    </row>
    <row r="27" spans="1:84" x14ac:dyDescent="0.3">
      <c r="A27" s="1090" t="s">
        <v>1784</v>
      </c>
      <c r="B27" s="413" t="s">
        <v>1694</v>
      </c>
      <c r="C27" s="1075">
        <v>42716</v>
      </c>
      <c r="D27" s="1076">
        <v>0.50694444444444442</v>
      </c>
      <c r="E27" s="1073" t="s">
        <v>1775</v>
      </c>
      <c r="F27" s="535" t="s">
        <v>1775</v>
      </c>
      <c r="G27" s="239">
        <v>128.19999999999999</v>
      </c>
      <c r="H27" s="492">
        <v>142.6</v>
      </c>
      <c r="I27" s="136">
        <v>14.400000000000006</v>
      </c>
      <c r="J27" s="9">
        <v>158</v>
      </c>
      <c r="K27" s="8">
        <v>91.139240506329145</v>
      </c>
      <c r="L27" s="643" t="s">
        <v>2750</v>
      </c>
      <c r="M27" s="535" t="s">
        <v>1775</v>
      </c>
      <c r="N27" s="7">
        <v>125.1</v>
      </c>
      <c r="O27" s="7">
        <v>139.1</v>
      </c>
      <c r="P27" s="7">
        <v>14</v>
      </c>
      <c r="Q27" s="7">
        <v>152</v>
      </c>
      <c r="R27" s="7">
        <v>92.10526315789474</v>
      </c>
      <c r="S27" s="643" t="s">
        <v>2750</v>
      </c>
      <c r="T27" s="535" t="s">
        <v>1775</v>
      </c>
      <c r="U27" s="138">
        <v>127.8</v>
      </c>
      <c r="V27" s="600">
        <v>142.1</v>
      </c>
      <c r="W27" s="138">
        <v>14.299999999999997</v>
      </c>
      <c r="X27" s="138">
        <v>154</v>
      </c>
      <c r="Y27" s="138">
        <v>92.857142857142847</v>
      </c>
      <c r="Z27" s="643" t="s">
        <v>2750</v>
      </c>
      <c r="AA27" s="138">
        <v>92.033882173788911</v>
      </c>
      <c r="AB27" s="138">
        <v>0.86117277906454315</v>
      </c>
      <c r="AC27" s="138">
        <v>0.93571276004458681</v>
      </c>
      <c r="AD27" s="535">
        <v>3</v>
      </c>
      <c r="AE27" s="643" t="s">
        <v>2750</v>
      </c>
      <c r="AF27" s="535"/>
      <c r="AG27" s="86" t="s">
        <v>191</v>
      </c>
      <c r="AH27" s="86" t="s">
        <v>191</v>
      </c>
      <c r="AI27" s="86" t="s">
        <v>191</v>
      </c>
      <c r="AJ27" s="161" t="s">
        <v>2750</v>
      </c>
      <c r="AK27" s="643" t="s">
        <v>2750</v>
      </c>
      <c r="AL27" s="86" t="s">
        <v>191</v>
      </c>
      <c r="AM27" s="86" t="s">
        <v>191</v>
      </c>
      <c r="AN27" s="86" t="s">
        <v>191</v>
      </c>
      <c r="AO27" s="161"/>
      <c r="AP27" s="643" t="s">
        <v>2750</v>
      </c>
      <c r="AQ27" s="801" t="s">
        <v>191</v>
      </c>
      <c r="AR27" s="247" t="s">
        <v>1775</v>
      </c>
      <c r="AS27" s="1078">
        <v>10.888758669412523</v>
      </c>
      <c r="AT27" s="198"/>
      <c r="AV27" s="643" t="s">
        <v>2750</v>
      </c>
      <c r="AW27" s="219" t="s">
        <v>1775</v>
      </c>
      <c r="AX27" s="1080">
        <v>6.2848488391531301E-2</v>
      </c>
      <c r="AY27" s="199"/>
      <c r="AZ27" s="141"/>
      <c r="BA27" s="818" t="s">
        <v>2750</v>
      </c>
      <c r="BB27" s="942" t="s">
        <v>2750</v>
      </c>
      <c r="BC27" s="825">
        <v>0.57718689797100753</v>
      </c>
      <c r="BD27" s="604">
        <v>364.61307154604839</v>
      </c>
      <c r="BE27" s="141"/>
      <c r="BF27" s="247"/>
      <c r="BG27" s="818" t="s">
        <v>2750</v>
      </c>
      <c r="BH27" s="1085">
        <v>33.230558419386703</v>
      </c>
      <c r="BI27" s="247"/>
      <c r="BJ27" s="247"/>
      <c r="BK27" s="643" t="s">
        <v>2750</v>
      </c>
      <c r="BL27" s="85">
        <v>4.9555610669471513</v>
      </c>
      <c r="BM27" s="85"/>
      <c r="BN27" s="197"/>
      <c r="BO27" s="197"/>
      <c r="BP27" s="643" t="s">
        <v>2750</v>
      </c>
      <c r="BQ27" s="1080">
        <v>0.45643325616618541</v>
      </c>
      <c r="BR27" s="199"/>
      <c r="BS27" s="197"/>
      <c r="BT27" s="818" t="s">
        <v>2750</v>
      </c>
      <c r="BU27" s="781">
        <v>1.3591287459701769</v>
      </c>
      <c r="BV27" s="198">
        <v>9.872306273281696</v>
      </c>
      <c r="BW27" s="141"/>
      <c r="BX27" s="141"/>
      <c r="BY27" s="643" t="s">
        <v>2750</v>
      </c>
      <c r="BZ27" s="1079">
        <v>0.91671415394758582</v>
      </c>
      <c r="CA27" s="247" t="s">
        <v>602</v>
      </c>
      <c r="CB27" s="247"/>
      <c r="CC27" s="818" t="s">
        <v>2750</v>
      </c>
      <c r="CD27" s="154">
        <v>2.7076117242370681</v>
      </c>
      <c r="CE27" s="87">
        <v>2.7586480563407414</v>
      </c>
      <c r="CF27" s="141"/>
    </row>
    <row r="28" spans="1:84" x14ac:dyDescent="0.3">
      <c r="A28" s="1090" t="s">
        <v>1787</v>
      </c>
      <c r="B28" s="413" t="s">
        <v>1694</v>
      </c>
      <c r="C28" s="1075">
        <v>42720</v>
      </c>
      <c r="D28" s="1076">
        <v>0.65972222222222221</v>
      </c>
      <c r="E28" s="1073" t="s">
        <v>1778</v>
      </c>
      <c r="F28" s="535" t="s">
        <v>1778</v>
      </c>
      <c r="G28" s="239">
        <v>127.7</v>
      </c>
      <c r="H28" s="492">
        <v>182.79999999999998</v>
      </c>
      <c r="I28" s="136">
        <v>55.09999999999998</v>
      </c>
      <c r="J28" s="9">
        <v>46</v>
      </c>
      <c r="K28" s="8">
        <v>1197.8260869565213</v>
      </c>
      <c r="L28" s="643" t="s">
        <v>2750</v>
      </c>
      <c r="M28" s="535" t="s">
        <v>1778</v>
      </c>
      <c r="N28" s="7">
        <v>128</v>
      </c>
      <c r="O28" s="7">
        <v>181.9</v>
      </c>
      <c r="P28" s="7">
        <v>53.900000000000006</v>
      </c>
      <c r="Q28" s="7">
        <v>46</v>
      </c>
      <c r="R28" s="7">
        <v>1171.7391304347827</v>
      </c>
      <c r="S28" s="643" t="s">
        <v>2750</v>
      </c>
      <c r="T28" s="535" t="s">
        <v>1778</v>
      </c>
      <c r="U28" s="138">
        <v>126.8</v>
      </c>
      <c r="V28" s="600">
        <v>164.3</v>
      </c>
      <c r="W28" s="138">
        <v>37.500000000000014</v>
      </c>
      <c r="X28" s="138">
        <v>30</v>
      </c>
      <c r="Y28" s="138">
        <v>1250.0000000000005</v>
      </c>
      <c r="Z28" s="643" t="s">
        <v>2750</v>
      </c>
      <c r="AA28" s="138">
        <v>1206.5217391304348</v>
      </c>
      <c r="AB28" s="138">
        <v>39.848484303964071</v>
      </c>
      <c r="AC28" s="138">
        <v>3.302757257625851</v>
      </c>
      <c r="AD28" s="535">
        <v>3</v>
      </c>
      <c r="AE28" s="643" t="s">
        <v>2750</v>
      </c>
      <c r="AF28" s="535"/>
      <c r="AG28" s="86" t="s">
        <v>191</v>
      </c>
      <c r="AH28" s="86" t="s">
        <v>191</v>
      </c>
      <c r="AI28" s="86" t="s">
        <v>191</v>
      </c>
      <c r="AJ28" s="161" t="s">
        <v>2750</v>
      </c>
      <c r="AK28" s="643" t="s">
        <v>2750</v>
      </c>
      <c r="AL28" s="86" t="s">
        <v>191</v>
      </c>
      <c r="AM28" s="86" t="s">
        <v>191</v>
      </c>
      <c r="AN28" s="86" t="s">
        <v>191</v>
      </c>
      <c r="AO28" s="161"/>
      <c r="AP28" s="643" t="s">
        <v>2750</v>
      </c>
      <c r="AQ28" s="801" t="s">
        <v>191</v>
      </c>
      <c r="AR28" s="247" t="s">
        <v>1778</v>
      </c>
      <c r="AS28" s="1078">
        <v>9.2833792608562042</v>
      </c>
      <c r="AT28" s="198"/>
      <c r="AV28" s="643" t="s">
        <v>2750</v>
      </c>
      <c r="AW28" s="219" t="s">
        <v>1778</v>
      </c>
      <c r="AX28" s="1080">
        <v>7.3508093614032641E-2</v>
      </c>
      <c r="AY28" s="199"/>
      <c r="AZ28" s="141"/>
      <c r="BA28" s="818" t="s">
        <v>2750</v>
      </c>
      <c r="BB28" s="942" t="s">
        <v>2750</v>
      </c>
      <c r="BC28" s="825">
        <v>0.79182473912256179</v>
      </c>
      <c r="BD28" s="604">
        <v>277.1321677679407</v>
      </c>
      <c r="BE28" s="141"/>
      <c r="BF28" s="247"/>
      <c r="BG28" s="818" t="s">
        <v>2750</v>
      </c>
      <c r="BH28" s="1085">
        <v>331.95614008725062</v>
      </c>
      <c r="BI28" s="247"/>
      <c r="BJ28" s="247"/>
      <c r="BK28" s="643" t="s">
        <v>2750</v>
      </c>
      <c r="BL28" s="85">
        <v>2.5245721728848047</v>
      </c>
      <c r="BM28" s="85"/>
      <c r="BN28" s="197"/>
      <c r="BO28" s="197"/>
      <c r="BP28" s="643" t="s">
        <v>2750</v>
      </c>
      <c r="BQ28" s="1080">
        <v>2.9581400025758913</v>
      </c>
      <c r="BR28" s="199"/>
      <c r="BS28" s="197"/>
      <c r="BT28" s="818" t="s">
        <v>2750</v>
      </c>
      <c r="BU28" s="781">
        <v>0.91096323938792256</v>
      </c>
      <c r="BV28" s="198">
        <v>4.2599867560988853</v>
      </c>
      <c r="BW28" s="141"/>
      <c r="BX28" s="141"/>
      <c r="BY28" s="643" t="s">
        <v>2750</v>
      </c>
      <c r="BZ28" s="1079">
        <v>5.3249834451236087</v>
      </c>
      <c r="CA28" s="247" t="s">
        <v>602</v>
      </c>
      <c r="CB28" s="247"/>
      <c r="CC28" s="818" t="s">
        <v>2750</v>
      </c>
      <c r="CD28" s="154">
        <v>1.5371679117618804</v>
      </c>
      <c r="CE28" s="87">
        <v>1.6041225939438872</v>
      </c>
      <c r="CF28" s="141"/>
    </row>
    <row r="29" spans="1:84" x14ac:dyDescent="0.3">
      <c r="A29" s="1090" t="s">
        <v>1790</v>
      </c>
      <c r="B29" s="413" t="s">
        <v>1694</v>
      </c>
      <c r="C29" s="1075">
        <v>42721</v>
      </c>
      <c r="D29" s="1076">
        <v>0.59027777777777779</v>
      </c>
      <c r="E29" s="1073" t="s">
        <v>1781</v>
      </c>
      <c r="F29" s="535" t="s">
        <v>1781</v>
      </c>
      <c r="G29" s="239">
        <v>126.3</v>
      </c>
      <c r="H29" s="492">
        <v>144.19999999999999</v>
      </c>
      <c r="I29" s="136">
        <v>17.899999999999991</v>
      </c>
      <c r="J29" s="9">
        <v>88</v>
      </c>
      <c r="K29" s="8">
        <v>203.40909090909082</v>
      </c>
      <c r="L29" s="643" t="s">
        <v>2750</v>
      </c>
      <c r="M29" s="535" t="s">
        <v>1781</v>
      </c>
      <c r="N29" s="7">
        <v>126.7</v>
      </c>
      <c r="O29" s="7">
        <v>139.5</v>
      </c>
      <c r="P29" s="7">
        <v>12.799999999999997</v>
      </c>
      <c r="Q29" s="7">
        <v>58</v>
      </c>
      <c r="R29" s="7">
        <v>220.68965517241372</v>
      </c>
      <c r="S29" s="643" t="s">
        <v>2750</v>
      </c>
      <c r="T29" s="535" t="s">
        <v>1781</v>
      </c>
      <c r="U29" s="138">
        <v>129.69999999999999</v>
      </c>
      <c r="V29" s="600">
        <v>142.5</v>
      </c>
      <c r="W29" s="138">
        <v>12.800000000000011</v>
      </c>
      <c r="X29" s="138">
        <v>60</v>
      </c>
      <c r="Y29" s="138">
        <v>213.33333333333354</v>
      </c>
      <c r="Z29" s="643" t="s">
        <v>2750</v>
      </c>
      <c r="AA29" s="138">
        <v>212.47735980494602</v>
      </c>
      <c r="AB29" s="138">
        <v>8.6720236003878171</v>
      </c>
      <c r="AC29" s="138">
        <v>4.0813871220673699</v>
      </c>
      <c r="AD29" s="535">
        <v>3</v>
      </c>
      <c r="AE29" s="643" t="s">
        <v>2750</v>
      </c>
      <c r="AF29" s="535"/>
      <c r="AG29" s="86" t="s">
        <v>191</v>
      </c>
      <c r="AH29" s="86" t="s">
        <v>191</v>
      </c>
      <c r="AI29" s="86" t="s">
        <v>191</v>
      </c>
      <c r="AJ29" s="161" t="s">
        <v>2750</v>
      </c>
      <c r="AK29" s="643" t="s">
        <v>2750</v>
      </c>
      <c r="AL29" s="86" t="s">
        <v>191</v>
      </c>
      <c r="AM29" s="86" t="s">
        <v>191</v>
      </c>
      <c r="AN29" s="86" t="s">
        <v>191</v>
      </c>
      <c r="AO29" s="161"/>
      <c r="AP29" s="643" t="s">
        <v>2750</v>
      </c>
      <c r="AQ29" s="801" t="s">
        <v>191</v>
      </c>
      <c r="AR29" s="247" t="s">
        <v>1781</v>
      </c>
      <c r="AS29" s="1078">
        <v>8.6155731738456218</v>
      </c>
      <c r="AT29" s="198"/>
      <c r="AV29" s="643" t="s">
        <v>2750</v>
      </c>
      <c r="AW29" s="219" t="s">
        <v>1781</v>
      </c>
      <c r="AX29" s="1080">
        <v>8.6376742353609787E-2</v>
      </c>
      <c r="AY29" s="199">
        <v>6.225837577949235E-3</v>
      </c>
      <c r="AZ29" s="141"/>
      <c r="BA29" s="818" t="s">
        <v>2750</v>
      </c>
      <c r="BB29" s="942" t="s">
        <v>2750</v>
      </c>
      <c r="BC29" s="825">
        <v>1.0025652456394254</v>
      </c>
      <c r="BD29" s="604">
        <v>249.77245977007382</v>
      </c>
      <c r="BE29" s="141"/>
      <c r="BF29" s="247"/>
      <c r="BG29" s="818" t="s">
        <v>2750</v>
      </c>
      <c r="BH29" s="1085">
        <v>50.805988975958179</v>
      </c>
      <c r="BI29" s="247"/>
      <c r="BJ29" s="247"/>
      <c r="BK29" s="643" t="s">
        <v>2750</v>
      </c>
      <c r="BL29" s="85">
        <v>2.9457309331377433</v>
      </c>
      <c r="BM29" s="85"/>
      <c r="BN29" s="197"/>
      <c r="BO29" s="197"/>
      <c r="BP29" s="643" t="s">
        <v>2750</v>
      </c>
      <c r="BQ29" s="1080">
        <v>0.65009234386488157</v>
      </c>
      <c r="BR29" s="199"/>
      <c r="BS29" s="197"/>
      <c r="BT29" s="818" t="s">
        <v>2750</v>
      </c>
      <c r="BU29" s="781">
        <v>1.1793657859034634</v>
      </c>
      <c r="BV29" s="198">
        <v>5.5146085823409416</v>
      </c>
      <c r="BW29" s="141"/>
      <c r="BX29" s="141"/>
      <c r="BY29" s="643" t="s">
        <v>2750</v>
      </c>
      <c r="BZ29" s="1079">
        <v>1.1764498308994018</v>
      </c>
      <c r="CA29" s="247" t="s">
        <v>602</v>
      </c>
      <c r="CB29" s="247"/>
      <c r="CC29" s="818" t="s">
        <v>2750</v>
      </c>
      <c r="CD29" s="154">
        <v>2.2078529343937174</v>
      </c>
      <c r="CE29" s="87">
        <v>2.3155731334274545</v>
      </c>
      <c r="CF29" s="141"/>
    </row>
    <row r="30" spans="1:84" x14ac:dyDescent="0.3">
      <c r="A30" s="1090" t="s">
        <v>2774</v>
      </c>
      <c r="B30" s="413" t="s">
        <v>1694</v>
      </c>
      <c r="C30" s="332">
        <v>42740</v>
      </c>
      <c r="D30" s="326">
        <v>0.46527777777777773</v>
      </c>
      <c r="E30" s="1073" t="s">
        <v>1793</v>
      </c>
      <c r="F30" s="240" t="s">
        <v>1793</v>
      </c>
      <c r="G30" s="240">
        <v>127.4</v>
      </c>
      <c r="H30" s="239">
        <v>175</v>
      </c>
      <c r="I30" s="240">
        <v>47.599999999999994</v>
      </c>
      <c r="J30" s="136">
        <v>108</v>
      </c>
      <c r="K30" s="136">
        <v>440.7407407407407</v>
      </c>
      <c r="L30" s="643"/>
      <c r="M30" s="240" t="s">
        <v>1793</v>
      </c>
      <c r="N30" s="7">
        <v>127.1</v>
      </c>
      <c r="O30" s="7">
        <v>184.9</v>
      </c>
      <c r="P30" s="7">
        <v>57.800000000000011</v>
      </c>
      <c r="Q30" s="7">
        <v>134</v>
      </c>
      <c r="R30" s="7">
        <v>431.34328358208961</v>
      </c>
      <c r="S30" s="643"/>
      <c r="T30" s="240" t="s">
        <v>1793</v>
      </c>
      <c r="U30" s="602">
        <v>127.6</v>
      </c>
      <c r="V30" s="598">
        <v>171.6</v>
      </c>
      <c r="W30" s="138">
        <v>44</v>
      </c>
      <c r="X30" s="138">
        <v>96</v>
      </c>
      <c r="Y30" s="138">
        <v>458.33333333333331</v>
      </c>
      <c r="Z30" s="643"/>
      <c r="AA30" s="138">
        <v>443.47245255205456</v>
      </c>
      <c r="AB30" s="138">
        <v>13.700816890196958</v>
      </c>
      <c r="AC30" s="138">
        <v>3.0894403499817753</v>
      </c>
      <c r="AD30" s="535">
        <v>3</v>
      </c>
      <c r="AE30" s="643"/>
      <c r="AF30" s="535"/>
      <c r="AG30" s="86" t="s">
        <v>191</v>
      </c>
      <c r="AH30" s="86" t="s">
        <v>191</v>
      </c>
      <c r="AI30" s="86" t="s">
        <v>191</v>
      </c>
      <c r="AJ30" s="161" t="s">
        <v>2750</v>
      </c>
      <c r="AK30" s="643"/>
      <c r="AL30" s="86" t="s">
        <v>191</v>
      </c>
      <c r="AM30" s="86" t="s">
        <v>191</v>
      </c>
      <c r="AN30" s="86" t="s">
        <v>191</v>
      </c>
      <c r="AO30" s="161" t="s">
        <v>2750</v>
      </c>
      <c r="AP30" s="643"/>
      <c r="AQ30" s="801" t="s">
        <v>191</v>
      </c>
      <c r="AR30" s="247" t="s">
        <v>1793</v>
      </c>
      <c r="AS30" s="1078">
        <v>10.823053951554186</v>
      </c>
      <c r="AT30" s="198"/>
      <c r="AV30" s="643"/>
      <c r="AW30" s="219" t="s">
        <v>1793</v>
      </c>
      <c r="AX30" s="1080">
        <v>8.316430115357562E-2</v>
      </c>
      <c r="AY30" s="199"/>
      <c r="AZ30" s="141"/>
      <c r="BA30" s="818"/>
      <c r="BB30" s="942"/>
      <c r="BC30" s="825">
        <v>0.76839958043111545</v>
      </c>
      <c r="BD30" s="616">
        <v>277.01651535507199</v>
      </c>
      <c r="BG30" s="818"/>
      <c r="BH30" s="1086">
        <v>122.09246417501319</v>
      </c>
      <c r="BI30" s="247"/>
      <c r="BJ30" s="247"/>
      <c r="BK30" s="643"/>
      <c r="BL30" s="85">
        <v>1.9260155295238595</v>
      </c>
      <c r="BM30" s="141"/>
      <c r="BN30" s="197"/>
      <c r="BO30" s="197"/>
      <c r="BP30" s="643"/>
      <c r="BQ30" s="1079">
        <v>0.83077386273491882</v>
      </c>
      <c r="BR30" s="199"/>
      <c r="BS30" s="197"/>
      <c r="BT30" s="818"/>
      <c r="BU30" s="781">
        <v>0.69527101193051499</v>
      </c>
      <c r="BV30" s="198">
        <v>6.0261335944814594</v>
      </c>
      <c r="BW30" s="247"/>
      <c r="BX30" s="247"/>
      <c r="BY30" s="643"/>
      <c r="BZ30" s="1078">
        <v>2.7619778974706688</v>
      </c>
      <c r="CA30" s="247"/>
      <c r="CB30" s="247"/>
      <c r="CC30" s="818"/>
      <c r="CD30" s="154">
        <v>2.1753697922152151</v>
      </c>
      <c r="CE30" s="87">
        <v>2.2622017797196046</v>
      </c>
      <c r="CF30" s="141"/>
    </row>
    <row r="31" spans="1:84" x14ac:dyDescent="0.3">
      <c r="A31" s="1090" t="s">
        <v>2775</v>
      </c>
      <c r="B31" s="413" t="s">
        <v>1694</v>
      </c>
      <c r="C31" s="332">
        <v>42743</v>
      </c>
      <c r="D31" s="326">
        <v>0.68055555555555547</v>
      </c>
      <c r="E31" s="1073" t="s">
        <v>1797</v>
      </c>
      <c r="F31" s="240" t="s">
        <v>1797</v>
      </c>
      <c r="G31" s="240">
        <v>127</v>
      </c>
      <c r="H31" s="239">
        <v>208.1</v>
      </c>
      <c r="I31" s="240">
        <v>81.099999999999994</v>
      </c>
      <c r="J31" s="136">
        <v>56</v>
      </c>
      <c r="K31" s="136">
        <v>1448.2142857142856</v>
      </c>
      <c r="L31" s="643"/>
      <c r="M31" s="240" t="s">
        <v>1797</v>
      </c>
      <c r="N31" s="7">
        <v>128.5</v>
      </c>
      <c r="O31" s="7">
        <v>182.79999999999998</v>
      </c>
      <c r="P31" s="7">
        <v>54.299999999999983</v>
      </c>
      <c r="Q31" s="7">
        <v>40</v>
      </c>
      <c r="R31" s="7">
        <v>1357.4999999999995</v>
      </c>
      <c r="S31" s="643"/>
      <c r="T31" s="240" t="s">
        <v>1797</v>
      </c>
      <c r="U31" s="602">
        <v>129</v>
      </c>
      <c r="V31" s="598">
        <v>201.1</v>
      </c>
      <c r="W31" s="138">
        <v>72.099999999999994</v>
      </c>
      <c r="X31" s="138">
        <v>50</v>
      </c>
      <c r="Y31" s="138">
        <v>1441.9999999999998</v>
      </c>
      <c r="Z31" s="643"/>
      <c r="AA31" s="3">
        <v>1415.9047619047617</v>
      </c>
      <c r="AB31" s="3">
        <v>50.675353936589879</v>
      </c>
      <c r="AC31" s="3">
        <v>3.5790086522781581</v>
      </c>
      <c r="AD31" s="535">
        <v>3</v>
      </c>
      <c r="AE31" s="643"/>
      <c r="AG31" s="86" t="s">
        <v>191</v>
      </c>
      <c r="AH31" s="86" t="s">
        <v>191</v>
      </c>
      <c r="AI31" s="86" t="s">
        <v>191</v>
      </c>
      <c r="AJ31" s="161" t="s">
        <v>2750</v>
      </c>
      <c r="AK31" s="643"/>
      <c r="AL31" s="86" t="s">
        <v>191</v>
      </c>
      <c r="AM31" s="86" t="s">
        <v>191</v>
      </c>
      <c r="AN31" s="86" t="s">
        <v>191</v>
      </c>
      <c r="AO31" s="161" t="s">
        <v>2750</v>
      </c>
      <c r="AP31" s="643"/>
      <c r="AQ31" s="801" t="s">
        <v>191</v>
      </c>
      <c r="AR31" s="247" t="s">
        <v>1797</v>
      </c>
      <c r="AS31" s="1078">
        <v>7.3155194635517118</v>
      </c>
      <c r="AT31" s="198"/>
      <c r="AV31" s="643"/>
      <c r="AW31" s="249" t="s">
        <v>1797</v>
      </c>
      <c r="AX31" s="1079">
        <v>8.5302238376076353E-2</v>
      </c>
      <c r="BA31" s="818"/>
      <c r="BB31" s="942"/>
      <c r="BC31" s="825">
        <v>1.166044855749202</v>
      </c>
      <c r="BD31" s="616">
        <v>138.21469405839744</v>
      </c>
      <c r="BG31" s="818"/>
      <c r="BH31" s="1086">
        <v>200.16449443100055</v>
      </c>
      <c r="BI31" s="247"/>
      <c r="BJ31" s="247"/>
      <c r="BK31" s="643"/>
      <c r="BL31" s="84">
        <v>1.2446272876802331</v>
      </c>
      <c r="BM31" s="85"/>
      <c r="BN31" s="84"/>
      <c r="BO31" s="84"/>
      <c r="BP31" s="643"/>
      <c r="BQ31" s="1079">
        <v>1.6895815430259158</v>
      </c>
      <c r="BS31" s="197"/>
      <c r="BT31" s="818"/>
      <c r="BU31" s="781">
        <v>0.90050287066754453</v>
      </c>
      <c r="BV31" s="198">
        <v>2.9553964480008936</v>
      </c>
      <c r="BW31" s="247"/>
      <c r="BX31" s="247"/>
      <c r="BY31" s="643"/>
      <c r="BZ31" s="1078">
        <v>4.2616816780172879</v>
      </c>
      <c r="CA31" s="247"/>
      <c r="CB31" s="247"/>
      <c r="CC31" s="818"/>
      <c r="CD31" s="154">
        <v>2.1382650145376014</v>
      </c>
      <c r="CE31" s="87">
        <v>2.1290897219967988</v>
      </c>
    </row>
    <row r="32" spans="1:84" x14ac:dyDescent="0.3">
      <c r="A32" s="1090" t="s">
        <v>2776</v>
      </c>
      <c r="B32" s="413" t="s">
        <v>1694</v>
      </c>
      <c r="C32" s="332">
        <v>42744</v>
      </c>
      <c r="D32" s="326">
        <v>0.63888888888888895</v>
      </c>
      <c r="E32" s="1073" t="s">
        <v>1799</v>
      </c>
      <c r="F32" s="240" t="s">
        <v>1799</v>
      </c>
      <c r="G32" s="240">
        <v>125.7</v>
      </c>
      <c r="H32" s="239">
        <v>200.2</v>
      </c>
      <c r="I32" s="240">
        <v>74.499999999999986</v>
      </c>
      <c r="J32" s="136">
        <v>42</v>
      </c>
      <c r="K32" s="136">
        <v>1773.8095238095234</v>
      </c>
      <c r="L32" s="643"/>
      <c r="M32" s="240" t="s">
        <v>1799</v>
      </c>
      <c r="N32" s="7">
        <v>128.80000000000001</v>
      </c>
      <c r="O32" s="7">
        <v>204.3</v>
      </c>
      <c r="P32" s="7">
        <v>75.5</v>
      </c>
      <c r="Q32" s="7">
        <v>42</v>
      </c>
      <c r="R32" s="7">
        <v>1797.6190476190475</v>
      </c>
      <c r="S32" s="643"/>
      <c r="T32" s="240" t="s">
        <v>1799</v>
      </c>
      <c r="U32" s="602">
        <v>129.4</v>
      </c>
      <c r="V32" s="598">
        <v>189.6</v>
      </c>
      <c r="W32" s="138">
        <v>60.199999999999989</v>
      </c>
      <c r="X32" s="138">
        <v>34</v>
      </c>
      <c r="Y32" s="138">
        <v>1770.5882352941171</v>
      </c>
      <c r="Z32" s="643"/>
      <c r="AA32" s="138">
        <v>1780.6722689075625</v>
      </c>
      <c r="AB32" s="138">
        <v>14.764455846623617</v>
      </c>
      <c r="AC32" s="138">
        <v>0.82915065868249693</v>
      </c>
      <c r="AD32" s="535">
        <v>3</v>
      </c>
      <c r="AE32" s="643"/>
      <c r="AF32" s="535"/>
      <c r="AG32" s="86" t="s">
        <v>191</v>
      </c>
      <c r="AH32" s="86" t="s">
        <v>191</v>
      </c>
      <c r="AI32" s="86" t="s">
        <v>191</v>
      </c>
      <c r="AJ32" s="161" t="s">
        <v>2750</v>
      </c>
      <c r="AK32" s="643"/>
      <c r="AL32" s="86" t="s">
        <v>191</v>
      </c>
      <c r="AM32" s="86" t="s">
        <v>191</v>
      </c>
      <c r="AN32" s="86" t="s">
        <v>191</v>
      </c>
      <c r="AO32" s="161" t="s">
        <v>2750</v>
      </c>
      <c r="AP32" s="643"/>
      <c r="AQ32" s="801" t="s">
        <v>191</v>
      </c>
      <c r="AR32" s="247" t="s">
        <v>1799</v>
      </c>
      <c r="AS32" s="1078">
        <v>12.026110225826324</v>
      </c>
      <c r="AT32" s="198"/>
      <c r="AV32" s="643"/>
      <c r="AW32" s="124" t="s">
        <v>1799</v>
      </c>
      <c r="AX32" s="1080">
        <v>4.2044893012863717E-2</v>
      </c>
      <c r="AY32" s="199"/>
      <c r="AZ32" s="141"/>
      <c r="BA32" s="818"/>
      <c r="BB32" s="942"/>
      <c r="BC32" s="825">
        <v>0.34961340136872704</v>
      </c>
      <c r="BD32" s="67">
        <v>398.81861872071579</v>
      </c>
      <c r="BG32" s="818"/>
      <c r="BH32" s="1086">
        <v>707.42826415936474</v>
      </c>
      <c r="BI32" s="247"/>
      <c r="BJ32" s="247"/>
      <c r="BK32" s="643"/>
      <c r="BL32" s="85">
        <v>1.0678096281603933</v>
      </c>
      <c r="BM32" s="141">
        <v>1.590354765345281E-2</v>
      </c>
      <c r="BN32" s="197"/>
      <c r="BO32" s="197"/>
      <c r="BP32" s="643"/>
      <c r="BQ32" s="1079">
        <v>1.9195149268121356</v>
      </c>
      <c r="BR32" s="199">
        <v>2.8588520186563882E-2</v>
      </c>
      <c r="BS32" s="197"/>
      <c r="BT32" s="818"/>
      <c r="BU32" s="781">
        <v>0.26774317397356961</v>
      </c>
      <c r="BV32" s="198">
        <v>3.3474070996588048</v>
      </c>
      <c r="BW32" s="247"/>
      <c r="BX32" s="247"/>
      <c r="BY32" s="643"/>
      <c r="BZ32" s="1078">
        <v>5.9268796293958825</v>
      </c>
      <c r="CA32" s="247"/>
      <c r="CB32" s="247"/>
      <c r="CC32" s="818"/>
      <c r="CD32" s="154">
        <v>0.83933069885158074</v>
      </c>
      <c r="CE32" s="87">
        <v>0.83780645044466506</v>
      </c>
      <c r="CF32" s="141"/>
    </row>
    <row r="33" spans="1:84" x14ac:dyDescent="0.3">
      <c r="A33" s="1090" t="s">
        <v>2777</v>
      </c>
      <c r="B33" s="413" t="s">
        <v>1694</v>
      </c>
      <c r="C33" s="332">
        <v>42746</v>
      </c>
      <c r="D33" s="326">
        <v>0.60416666666666663</v>
      </c>
      <c r="E33" s="1073" t="s">
        <v>1810</v>
      </c>
      <c r="F33" s="240" t="s">
        <v>1810</v>
      </c>
      <c r="G33" s="240">
        <v>131.4</v>
      </c>
      <c r="H33" s="239">
        <v>173.7</v>
      </c>
      <c r="I33" s="240">
        <v>42.299999999999983</v>
      </c>
      <c r="J33" s="136">
        <v>28</v>
      </c>
      <c r="K33" s="136">
        <v>1510.7142857142851</v>
      </c>
      <c r="L33" s="643"/>
      <c r="M33" s="240" t="s">
        <v>1810</v>
      </c>
      <c r="N33" s="7">
        <v>127.8</v>
      </c>
      <c r="O33" s="7">
        <v>170.8</v>
      </c>
      <c r="P33" s="7">
        <v>43.000000000000014</v>
      </c>
      <c r="Q33" s="7">
        <v>26</v>
      </c>
      <c r="R33" s="7">
        <v>1653.8461538461545</v>
      </c>
      <c r="S33" s="643"/>
      <c r="T33" s="240" t="s">
        <v>1810</v>
      </c>
      <c r="U33" s="602">
        <v>129.1</v>
      </c>
      <c r="V33" s="598">
        <v>162.1</v>
      </c>
      <c r="W33" s="138">
        <v>33</v>
      </c>
      <c r="X33" s="138">
        <v>24</v>
      </c>
      <c r="Y33" s="138">
        <v>1375</v>
      </c>
      <c r="Z33" s="643"/>
      <c r="AA33" s="138">
        <v>1513.1868131868132</v>
      </c>
      <c r="AB33" s="138">
        <v>139.43951887027981</v>
      </c>
      <c r="AC33" s="138">
        <v>9.2149573109625731</v>
      </c>
      <c r="AD33" s="535">
        <v>3</v>
      </c>
      <c r="AE33" s="643"/>
      <c r="AF33" s="535"/>
      <c r="AG33" s="86" t="s">
        <v>191</v>
      </c>
      <c r="AH33" s="86" t="s">
        <v>191</v>
      </c>
      <c r="AI33" s="86" t="s">
        <v>191</v>
      </c>
      <c r="AJ33" s="161" t="s">
        <v>2750</v>
      </c>
      <c r="AK33" s="643"/>
      <c r="AL33" s="86" t="s">
        <v>191</v>
      </c>
      <c r="AM33" s="86" t="s">
        <v>191</v>
      </c>
      <c r="AN33" s="86" t="s">
        <v>191</v>
      </c>
      <c r="AO33" s="161" t="s">
        <v>2750</v>
      </c>
      <c r="AP33" s="643"/>
      <c r="AQ33" s="801" t="s">
        <v>191</v>
      </c>
      <c r="AR33" s="247" t="s">
        <v>1810</v>
      </c>
      <c r="AS33" s="1078">
        <v>9.0151261871298143</v>
      </c>
      <c r="AT33" s="198"/>
      <c r="AV33" s="643"/>
      <c r="AW33" s="124" t="s">
        <v>1810</v>
      </c>
      <c r="AX33" s="1080">
        <v>3.6106381786533207E-2</v>
      </c>
      <c r="AY33" s="124"/>
      <c r="AZ33" s="247"/>
      <c r="BA33" s="818"/>
      <c r="BB33" s="942"/>
      <c r="BC33" s="825">
        <v>0.40050888958248243</v>
      </c>
      <c r="BD33" s="67">
        <v>304.54390745346035</v>
      </c>
      <c r="BG33" s="818"/>
      <c r="BH33" s="1086">
        <v>460.07883161719167</v>
      </c>
      <c r="BI33" s="247"/>
      <c r="BJ33" s="247"/>
      <c r="BK33" s="643"/>
      <c r="BL33" s="85">
        <v>1.0336208646682659</v>
      </c>
      <c r="BM33" s="141"/>
      <c r="BN33" s="197"/>
      <c r="BO33" s="197"/>
      <c r="BP33" s="643"/>
      <c r="BQ33" s="1079">
        <v>1.7094498915667475</v>
      </c>
      <c r="BR33" s="199"/>
      <c r="BS33" s="197"/>
      <c r="BT33" s="818"/>
      <c r="BU33" s="781">
        <v>0.33939962001250057</v>
      </c>
      <c r="BV33" s="198">
        <v>4.1196840573182341</v>
      </c>
      <c r="BW33" s="247"/>
      <c r="BX33" s="247"/>
      <c r="BY33" s="643"/>
      <c r="BZ33" s="1078">
        <v>5.6645655788125717</v>
      </c>
      <c r="CA33" s="247"/>
      <c r="CB33" s="247"/>
      <c r="CC33" s="818"/>
      <c r="CD33" s="154">
        <v>1.3527389504410934</v>
      </c>
      <c r="CE33" s="87">
        <v>1.2312163024109246</v>
      </c>
      <c r="CF33" s="141"/>
    </row>
    <row r="34" spans="1:84" x14ac:dyDescent="0.3">
      <c r="A34" s="1090" t="s">
        <v>2778</v>
      </c>
      <c r="B34" s="413" t="s">
        <v>1694</v>
      </c>
      <c r="C34" s="332">
        <v>42749</v>
      </c>
      <c r="D34" s="326">
        <v>0.58333333333333337</v>
      </c>
      <c r="E34" s="1073" t="s">
        <v>1814</v>
      </c>
      <c r="F34" s="240" t="s">
        <v>1814</v>
      </c>
      <c r="G34" s="240">
        <v>127.8</v>
      </c>
      <c r="H34" s="239">
        <v>160.80000000000001</v>
      </c>
      <c r="I34" s="240">
        <v>33.000000000000014</v>
      </c>
      <c r="J34" s="136">
        <v>48</v>
      </c>
      <c r="K34" s="136">
        <v>687.50000000000023</v>
      </c>
      <c r="L34" s="643"/>
      <c r="M34" s="240" t="s">
        <v>1814</v>
      </c>
      <c r="N34" s="7">
        <v>125.7</v>
      </c>
      <c r="O34" s="7">
        <v>168.2</v>
      </c>
      <c r="P34" s="7">
        <v>42.499999999999986</v>
      </c>
      <c r="Q34" s="7">
        <v>60</v>
      </c>
      <c r="R34" s="7">
        <v>708.33333333333314</v>
      </c>
      <c r="S34" s="643"/>
      <c r="T34" s="240" t="s">
        <v>1814</v>
      </c>
      <c r="U34" s="602">
        <v>127</v>
      </c>
      <c r="V34" s="598">
        <v>162.20000000000002</v>
      </c>
      <c r="W34" s="138">
        <v>35.200000000000017</v>
      </c>
      <c r="X34" s="138">
        <v>50</v>
      </c>
      <c r="Y34" s="138">
        <v>704.00000000000034</v>
      </c>
      <c r="Z34" s="643"/>
      <c r="AA34" s="138">
        <v>699.94444444444468</v>
      </c>
      <c r="AB34" s="138">
        <v>10.99284278940573</v>
      </c>
      <c r="AC34" s="138">
        <v>1.5705307580705061</v>
      </c>
      <c r="AD34" s="535">
        <v>3</v>
      </c>
      <c r="AE34" s="643"/>
      <c r="AF34" s="535"/>
      <c r="AG34" s="86" t="s">
        <v>191</v>
      </c>
      <c r="AH34" s="86" t="s">
        <v>191</v>
      </c>
      <c r="AI34" s="86" t="s">
        <v>191</v>
      </c>
      <c r="AJ34" s="161" t="s">
        <v>2750</v>
      </c>
      <c r="AK34" s="643"/>
      <c r="AL34" s="86" t="s">
        <v>191</v>
      </c>
      <c r="AM34" s="86" t="s">
        <v>191</v>
      </c>
      <c r="AN34" s="86" t="s">
        <v>191</v>
      </c>
      <c r="AO34" s="161" t="s">
        <v>2750</v>
      </c>
      <c r="AP34" s="643"/>
      <c r="AQ34" s="801" t="s">
        <v>191</v>
      </c>
      <c r="AR34" s="247" t="s">
        <v>1814</v>
      </c>
      <c r="AS34" s="1078">
        <v>2.7383646414162133</v>
      </c>
      <c r="AT34" s="198"/>
      <c r="AV34" s="643"/>
      <c r="AW34" s="124" t="s">
        <v>1814</v>
      </c>
      <c r="AX34" s="1080">
        <v>3.0234093898669524E-2</v>
      </c>
      <c r="AY34" s="124"/>
      <c r="AZ34" s="247"/>
      <c r="BA34" s="818"/>
      <c r="BB34" s="942"/>
      <c r="BC34" s="825">
        <v>1.1040930576372476</v>
      </c>
      <c r="BD34" s="616">
        <v>148.69395485288399</v>
      </c>
      <c r="BG34" s="818"/>
      <c r="BH34" s="1086">
        <v>102.2270939613578</v>
      </c>
      <c r="BI34" s="247"/>
      <c r="BJ34" s="247"/>
      <c r="BK34" s="643"/>
      <c r="BL34" s="85">
        <v>1.0056744520281462</v>
      </c>
      <c r="BM34" s="141"/>
      <c r="BN34" s="197"/>
      <c r="BO34" s="197"/>
      <c r="BP34" s="643"/>
      <c r="BQ34" s="1079">
        <v>0.71235273685326994</v>
      </c>
      <c r="BR34" s="199"/>
      <c r="BS34" s="197"/>
      <c r="BT34" s="818"/>
      <c r="BU34" s="781">
        <v>0.67633849205446739</v>
      </c>
      <c r="BV34" s="198">
        <v>4.0283275727157184</v>
      </c>
      <c r="BW34" s="247"/>
      <c r="BX34" s="247"/>
      <c r="BY34" s="643"/>
      <c r="BZ34" s="1078">
        <v>2.8359426111918671</v>
      </c>
      <c r="CA34" s="247"/>
      <c r="CB34" s="247"/>
      <c r="CC34" s="818"/>
      <c r="CD34" s="154">
        <v>2.7091401104377759</v>
      </c>
      <c r="CE34" s="87">
        <v>2.7741594730882824</v>
      </c>
      <c r="CF34" s="141"/>
    </row>
    <row r="35" spans="1:84" x14ac:dyDescent="0.3">
      <c r="A35" s="1090" t="s">
        <v>2779</v>
      </c>
      <c r="B35" s="413" t="s">
        <v>1694</v>
      </c>
      <c r="C35" s="332">
        <v>42754</v>
      </c>
      <c r="D35" s="326">
        <v>0.47222222222222227</v>
      </c>
      <c r="E35" s="1073" t="s">
        <v>1818</v>
      </c>
      <c r="F35" s="240" t="s">
        <v>1818</v>
      </c>
      <c r="G35" s="240">
        <v>129.69999999999999</v>
      </c>
      <c r="H35" s="239">
        <v>252.5</v>
      </c>
      <c r="I35" s="240">
        <v>122.80000000000001</v>
      </c>
      <c r="J35" s="136">
        <v>46</v>
      </c>
      <c r="K35" s="136">
        <v>2669.5652173913045</v>
      </c>
      <c r="L35" s="643"/>
      <c r="M35" s="240" t="s">
        <v>1818</v>
      </c>
      <c r="N35" s="7">
        <v>127.7</v>
      </c>
      <c r="O35" s="7">
        <v>230.5</v>
      </c>
      <c r="P35" s="7">
        <v>102.8</v>
      </c>
      <c r="Q35" s="7">
        <v>44</v>
      </c>
      <c r="R35" s="7">
        <v>2336.3636363636365</v>
      </c>
      <c r="S35" s="643"/>
      <c r="T35" s="240" t="s">
        <v>1818</v>
      </c>
      <c r="U35" s="138">
        <v>128</v>
      </c>
      <c r="V35" s="600">
        <v>233.2</v>
      </c>
      <c r="W35" s="138">
        <v>105.19999999999999</v>
      </c>
      <c r="X35" s="138">
        <v>40</v>
      </c>
      <c r="Y35" s="138">
        <v>2629.9999999999995</v>
      </c>
      <c r="Z35" s="643"/>
      <c r="AA35" s="138">
        <v>2545.3096179183135</v>
      </c>
      <c r="AB35" s="138">
        <v>182.03068151465808</v>
      </c>
      <c r="AC35" s="138">
        <v>7.151612528126627</v>
      </c>
      <c r="AD35" s="535">
        <v>3</v>
      </c>
      <c r="AE35" s="643"/>
      <c r="AF35" s="535"/>
      <c r="AG35" s="86" t="s">
        <v>191</v>
      </c>
      <c r="AH35" s="86" t="s">
        <v>191</v>
      </c>
      <c r="AI35" s="86" t="s">
        <v>191</v>
      </c>
      <c r="AJ35" s="161" t="s">
        <v>2750</v>
      </c>
      <c r="AK35" s="643"/>
      <c r="AL35" s="86" t="s">
        <v>191</v>
      </c>
      <c r="AM35" s="86" t="s">
        <v>191</v>
      </c>
      <c r="AN35" s="86" t="s">
        <v>191</v>
      </c>
      <c r="AO35" s="161" t="s">
        <v>2750</v>
      </c>
      <c r="AP35" s="643"/>
      <c r="AQ35" s="801" t="s">
        <v>191</v>
      </c>
      <c r="AR35" s="247" t="s">
        <v>1818</v>
      </c>
      <c r="AS35" s="1078">
        <v>3.4425725809388146</v>
      </c>
      <c r="AT35" s="198"/>
      <c r="AV35" s="643"/>
      <c r="AW35" s="247" t="s">
        <v>1818</v>
      </c>
      <c r="AX35" s="1082">
        <v>2.3208008361346122E-2</v>
      </c>
      <c r="AY35" s="247"/>
      <c r="AZ35" s="247"/>
      <c r="BA35" s="818"/>
      <c r="BB35" s="942"/>
      <c r="BC35" s="825">
        <v>0.67414724935202763</v>
      </c>
      <c r="BD35" s="154">
        <v>170.52776023711789</v>
      </c>
      <c r="BE35" s="614"/>
      <c r="BF35" s="154"/>
      <c r="BG35" s="818"/>
      <c r="BH35" s="1087">
        <v>455.23497732865388</v>
      </c>
      <c r="BI35" s="247"/>
      <c r="BJ35" s="247"/>
      <c r="BK35" s="818"/>
      <c r="BL35" s="198">
        <v>0.7413341422821359</v>
      </c>
      <c r="BM35" s="85"/>
      <c r="BN35" s="198"/>
      <c r="BO35" s="247"/>
      <c r="BP35" s="643"/>
      <c r="BQ35" s="1078">
        <v>1.7320261324228083</v>
      </c>
      <c r="BR35" s="85"/>
      <c r="BS35" s="247"/>
      <c r="BT35" s="818"/>
      <c r="BU35" s="781">
        <v>0.43472930228563073</v>
      </c>
      <c r="BV35" s="198">
        <v>3.6169768921634931</v>
      </c>
      <c r="BW35" s="247"/>
      <c r="BX35" s="247"/>
      <c r="BY35" s="643"/>
      <c r="BZ35" s="1078">
        <v>9.5126492263899873</v>
      </c>
      <c r="CA35" s="247"/>
      <c r="CB35" s="247"/>
      <c r="CC35" s="818"/>
      <c r="CD35" s="154">
        <v>2.1210487296227356</v>
      </c>
      <c r="CE35" s="87">
        <v>2.089612991121812</v>
      </c>
      <c r="CF35" s="141"/>
    </row>
    <row r="36" spans="1:84" x14ac:dyDescent="0.3">
      <c r="A36" s="1090" t="s">
        <v>2780</v>
      </c>
      <c r="B36" s="413" t="s">
        <v>1694</v>
      </c>
      <c r="C36" s="332">
        <v>42754</v>
      </c>
      <c r="D36" s="326">
        <v>0.65277777777777779</v>
      </c>
      <c r="E36" s="1073" t="s">
        <v>1822</v>
      </c>
      <c r="F36" s="240" t="s">
        <v>1822</v>
      </c>
      <c r="G36" s="240">
        <v>128.4</v>
      </c>
      <c r="H36" s="239">
        <v>239.8</v>
      </c>
      <c r="I36" s="240">
        <v>111.4</v>
      </c>
      <c r="J36" s="136">
        <v>52</v>
      </c>
      <c r="K36" s="136">
        <v>2142.3076923076924</v>
      </c>
      <c r="L36" s="643"/>
      <c r="M36" s="240" t="s">
        <v>1822</v>
      </c>
      <c r="N36" s="7">
        <v>129</v>
      </c>
      <c r="O36" s="7">
        <v>223.89999999999998</v>
      </c>
      <c r="P36" s="7">
        <v>94.899999999999977</v>
      </c>
      <c r="Q36" s="7">
        <v>44</v>
      </c>
      <c r="R36" s="7">
        <v>2156.8181818181815</v>
      </c>
      <c r="S36" s="643"/>
      <c r="T36" s="240" t="s">
        <v>1822</v>
      </c>
      <c r="U36" s="138">
        <v>129.1</v>
      </c>
      <c r="V36" s="600">
        <v>223.20000000000002</v>
      </c>
      <c r="W36" s="138">
        <v>94.100000000000023</v>
      </c>
      <c r="X36" s="138">
        <v>42</v>
      </c>
      <c r="Y36" s="138">
        <v>2240.4761904761908</v>
      </c>
      <c r="Z36" s="643"/>
      <c r="AA36" s="138">
        <v>2179.8673548673546</v>
      </c>
      <c r="AB36" s="138">
        <v>52.987845699298589</v>
      </c>
      <c r="AC36" s="138">
        <v>2.430783028195902</v>
      </c>
      <c r="AD36" s="535">
        <v>3</v>
      </c>
      <c r="AE36" s="643"/>
      <c r="AF36" s="535"/>
      <c r="AG36" s="86" t="s">
        <v>191</v>
      </c>
      <c r="AH36" s="86" t="s">
        <v>191</v>
      </c>
      <c r="AI36" s="86" t="s">
        <v>191</v>
      </c>
      <c r="AJ36" s="161" t="s">
        <v>2750</v>
      </c>
      <c r="AK36" s="643"/>
      <c r="AL36" s="86" t="s">
        <v>191</v>
      </c>
      <c r="AM36" s="86" t="s">
        <v>191</v>
      </c>
      <c r="AN36" s="86" t="s">
        <v>191</v>
      </c>
      <c r="AO36" s="161" t="s">
        <v>2750</v>
      </c>
      <c r="AP36" s="643"/>
      <c r="AQ36" s="801" t="s">
        <v>191</v>
      </c>
      <c r="AR36" s="247" t="s">
        <v>1822</v>
      </c>
      <c r="AS36" s="1078">
        <v>6.6688868913647426</v>
      </c>
      <c r="AT36" s="198"/>
      <c r="AV36" s="643"/>
      <c r="AW36" s="247" t="s">
        <v>1822</v>
      </c>
      <c r="AX36" s="1082">
        <v>4.0498957668853156E-2</v>
      </c>
      <c r="AY36" s="247"/>
      <c r="AZ36" s="247"/>
      <c r="BA36" s="818"/>
      <c r="BB36" s="942"/>
      <c r="BC36" s="825">
        <v>0.60728211961869571</v>
      </c>
      <c r="BD36" s="154">
        <v>281.64219487024423</v>
      </c>
      <c r="BE36" s="614"/>
      <c r="BF36" s="154"/>
      <c r="BG36" s="818"/>
      <c r="BH36" s="1087">
        <v>603.36424054894633</v>
      </c>
      <c r="BI36" s="247"/>
      <c r="BJ36" s="247"/>
      <c r="BK36" s="643"/>
      <c r="BL36" s="198">
        <v>0.75788356697448567</v>
      </c>
      <c r="BM36" s="85">
        <v>4.9464591488119047E-2</v>
      </c>
      <c r="BN36" s="198"/>
      <c r="BO36" s="247"/>
      <c r="BP36" s="643"/>
      <c r="BQ36" s="1078">
        <v>1.6346170569517882</v>
      </c>
      <c r="BR36" s="85">
        <v>0.10668613027778406</v>
      </c>
      <c r="BS36" s="247"/>
      <c r="BT36" s="818"/>
      <c r="BU36" s="781">
        <v>0.26909446836389389</v>
      </c>
      <c r="BV36" s="198">
        <v>3.8701806290395813</v>
      </c>
      <c r="BW36" s="247"/>
      <c r="BX36" s="247"/>
      <c r="BY36" s="643"/>
      <c r="BZ36" s="1078">
        <v>8.6710475522053496</v>
      </c>
      <c r="CA36" s="247"/>
      <c r="CB36" s="247"/>
      <c r="CC36" s="818"/>
      <c r="CD36" s="154">
        <v>1.3741480145837586</v>
      </c>
      <c r="CE36" s="87">
        <v>1.4371165822350278</v>
      </c>
      <c r="CF36" s="141"/>
    </row>
    <row r="37" spans="1:84" x14ac:dyDescent="0.3">
      <c r="A37" s="1090" t="s">
        <v>2781</v>
      </c>
      <c r="B37" s="413" t="s">
        <v>1694</v>
      </c>
      <c r="C37" s="332">
        <v>42755</v>
      </c>
      <c r="D37" s="326">
        <v>0.63194444444444442</v>
      </c>
      <c r="E37" s="1073" t="s">
        <v>1826</v>
      </c>
      <c r="F37" s="240" t="s">
        <v>1826</v>
      </c>
      <c r="G37" s="240">
        <v>128.4</v>
      </c>
      <c r="H37" s="239">
        <v>206.8</v>
      </c>
      <c r="I37" s="240">
        <v>78.400000000000006</v>
      </c>
      <c r="J37" s="136">
        <v>42</v>
      </c>
      <c r="K37" s="136">
        <v>1866.6666666666667</v>
      </c>
      <c r="L37" s="643"/>
      <c r="M37" s="240" t="s">
        <v>1826</v>
      </c>
      <c r="N37" s="7">
        <v>126.9</v>
      </c>
      <c r="O37" s="7">
        <v>232.3</v>
      </c>
      <c r="P37" s="7">
        <v>105.4</v>
      </c>
      <c r="Q37" s="7">
        <v>54</v>
      </c>
      <c r="R37" s="7">
        <v>1951.851851851852</v>
      </c>
      <c r="S37" s="643"/>
      <c r="T37" s="240" t="s">
        <v>1826</v>
      </c>
      <c r="U37" s="138">
        <v>128.1</v>
      </c>
      <c r="V37" s="600">
        <v>211.4</v>
      </c>
      <c r="W37" s="138">
        <v>83.300000000000011</v>
      </c>
      <c r="X37" s="138">
        <v>46</v>
      </c>
      <c r="Y37" s="138">
        <v>1810.8695652173915</v>
      </c>
      <c r="Z37" s="643"/>
      <c r="AA37" s="138">
        <v>1876.4626945786367</v>
      </c>
      <c r="AB37" s="138">
        <v>70.999809213189891</v>
      </c>
      <c r="AC37" s="138">
        <v>3.7837048089641363</v>
      </c>
      <c r="AD37" s="535">
        <v>3</v>
      </c>
      <c r="AE37" s="643"/>
      <c r="AF37" s="535"/>
      <c r="AG37" s="86" t="s">
        <v>191</v>
      </c>
      <c r="AH37" s="86" t="s">
        <v>191</v>
      </c>
      <c r="AI37" s="86" t="s">
        <v>191</v>
      </c>
      <c r="AJ37" s="161" t="s">
        <v>2750</v>
      </c>
      <c r="AK37" s="643"/>
      <c r="AL37" s="86" t="s">
        <v>191</v>
      </c>
      <c r="AM37" s="86" t="s">
        <v>191</v>
      </c>
      <c r="AN37" s="86" t="s">
        <v>191</v>
      </c>
      <c r="AO37" s="161" t="s">
        <v>2750</v>
      </c>
      <c r="AP37" s="643"/>
      <c r="AQ37" s="801" t="s">
        <v>191</v>
      </c>
      <c r="AR37" s="247" t="s">
        <v>1826</v>
      </c>
      <c r="AS37" s="1078">
        <v>4.6997330427995507</v>
      </c>
      <c r="AT37" s="198">
        <v>3.2043609126075179E-2</v>
      </c>
      <c r="AV37" s="643"/>
      <c r="AW37" s="247" t="s">
        <v>1826</v>
      </c>
      <c r="AX37" s="1082">
        <v>2.1660953494171891E-2</v>
      </c>
      <c r="AY37" s="247"/>
      <c r="AZ37" s="247"/>
      <c r="BA37" s="818"/>
      <c r="BB37" s="942"/>
      <c r="BC37" s="825">
        <v>0.4608975296449781</v>
      </c>
      <c r="BD37" s="154">
        <v>216.6399405659545</v>
      </c>
      <c r="BE37" s="614"/>
      <c r="BF37" s="154"/>
      <c r="BG37" s="818"/>
      <c r="BH37" s="1087">
        <v>404.3945557231151</v>
      </c>
      <c r="BI37" s="247"/>
      <c r="BJ37" s="247"/>
      <c r="BK37" s="643"/>
      <c r="BL37" s="198">
        <v>0.65566068943591238</v>
      </c>
      <c r="BM37" s="85"/>
      <c r="BN37" s="198"/>
      <c r="BO37" s="247"/>
      <c r="BP37" s="643"/>
      <c r="BQ37" s="1078">
        <v>1.2797525308619475</v>
      </c>
      <c r="BR37" s="85"/>
      <c r="BS37" s="247"/>
      <c r="BT37" s="818"/>
      <c r="BU37" s="781">
        <v>0.30264995813932155</v>
      </c>
      <c r="BV37" s="198">
        <v>3.2697827786721669</v>
      </c>
      <c r="BW37" s="247"/>
      <c r="BX37" s="247"/>
      <c r="BY37" s="643"/>
      <c r="BZ37" s="1078">
        <v>5.9211501187693818</v>
      </c>
      <c r="CA37" s="247"/>
      <c r="CB37" s="247"/>
      <c r="CC37" s="818"/>
      <c r="CD37" s="154">
        <v>1.5093166893095156</v>
      </c>
      <c r="CE37" s="87">
        <v>1.4642012447921118</v>
      </c>
      <c r="CF37" s="141"/>
    </row>
    <row r="38" spans="1:84" x14ac:dyDescent="0.3">
      <c r="A38" s="1090" t="s">
        <v>2782</v>
      </c>
      <c r="B38" s="413" t="s">
        <v>1694</v>
      </c>
      <c r="C38" s="332">
        <v>42756</v>
      </c>
      <c r="D38" s="326">
        <v>0.56944444444444442</v>
      </c>
      <c r="E38" s="1073" t="s">
        <v>1832</v>
      </c>
      <c r="F38" s="240" t="s">
        <v>1832</v>
      </c>
      <c r="G38" s="240">
        <v>128.30000000000001</v>
      </c>
      <c r="H38" s="239">
        <v>216.9</v>
      </c>
      <c r="I38" s="240">
        <v>88.6</v>
      </c>
      <c r="J38" s="136">
        <v>98</v>
      </c>
      <c r="K38" s="136">
        <v>904.08163265306109</v>
      </c>
      <c r="L38" s="643"/>
      <c r="M38" s="240" t="s">
        <v>1832</v>
      </c>
      <c r="N38" s="7">
        <v>127.8</v>
      </c>
      <c r="O38" s="7">
        <v>225.1</v>
      </c>
      <c r="P38" s="7">
        <v>97.3</v>
      </c>
      <c r="Q38" s="7">
        <v>104</v>
      </c>
      <c r="R38" s="7">
        <v>935.57692307692309</v>
      </c>
      <c r="S38" s="643"/>
      <c r="T38" s="240" t="s">
        <v>1832</v>
      </c>
      <c r="U38" s="138">
        <v>128.4</v>
      </c>
      <c r="V38" s="600">
        <v>210.60000000000002</v>
      </c>
      <c r="W38" s="138">
        <v>82.200000000000017</v>
      </c>
      <c r="X38" s="138">
        <v>86</v>
      </c>
      <c r="Y38" s="138">
        <v>955.81395348837236</v>
      </c>
      <c r="Z38" s="643"/>
      <c r="AA38" s="138">
        <v>931.82416973945203</v>
      </c>
      <c r="AB38" s="138">
        <v>26.069534383276189</v>
      </c>
      <c r="AC38" s="138">
        <v>2.7976881508198601</v>
      </c>
      <c r="AD38" s="535">
        <v>3</v>
      </c>
      <c r="AE38" s="643"/>
      <c r="AF38" s="535"/>
      <c r="AG38" s="86" t="s">
        <v>191</v>
      </c>
      <c r="AH38" s="86" t="s">
        <v>191</v>
      </c>
      <c r="AI38" s="86" t="s">
        <v>191</v>
      </c>
      <c r="AJ38" s="161" t="s">
        <v>2750</v>
      </c>
      <c r="AK38" s="643"/>
      <c r="AL38" s="86" t="s">
        <v>191</v>
      </c>
      <c r="AM38" s="86" t="s">
        <v>191</v>
      </c>
      <c r="AN38" s="86" t="s">
        <v>191</v>
      </c>
      <c r="AO38" s="161" t="s">
        <v>2750</v>
      </c>
      <c r="AP38" s="643"/>
      <c r="AQ38" s="801" t="s">
        <v>191</v>
      </c>
      <c r="AR38" s="247" t="s">
        <v>1832</v>
      </c>
      <c r="AS38" s="1078">
        <v>3.9950776245994684</v>
      </c>
      <c r="AT38" s="198"/>
      <c r="AV38" s="643"/>
      <c r="AW38" s="247" t="s">
        <v>1832</v>
      </c>
      <c r="AX38" s="1082">
        <v>2.5813846259331603E-2</v>
      </c>
      <c r="AY38" s="247"/>
      <c r="AZ38" s="247"/>
      <c r="BA38" s="818"/>
      <c r="BB38" s="942"/>
      <c r="BC38" s="825">
        <v>0.64614129398598619</v>
      </c>
      <c r="BD38" s="154">
        <v>225.90084136157429</v>
      </c>
      <c r="BE38" s="614"/>
      <c r="BF38" s="615"/>
      <c r="BG38" s="818"/>
      <c r="BH38" s="1087">
        <v>204.23280147587224</v>
      </c>
      <c r="BI38" s="247"/>
      <c r="BJ38" s="247"/>
      <c r="BK38" s="643"/>
      <c r="BL38" s="198">
        <v>0.94433362413270039</v>
      </c>
      <c r="BM38" s="85"/>
      <c r="BN38" s="198"/>
      <c r="BO38" s="247"/>
      <c r="BP38" s="643"/>
      <c r="BQ38" s="1078">
        <v>0.88349674642415144</v>
      </c>
      <c r="BR38" s="85"/>
      <c r="BS38" s="247"/>
      <c r="BT38" s="818"/>
      <c r="BU38" s="781">
        <v>0.41803014917558928</v>
      </c>
      <c r="BV38" s="198">
        <v>3.5121031304910737</v>
      </c>
      <c r="BW38" s="247"/>
      <c r="BX38" s="247"/>
      <c r="BY38" s="643"/>
      <c r="BZ38" s="1078">
        <v>3.3569171782135623</v>
      </c>
      <c r="CA38" s="247"/>
      <c r="CB38" s="247"/>
      <c r="CC38" s="818"/>
      <c r="CD38" s="154">
        <v>1.5547100707206494</v>
      </c>
      <c r="CE38" s="87">
        <v>1.6436719047846697</v>
      </c>
      <c r="CF38" s="141"/>
    </row>
    <row r="39" spans="1:84" x14ac:dyDescent="0.3">
      <c r="A39" s="1090" t="s">
        <v>2783</v>
      </c>
      <c r="B39" s="413" t="s">
        <v>1694</v>
      </c>
      <c r="C39" s="332">
        <v>42759</v>
      </c>
      <c r="D39" s="326">
        <v>0.54861111111111105</v>
      </c>
      <c r="E39" s="1073" t="s">
        <v>1838</v>
      </c>
      <c r="F39" s="240" t="s">
        <v>1838</v>
      </c>
      <c r="G39" s="240">
        <v>128.30000000000001</v>
      </c>
      <c r="H39" s="239">
        <v>207.1</v>
      </c>
      <c r="I39" s="240">
        <v>78.799999999999983</v>
      </c>
      <c r="J39" s="136">
        <v>112</v>
      </c>
      <c r="K39" s="136">
        <v>703.57142857142844</v>
      </c>
      <c r="L39" s="643"/>
      <c r="M39" s="240" t="s">
        <v>1838</v>
      </c>
      <c r="N39" s="7">
        <v>127.7</v>
      </c>
      <c r="O39" s="7">
        <v>205.2</v>
      </c>
      <c r="P39" s="7">
        <v>77.499999999999986</v>
      </c>
      <c r="Q39" s="7">
        <v>108</v>
      </c>
      <c r="R39" s="7">
        <v>717.5925925925925</v>
      </c>
      <c r="S39" s="643"/>
      <c r="T39" s="240" t="s">
        <v>1838</v>
      </c>
      <c r="U39" s="138">
        <v>126.9</v>
      </c>
      <c r="V39" s="600">
        <v>203.9</v>
      </c>
      <c r="W39" s="138">
        <v>77</v>
      </c>
      <c r="X39" s="138">
        <v>110</v>
      </c>
      <c r="Y39" s="138">
        <v>700</v>
      </c>
      <c r="Z39" s="643"/>
      <c r="AA39" s="138">
        <v>707.05467372134035</v>
      </c>
      <c r="AB39" s="138">
        <v>9.2991707217914605</v>
      </c>
      <c r="AC39" s="138">
        <v>1.3151982537430178</v>
      </c>
      <c r="AD39" s="535">
        <v>3</v>
      </c>
      <c r="AE39" s="643"/>
      <c r="AF39" s="535"/>
      <c r="AG39" s="86" t="s">
        <v>191</v>
      </c>
      <c r="AH39" s="86" t="s">
        <v>191</v>
      </c>
      <c r="AI39" s="86" t="s">
        <v>191</v>
      </c>
      <c r="AJ39" s="161" t="s">
        <v>2750</v>
      </c>
      <c r="AK39" s="643"/>
      <c r="AL39" s="86" t="s">
        <v>191</v>
      </c>
      <c r="AM39" s="86" t="s">
        <v>191</v>
      </c>
      <c r="AN39" s="86" t="s">
        <v>191</v>
      </c>
      <c r="AO39" s="161" t="s">
        <v>2750</v>
      </c>
      <c r="AP39" s="643"/>
      <c r="AQ39" s="801" t="s">
        <v>191</v>
      </c>
      <c r="AR39" s="247" t="s">
        <v>1838</v>
      </c>
      <c r="AS39" s="1078">
        <v>1.6353959599654655</v>
      </c>
      <c r="AT39" s="198"/>
      <c r="AV39" s="643"/>
      <c r="AW39" s="247" t="s">
        <v>1838</v>
      </c>
      <c r="AX39" s="1082">
        <v>1.6842616709857476E-2</v>
      </c>
      <c r="AY39" s="247"/>
      <c r="AZ39" s="247"/>
      <c r="BA39" s="818"/>
      <c r="BB39" s="942"/>
      <c r="BC39" s="825">
        <v>1.0298800487567024</v>
      </c>
      <c r="BD39" s="154">
        <v>255.15787322678469</v>
      </c>
      <c r="BE39" s="614"/>
      <c r="BF39" s="615"/>
      <c r="BG39" s="818"/>
      <c r="BH39" s="1087">
        <v>179.52178937741633</v>
      </c>
      <c r="BI39" s="247"/>
      <c r="BJ39" s="247"/>
      <c r="BK39" s="643"/>
      <c r="BL39" s="198">
        <v>0.84610156221241317</v>
      </c>
      <c r="BM39" s="85"/>
      <c r="BN39" s="85"/>
      <c r="BO39" s="247"/>
      <c r="BP39" s="643"/>
      <c r="BQ39" s="1078">
        <v>0.60715621362464822</v>
      </c>
      <c r="BR39" s="141"/>
      <c r="BS39" s="247"/>
      <c r="BT39" s="818"/>
      <c r="BU39" s="781">
        <v>0.33159923756708726</v>
      </c>
      <c r="BV39" s="198">
        <v>3.5108137529937626</v>
      </c>
      <c r="BW39" s="247"/>
      <c r="BX39" s="247"/>
      <c r="BY39" s="643"/>
      <c r="BZ39" s="1078">
        <v>2.457569627095634</v>
      </c>
      <c r="CA39" s="247"/>
      <c r="CB39" s="247"/>
      <c r="CC39" s="818"/>
      <c r="CD39" s="154">
        <v>1.3759378492206455</v>
      </c>
      <c r="CE39" s="87">
        <v>1.3689533931332316</v>
      </c>
      <c r="CF39" s="141"/>
    </row>
    <row r="40" spans="1:84" x14ac:dyDescent="0.3">
      <c r="A40" s="1090" t="s">
        <v>2784</v>
      </c>
      <c r="B40" s="413" t="s">
        <v>1694</v>
      </c>
      <c r="C40" s="332">
        <v>42768</v>
      </c>
      <c r="D40" s="326">
        <v>0.52777777777777779</v>
      </c>
      <c r="E40" s="1073" t="s">
        <v>1848</v>
      </c>
      <c r="F40" s="240" t="s">
        <v>1848</v>
      </c>
      <c r="G40" s="240">
        <v>128.30000000000001</v>
      </c>
      <c r="H40" s="239">
        <v>181.9</v>
      </c>
      <c r="I40" s="240">
        <v>53.599999999999994</v>
      </c>
      <c r="J40" s="136">
        <v>120</v>
      </c>
      <c r="K40" s="136">
        <v>446.66666666666663</v>
      </c>
      <c r="L40" s="643"/>
      <c r="M40" s="240" t="s">
        <v>1848</v>
      </c>
      <c r="N40" s="7">
        <v>126.9</v>
      </c>
      <c r="O40" s="7">
        <v>179.60000000000002</v>
      </c>
      <c r="P40" s="7">
        <v>52.700000000000017</v>
      </c>
      <c r="Q40" s="7">
        <v>120</v>
      </c>
      <c r="R40" s="7">
        <v>439.1666666666668</v>
      </c>
      <c r="S40" s="643"/>
      <c r="T40" s="240" t="s">
        <v>1848</v>
      </c>
      <c r="U40" s="138">
        <v>128.4</v>
      </c>
      <c r="V40" s="600">
        <v>182.10000000000002</v>
      </c>
      <c r="W40" s="138">
        <v>53.700000000000017</v>
      </c>
      <c r="X40" s="138">
        <v>122</v>
      </c>
      <c r="Y40" s="138">
        <v>440.16393442622967</v>
      </c>
      <c r="Z40" s="643"/>
      <c r="AA40" s="138">
        <v>441.99908925318772</v>
      </c>
      <c r="AB40" s="138">
        <v>4.0728791940321374</v>
      </c>
      <c r="AC40" s="138">
        <v>0.92146777969922333</v>
      </c>
      <c r="AD40" s="535">
        <v>3</v>
      </c>
      <c r="AE40" s="643"/>
      <c r="AF40" s="535"/>
      <c r="AG40" s="86" t="s">
        <v>191</v>
      </c>
      <c r="AH40" s="86" t="s">
        <v>191</v>
      </c>
      <c r="AI40" s="86" t="s">
        <v>191</v>
      </c>
      <c r="AJ40" s="161" t="s">
        <v>2750</v>
      </c>
      <c r="AK40" s="643"/>
      <c r="AL40" s="86" t="s">
        <v>191</v>
      </c>
      <c r="AM40" s="86" t="s">
        <v>191</v>
      </c>
      <c r="AN40" s="86" t="s">
        <v>191</v>
      </c>
      <c r="AO40" s="161" t="s">
        <v>2750</v>
      </c>
      <c r="AP40" s="643"/>
      <c r="AQ40" s="801" t="s">
        <v>191</v>
      </c>
      <c r="AR40" s="247" t="s">
        <v>1848</v>
      </c>
      <c r="AS40" s="1078">
        <v>1.6542086968392229</v>
      </c>
      <c r="AT40" s="198"/>
      <c r="AV40" s="643"/>
      <c r="AW40" s="247" t="s">
        <v>1848</v>
      </c>
      <c r="AX40" s="1082">
        <v>1.1547107466855059E-2</v>
      </c>
      <c r="AY40" s="612">
        <v>1.4047691575458836E-3</v>
      </c>
      <c r="AZ40" s="247"/>
      <c r="BA40" s="818"/>
      <c r="BB40" s="942"/>
      <c r="BC40" s="825">
        <v>0.69804417598085899</v>
      </c>
      <c r="BD40" s="154">
        <v>1123.4574500602541</v>
      </c>
      <c r="BE40" s="614"/>
      <c r="BF40" s="615"/>
      <c r="BG40" s="818"/>
      <c r="BH40" s="1087">
        <v>501.81099436024675</v>
      </c>
      <c r="BI40" s="247"/>
      <c r="BJ40" s="247"/>
      <c r="BK40" s="643"/>
      <c r="BL40" s="198">
        <v>0.97862781329896009</v>
      </c>
      <c r="BM40" s="85"/>
      <c r="BN40" s="85"/>
      <c r="BO40" s="247"/>
      <c r="BP40" s="643"/>
      <c r="BQ40" s="1078">
        <v>0.42978071467379325</v>
      </c>
      <c r="BR40" s="141"/>
      <c r="BS40" s="247"/>
      <c r="BT40" s="818"/>
      <c r="BU40" s="781">
        <v>8.7108578366405745E-2</v>
      </c>
      <c r="BV40" s="198">
        <v>2.6785358853345467</v>
      </c>
      <c r="BW40" s="247"/>
      <c r="BX40" s="247"/>
      <c r="BY40" s="643"/>
      <c r="BZ40" s="1078">
        <v>1.1789948937906984</v>
      </c>
      <c r="CA40" s="247"/>
      <c r="CB40" s="247"/>
      <c r="CC40" s="818"/>
      <c r="CD40" s="154">
        <v>0.23841898820386029</v>
      </c>
      <c r="CE40" s="87">
        <v>0.23494799975313135</v>
      </c>
      <c r="CF40" s="141"/>
    </row>
    <row r="41" spans="1:84" s="1069" customFormat="1" ht="15" customHeight="1" x14ac:dyDescent="0.3">
      <c r="A41" s="1090" t="s">
        <v>2785</v>
      </c>
      <c r="B41" s="413" t="s">
        <v>1849</v>
      </c>
      <c r="C41" s="332">
        <v>42768</v>
      </c>
      <c r="D41" s="326">
        <v>0.52847222222222223</v>
      </c>
      <c r="E41" s="1073" t="s">
        <v>1850</v>
      </c>
      <c r="F41" s="240" t="s">
        <v>1850</v>
      </c>
      <c r="G41" s="240">
        <v>126.8</v>
      </c>
      <c r="H41" s="239">
        <v>181.5</v>
      </c>
      <c r="I41" s="240">
        <v>54.7</v>
      </c>
      <c r="J41" s="136">
        <v>122</v>
      </c>
      <c r="K41" s="136">
        <v>448.36065573770497</v>
      </c>
      <c r="L41" s="1064"/>
      <c r="M41" s="240" t="s">
        <v>1850</v>
      </c>
      <c r="N41" s="624">
        <v>126.9</v>
      </c>
      <c r="O41" s="624">
        <v>180</v>
      </c>
      <c r="P41" s="624">
        <v>53.099999999999994</v>
      </c>
      <c r="Q41" s="624">
        <v>122</v>
      </c>
      <c r="R41" s="624">
        <v>435.2459016393442</v>
      </c>
      <c r="S41" s="1064"/>
      <c r="T41" s="240" t="s">
        <v>1850</v>
      </c>
      <c r="U41" s="138">
        <v>128.80000000000001</v>
      </c>
      <c r="V41" s="600">
        <v>181.5</v>
      </c>
      <c r="W41" s="138">
        <v>52.699999999999989</v>
      </c>
      <c r="X41" s="138">
        <v>118</v>
      </c>
      <c r="Y41" s="138">
        <v>446.61016949152537</v>
      </c>
      <c r="Z41" s="1064"/>
      <c r="AA41" s="138">
        <v>443.40557562285818</v>
      </c>
      <c r="AB41" s="138">
        <v>7.1204817366834252</v>
      </c>
      <c r="AC41" s="138">
        <v>1.6058620207202363</v>
      </c>
      <c r="AD41" s="535">
        <v>3</v>
      </c>
      <c r="AE41" s="1064"/>
      <c r="AF41" s="535"/>
      <c r="AG41" s="86" t="s">
        <v>191</v>
      </c>
      <c r="AH41" s="86" t="s">
        <v>191</v>
      </c>
      <c r="AI41" s="86" t="s">
        <v>191</v>
      </c>
      <c r="AJ41" s="193" t="s">
        <v>2750</v>
      </c>
      <c r="AK41" s="1064"/>
      <c r="AL41" s="86" t="s">
        <v>191</v>
      </c>
      <c r="AM41" s="86" t="s">
        <v>191</v>
      </c>
      <c r="AN41" s="86" t="s">
        <v>191</v>
      </c>
      <c r="AO41" s="193" t="s">
        <v>2750</v>
      </c>
      <c r="AP41" s="1064"/>
      <c r="AQ41" s="801" t="s">
        <v>191</v>
      </c>
      <c r="AR41" s="247" t="s">
        <v>1850</v>
      </c>
      <c r="AS41" s="1078">
        <v>1.3764615213209055</v>
      </c>
      <c r="AT41" s="198"/>
      <c r="AV41" s="1064"/>
      <c r="AW41" s="247" t="s">
        <v>1850</v>
      </c>
      <c r="AX41" s="1082">
        <v>1.5886363086084588E-2</v>
      </c>
      <c r="AY41" s="612"/>
      <c r="AZ41" s="247"/>
      <c r="BA41" s="1065"/>
      <c r="BB41" s="1066"/>
      <c r="BC41" s="1067">
        <v>1.154145091599758</v>
      </c>
      <c r="BD41" s="154">
        <v>229.75552159649905</v>
      </c>
      <c r="BE41" s="1070"/>
      <c r="BF41" s="615"/>
      <c r="BG41" s="1065"/>
      <c r="BH41" s="1087">
        <v>103.01333632236475</v>
      </c>
      <c r="BI41" s="247"/>
      <c r="BJ41" s="247"/>
      <c r="BK41" s="1064"/>
      <c r="BL41" s="198">
        <v>0.95831655708462393</v>
      </c>
      <c r="BM41" s="198"/>
      <c r="BN41" s="198"/>
      <c r="BO41" s="247"/>
      <c r="BP41" s="1064"/>
      <c r="BQ41" s="1078">
        <v>0.41710335394420911</v>
      </c>
      <c r="BR41" s="247"/>
      <c r="BS41" s="247"/>
      <c r="BT41" s="1065"/>
      <c r="BU41" s="1068">
        <v>0.41710273181927587</v>
      </c>
      <c r="BV41" s="198">
        <v>2.7680763477293566</v>
      </c>
      <c r="BW41" s="247"/>
      <c r="BX41" s="247"/>
      <c r="BY41" s="1064"/>
      <c r="BZ41" s="1078">
        <v>1.2362510468248904</v>
      </c>
      <c r="CA41" s="247"/>
      <c r="CB41" s="247"/>
      <c r="CC41" s="1065"/>
      <c r="CD41" s="154">
        <v>1.2047920887797876</v>
      </c>
      <c r="CE41" s="154">
        <v>1.2000883487126643</v>
      </c>
      <c r="CF41" s="247"/>
    </row>
    <row r="42" spans="1:84" x14ac:dyDescent="0.3">
      <c r="A42" s="1091" t="s">
        <v>2786</v>
      </c>
      <c r="B42" s="413" t="s">
        <v>1694</v>
      </c>
      <c r="C42" s="332">
        <v>42774</v>
      </c>
      <c r="D42" s="326">
        <v>0.52777777777777779</v>
      </c>
      <c r="E42" s="1073" t="s">
        <v>1867</v>
      </c>
      <c r="F42" s="240" t="s">
        <v>1867</v>
      </c>
      <c r="G42" s="240">
        <v>127.6</v>
      </c>
      <c r="H42" s="239">
        <v>231.9</v>
      </c>
      <c r="I42" s="240">
        <v>104.30000000000001</v>
      </c>
      <c r="J42" s="136">
        <v>82</v>
      </c>
      <c r="K42" s="136">
        <v>1271.9512195121952</v>
      </c>
      <c r="L42" s="643"/>
      <c r="M42" s="240" t="s">
        <v>1867</v>
      </c>
      <c r="N42" s="7">
        <v>129</v>
      </c>
      <c r="O42" s="7">
        <v>232.6</v>
      </c>
      <c r="P42" s="7">
        <v>103.6</v>
      </c>
      <c r="Q42" s="7">
        <v>84</v>
      </c>
      <c r="R42" s="7">
        <v>1233.3333333333333</v>
      </c>
      <c r="S42" s="643"/>
      <c r="T42" s="240" t="s">
        <v>1867</v>
      </c>
      <c r="U42" s="138">
        <v>129.6</v>
      </c>
      <c r="V42" s="600">
        <v>237.2</v>
      </c>
      <c r="W42" s="138">
        <v>107.6</v>
      </c>
      <c r="X42" s="138">
        <v>88</v>
      </c>
      <c r="Y42" s="138">
        <v>1222.7272727272727</v>
      </c>
      <c r="Z42" s="643"/>
      <c r="AA42" s="138">
        <v>1242.670608524267</v>
      </c>
      <c r="AB42" s="138">
        <v>25.90632674202654</v>
      </c>
      <c r="AC42" s="138">
        <v>2.0847299810841742</v>
      </c>
      <c r="AD42" s="535">
        <v>3</v>
      </c>
      <c r="AE42" s="643"/>
      <c r="AF42" s="535"/>
      <c r="AG42" s="272" t="s">
        <v>191</v>
      </c>
      <c r="AH42" s="272" t="s">
        <v>191</v>
      </c>
      <c r="AI42" s="272" t="s">
        <v>191</v>
      </c>
      <c r="AJ42" s="161" t="s">
        <v>2750</v>
      </c>
      <c r="AK42" s="643"/>
      <c r="AL42" s="272" t="s">
        <v>191</v>
      </c>
      <c r="AM42" s="272" t="s">
        <v>191</v>
      </c>
      <c r="AN42" s="272" t="s">
        <v>191</v>
      </c>
      <c r="AO42" s="161" t="s">
        <v>2750</v>
      </c>
      <c r="AP42" s="643"/>
      <c r="AQ42" s="802" t="s">
        <v>191</v>
      </c>
      <c r="AR42" s="247" t="s">
        <v>1867</v>
      </c>
      <c r="AS42" s="1078">
        <v>4.4591801718342161</v>
      </c>
      <c r="AT42" s="198"/>
      <c r="AV42" s="643"/>
      <c r="AW42" s="247" t="s">
        <v>1867</v>
      </c>
      <c r="AX42" s="1082">
        <v>2.7450801802851105E-2</v>
      </c>
      <c r="AY42" s="612"/>
      <c r="AZ42" s="247"/>
      <c r="BA42" s="818"/>
      <c r="BB42" s="942"/>
      <c r="BC42" s="825">
        <v>0.6156019883708721</v>
      </c>
      <c r="BD42" s="154">
        <v>269.87104047761761</v>
      </c>
      <c r="BE42" s="614"/>
      <c r="BF42" s="615"/>
      <c r="BG42" s="818"/>
      <c r="BH42" s="1087">
        <v>343.26279904653074</v>
      </c>
      <c r="BI42" s="247"/>
      <c r="BJ42" s="247"/>
      <c r="BK42" s="643"/>
      <c r="BL42" s="198">
        <v>0.88495927701357158</v>
      </c>
      <c r="BM42" s="85"/>
      <c r="BN42" s="85"/>
      <c r="BO42" s="247"/>
      <c r="BP42" s="643"/>
      <c r="BQ42" s="1078">
        <v>1.0914497749834049</v>
      </c>
      <c r="BR42" s="141"/>
      <c r="BS42" s="247"/>
      <c r="BT42" s="818"/>
      <c r="BU42" s="781">
        <v>0.32791931859282536</v>
      </c>
      <c r="BV42" s="198">
        <v>3.6500692188924768</v>
      </c>
      <c r="BW42" s="247"/>
      <c r="BX42" s="247"/>
      <c r="BY42" s="643"/>
      <c r="BZ42" s="1078">
        <v>4.4630391812821655</v>
      </c>
      <c r="CA42" s="247"/>
      <c r="CB42" s="247"/>
      <c r="CC42" s="818"/>
      <c r="CD42" s="154">
        <v>1.3525234913803965</v>
      </c>
      <c r="CE42" s="87">
        <v>1.3001814334903157</v>
      </c>
      <c r="CF42" s="141"/>
    </row>
    <row r="43" spans="1:84" x14ac:dyDescent="0.3">
      <c r="A43" s="1091" t="s">
        <v>2787</v>
      </c>
      <c r="B43" s="413" t="s">
        <v>1694</v>
      </c>
      <c r="C43" s="332">
        <v>42776</v>
      </c>
      <c r="D43" s="326">
        <v>0.54861111111111105</v>
      </c>
      <c r="E43" s="1073" t="s">
        <v>1873</v>
      </c>
      <c r="F43" s="240" t="s">
        <v>1873</v>
      </c>
      <c r="G43" s="240">
        <v>127.4</v>
      </c>
      <c r="H43" s="239">
        <v>165.1</v>
      </c>
      <c r="I43" s="240">
        <v>37.699999999999989</v>
      </c>
      <c r="J43" s="136">
        <v>30</v>
      </c>
      <c r="K43" s="136">
        <v>1256.6666666666663</v>
      </c>
      <c r="L43" s="643"/>
      <c r="M43" s="240" t="s">
        <v>1873</v>
      </c>
      <c r="N43" s="7">
        <v>127.7</v>
      </c>
      <c r="O43" s="7">
        <v>197.4</v>
      </c>
      <c r="P43" s="7">
        <v>69.7</v>
      </c>
      <c r="Q43" s="7">
        <v>56</v>
      </c>
      <c r="R43" s="7">
        <v>1244.6428571428571</v>
      </c>
      <c r="S43" s="643"/>
      <c r="T43" s="240" t="s">
        <v>1873</v>
      </c>
      <c r="U43" s="138">
        <v>127.4</v>
      </c>
      <c r="V43" s="600">
        <v>179.60000000000002</v>
      </c>
      <c r="W43" s="138">
        <v>52.200000000000017</v>
      </c>
      <c r="X43" s="138">
        <v>42</v>
      </c>
      <c r="Y43" s="138">
        <v>1242.8571428571431</v>
      </c>
      <c r="Z43" s="643"/>
      <c r="AA43" s="138">
        <v>1248.0555555555554</v>
      </c>
      <c r="AB43" s="138">
        <v>7.510700353726838</v>
      </c>
      <c r="AC43" s="138">
        <v>0.60179214941946624</v>
      </c>
      <c r="AD43" s="535">
        <v>3</v>
      </c>
      <c r="AE43" s="643"/>
      <c r="AF43" s="535"/>
      <c r="AG43" s="272" t="s">
        <v>191</v>
      </c>
      <c r="AH43" s="272" t="s">
        <v>191</v>
      </c>
      <c r="AI43" s="272" t="s">
        <v>191</v>
      </c>
      <c r="AJ43" s="161" t="s">
        <v>2750</v>
      </c>
      <c r="AK43" s="643"/>
      <c r="AL43" s="272" t="s">
        <v>191</v>
      </c>
      <c r="AM43" s="272" t="s">
        <v>191</v>
      </c>
      <c r="AN43" s="272" t="s">
        <v>191</v>
      </c>
      <c r="AO43" s="161" t="s">
        <v>2750</v>
      </c>
      <c r="AP43" s="643"/>
      <c r="AQ43" s="802" t="s">
        <v>191</v>
      </c>
      <c r="AR43" s="247" t="s">
        <v>1873</v>
      </c>
      <c r="AS43" s="1078">
        <v>7.8897458213878382</v>
      </c>
      <c r="AT43" s="198"/>
      <c r="AV43" s="643"/>
      <c r="AW43" s="247" t="s">
        <v>1873</v>
      </c>
      <c r="AX43" s="1082">
        <v>5.4017880250141356E-2</v>
      </c>
      <c r="AY43" s="612"/>
      <c r="AZ43" s="247"/>
      <c r="BA43" s="818"/>
      <c r="BB43" s="942"/>
      <c r="BC43" s="825">
        <v>0.68465932202413327</v>
      </c>
      <c r="BD43" s="154">
        <v>240.24218887749274</v>
      </c>
      <c r="BE43" s="614"/>
      <c r="BF43" s="615"/>
      <c r="BG43" s="818"/>
      <c r="BH43" s="1087">
        <v>301.90435068938245</v>
      </c>
      <c r="BI43" s="247"/>
      <c r="BJ43" s="247"/>
      <c r="BK43" s="643"/>
      <c r="BL43" s="198">
        <v>1.2212338192299672</v>
      </c>
      <c r="BM43" s="85"/>
      <c r="BN43" s="85"/>
      <c r="BO43" s="247"/>
      <c r="BP43" s="643"/>
      <c r="BQ43" s="1078">
        <v>1.5199999500058696</v>
      </c>
      <c r="BR43" s="247"/>
      <c r="BS43" s="247"/>
      <c r="BT43" s="818"/>
      <c r="BU43" s="781">
        <v>0.50833445405074706</v>
      </c>
      <c r="BV43" s="198">
        <v>3.3417830322900932</v>
      </c>
      <c r="BW43" s="247"/>
      <c r="BX43" s="247"/>
      <c r="BY43" s="643"/>
      <c r="BZ43" s="1078">
        <v>4.1533589115605452</v>
      </c>
      <c r="CA43" s="247"/>
      <c r="CB43" s="247"/>
      <c r="CC43" s="818"/>
      <c r="CD43" s="154">
        <v>1.3910059044600931</v>
      </c>
      <c r="CE43" s="87">
        <v>1.3757201252902027</v>
      </c>
      <c r="CF43" s="141"/>
    </row>
    <row r="44" spans="1:84" x14ac:dyDescent="0.3">
      <c r="A44" s="1091" t="s">
        <v>2788</v>
      </c>
      <c r="B44" s="413" t="s">
        <v>1694</v>
      </c>
      <c r="C44" s="332">
        <v>42787</v>
      </c>
      <c r="D44" s="326">
        <v>0.51388888888888895</v>
      </c>
      <c r="E44" s="1073" t="s">
        <v>1993</v>
      </c>
      <c r="F44" s="617" t="s">
        <v>1993</v>
      </c>
      <c r="G44" s="617">
        <v>125.9</v>
      </c>
      <c r="H44" s="617">
        <v>250.5</v>
      </c>
      <c r="I44" s="617">
        <v>124.6</v>
      </c>
      <c r="J44" s="617">
        <v>68</v>
      </c>
      <c r="K44" s="617">
        <v>1832.3529411764703</v>
      </c>
      <c r="L44" s="643"/>
      <c r="M44" s="617" t="s">
        <v>1993</v>
      </c>
      <c r="N44" s="617">
        <v>128.4</v>
      </c>
      <c r="O44" s="617">
        <v>247.29999999999998</v>
      </c>
      <c r="P44" s="617">
        <v>118.89999999999998</v>
      </c>
      <c r="Q44" s="617">
        <v>66</v>
      </c>
      <c r="R44" s="617">
        <v>1801.515151515151</v>
      </c>
      <c r="S44" s="643"/>
      <c r="T44" s="617" t="s">
        <v>1993</v>
      </c>
      <c r="U44" s="617">
        <v>128.69999999999999</v>
      </c>
      <c r="V44" s="617">
        <v>257.2</v>
      </c>
      <c r="W44" s="617">
        <v>128.5</v>
      </c>
      <c r="X44" s="617">
        <v>74</v>
      </c>
      <c r="Y44" s="617">
        <v>1736.4864864864867</v>
      </c>
      <c r="Z44" s="643"/>
      <c r="AA44" s="617">
        <v>1790.1181930593693</v>
      </c>
      <c r="AB44" s="617">
        <v>48.938862678231288</v>
      </c>
      <c r="AC44" s="617">
        <v>2.7338341606703191</v>
      </c>
      <c r="AD44" s="535">
        <v>3</v>
      </c>
      <c r="AE44" s="643"/>
      <c r="AF44" s="9"/>
      <c r="AG44" s="86" t="s">
        <v>191</v>
      </c>
      <c r="AH44" s="86" t="s">
        <v>191</v>
      </c>
      <c r="AI44" s="86" t="s">
        <v>191</v>
      </c>
      <c r="AJ44" s="161"/>
      <c r="AK44" s="643"/>
      <c r="AL44" s="86" t="s">
        <v>191</v>
      </c>
      <c r="AM44" s="86" t="s">
        <v>191</v>
      </c>
      <c r="AN44" s="86" t="s">
        <v>191</v>
      </c>
      <c r="AO44" s="161" t="s">
        <v>2750</v>
      </c>
      <c r="AP44" s="643"/>
      <c r="AQ44" s="801" t="s">
        <v>191</v>
      </c>
      <c r="AR44" s="247" t="s">
        <v>1993</v>
      </c>
      <c r="AS44" s="1078">
        <v>4.8103254421562927</v>
      </c>
      <c r="AT44" s="617"/>
      <c r="AV44" s="643"/>
      <c r="AW44" s="247" t="s">
        <v>1993</v>
      </c>
      <c r="AX44" s="1082">
        <v>3.0014355757291174E-2</v>
      </c>
      <c r="AY44" s="247"/>
      <c r="AZ44" s="247"/>
      <c r="BA44" s="818"/>
      <c r="BB44" s="942"/>
      <c r="BC44" s="825">
        <v>0.62395686358877289</v>
      </c>
      <c r="BD44" s="154">
        <v>321.05729532967644</v>
      </c>
      <c r="BE44" s="614"/>
      <c r="BF44" s="615"/>
      <c r="BG44" s="818"/>
      <c r="BH44" s="1087">
        <v>588.2902793834952</v>
      </c>
      <c r="BI44" s="247"/>
      <c r="BJ44" s="247"/>
      <c r="BK44" s="643"/>
      <c r="BL44" s="198">
        <v>0.94440969608252012</v>
      </c>
      <c r="BN44" s="617"/>
      <c r="BO44" s="617"/>
      <c r="BP44" s="643"/>
      <c r="BQ44" s="1078">
        <v>1.7013683767304792</v>
      </c>
      <c r="BR44" s="247"/>
      <c r="BS44" s="247"/>
      <c r="BT44" s="818"/>
      <c r="BU44" s="781">
        <v>0.2941561241001413</v>
      </c>
      <c r="BV44" s="198">
        <v>4.1943646285253449</v>
      </c>
      <c r="BW44" s="247"/>
      <c r="BX44" s="247"/>
      <c r="BY44" s="643" t="s">
        <v>602</v>
      </c>
      <c r="BZ44" s="1078">
        <v>7.2834574968311729</v>
      </c>
      <c r="CA44" s="247"/>
      <c r="CB44" s="247"/>
      <c r="CC44" s="818" t="s">
        <v>602</v>
      </c>
      <c r="CD44" s="154">
        <v>1.3064224640086057</v>
      </c>
      <c r="CE44" s="87">
        <v>1.2380720457363237</v>
      </c>
      <c r="CF44" s="141"/>
    </row>
    <row r="45" spans="1:84" x14ac:dyDescent="0.3">
      <c r="A45" s="1091" t="s">
        <v>2789</v>
      </c>
      <c r="B45" s="413" t="s">
        <v>1694</v>
      </c>
      <c r="C45" s="332">
        <v>42810</v>
      </c>
      <c r="D45" s="326">
        <v>0.55555555555555558</v>
      </c>
      <c r="E45" s="1073" t="s">
        <v>1998</v>
      </c>
      <c r="F45" s="617" t="s">
        <v>1998</v>
      </c>
      <c r="G45" s="617">
        <v>131.1</v>
      </c>
      <c r="H45" s="617">
        <v>200.6</v>
      </c>
      <c r="I45" s="617">
        <v>69.5</v>
      </c>
      <c r="J45" s="617">
        <v>234</v>
      </c>
      <c r="K45" s="617">
        <v>297.008547008547</v>
      </c>
      <c r="L45" s="643"/>
      <c r="M45" s="617" t="s">
        <v>1998</v>
      </c>
      <c r="N45" s="617">
        <v>130.9</v>
      </c>
      <c r="O45" s="617">
        <v>197.9</v>
      </c>
      <c r="P45" s="617">
        <v>67</v>
      </c>
      <c r="Q45" s="617">
        <v>226</v>
      </c>
      <c r="R45" s="617">
        <v>296.46017699115043</v>
      </c>
      <c r="S45" s="643"/>
      <c r="T45" s="617" t="s">
        <v>1998</v>
      </c>
      <c r="U45" s="617">
        <v>130.30000000000001</v>
      </c>
      <c r="V45" s="617">
        <v>202.8</v>
      </c>
      <c r="W45" s="617">
        <v>72.5</v>
      </c>
      <c r="X45" s="617">
        <v>232</v>
      </c>
      <c r="Y45" s="617">
        <v>312.5</v>
      </c>
      <c r="Z45" s="643"/>
      <c r="AA45" s="617">
        <v>301.98957466656583</v>
      </c>
      <c r="AB45" s="617">
        <v>9.1064239927792876</v>
      </c>
      <c r="AC45" s="617">
        <v>3.0154762802106383</v>
      </c>
      <c r="AD45" s="535">
        <v>3</v>
      </c>
      <c r="AE45" s="643"/>
      <c r="AF45" s="9"/>
      <c r="AG45" s="86" t="s">
        <v>191</v>
      </c>
      <c r="AH45" s="86" t="s">
        <v>191</v>
      </c>
      <c r="AI45" s="86" t="s">
        <v>191</v>
      </c>
      <c r="AJ45" s="161"/>
      <c r="AK45" s="643"/>
      <c r="AL45" s="86" t="s">
        <v>191</v>
      </c>
      <c r="AM45" s="86" t="s">
        <v>191</v>
      </c>
      <c r="AN45" s="86" t="s">
        <v>191</v>
      </c>
      <c r="AO45" s="161" t="s">
        <v>2750</v>
      </c>
      <c r="AP45" s="643"/>
      <c r="AQ45" s="801" t="s">
        <v>191</v>
      </c>
      <c r="AR45" s="247" t="s">
        <v>1998</v>
      </c>
      <c r="AS45" s="1078">
        <v>1.5598921502985146</v>
      </c>
      <c r="AT45" s="617"/>
      <c r="AV45" s="643"/>
      <c r="AW45" s="247" t="s">
        <v>1998</v>
      </c>
      <c r="AX45" s="1082">
        <v>2.4391290391628555E-2</v>
      </c>
      <c r="AY45" s="247"/>
      <c r="AZ45" s="247"/>
      <c r="BA45" s="818"/>
      <c r="BB45" s="942"/>
      <c r="BC45" s="825">
        <v>1.5636523580787831</v>
      </c>
      <c r="BD45" s="154">
        <v>181.05076674603788</v>
      </c>
      <c r="BE45" s="614"/>
      <c r="BF45" s="615"/>
      <c r="BG45" s="818"/>
      <c r="BH45" s="1087">
        <v>53.773625166024075</v>
      </c>
      <c r="BI45" s="247"/>
      <c r="BJ45" s="247"/>
      <c r="BK45" s="643"/>
      <c r="BL45" s="198">
        <v>1.1702002116087709</v>
      </c>
      <c r="BN45" s="617"/>
      <c r="BO45" s="617"/>
      <c r="BP45" s="643"/>
      <c r="BQ45" s="1078">
        <v>0.34691776184861783</v>
      </c>
      <c r="BR45" s="247"/>
      <c r="BS45" s="247"/>
      <c r="BT45" s="818"/>
      <c r="BU45" s="781">
        <v>0.64633816947609235</v>
      </c>
      <c r="BV45" s="198">
        <v>2.8572532735145288</v>
      </c>
      <c r="BW45" s="247"/>
      <c r="BX45" s="247"/>
      <c r="BY45" s="643" t="s">
        <v>602</v>
      </c>
      <c r="BZ45" s="1078">
        <v>0.89289164797329024</v>
      </c>
      <c r="CA45" s="247"/>
      <c r="CB45" s="247"/>
      <c r="CC45" s="818" t="s">
        <v>602</v>
      </c>
      <c r="CD45" s="154">
        <v>1.5781503303559232</v>
      </c>
      <c r="CE45" s="87">
        <v>1.6604639267234083</v>
      </c>
      <c r="CF45" s="141"/>
    </row>
    <row r="46" spans="1:84" x14ac:dyDescent="0.3">
      <c r="A46" s="1090" t="s">
        <v>2790</v>
      </c>
      <c r="B46" s="413" t="s">
        <v>1694</v>
      </c>
      <c r="C46" s="332">
        <v>42829</v>
      </c>
      <c r="D46" s="326">
        <v>0.56944444444444442</v>
      </c>
      <c r="E46" s="1073" t="s">
        <v>2005</v>
      </c>
      <c r="F46" s="617" t="s">
        <v>2005</v>
      </c>
      <c r="G46" s="617">
        <v>129.69999999999999</v>
      </c>
      <c r="H46" s="617">
        <v>148.19999999999999</v>
      </c>
      <c r="I46" s="617">
        <v>18.5</v>
      </c>
      <c r="J46" s="617">
        <v>566</v>
      </c>
      <c r="K46" s="617">
        <v>32.685512367491171</v>
      </c>
      <c r="L46" s="643"/>
      <c r="M46" s="617" t="s">
        <v>2005</v>
      </c>
      <c r="N46" s="617">
        <v>128.6</v>
      </c>
      <c r="O46" s="617">
        <v>147</v>
      </c>
      <c r="P46" s="617">
        <v>18.400000000000006</v>
      </c>
      <c r="Q46" s="617">
        <v>564</v>
      </c>
      <c r="R46" s="617">
        <v>32.624113475177317</v>
      </c>
      <c r="S46" s="643"/>
      <c r="T46" s="617" t="s">
        <v>2005</v>
      </c>
      <c r="U46" s="617">
        <v>126.6</v>
      </c>
      <c r="V46" s="617">
        <v>145.5</v>
      </c>
      <c r="W46" s="617">
        <v>18.900000000000006</v>
      </c>
      <c r="X46" s="617">
        <v>564</v>
      </c>
      <c r="Y46" s="617">
        <v>33.510638297872354</v>
      </c>
      <c r="Z46" s="643"/>
      <c r="AA46" s="617">
        <v>32.940088046846945</v>
      </c>
      <c r="AB46" s="617">
        <v>0.49506378144963115</v>
      </c>
      <c r="AC46" s="617">
        <v>1.502921852381081</v>
      </c>
      <c r="AD46" s="535">
        <v>3</v>
      </c>
      <c r="AE46" s="643"/>
      <c r="AF46" s="9"/>
      <c r="AG46" s="86" t="s">
        <v>191</v>
      </c>
      <c r="AH46" s="86" t="s">
        <v>191</v>
      </c>
      <c r="AI46" s="86" t="s">
        <v>191</v>
      </c>
      <c r="AJ46" s="161"/>
      <c r="AK46" s="643"/>
      <c r="AL46" s="86" t="s">
        <v>191</v>
      </c>
      <c r="AM46" s="86" t="s">
        <v>191</v>
      </c>
      <c r="AN46" s="86" t="s">
        <v>191</v>
      </c>
      <c r="AO46" s="161" t="s">
        <v>2750</v>
      </c>
      <c r="AP46" s="643"/>
      <c r="AQ46" s="801" t="s">
        <v>191</v>
      </c>
      <c r="AR46" s="247" t="s">
        <v>2005</v>
      </c>
      <c r="AS46" s="1078">
        <v>1.4508063339436759</v>
      </c>
      <c r="AT46" s="617"/>
      <c r="AV46" s="643"/>
      <c r="AW46" s="247" t="s">
        <v>2005</v>
      </c>
      <c r="AX46" s="1082">
        <v>5.2337934048013443E-2</v>
      </c>
      <c r="AY46" s="247"/>
      <c r="AZ46" s="247"/>
      <c r="BA46" s="818"/>
      <c r="BB46" s="942"/>
      <c r="BC46" s="825">
        <v>3.6075065860613575</v>
      </c>
      <c r="BD46" s="154">
        <v>310.23794666270948</v>
      </c>
      <c r="BE46" s="614"/>
      <c r="BF46" s="615"/>
      <c r="BG46" s="818"/>
      <c r="BH46" s="1087">
        <v>10.140286242509054</v>
      </c>
      <c r="BI46" s="247"/>
      <c r="BJ46" s="247"/>
      <c r="BK46" s="818"/>
      <c r="BL46" s="198">
        <v>4.1785270375743293</v>
      </c>
      <c r="BN46" s="617"/>
      <c r="BO46" s="617"/>
      <c r="BP46" s="643"/>
      <c r="BQ46" s="1078">
        <v>0.1363207402329214</v>
      </c>
      <c r="BR46" s="247"/>
      <c r="BS46" s="247"/>
      <c r="BT46" s="818"/>
      <c r="BU46" s="781">
        <v>1.3468781245245995</v>
      </c>
      <c r="BV46" s="198">
        <v>5.1757270129433497</v>
      </c>
      <c r="BW46" s="247"/>
      <c r="BX46" s="247"/>
      <c r="BY46" s="643" t="s">
        <v>602</v>
      </c>
      <c r="BZ46" s="1078">
        <v>0.17344191585927191</v>
      </c>
      <c r="CA46" s="247"/>
      <c r="CB46" s="247"/>
      <c r="CC46" s="818" t="s">
        <v>602</v>
      </c>
      <c r="CD46" s="154">
        <v>1.6683088154172181</v>
      </c>
      <c r="CE46" s="87">
        <v>1.7104242593486834</v>
      </c>
      <c r="CF46" s="141"/>
    </row>
    <row r="47" spans="1:84" x14ac:dyDescent="0.3">
      <c r="A47" s="1090" t="s">
        <v>2791</v>
      </c>
      <c r="B47" s="413" t="s">
        <v>1694</v>
      </c>
      <c r="C47" s="332">
        <v>42851</v>
      </c>
      <c r="D47" s="326">
        <v>0.52083333333333337</v>
      </c>
      <c r="E47" s="1073" t="s">
        <v>2010</v>
      </c>
      <c r="F47" s="617" t="s">
        <v>2010</v>
      </c>
      <c r="G47" s="617">
        <v>125.6</v>
      </c>
      <c r="H47" s="617">
        <v>248.79999999999998</v>
      </c>
      <c r="I47" s="617">
        <v>123.19999999999999</v>
      </c>
      <c r="J47" s="617">
        <v>384</v>
      </c>
      <c r="K47" s="617">
        <v>320.83333333333331</v>
      </c>
      <c r="L47" s="643"/>
      <c r="M47" s="617" t="s">
        <v>2010</v>
      </c>
      <c r="N47" s="617">
        <v>127.7</v>
      </c>
      <c r="O47" s="617">
        <v>264</v>
      </c>
      <c r="P47" s="617">
        <v>136.30000000000001</v>
      </c>
      <c r="Q47" s="617">
        <v>412</v>
      </c>
      <c r="R47" s="617">
        <v>330.82524271844665</v>
      </c>
      <c r="S47" s="643"/>
      <c r="T47" s="617" t="s">
        <v>2010</v>
      </c>
      <c r="U47" s="617">
        <v>129.30000000000001</v>
      </c>
      <c r="V47" s="617">
        <v>290.8</v>
      </c>
      <c r="W47" s="617">
        <v>161.5</v>
      </c>
      <c r="X47" s="617">
        <v>508</v>
      </c>
      <c r="Y47" s="617">
        <v>317.91338582677167</v>
      </c>
      <c r="Z47" s="643"/>
      <c r="AA47" s="617">
        <v>323.19065395951719</v>
      </c>
      <c r="AB47" s="617">
        <v>6.7710215254972903</v>
      </c>
      <c r="AC47" s="617">
        <v>2.0950548670090647</v>
      </c>
      <c r="AD47" s="535">
        <v>3</v>
      </c>
      <c r="AE47" s="643"/>
      <c r="AF47" s="9"/>
      <c r="AG47" s="86" t="s">
        <v>191</v>
      </c>
      <c r="AH47" s="86" t="s">
        <v>191</v>
      </c>
      <c r="AI47" s="86" t="s">
        <v>191</v>
      </c>
      <c r="AJ47" s="161"/>
      <c r="AK47" s="643"/>
      <c r="AL47" s="86" t="s">
        <v>191</v>
      </c>
      <c r="AM47" s="86" t="s">
        <v>191</v>
      </c>
      <c r="AN47" s="86" t="s">
        <v>191</v>
      </c>
      <c r="AO47" s="161" t="s">
        <v>2750</v>
      </c>
      <c r="AP47" s="643"/>
      <c r="AQ47" s="801" t="s">
        <v>191</v>
      </c>
      <c r="AR47" s="247" t="s">
        <v>2010</v>
      </c>
      <c r="AS47" s="1078">
        <v>1.1070619830888591</v>
      </c>
      <c r="AT47" s="617"/>
      <c r="AV47" s="643"/>
      <c r="AW47" s="247" t="s">
        <v>2010</v>
      </c>
      <c r="AX47" s="1082">
        <v>0.10209968143305023</v>
      </c>
      <c r="AY47" s="247"/>
      <c r="AZ47" s="247"/>
      <c r="BA47" s="818"/>
      <c r="BB47" s="942"/>
      <c r="BC47" s="825">
        <v>9.2225803968245508</v>
      </c>
      <c r="BD47" s="154">
        <v>206.97088936644519</v>
      </c>
      <c r="BE47" s="614"/>
      <c r="BF47" s="615"/>
      <c r="BG47" s="818"/>
      <c r="BH47" s="1087">
        <v>66.40316033840115</v>
      </c>
      <c r="BI47" s="247"/>
      <c r="BJ47" s="247"/>
      <c r="BK47" s="643"/>
      <c r="BL47" s="198">
        <v>4.9395623301546934</v>
      </c>
      <c r="BN47" s="617"/>
      <c r="BO47" s="617"/>
      <c r="BP47" s="643"/>
      <c r="BQ47" s="1078">
        <v>1.634131906796322</v>
      </c>
      <c r="BR47" s="247"/>
      <c r="BS47" s="247"/>
      <c r="BT47" s="818"/>
      <c r="BU47" s="781">
        <v>2.3865976250452889</v>
      </c>
      <c r="BV47" s="198">
        <v>3.0285213790906913</v>
      </c>
      <c r="BW47" s="247"/>
      <c r="BX47" s="247"/>
      <c r="BY47" s="643" t="s">
        <v>602</v>
      </c>
      <c r="BZ47" s="1078">
        <v>0.96280748567548569</v>
      </c>
      <c r="CA47" s="247"/>
      <c r="CB47" s="247"/>
      <c r="CC47" s="818" t="s">
        <v>602</v>
      </c>
      <c r="CD47" s="154">
        <v>1.4632595860998823</v>
      </c>
      <c r="CE47" s="87">
        <v>1.4499422629418004</v>
      </c>
      <c r="CF47" s="141"/>
    </row>
    <row r="48" spans="1:84" x14ac:dyDescent="0.3">
      <c r="A48" s="385"/>
      <c r="B48" s="416"/>
      <c r="E48" s="1072" t="s">
        <v>2751</v>
      </c>
      <c r="F48" s="1"/>
      <c r="G48" s="1"/>
      <c r="H48" s="1"/>
      <c r="I48" s="1"/>
      <c r="J48" s="1"/>
      <c r="K48" s="1"/>
      <c r="L48" s="721"/>
      <c r="M48" s="1"/>
      <c r="N48" s="1"/>
      <c r="O48" s="1"/>
      <c r="P48" s="1"/>
      <c r="Q48" s="1"/>
      <c r="R48" s="1"/>
      <c r="S48" s="721"/>
      <c r="T48" s="1"/>
      <c r="U48" s="1"/>
      <c r="V48" s="1"/>
      <c r="W48" s="1"/>
      <c r="X48" s="1"/>
      <c r="Y48" s="1"/>
      <c r="Z48" s="721"/>
      <c r="AE48" s="721"/>
      <c r="AG48" s="584"/>
      <c r="AH48" s="164"/>
      <c r="AI48" s="164"/>
      <c r="AJ48" s="689"/>
      <c r="AK48" s="721"/>
      <c r="AL48" s="584"/>
      <c r="AM48" s="37"/>
      <c r="AN48" s="37"/>
      <c r="AO48" s="37"/>
      <c r="AP48" s="721"/>
      <c r="AQ48" s="813"/>
      <c r="AR48" s="141"/>
      <c r="AS48" s="164"/>
      <c r="AT48" s="164"/>
      <c r="AV48" s="721"/>
      <c r="AW48" s="37"/>
      <c r="AX48" s="37"/>
      <c r="AY48" s="37"/>
      <c r="AZ48" s="37"/>
      <c r="BA48" s="730"/>
      <c r="BB48" s="947"/>
      <c r="BC48" s="810"/>
      <c r="BD48" s="164"/>
      <c r="BE48" s="164"/>
      <c r="BF48" s="202"/>
      <c r="BG48" s="730"/>
      <c r="BH48" s="37"/>
      <c r="BI48" s="37"/>
      <c r="BJ48" s="37"/>
      <c r="BK48" s="721"/>
      <c r="BL48" s="37"/>
      <c r="BM48" s="37"/>
      <c r="BN48" s="37"/>
      <c r="BO48" s="37"/>
      <c r="BP48" s="721"/>
      <c r="BQ48" s="37"/>
      <c r="BR48" s="141"/>
      <c r="BS48" s="37"/>
      <c r="BT48" s="730"/>
      <c r="BU48" s="813"/>
      <c r="BV48" s="141"/>
      <c r="BW48" s="141"/>
      <c r="BX48" s="141"/>
      <c r="BY48" s="721"/>
      <c r="BZ48" s="141"/>
      <c r="CA48" s="141"/>
      <c r="CB48" s="141"/>
      <c r="CC48" s="730"/>
      <c r="CD48" s="141"/>
      <c r="CE48" s="141"/>
      <c r="CF48" s="141"/>
    </row>
    <row r="49" spans="1:84" x14ac:dyDescent="0.3">
      <c r="A49" s="385"/>
      <c r="B49" s="416"/>
      <c r="E49" s="249"/>
      <c r="F49" s="1"/>
      <c r="G49" s="1"/>
      <c r="H49" s="1"/>
      <c r="I49" s="1"/>
      <c r="J49" s="1"/>
      <c r="K49" s="1"/>
      <c r="L49" s="721"/>
      <c r="M49" s="1"/>
      <c r="N49" s="1"/>
      <c r="O49" s="1"/>
      <c r="P49" s="1"/>
      <c r="Q49" s="1"/>
      <c r="R49" s="1"/>
      <c r="S49" s="721"/>
      <c r="T49" s="1"/>
      <c r="U49" s="1"/>
      <c r="V49" s="1"/>
      <c r="W49" s="1"/>
      <c r="X49" s="1"/>
      <c r="Y49" s="1"/>
      <c r="Z49" s="721"/>
      <c r="AE49" s="721"/>
      <c r="AG49" s="584"/>
      <c r="AH49" s="164"/>
      <c r="AI49" s="164"/>
      <c r="AJ49" s="689"/>
      <c r="AK49" s="721"/>
      <c r="AL49" s="584"/>
      <c r="AM49" s="37"/>
      <c r="AN49" s="37"/>
      <c r="AO49" s="37"/>
      <c r="AP49" s="721"/>
      <c r="AQ49" s="813"/>
      <c r="AR49" s="141"/>
      <c r="AS49" s="164"/>
      <c r="AT49" s="164"/>
      <c r="AV49" s="721"/>
      <c r="AW49" s="37"/>
      <c r="AX49" s="37"/>
      <c r="AY49" s="37"/>
      <c r="AZ49" s="37"/>
      <c r="BA49" s="730"/>
      <c r="BB49" s="947"/>
      <c r="BC49" s="810"/>
      <c r="BD49" s="164"/>
      <c r="BE49" s="164"/>
      <c r="BF49" s="202"/>
      <c r="BG49" s="730"/>
      <c r="BH49" s="37"/>
      <c r="BI49" s="37"/>
      <c r="BJ49" s="37"/>
      <c r="BK49" s="721"/>
      <c r="BL49" s="37"/>
      <c r="BM49" s="37"/>
      <c r="BN49" s="37"/>
      <c r="BO49" s="37"/>
      <c r="BP49" s="721"/>
      <c r="BQ49" s="37"/>
      <c r="BR49" s="141"/>
      <c r="BS49" s="37"/>
      <c r="BT49" s="730"/>
      <c r="BU49" s="813"/>
      <c r="BV49" s="141"/>
      <c r="BW49" s="141"/>
      <c r="BX49" s="141"/>
      <c r="BY49" s="721"/>
      <c r="BZ49" s="141"/>
      <c r="CA49" s="141"/>
      <c r="CB49" s="141"/>
      <c r="CC49" s="730"/>
      <c r="CD49" s="141"/>
      <c r="CE49" s="141"/>
      <c r="CF49" s="141"/>
    </row>
    <row r="50" spans="1:84" x14ac:dyDescent="0.3">
      <c r="A50" s="385"/>
      <c r="B50" s="416"/>
      <c r="F50" s="1"/>
      <c r="G50" s="1"/>
      <c r="H50" s="1"/>
      <c r="I50" s="1"/>
      <c r="J50" s="1"/>
      <c r="K50" s="1"/>
      <c r="L50" s="721"/>
      <c r="M50" s="1"/>
      <c r="N50" s="1"/>
      <c r="O50" s="1"/>
      <c r="P50" s="1"/>
      <c r="Q50" s="1"/>
      <c r="R50" s="1"/>
      <c r="S50" s="721"/>
      <c r="T50" s="1"/>
      <c r="U50" s="1"/>
      <c r="V50" s="1"/>
      <c r="W50" s="1"/>
      <c r="X50" s="1"/>
      <c r="Y50" s="1"/>
      <c r="Z50" s="721"/>
      <c r="AE50" s="721"/>
      <c r="AG50" s="584"/>
      <c r="AH50" s="164"/>
      <c r="AI50" s="164"/>
      <c r="AJ50" s="689"/>
      <c r="AK50" s="721"/>
      <c r="AL50" s="584"/>
      <c r="AM50" s="37"/>
      <c r="AN50" s="37"/>
      <c r="AO50" s="37"/>
      <c r="AP50" s="721"/>
      <c r="AQ50" s="813"/>
      <c r="AR50" s="141"/>
      <c r="AS50" s="164"/>
      <c r="AT50" s="164"/>
      <c r="AU50" s="164"/>
      <c r="AV50" s="721"/>
      <c r="AW50" s="37"/>
      <c r="AX50" s="37"/>
      <c r="AY50" s="37"/>
      <c r="AZ50" s="37"/>
      <c r="BA50" s="730"/>
      <c r="BB50" s="947"/>
      <c r="BC50" s="810"/>
      <c r="BD50" s="164"/>
      <c r="BE50" s="164"/>
      <c r="BF50" s="202"/>
      <c r="BG50" s="730"/>
      <c r="BH50" s="37"/>
      <c r="BI50" s="37"/>
      <c r="BJ50" s="37"/>
      <c r="BK50" s="721"/>
      <c r="BL50" s="37"/>
      <c r="BM50" s="37"/>
      <c r="BN50" s="37"/>
      <c r="BO50" s="37"/>
      <c r="BP50" s="721"/>
      <c r="BQ50" s="37"/>
      <c r="BR50" s="141"/>
      <c r="BS50" s="37"/>
      <c r="BT50" s="730"/>
      <c r="BU50" s="813"/>
      <c r="BV50" s="141"/>
      <c r="BW50" s="141"/>
      <c r="BX50" s="141"/>
      <c r="BY50" s="721"/>
      <c r="BZ50" s="141"/>
      <c r="CA50" s="141"/>
      <c r="CB50" s="141"/>
      <c r="CC50" s="730"/>
      <c r="CD50" s="141"/>
      <c r="CE50" s="141"/>
      <c r="CF50" s="141"/>
    </row>
    <row r="51" spans="1:84" x14ac:dyDescent="0.3">
      <c r="A51" s="385"/>
      <c r="B51" s="416"/>
      <c r="F51" s="1"/>
      <c r="G51" s="1"/>
      <c r="H51" s="1"/>
      <c r="I51" s="1"/>
      <c r="J51" s="1"/>
      <c r="K51" s="1"/>
      <c r="L51" s="721"/>
      <c r="M51" s="1"/>
      <c r="N51" s="1"/>
      <c r="O51" s="1"/>
      <c r="P51" s="1"/>
      <c r="Q51" s="1"/>
      <c r="R51" s="1"/>
      <c r="S51" s="721"/>
      <c r="T51" s="1"/>
      <c r="U51" s="1"/>
      <c r="V51" s="1"/>
      <c r="W51" s="1"/>
      <c r="X51" s="1"/>
      <c r="Y51" s="1"/>
      <c r="Z51" s="721"/>
      <c r="AE51" s="721"/>
      <c r="AG51" s="584"/>
      <c r="AH51" s="164"/>
      <c r="AI51" s="164"/>
      <c r="AJ51" s="689"/>
      <c r="AK51" s="721"/>
      <c r="AL51" s="584"/>
      <c r="AM51" s="37"/>
      <c r="AN51" s="37"/>
      <c r="AO51" s="37"/>
      <c r="AP51" s="721"/>
      <c r="AQ51" s="813"/>
      <c r="AR51" s="141"/>
      <c r="AS51" s="164"/>
      <c r="AT51" s="164"/>
      <c r="AU51" s="164"/>
      <c r="AV51" s="721"/>
      <c r="AW51" s="37"/>
      <c r="AX51" s="37"/>
      <c r="AY51" s="37"/>
      <c r="AZ51" s="37"/>
      <c r="BA51" s="730"/>
      <c r="BB51" s="947"/>
      <c r="BC51" s="810"/>
      <c r="BD51" s="164"/>
      <c r="BE51" s="164"/>
      <c r="BF51" s="202"/>
      <c r="BG51" s="730"/>
      <c r="BH51" s="37"/>
      <c r="BI51" s="37"/>
      <c r="BJ51" s="37"/>
      <c r="BK51" s="721"/>
      <c r="BL51" s="37"/>
      <c r="BM51" s="37"/>
      <c r="BN51" s="37"/>
      <c r="BO51" s="37"/>
      <c r="BP51" s="721"/>
      <c r="BQ51" s="37"/>
      <c r="BR51" s="141"/>
      <c r="BS51" s="37"/>
      <c r="BT51" s="730"/>
      <c r="BU51" s="813"/>
      <c r="BV51" s="141"/>
      <c r="BW51" s="141"/>
      <c r="BX51" s="141"/>
      <c r="BY51" s="721"/>
      <c r="BZ51" s="141"/>
      <c r="CA51" s="141"/>
      <c r="CB51" s="141"/>
      <c r="CC51" s="730"/>
      <c r="CD51" s="141"/>
      <c r="CE51" s="141"/>
      <c r="CF51" s="141"/>
    </row>
    <row r="52" spans="1:84" ht="14.4" x14ac:dyDescent="0.3">
      <c r="A52" s="1092" t="s">
        <v>2754</v>
      </c>
      <c r="B52" s="413" t="s">
        <v>1694</v>
      </c>
      <c r="C52" s="332">
        <v>42376</v>
      </c>
      <c r="D52" s="326">
        <v>0.54652777777777783</v>
      </c>
      <c r="E52" s="219" t="s">
        <v>1681</v>
      </c>
      <c r="F52" s="502" t="s">
        <v>1091</v>
      </c>
      <c r="G52" s="320">
        <v>125.9</v>
      </c>
      <c r="H52" s="563">
        <v>125.6</v>
      </c>
      <c r="I52" s="25">
        <v>-0.30000000000001137</v>
      </c>
      <c r="J52" s="502">
        <v>276</v>
      </c>
      <c r="K52" s="25">
        <v>-1.0869565217391715</v>
      </c>
      <c r="L52" s="643" t="s">
        <v>88</v>
      </c>
      <c r="M52" s="502" t="s">
        <v>1091</v>
      </c>
      <c r="N52" s="564">
        <v>126.5</v>
      </c>
      <c r="O52" s="563">
        <v>126.4</v>
      </c>
      <c r="P52" s="502">
        <v>-9.9999999999994316E-2</v>
      </c>
      <c r="Q52" s="25">
        <v>279</v>
      </c>
      <c r="R52" s="25">
        <v>-0.35842293906807993</v>
      </c>
      <c r="S52" s="643" t="s">
        <v>88</v>
      </c>
      <c r="T52" s="502" t="s">
        <v>1091</v>
      </c>
      <c r="U52" s="25">
        <v>127.9</v>
      </c>
      <c r="V52" s="565">
        <v>127.7</v>
      </c>
      <c r="W52" s="502">
        <v>-0.20000000000000284</v>
      </c>
      <c r="X52" s="502">
        <v>280</v>
      </c>
      <c r="Y52" s="25">
        <v>-0.7142857142857244</v>
      </c>
      <c r="Z52" s="643" t="s">
        <v>88</v>
      </c>
      <c r="AA52" s="25">
        <v>-0.71988839169765872</v>
      </c>
      <c r="AB52" s="25">
        <v>0.36429910481022404</v>
      </c>
      <c r="AC52" s="25"/>
      <c r="AD52" s="502">
        <v>3</v>
      </c>
      <c r="AE52" s="643" t="s">
        <v>88</v>
      </c>
      <c r="AF52" s="502"/>
      <c r="AG52" s="86" t="s">
        <v>191</v>
      </c>
      <c r="AH52" s="86" t="s">
        <v>191</v>
      </c>
      <c r="AI52" s="86" t="s">
        <v>191</v>
      </c>
      <c r="AJ52" s="161" t="s">
        <v>2750</v>
      </c>
      <c r="AK52" s="643" t="s">
        <v>2750</v>
      </c>
      <c r="AL52" s="86" t="s">
        <v>191</v>
      </c>
      <c r="AM52" s="86" t="s">
        <v>191</v>
      </c>
      <c r="AN52" s="86" t="s">
        <v>191</v>
      </c>
      <c r="AO52" s="161"/>
      <c r="AP52" s="643" t="s">
        <v>2750</v>
      </c>
      <c r="AQ52" s="801" t="s">
        <v>191</v>
      </c>
      <c r="AR52" s="39" t="s">
        <v>1091</v>
      </c>
      <c r="AS52" s="200">
        <v>3.0411147388070724E-2</v>
      </c>
      <c r="AT52" s="200"/>
      <c r="AU52" s="669"/>
      <c r="AV52" s="643" t="s">
        <v>88</v>
      </c>
      <c r="AW52" s="39" t="s">
        <v>1091</v>
      </c>
      <c r="AX52" s="215">
        <v>1.6188285489920941E-4</v>
      </c>
      <c r="AY52" s="215"/>
      <c r="AZ52" s="676" t="s">
        <v>1033</v>
      </c>
      <c r="BA52" s="818" t="s">
        <v>88</v>
      </c>
      <c r="BB52" s="942" t="s">
        <v>88</v>
      </c>
      <c r="BC52" s="848"/>
      <c r="BD52" s="137">
        <v>0</v>
      </c>
      <c r="BE52" s="39"/>
      <c r="BF52" s="161" t="s">
        <v>1033</v>
      </c>
      <c r="BG52" s="818" t="s">
        <v>88</v>
      </c>
      <c r="BH52" s="858">
        <v>-3.1881351855897418E-2</v>
      </c>
      <c r="BI52" s="39"/>
      <c r="BJ52" s="161" t="s">
        <v>1033</v>
      </c>
      <c r="BK52" s="643" t="s">
        <v>88</v>
      </c>
      <c r="BL52" s="882">
        <v>1.0032673682539821</v>
      </c>
      <c r="BM52" s="39"/>
      <c r="BN52" s="39"/>
      <c r="BO52" s="200" t="s">
        <v>1033</v>
      </c>
      <c r="BP52" s="643" t="s">
        <v>88</v>
      </c>
      <c r="BQ52" s="215">
        <v>3.5959403880071045E-3</v>
      </c>
      <c r="BR52" s="215"/>
      <c r="BS52" s="216" t="s">
        <v>1033</v>
      </c>
      <c r="BT52" s="818" t="s">
        <v>88</v>
      </c>
      <c r="BU52" s="907" t="s">
        <v>2618</v>
      </c>
      <c r="BV52" s="677">
        <v>2.2612943923979271E-3</v>
      </c>
      <c r="BW52" s="39"/>
      <c r="BX52" s="39" t="s">
        <v>88</v>
      </c>
      <c r="BY52" s="643" t="s">
        <v>88</v>
      </c>
      <c r="BZ52" s="675">
        <v>3.5714285714285712E-8</v>
      </c>
      <c r="CA52" s="39"/>
      <c r="CB52" s="39" t="s">
        <v>88</v>
      </c>
      <c r="CC52" s="818" t="s">
        <v>88</v>
      </c>
      <c r="CD52" s="193"/>
      <c r="CE52" s="61" t="s">
        <v>2618</v>
      </c>
      <c r="CF52" s="39"/>
    </row>
    <row r="53" spans="1:84" ht="14.4" x14ac:dyDescent="0.3">
      <c r="A53" s="1092" t="s">
        <v>2768</v>
      </c>
      <c r="B53" s="413" t="s">
        <v>1694</v>
      </c>
      <c r="C53" s="332">
        <v>42441</v>
      </c>
      <c r="D53" s="326">
        <v>0.50347222222222221</v>
      </c>
      <c r="E53" s="219" t="s">
        <v>1157</v>
      </c>
      <c r="F53" s="321" t="s">
        <v>1157</v>
      </c>
      <c r="G53" s="320">
        <v>132.9</v>
      </c>
      <c r="H53" s="321">
        <v>132.80000000000001</v>
      </c>
      <c r="I53" s="25">
        <v>-9.9999999999994316E-2</v>
      </c>
      <c r="J53" s="25">
        <v>58</v>
      </c>
      <c r="K53" s="25">
        <v>-1.7241379310343847</v>
      </c>
      <c r="L53" s="643" t="s">
        <v>88</v>
      </c>
      <c r="M53" s="321" t="s">
        <v>1157</v>
      </c>
      <c r="N53" s="320">
        <v>132.1</v>
      </c>
      <c r="O53" s="321">
        <v>132.20000000000002</v>
      </c>
      <c r="P53" s="25">
        <v>0.10000000000002274</v>
      </c>
      <c r="Q53" s="25">
        <v>60</v>
      </c>
      <c r="R53" s="25">
        <v>1.6666666666670458</v>
      </c>
      <c r="S53" s="643" t="s">
        <v>88</v>
      </c>
      <c r="T53" s="321" t="s">
        <v>1157</v>
      </c>
      <c r="U53" s="221">
        <v>130.80000000000001</v>
      </c>
      <c r="V53" s="137">
        <v>130.80000000000001</v>
      </c>
      <c r="W53" s="137">
        <v>0</v>
      </c>
      <c r="X53" s="137">
        <v>52</v>
      </c>
      <c r="Y53" s="137">
        <v>0</v>
      </c>
      <c r="Z53" s="643" t="s">
        <v>88</v>
      </c>
      <c r="AA53" s="320">
        <v>-1.915708812244632E-2</v>
      </c>
      <c r="AB53" s="321">
        <v>1.6954834710097555</v>
      </c>
      <c r="AC53" s="25">
        <v>-8850.4237187444014</v>
      </c>
      <c r="AD53" s="137">
        <v>3</v>
      </c>
      <c r="AE53" s="643" t="s">
        <v>88</v>
      </c>
      <c r="AF53" s="502"/>
      <c r="AG53" s="86" t="s">
        <v>191</v>
      </c>
      <c r="AH53" s="86" t="s">
        <v>191</v>
      </c>
      <c r="AI53" s="86" t="s">
        <v>191</v>
      </c>
      <c r="AJ53" s="161" t="s">
        <v>2750</v>
      </c>
      <c r="AK53" s="643" t="s">
        <v>2750</v>
      </c>
      <c r="AL53" s="86" t="s">
        <v>191</v>
      </c>
      <c r="AM53" s="86" t="s">
        <v>191</v>
      </c>
      <c r="AN53" s="86" t="s">
        <v>191</v>
      </c>
      <c r="AO53" s="161"/>
      <c r="AP53" s="643" t="s">
        <v>2750</v>
      </c>
      <c r="AQ53" s="801" t="s">
        <v>191</v>
      </c>
      <c r="AR53" s="39" t="s">
        <v>1157</v>
      </c>
      <c r="AS53" s="200">
        <v>-2.2743079823084322E-5</v>
      </c>
      <c r="AT53" s="200"/>
      <c r="AU53" s="161"/>
      <c r="AV53" s="643" t="s">
        <v>88</v>
      </c>
      <c r="AW53" s="39" t="s">
        <v>1157</v>
      </c>
      <c r="AX53" s="215">
        <v>2.7757291446331867E-3</v>
      </c>
      <c r="AY53" s="215"/>
      <c r="AZ53" s="39" t="s">
        <v>88</v>
      </c>
      <c r="BA53" s="818" t="s">
        <v>88</v>
      </c>
      <c r="BB53" s="942" t="s">
        <v>88</v>
      </c>
      <c r="BC53" s="848"/>
      <c r="BD53" s="137"/>
      <c r="BE53" s="39"/>
      <c r="BF53" s="161"/>
      <c r="BG53" s="818" t="s">
        <v>88</v>
      </c>
      <c r="BH53" s="858"/>
      <c r="BI53" s="818"/>
      <c r="BJ53" s="818"/>
      <c r="BK53" s="643" t="s">
        <v>88</v>
      </c>
      <c r="BL53" s="882">
        <v>0.27225522432277982</v>
      </c>
      <c r="BM53" s="200"/>
      <c r="BN53" s="216"/>
      <c r="BO53" s="216" t="s">
        <v>1033</v>
      </c>
      <c r="BP53" s="643" t="s">
        <v>88</v>
      </c>
      <c r="BQ53" s="215">
        <v>4.5375870720463308E-3</v>
      </c>
      <c r="BR53" s="215"/>
      <c r="BS53" s="216" t="s">
        <v>1033</v>
      </c>
      <c r="BT53" s="818" t="s">
        <v>88</v>
      </c>
      <c r="BU53" s="907" t="s">
        <v>2618</v>
      </c>
      <c r="BV53" s="41">
        <v>6.1343528126706712E-3</v>
      </c>
      <c r="BW53" s="41"/>
      <c r="BX53" s="41"/>
      <c r="BY53" s="643" t="s">
        <v>88</v>
      </c>
      <c r="BZ53" s="41">
        <v>0.11796832332058983</v>
      </c>
      <c r="CA53" s="41"/>
      <c r="CB53" s="41" t="s">
        <v>88</v>
      </c>
      <c r="CC53" s="818" t="s">
        <v>88</v>
      </c>
      <c r="CD53" s="193"/>
      <c r="CE53" s="61" t="s">
        <v>2618</v>
      </c>
      <c r="CF53" s="39"/>
    </row>
    <row r="54" spans="1:84" x14ac:dyDescent="0.3">
      <c r="A54" s="19"/>
      <c r="B54" s="416"/>
      <c r="F54" s="1"/>
      <c r="G54" s="1"/>
      <c r="H54" s="1"/>
      <c r="I54" s="1"/>
      <c r="J54" s="1"/>
      <c r="K54" s="1"/>
      <c r="L54" s="721"/>
      <c r="M54" s="1"/>
      <c r="N54" s="1"/>
      <c r="O54" s="1"/>
      <c r="P54" s="1"/>
      <c r="Q54" s="1"/>
      <c r="R54" s="1"/>
      <c r="S54" s="721"/>
      <c r="T54" s="1"/>
      <c r="U54" s="1"/>
      <c r="V54" s="1"/>
      <c r="W54" s="1"/>
      <c r="X54" s="1"/>
      <c r="Y54" s="1"/>
      <c r="Z54" s="721"/>
      <c r="AE54" s="721"/>
      <c r="AG54" s="584"/>
      <c r="AH54" s="164"/>
      <c r="AI54" s="164"/>
      <c r="AJ54" s="689"/>
      <c r="AK54" s="721"/>
      <c r="AL54" s="584"/>
      <c r="AM54" s="37"/>
      <c r="AN54" s="37"/>
      <c r="AO54" s="37"/>
      <c r="AP54" s="721"/>
      <c r="AQ54" s="813"/>
      <c r="AR54" s="141"/>
      <c r="AS54" s="164"/>
      <c r="AT54" s="164"/>
      <c r="AU54" s="164"/>
      <c r="AV54" s="721"/>
      <c r="AW54" s="37"/>
      <c r="AX54" s="37"/>
      <c r="AY54" s="37"/>
      <c r="AZ54" s="37"/>
      <c r="BA54" s="730"/>
      <c r="BB54" s="947"/>
      <c r="BC54" s="810"/>
      <c r="BD54" s="164"/>
      <c r="BE54" s="164"/>
      <c r="BF54" s="202"/>
      <c r="BG54" s="730"/>
      <c r="BH54" s="37"/>
      <c r="BI54" s="37"/>
      <c r="BJ54" s="37"/>
      <c r="BK54" s="721"/>
      <c r="BL54" s="37"/>
      <c r="BM54" s="37"/>
      <c r="BN54" s="37"/>
      <c r="BO54" s="37"/>
      <c r="BP54" s="721"/>
      <c r="BQ54" s="37"/>
      <c r="BR54" s="141"/>
      <c r="BS54" s="37"/>
      <c r="BT54" s="730"/>
      <c r="BU54" s="813"/>
      <c r="BV54" s="141"/>
      <c r="BW54" s="141"/>
      <c r="BX54" s="141"/>
      <c r="BY54" s="721"/>
      <c r="BZ54" s="141"/>
      <c r="CA54" s="141"/>
      <c r="CB54" s="141"/>
      <c r="CC54" s="730"/>
      <c r="CD54" s="141"/>
      <c r="CE54" s="141"/>
      <c r="CF54" s="141"/>
    </row>
    <row r="55" spans="1:84" x14ac:dyDescent="0.3">
      <c r="A55" s="19"/>
      <c r="B55" s="416"/>
      <c r="F55" s="1"/>
      <c r="G55" s="1"/>
      <c r="H55" s="1"/>
      <c r="I55" s="1"/>
      <c r="J55" s="1"/>
      <c r="K55" s="1"/>
      <c r="L55" s="721"/>
      <c r="M55" s="1"/>
      <c r="N55" s="1"/>
      <c r="O55" s="1"/>
      <c r="P55" s="1"/>
      <c r="Q55" s="1"/>
      <c r="R55" s="1"/>
      <c r="S55" s="721"/>
      <c r="T55" s="1"/>
      <c r="U55" s="1"/>
      <c r="V55" s="1"/>
      <c r="W55" s="1"/>
      <c r="X55" s="1"/>
      <c r="Y55" s="1"/>
      <c r="Z55" s="721"/>
      <c r="AE55" s="721"/>
      <c r="AG55" s="584"/>
      <c r="AH55" s="164"/>
      <c r="AI55" s="164"/>
      <c r="AJ55" s="689"/>
      <c r="AK55" s="721"/>
      <c r="AL55" s="584"/>
      <c r="AM55" s="37"/>
      <c r="AN55" s="37"/>
      <c r="AO55" s="37"/>
      <c r="AP55" s="721"/>
      <c r="AQ55" s="813"/>
      <c r="AR55" s="141"/>
      <c r="AS55" s="164"/>
      <c r="AT55" s="164"/>
      <c r="AU55" s="164"/>
      <c r="AV55" s="721"/>
      <c r="AW55" s="37"/>
      <c r="AX55" s="37"/>
      <c r="AY55" s="37"/>
      <c r="AZ55" s="37"/>
      <c r="BA55" s="730"/>
      <c r="BB55" s="947"/>
      <c r="BC55" s="810"/>
      <c r="BD55" s="164"/>
      <c r="BE55" s="164"/>
      <c r="BF55" s="202"/>
      <c r="BG55" s="730"/>
      <c r="BH55" s="37"/>
      <c r="BI55" s="37"/>
      <c r="BJ55" s="37"/>
      <c r="BK55" s="721"/>
      <c r="BL55" s="37"/>
      <c r="BM55" s="37"/>
      <c r="BN55" s="37"/>
      <c r="BO55" s="37"/>
      <c r="BP55" s="721"/>
      <c r="BQ55" s="37"/>
      <c r="BR55" s="141"/>
      <c r="BS55" s="37"/>
      <c r="BT55" s="730"/>
      <c r="BU55" s="813"/>
      <c r="BV55" s="141"/>
      <c r="BW55" s="141"/>
      <c r="BX55" s="141"/>
      <c r="BY55" s="721"/>
      <c r="BZ55" s="141"/>
      <c r="CA55" s="141"/>
      <c r="CB55" s="141"/>
      <c r="CC55" s="730"/>
      <c r="CD55" s="141"/>
      <c r="CE55" s="141"/>
      <c r="CF55" s="141"/>
    </row>
    <row r="56" spans="1:84" x14ac:dyDescent="0.3">
      <c r="A56" s="19"/>
      <c r="B56" s="416"/>
      <c r="F56" s="1"/>
      <c r="G56" s="1"/>
      <c r="H56" s="1"/>
      <c r="I56" s="1"/>
      <c r="J56" s="1"/>
      <c r="K56" s="1"/>
      <c r="L56" s="721"/>
      <c r="M56" s="1"/>
      <c r="N56" s="1"/>
      <c r="O56" s="1"/>
      <c r="P56" s="1"/>
      <c r="Q56" s="1"/>
      <c r="R56" s="1"/>
      <c r="S56" s="721"/>
      <c r="T56" s="1"/>
      <c r="U56" s="1"/>
      <c r="V56" s="1"/>
      <c r="W56" s="1"/>
      <c r="X56" s="1"/>
      <c r="Y56" s="1"/>
      <c r="Z56" s="721"/>
      <c r="AE56" s="721"/>
      <c r="AG56" s="584"/>
      <c r="AH56" s="164"/>
      <c r="AI56" s="164"/>
      <c r="AJ56" s="689"/>
      <c r="AK56" s="721"/>
      <c r="AL56" s="584"/>
      <c r="AM56" s="37"/>
      <c r="AN56" s="37"/>
      <c r="AO56" s="37"/>
      <c r="AP56" s="721"/>
      <c r="AQ56" s="813"/>
      <c r="AR56" s="141"/>
      <c r="AS56" s="164"/>
      <c r="AT56" s="164"/>
      <c r="AU56" s="164"/>
      <c r="AV56" s="721"/>
      <c r="AW56" s="37"/>
      <c r="AX56" s="37"/>
      <c r="AY56" s="37"/>
      <c r="AZ56" s="37"/>
      <c r="BA56" s="730"/>
      <c r="BB56" s="947"/>
      <c r="BC56" s="810"/>
      <c r="BD56" s="164"/>
      <c r="BE56" s="164"/>
      <c r="BF56" s="202"/>
      <c r="BG56" s="730"/>
      <c r="BH56" s="37"/>
      <c r="BI56" s="37"/>
      <c r="BJ56" s="37"/>
      <c r="BK56" s="721"/>
      <c r="BL56" s="37"/>
      <c r="BM56" s="37"/>
      <c r="BN56" s="37"/>
      <c r="BO56" s="37"/>
      <c r="BP56" s="721"/>
      <c r="BQ56" s="37"/>
      <c r="BR56" s="141"/>
      <c r="BS56" s="37"/>
      <c r="BT56" s="730"/>
      <c r="BU56" s="813"/>
      <c r="BV56" s="141"/>
      <c r="BW56" s="141"/>
      <c r="BX56" s="141"/>
      <c r="BY56" s="721"/>
      <c r="BZ56" s="141"/>
      <c r="CA56" s="141"/>
      <c r="CB56" s="141"/>
      <c r="CC56" s="730"/>
      <c r="CD56" s="141"/>
      <c r="CE56" s="141"/>
      <c r="CF56" s="141"/>
    </row>
    <row r="57" spans="1:84" x14ac:dyDescent="0.3">
      <c r="A57" s="19"/>
      <c r="B57" s="416"/>
      <c r="F57" s="1"/>
      <c r="G57" s="1"/>
      <c r="H57" s="1"/>
      <c r="I57" s="1"/>
      <c r="J57" s="1"/>
      <c r="K57" s="1"/>
      <c r="L57" s="721"/>
      <c r="M57" s="1"/>
      <c r="N57" s="1"/>
      <c r="O57" s="1"/>
      <c r="P57" s="1"/>
      <c r="Q57" s="1"/>
      <c r="R57" s="1"/>
      <c r="S57" s="721"/>
      <c r="T57" s="1"/>
      <c r="U57" s="1"/>
      <c r="V57" s="1"/>
      <c r="W57" s="1"/>
      <c r="X57" s="1"/>
      <c r="Y57" s="1"/>
      <c r="Z57" s="721"/>
      <c r="AE57" s="721"/>
      <c r="AG57" s="584"/>
      <c r="AH57" s="164"/>
      <c r="AI57" s="164"/>
      <c r="AJ57" s="689"/>
      <c r="AK57" s="721"/>
      <c r="AL57" s="584"/>
      <c r="AM57" s="37"/>
      <c r="AN57" s="37"/>
      <c r="AO57" s="37"/>
      <c r="AP57" s="721"/>
      <c r="AQ57" s="813"/>
      <c r="AR57" s="141"/>
      <c r="AS57" s="164"/>
      <c r="AT57" s="164"/>
      <c r="AU57" s="164"/>
      <c r="AV57" s="721"/>
      <c r="AW57" s="37"/>
      <c r="AX57" s="37"/>
      <c r="AY57" s="37"/>
      <c r="AZ57" s="37"/>
      <c r="BA57" s="730"/>
      <c r="BB57" s="947"/>
      <c r="BC57" s="810"/>
      <c r="BD57" s="164"/>
      <c r="BE57" s="164"/>
      <c r="BF57" s="202"/>
      <c r="BG57" s="730"/>
      <c r="BH57" s="37"/>
      <c r="BI57" s="37"/>
      <c r="BJ57" s="37"/>
      <c r="BK57" s="721"/>
      <c r="BL57" s="37"/>
      <c r="BM57" s="37"/>
      <c r="BN57" s="37"/>
      <c r="BO57" s="37"/>
      <c r="BP57" s="721"/>
      <c r="BQ57" s="37"/>
      <c r="BR57" s="141"/>
      <c r="BS57" s="37"/>
      <c r="BT57" s="730"/>
      <c r="BU57" s="813"/>
      <c r="BV57" s="141"/>
      <c r="BW57" s="141"/>
      <c r="BX57" s="141"/>
      <c r="BY57" s="721"/>
      <c r="BZ57" s="141"/>
      <c r="CA57" s="141"/>
      <c r="CB57" s="141"/>
      <c r="CC57" s="730"/>
      <c r="CD57" s="141"/>
      <c r="CE57" s="141"/>
      <c r="CF57" s="141"/>
    </row>
    <row r="58" spans="1:84" x14ac:dyDescent="0.3">
      <c r="A58" s="19"/>
      <c r="B58" s="416"/>
      <c r="F58" s="1"/>
      <c r="G58" s="1"/>
      <c r="H58" s="1"/>
      <c r="I58" s="1"/>
      <c r="J58" s="1"/>
      <c r="K58" s="1"/>
      <c r="L58" s="721"/>
      <c r="M58" s="1"/>
      <c r="N58" s="1"/>
      <c r="O58" s="1"/>
      <c r="P58" s="1"/>
      <c r="Q58" s="1"/>
      <c r="R58" s="1"/>
      <c r="S58" s="721"/>
      <c r="T58" s="1"/>
      <c r="U58" s="1"/>
      <c r="V58" s="1"/>
      <c r="W58" s="1"/>
      <c r="X58" s="1"/>
      <c r="Y58" s="1"/>
      <c r="Z58" s="721"/>
      <c r="AE58" s="721"/>
      <c r="AG58" s="584"/>
      <c r="AH58" s="164"/>
      <c r="AI58" s="164"/>
      <c r="AJ58" s="689"/>
      <c r="AK58" s="721"/>
      <c r="AL58" s="584"/>
      <c r="AM58" s="37"/>
      <c r="AN58" s="37"/>
      <c r="AO58" s="37"/>
      <c r="AP58" s="721"/>
      <c r="AQ58" s="813"/>
      <c r="AR58" s="141"/>
      <c r="AS58" s="164"/>
      <c r="AT58" s="164"/>
      <c r="AU58" s="164"/>
      <c r="AV58" s="721"/>
      <c r="AW58" s="37"/>
      <c r="AX58" s="37"/>
      <c r="AY58" s="37"/>
      <c r="AZ58" s="37"/>
      <c r="BA58" s="730"/>
      <c r="BB58" s="947"/>
      <c r="BC58" s="810"/>
      <c r="BD58" s="164"/>
      <c r="BE58" s="164"/>
      <c r="BF58" s="202"/>
      <c r="BG58" s="730"/>
      <c r="BH58" s="37"/>
      <c r="BI58" s="37"/>
      <c r="BJ58" s="37"/>
      <c r="BK58" s="721"/>
      <c r="BL58" s="37"/>
      <c r="BM58" s="37"/>
      <c r="BN58" s="37"/>
      <c r="BO58" s="37"/>
      <c r="BP58" s="721"/>
      <c r="BQ58" s="37"/>
      <c r="BR58" s="141"/>
      <c r="BS58" s="37"/>
      <c r="BT58" s="730"/>
      <c r="BU58" s="813"/>
      <c r="BV58" s="141"/>
      <c r="BW58" s="141"/>
      <c r="BX58" s="141"/>
      <c r="BY58" s="721"/>
      <c r="BZ58" s="141"/>
      <c r="CA58" s="141"/>
      <c r="CB58" s="141"/>
      <c r="CC58" s="730"/>
      <c r="CD58" s="141"/>
      <c r="CE58" s="141"/>
      <c r="CF58" s="141"/>
    </row>
    <row r="59" spans="1:84" x14ac:dyDescent="0.3">
      <c r="A59" s="19"/>
      <c r="B59" s="416"/>
      <c r="F59" s="1"/>
      <c r="G59" s="1"/>
      <c r="H59" s="1"/>
      <c r="I59" s="1"/>
      <c r="J59" s="1"/>
      <c r="K59" s="1"/>
      <c r="L59" s="721"/>
      <c r="M59" s="1"/>
      <c r="N59" s="1"/>
      <c r="O59" s="1"/>
      <c r="P59" s="1"/>
      <c r="Q59" s="1"/>
      <c r="R59" s="1"/>
      <c r="S59" s="721"/>
      <c r="T59" s="1"/>
      <c r="U59" s="1"/>
      <c r="V59" s="1"/>
      <c r="W59" s="1"/>
      <c r="X59" s="1"/>
      <c r="Y59" s="1"/>
      <c r="Z59" s="721"/>
      <c r="AE59" s="721"/>
      <c r="AG59" s="584"/>
      <c r="AH59" s="164"/>
      <c r="AI59" s="164"/>
      <c r="AJ59" s="689"/>
      <c r="AK59" s="721"/>
      <c r="AL59" s="584"/>
      <c r="AM59" s="37"/>
      <c r="AN59" s="37"/>
      <c r="AO59" s="37"/>
      <c r="AP59" s="721"/>
      <c r="AQ59" s="813"/>
      <c r="AR59" s="141"/>
      <c r="AS59" s="164"/>
      <c r="AT59" s="164"/>
      <c r="AU59" s="164"/>
      <c r="AV59" s="721"/>
      <c r="AW59" s="37"/>
      <c r="AX59" s="37"/>
      <c r="AY59" s="37"/>
      <c r="AZ59" s="37"/>
      <c r="BA59" s="730"/>
      <c r="BB59" s="947"/>
      <c r="BC59" s="810"/>
      <c r="BD59" s="164"/>
      <c r="BE59" s="164"/>
      <c r="BF59" s="202"/>
      <c r="BG59" s="730"/>
      <c r="BH59" s="37"/>
      <c r="BI59" s="37"/>
      <c r="BJ59" s="37"/>
      <c r="BK59" s="721"/>
      <c r="BL59" s="37"/>
      <c r="BM59" s="37"/>
      <c r="BN59" s="37"/>
      <c r="BO59" s="37"/>
      <c r="BP59" s="721"/>
      <c r="BQ59" s="37"/>
      <c r="BR59" s="141"/>
      <c r="BS59" s="37"/>
      <c r="BT59" s="730"/>
      <c r="BU59" s="813"/>
      <c r="BV59" s="141"/>
      <c r="BW59" s="141"/>
      <c r="BX59" s="141"/>
      <c r="BY59" s="721"/>
      <c r="BZ59" s="141"/>
      <c r="CA59" s="141"/>
      <c r="CB59" s="141"/>
      <c r="CC59" s="730"/>
      <c r="CD59" s="141"/>
      <c r="CE59" s="141"/>
      <c r="CF59" s="141"/>
    </row>
    <row r="60" spans="1:84" x14ac:dyDescent="0.3">
      <c r="A60" s="19"/>
      <c r="B60" s="416"/>
      <c r="F60" s="1"/>
      <c r="G60" s="1"/>
      <c r="H60" s="1"/>
      <c r="I60" s="1"/>
      <c r="J60" s="1"/>
      <c r="K60" s="1"/>
      <c r="L60" s="721"/>
      <c r="M60" s="1"/>
      <c r="N60" s="1"/>
      <c r="O60" s="1"/>
      <c r="P60" s="1"/>
      <c r="Q60" s="1"/>
      <c r="R60" s="1"/>
      <c r="S60" s="721"/>
      <c r="T60" s="1"/>
      <c r="U60" s="1"/>
      <c r="V60" s="1"/>
      <c r="W60" s="1"/>
      <c r="X60" s="1"/>
      <c r="Y60" s="1"/>
      <c r="Z60" s="721"/>
      <c r="AE60" s="721"/>
      <c r="AG60" s="584"/>
      <c r="AH60" s="164"/>
      <c r="AI60" s="164"/>
      <c r="AJ60" s="689"/>
      <c r="AK60" s="721"/>
      <c r="AL60" s="584"/>
      <c r="AM60" s="37"/>
      <c r="AN60" s="37"/>
      <c r="AO60" s="37"/>
      <c r="AP60" s="721"/>
      <c r="AQ60" s="813"/>
      <c r="AR60" s="141"/>
      <c r="AS60" s="164"/>
      <c r="AT60" s="164"/>
      <c r="AU60" s="164"/>
      <c r="AV60" s="721"/>
      <c r="AW60" s="37"/>
      <c r="AX60" s="37"/>
      <c r="AY60" s="37"/>
      <c r="AZ60" s="37"/>
      <c r="BA60" s="730"/>
      <c r="BB60" s="947"/>
      <c r="BC60" s="810"/>
      <c r="BD60" s="164"/>
      <c r="BE60" s="164"/>
      <c r="BF60" s="202"/>
      <c r="BG60" s="730"/>
      <c r="BH60" s="37"/>
      <c r="BI60" s="37"/>
      <c r="BJ60" s="37"/>
      <c r="BK60" s="721"/>
      <c r="BL60" s="37"/>
      <c r="BM60" s="37"/>
      <c r="BN60" s="37"/>
      <c r="BO60" s="37"/>
      <c r="BP60" s="721"/>
      <c r="BQ60" s="37"/>
      <c r="BR60" s="141"/>
      <c r="BS60" s="37"/>
      <c r="BT60" s="730"/>
      <c r="BU60" s="813"/>
      <c r="BV60" s="141"/>
      <c r="BW60" s="141"/>
      <c r="BX60" s="141"/>
      <c r="BY60" s="721"/>
      <c r="BZ60" s="141"/>
      <c r="CA60" s="141"/>
      <c r="CB60" s="141"/>
      <c r="CC60" s="730"/>
      <c r="CD60" s="141"/>
      <c r="CE60" s="141"/>
      <c r="CF60" s="141"/>
    </row>
    <row r="61" spans="1:84" x14ac:dyDescent="0.3">
      <c r="A61" s="19"/>
      <c r="B61" s="416"/>
      <c r="F61" s="1"/>
      <c r="G61" s="1"/>
      <c r="H61" s="1"/>
      <c r="I61" s="1"/>
      <c r="J61" s="1"/>
      <c r="K61" s="1"/>
      <c r="L61" s="721"/>
      <c r="M61" s="1"/>
      <c r="N61" s="1"/>
      <c r="O61" s="1"/>
      <c r="P61" s="1"/>
      <c r="Q61" s="1"/>
      <c r="R61" s="1"/>
      <c r="S61" s="721"/>
      <c r="T61" s="1"/>
      <c r="U61" s="1"/>
      <c r="V61" s="1"/>
      <c r="W61" s="1"/>
      <c r="X61" s="1"/>
      <c r="Y61" s="1"/>
      <c r="Z61" s="721"/>
      <c r="AE61" s="721"/>
      <c r="AG61" s="584"/>
      <c r="AH61" s="164"/>
      <c r="AI61" s="164"/>
      <c r="AJ61" s="689"/>
      <c r="AK61" s="721"/>
      <c r="AL61" s="584"/>
      <c r="AM61" s="37"/>
      <c r="AN61" s="37"/>
      <c r="AO61" s="37"/>
      <c r="AP61" s="721"/>
      <c r="AQ61" s="813"/>
      <c r="AR61" s="141"/>
      <c r="AS61" s="164"/>
      <c r="AT61" s="164"/>
      <c r="AU61" s="164"/>
      <c r="AV61" s="721"/>
      <c r="AW61" s="37"/>
      <c r="AX61" s="37"/>
      <c r="AY61" s="37"/>
      <c r="AZ61" s="37"/>
      <c r="BA61" s="730"/>
      <c r="BB61" s="947"/>
      <c r="BC61" s="810"/>
      <c r="BD61" s="164"/>
      <c r="BE61" s="164"/>
      <c r="BF61" s="202"/>
      <c r="BG61" s="730"/>
      <c r="BH61" s="37"/>
      <c r="BI61" s="37"/>
      <c r="BJ61" s="37"/>
      <c r="BK61" s="721"/>
      <c r="BL61" s="37"/>
      <c r="BM61" s="37"/>
      <c r="BN61" s="37"/>
      <c r="BO61" s="37"/>
      <c r="BP61" s="721"/>
      <c r="BQ61" s="37"/>
      <c r="BR61" s="141"/>
      <c r="BS61" s="37"/>
      <c r="BT61" s="730"/>
      <c r="BU61" s="813"/>
      <c r="BV61" s="141"/>
      <c r="BW61" s="141"/>
      <c r="BX61" s="141"/>
      <c r="BY61" s="721"/>
      <c r="BZ61" s="141"/>
      <c r="CA61" s="141"/>
      <c r="CB61" s="141"/>
      <c r="CC61" s="730"/>
      <c r="CD61" s="141"/>
      <c r="CE61" s="141"/>
      <c r="CF61" s="141"/>
    </row>
    <row r="62" spans="1:84" x14ac:dyDescent="0.3">
      <c r="A62" s="19"/>
      <c r="B62" s="416"/>
      <c r="F62" s="1"/>
      <c r="G62" s="1"/>
      <c r="H62" s="1"/>
      <c r="I62" s="1"/>
      <c r="J62" s="1"/>
      <c r="K62" s="1"/>
      <c r="L62" s="721"/>
      <c r="M62" s="1"/>
      <c r="N62" s="1"/>
      <c r="O62" s="1"/>
      <c r="P62" s="1"/>
      <c r="Q62" s="1"/>
      <c r="R62" s="1"/>
      <c r="S62" s="721"/>
      <c r="T62" s="1"/>
      <c r="U62" s="1"/>
      <c r="V62" s="1"/>
      <c r="W62" s="1"/>
      <c r="X62" s="1"/>
      <c r="Y62" s="1"/>
      <c r="Z62" s="721"/>
      <c r="AE62" s="721"/>
      <c r="AG62" s="584"/>
      <c r="AH62" s="164"/>
      <c r="AI62" s="164"/>
      <c r="AJ62" s="689"/>
      <c r="AK62" s="721"/>
      <c r="AL62" s="584"/>
      <c r="AM62" s="37"/>
      <c r="AN62" s="37"/>
      <c r="AO62" s="37"/>
      <c r="AP62" s="721"/>
      <c r="AQ62" s="813"/>
      <c r="AR62" s="141"/>
      <c r="AS62" s="164"/>
      <c r="AT62" s="164"/>
      <c r="AU62" s="164"/>
      <c r="AV62" s="721"/>
      <c r="AW62" s="37"/>
      <c r="AX62" s="37"/>
      <c r="AY62" s="37"/>
      <c r="AZ62" s="37"/>
      <c r="BA62" s="730"/>
      <c r="BB62" s="947"/>
      <c r="BC62" s="810"/>
      <c r="BD62" s="164"/>
      <c r="BE62" s="164"/>
      <c r="BF62" s="202"/>
      <c r="BG62" s="730"/>
      <c r="BH62" s="37"/>
      <c r="BI62" s="37"/>
      <c r="BJ62" s="37"/>
      <c r="BK62" s="721"/>
      <c r="BL62" s="37"/>
      <c r="BM62" s="37"/>
      <c r="BN62" s="37"/>
      <c r="BO62" s="37"/>
      <c r="BP62" s="721"/>
      <c r="BQ62" s="37"/>
      <c r="BR62" s="141"/>
      <c r="BS62" s="37"/>
      <c r="BT62" s="730"/>
      <c r="BU62" s="813"/>
      <c r="BV62" s="141"/>
      <c r="BW62" s="141"/>
      <c r="BX62" s="141"/>
      <c r="BY62" s="721"/>
      <c r="BZ62" s="141"/>
      <c r="CA62" s="141"/>
      <c r="CB62" s="141"/>
      <c r="CC62" s="730"/>
      <c r="CD62" s="141"/>
      <c r="CE62" s="141"/>
      <c r="CF62" s="141"/>
    </row>
    <row r="63" spans="1:84" x14ac:dyDescent="0.3">
      <c r="A63" s="19"/>
      <c r="B63" s="416"/>
      <c r="F63" s="1"/>
      <c r="G63" s="1"/>
      <c r="H63" s="1"/>
      <c r="I63" s="1"/>
      <c r="J63" s="1"/>
      <c r="K63" s="1"/>
      <c r="L63" s="721"/>
      <c r="M63" s="1"/>
      <c r="N63" s="1"/>
      <c r="O63" s="1"/>
      <c r="P63" s="1"/>
      <c r="Q63" s="1"/>
      <c r="R63" s="1"/>
      <c r="S63" s="721"/>
      <c r="T63" s="1"/>
      <c r="U63" s="1"/>
      <c r="V63" s="1"/>
      <c r="W63" s="1"/>
      <c r="X63" s="1"/>
      <c r="Y63" s="1"/>
      <c r="Z63" s="721"/>
      <c r="AE63" s="721"/>
      <c r="AG63" s="584"/>
      <c r="AH63" s="164"/>
      <c r="AI63" s="164"/>
      <c r="AJ63" s="689"/>
      <c r="AK63" s="721"/>
      <c r="AL63" s="584"/>
      <c r="AM63" s="37"/>
      <c r="AN63" s="37"/>
      <c r="AO63" s="37"/>
      <c r="AP63" s="721"/>
      <c r="AQ63" s="813"/>
      <c r="AR63" s="141"/>
      <c r="AS63" s="164"/>
      <c r="AT63" s="164"/>
      <c r="AU63" s="164"/>
      <c r="AV63" s="721"/>
      <c r="AW63" s="37"/>
      <c r="AX63" s="37"/>
      <c r="AY63" s="37"/>
      <c r="AZ63" s="37"/>
      <c r="BA63" s="730"/>
      <c r="BB63" s="947"/>
      <c r="BC63" s="810"/>
      <c r="BD63" s="164"/>
      <c r="BE63" s="164"/>
      <c r="BF63" s="202"/>
      <c r="BG63" s="730"/>
      <c r="BH63" s="37"/>
      <c r="BI63" s="37"/>
      <c r="BJ63" s="37"/>
      <c r="BK63" s="721"/>
      <c r="BL63" s="37"/>
      <c r="BM63" s="37"/>
      <c r="BN63" s="37"/>
      <c r="BO63" s="37"/>
      <c r="BP63" s="721"/>
      <c r="BQ63" s="37"/>
      <c r="BR63" s="141"/>
      <c r="BS63" s="37"/>
      <c r="BT63" s="730"/>
      <c r="BU63" s="813"/>
      <c r="BV63" s="141"/>
      <c r="BW63" s="141"/>
      <c r="BX63" s="141"/>
      <c r="BY63" s="721"/>
      <c r="BZ63" s="141"/>
      <c r="CA63" s="141"/>
      <c r="CB63" s="141"/>
      <c r="CC63" s="730"/>
      <c r="CD63" s="141"/>
      <c r="CE63" s="141"/>
      <c r="CF63" s="141"/>
    </row>
    <row r="64" spans="1:84" x14ac:dyDescent="0.3">
      <c r="A64" s="19"/>
      <c r="B64" s="416"/>
      <c r="F64" s="1"/>
      <c r="G64" s="1"/>
      <c r="H64" s="1"/>
      <c r="I64" s="1"/>
      <c r="J64" s="1"/>
      <c r="K64" s="1"/>
      <c r="L64" s="721"/>
      <c r="M64" s="1"/>
      <c r="N64" s="1"/>
      <c r="O64" s="1"/>
      <c r="P64" s="1"/>
      <c r="Q64" s="1"/>
      <c r="R64" s="1"/>
      <c r="S64" s="721"/>
      <c r="T64" s="1"/>
      <c r="U64" s="1"/>
      <c r="V64" s="1"/>
      <c r="W64" s="1"/>
      <c r="X64" s="1"/>
      <c r="Y64" s="1"/>
      <c r="Z64" s="721"/>
      <c r="AE64" s="721"/>
      <c r="AG64" s="584"/>
      <c r="AH64" s="164"/>
      <c r="AI64" s="164"/>
      <c r="AJ64" s="689"/>
      <c r="AK64" s="721"/>
      <c r="AL64" s="584"/>
      <c r="AM64" s="37"/>
      <c r="AN64" s="37"/>
      <c r="AO64" s="37"/>
      <c r="AP64" s="721"/>
      <c r="AQ64" s="813"/>
      <c r="AR64" s="141"/>
      <c r="AS64" s="164"/>
      <c r="AT64" s="164"/>
      <c r="AU64" s="164"/>
      <c r="AV64" s="721"/>
      <c r="AW64" s="37"/>
      <c r="AX64" s="37"/>
      <c r="AY64" s="37"/>
      <c r="AZ64" s="37"/>
      <c r="BA64" s="730"/>
      <c r="BB64" s="947"/>
      <c r="BC64" s="810"/>
      <c r="BD64" s="164"/>
      <c r="BE64" s="164"/>
      <c r="BF64" s="202"/>
      <c r="BG64" s="730"/>
      <c r="BH64" s="37"/>
      <c r="BI64" s="37"/>
      <c r="BJ64" s="37"/>
      <c r="BK64" s="721"/>
      <c r="BL64" s="37"/>
      <c r="BM64" s="37"/>
      <c r="BN64" s="37"/>
      <c r="BO64" s="37"/>
      <c r="BP64" s="721"/>
      <c r="BQ64" s="37"/>
      <c r="BR64" s="141"/>
      <c r="BS64" s="37"/>
      <c r="BT64" s="730"/>
      <c r="BU64" s="813"/>
      <c r="BV64" s="141"/>
      <c r="BW64" s="141"/>
      <c r="BX64" s="141"/>
      <c r="BY64" s="721"/>
      <c r="BZ64" s="141"/>
      <c r="CA64" s="141"/>
      <c r="CB64" s="141"/>
      <c r="CC64" s="730"/>
      <c r="CD64" s="141"/>
      <c r="CE64" s="141"/>
      <c r="CF64" s="141"/>
    </row>
    <row r="65" spans="1:84" x14ac:dyDescent="0.3">
      <c r="A65" s="19"/>
      <c r="B65" s="416"/>
      <c r="F65" s="1"/>
      <c r="G65" s="1"/>
      <c r="H65" s="1"/>
      <c r="I65" s="1"/>
      <c r="J65" s="1"/>
      <c r="K65" s="1"/>
      <c r="L65" s="721"/>
      <c r="M65" s="1"/>
      <c r="N65" s="1"/>
      <c r="O65" s="1"/>
      <c r="P65" s="1"/>
      <c r="Q65" s="1"/>
      <c r="R65" s="1"/>
      <c r="S65" s="721"/>
      <c r="T65" s="1"/>
      <c r="U65" s="1"/>
      <c r="V65" s="1"/>
      <c r="W65" s="1"/>
      <c r="X65" s="1"/>
      <c r="Y65" s="1"/>
      <c r="Z65" s="721"/>
      <c r="AE65" s="721"/>
      <c r="AG65" s="584"/>
      <c r="AH65" s="164"/>
      <c r="AI65" s="164"/>
      <c r="AJ65" s="689"/>
      <c r="AK65" s="721"/>
      <c r="AL65" s="584"/>
      <c r="AM65" s="37"/>
      <c r="AN65" s="37"/>
      <c r="AO65" s="37"/>
      <c r="AP65" s="721"/>
      <c r="AQ65" s="813"/>
      <c r="AR65" s="141"/>
      <c r="AS65" s="164"/>
      <c r="AT65" s="164"/>
      <c r="AU65" s="164"/>
      <c r="AV65" s="721"/>
      <c r="AW65" s="37"/>
      <c r="AX65" s="37"/>
      <c r="AY65" s="37"/>
      <c r="AZ65" s="37"/>
      <c r="BA65" s="730"/>
      <c r="BB65" s="947"/>
      <c r="BC65" s="810"/>
      <c r="BD65" s="164"/>
      <c r="BE65" s="164"/>
      <c r="BF65" s="202"/>
      <c r="BG65" s="730"/>
      <c r="BH65" s="37"/>
      <c r="BI65" s="37"/>
      <c r="BJ65" s="37"/>
      <c r="BK65" s="721"/>
      <c r="BL65" s="37"/>
      <c r="BM65" s="37"/>
      <c r="BN65" s="37"/>
      <c r="BO65" s="37"/>
      <c r="BP65" s="721"/>
      <c r="BQ65" s="37"/>
      <c r="BR65" s="141"/>
      <c r="BS65" s="37"/>
      <c r="BT65" s="730"/>
      <c r="BU65" s="813"/>
      <c r="BV65" s="141"/>
      <c r="BW65" s="141"/>
      <c r="BX65" s="141"/>
      <c r="BY65" s="721"/>
      <c r="BZ65" s="141"/>
      <c r="CA65" s="141"/>
      <c r="CB65" s="141"/>
      <c r="CC65" s="730"/>
      <c r="CD65" s="141"/>
      <c r="CE65" s="141"/>
      <c r="CF65" s="141"/>
    </row>
    <row r="66" spans="1:84" x14ac:dyDescent="0.3">
      <c r="A66" s="19"/>
      <c r="B66" s="416"/>
      <c r="F66" s="1"/>
      <c r="G66" s="1"/>
      <c r="H66" s="1"/>
      <c r="I66" s="1"/>
      <c r="J66" s="1"/>
      <c r="K66" s="1"/>
      <c r="L66" s="721"/>
      <c r="M66" s="1"/>
      <c r="N66" s="1"/>
      <c r="O66" s="1"/>
      <c r="P66" s="1"/>
      <c r="Q66" s="1"/>
      <c r="R66" s="1"/>
      <c r="S66" s="721"/>
      <c r="T66" s="1"/>
      <c r="U66" s="1"/>
      <c r="V66" s="1"/>
      <c r="W66" s="1"/>
      <c r="X66" s="1"/>
      <c r="Y66" s="1"/>
      <c r="Z66" s="721"/>
      <c r="AE66" s="721"/>
      <c r="AG66" s="584"/>
      <c r="AH66" s="164"/>
      <c r="AI66" s="164"/>
      <c r="AJ66" s="689"/>
      <c r="AK66" s="721"/>
      <c r="AL66" s="584"/>
      <c r="AM66" s="37"/>
      <c r="AN66" s="37"/>
      <c r="AO66" s="37"/>
      <c r="AP66" s="721"/>
      <c r="AQ66" s="813"/>
      <c r="AR66" s="141"/>
      <c r="AS66" s="164"/>
      <c r="AT66" s="164"/>
      <c r="AU66" s="164"/>
      <c r="AV66" s="721"/>
      <c r="AW66" s="37"/>
      <c r="AX66" s="37"/>
      <c r="AY66" s="37"/>
      <c r="AZ66" s="37"/>
      <c r="BA66" s="730"/>
      <c r="BB66" s="947"/>
      <c r="BC66" s="810"/>
      <c r="BD66" s="164"/>
      <c r="BE66" s="164"/>
      <c r="BF66" s="202"/>
      <c r="BG66" s="730"/>
      <c r="BH66" s="37"/>
      <c r="BI66" s="37"/>
      <c r="BJ66" s="37"/>
      <c r="BK66" s="721"/>
      <c r="BL66" s="37"/>
      <c r="BM66" s="37"/>
      <c r="BN66" s="37"/>
      <c r="BO66" s="37"/>
      <c r="BP66" s="721"/>
      <c r="BQ66" s="37"/>
      <c r="BR66" s="141"/>
      <c r="BS66" s="37"/>
      <c r="BT66" s="730"/>
      <c r="BU66" s="813"/>
      <c r="BV66" s="141"/>
      <c r="BW66" s="141"/>
      <c r="BX66" s="141"/>
      <c r="BY66" s="721"/>
      <c r="BZ66" s="141"/>
      <c r="CA66" s="141"/>
      <c r="CB66" s="141"/>
      <c r="CC66" s="730"/>
      <c r="CD66" s="141"/>
      <c r="CE66" s="141"/>
      <c r="CF66" s="141"/>
    </row>
    <row r="67" spans="1:84" x14ac:dyDescent="0.3">
      <c r="A67" s="19"/>
      <c r="B67" s="416"/>
      <c r="F67" s="1"/>
      <c r="G67" s="1"/>
      <c r="H67" s="1"/>
      <c r="I67" s="1"/>
      <c r="J67" s="1"/>
      <c r="K67" s="1"/>
      <c r="L67" s="721"/>
      <c r="M67" s="1"/>
      <c r="N67" s="1"/>
      <c r="O67" s="1"/>
      <c r="P67" s="1"/>
      <c r="Q67" s="1"/>
      <c r="R67" s="1"/>
      <c r="S67" s="721"/>
      <c r="T67" s="1"/>
      <c r="U67" s="1"/>
      <c r="V67" s="1"/>
      <c r="W67" s="1"/>
      <c r="X67" s="1"/>
      <c r="Y67" s="1"/>
      <c r="Z67" s="721"/>
      <c r="AE67" s="721"/>
      <c r="AG67" s="584"/>
      <c r="AH67" s="164"/>
      <c r="AI67" s="164"/>
      <c r="AJ67" s="689"/>
      <c r="AK67" s="721"/>
      <c r="AL67" s="584"/>
      <c r="AM67" s="37"/>
      <c r="AN67" s="37"/>
      <c r="AO67" s="37"/>
      <c r="AP67" s="721"/>
      <c r="AQ67" s="813"/>
      <c r="AR67" s="141"/>
      <c r="AS67" s="164"/>
      <c r="AT67" s="164"/>
      <c r="AU67" s="164"/>
      <c r="AV67" s="721"/>
      <c r="AW67" s="37"/>
      <c r="AX67" s="37"/>
      <c r="AY67" s="37"/>
      <c r="AZ67" s="37"/>
      <c r="BA67" s="730"/>
      <c r="BB67" s="947"/>
      <c r="BC67" s="810"/>
      <c r="BD67" s="164"/>
      <c r="BE67" s="164"/>
      <c r="BF67" s="202"/>
      <c r="BG67" s="730"/>
      <c r="BH67" s="37"/>
      <c r="BI67" s="37"/>
      <c r="BJ67" s="37"/>
      <c r="BK67" s="721"/>
      <c r="BL67" s="37"/>
      <c r="BM67" s="37"/>
      <c r="BN67" s="37"/>
      <c r="BO67" s="37"/>
      <c r="BP67" s="721"/>
      <c r="BQ67" s="37"/>
      <c r="BR67" s="141"/>
      <c r="BS67" s="37"/>
      <c r="BT67" s="730"/>
      <c r="BU67" s="813"/>
      <c r="BV67" s="141"/>
      <c r="BW67" s="141"/>
      <c r="BX67" s="141"/>
      <c r="BY67" s="721"/>
      <c r="BZ67" s="141"/>
      <c r="CA67" s="141"/>
      <c r="CB67" s="141"/>
      <c r="CC67" s="730"/>
      <c r="CD67" s="141"/>
      <c r="CE67" s="141"/>
      <c r="CF67" s="141"/>
    </row>
    <row r="68" spans="1:84" x14ac:dyDescent="0.3">
      <c r="A68" s="19"/>
      <c r="B68" s="416"/>
      <c r="F68" s="1"/>
      <c r="G68" s="1"/>
      <c r="H68" s="1"/>
      <c r="I68" s="1"/>
      <c r="J68" s="1"/>
      <c r="K68" s="1"/>
      <c r="L68" s="721"/>
      <c r="M68" s="1"/>
      <c r="N68" s="1"/>
      <c r="O68" s="1"/>
      <c r="P68" s="1"/>
      <c r="Q68" s="1"/>
      <c r="R68" s="1"/>
      <c r="S68" s="721"/>
      <c r="T68" s="1"/>
      <c r="U68" s="1"/>
      <c r="V68" s="1"/>
      <c r="W68" s="1"/>
      <c r="X68" s="1"/>
      <c r="Y68" s="1"/>
      <c r="Z68" s="721"/>
      <c r="AE68" s="721"/>
      <c r="AG68" s="584"/>
      <c r="AH68" s="164"/>
      <c r="AI68" s="164"/>
      <c r="AJ68" s="689"/>
      <c r="AK68" s="721"/>
      <c r="AL68" s="584"/>
      <c r="AM68" s="37"/>
      <c r="AN68" s="37"/>
      <c r="AO68" s="37"/>
      <c r="AP68" s="721"/>
      <c r="AQ68" s="813"/>
      <c r="AR68" s="141"/>
      <c r="AS68" s="164"/>
      <c r="AT68" s="164"/>
      <c r="AU68" s="164"/>
      <c r="AV68" s="721"/>
      <c r="AW68" s="37"/>
      <c r="AX68" s="37"/>
      <c r="AY68" s="37"/>
      <c r="AZ68" s="37"/>
      <c r="BA68" s="730"/>
      <c r="BB68" s="947"/>
      <c r="BC68" s="810"/>
      <c r="BD68" s="164"/>
      <c r="BE68" s="164"/>
      <c r="BF68" s="202"/>
      <c r="BG68" s="730"/>
      <c r="BH68" s="37"/>
      <c r="BI68" s="37"/>
      <c r="BJ68" s="37"/>
      <c r="BK68" s="721"/>
      <c r="BL68" s="37"/>
      <c r="BM68" s="37"/>
      <c r="BN68" s="37"/>
      <c r="BO68" s="37"/>
      <c r="BP68" s="721"/>
      <c r="BQ68" s="37"/>
      <c r="BR68" s="141"/>
      <c r="BS68" s="37"/>
      <c r="BT68" s="730"/>
      <c r="BU68" s="813"/>
      <c r="BV68" s="141"/>
      <c r="BW68" s="141"/>
      <c r="BX68" s="141"/>
      <c r="BY68" s="721"/>
      <c r="BZ68" s="141"/>
      <c r="CA68" s="141"/>
      <c r="CB68" s="141"/>
      <c r="CC68" s="730"/>
      <c r="CD68" s="141"/>
      <c r="CE68" s="141"/>
      <c r="CF68" s="141"/>
    </row>
    <row r="69" spans="1:84" x14ac:dyDescent="0.3">
      <c r="A69" s="19"/>
      <c r="B69" s="416"/>
      <c r="F69" s="37"/>
      <c r="G69" s="37"/>
      <c r="H69" s="37"/>
      <c r="I69" s="37"/>
      <c r="J69" s="37"/>
      <c r="K69" s="37"/>
      <c r="L69" s="727"/>
      <c r="M69" s="37"/>
      <c r="N69" s="37"/>
      <c r="O69" s="37"/>
      <c r="P69" s="37"/>
      <c r="Q69" s="37"/>
      <c r="R69" s="37"/>
      <c r="S69" s="727"/>
      <c r="T69" s="37"/>
      <c r="U69" s="37"/>
      <c r="V69" s="37"/>
      <c r="W69" s="37"/>
      <c r="X69" s="37"/>
      <c r="Y69" s="37"/>
      <c r="Z69" s="727"/>
      <c r="AA69" s="37"/>
      <c r="AB69" s="37"/>
      <c r="AC69" s="37"/>
      <c r="AD69" s="37"/>
      <c r="AE69" s="727"/>
      <c r="AF69" s="37"/>
      <c r="AG69" s="584"/>
      <c r="AH69" s="164"/>
      <c r="AI69" s="164"/>
      <c r="AJ69" s="689"/>
      <c r="AK69" s="727"/>
      <c r="AL69" s="584"/>
      <c r="AM69" s="37"/>
      <c r="AN69" s="37"/>
      <c r="AO69" s="37"/>
      <c r="AP69" s="727"/>
      <c r="AQ69" s="813"/>
      <c r="AR69" s="141"/>
      <c r="AS69" s="164"/>
      <c r="AT69" s="164"/>
      <c r="AU69" s="164"/>
      <c r="AV69" s="727"/>
      <c r="AW69" s="37"/>
      <c r="AX69" s="37"/>
      <c r="AY69" s="37"/>
      <c r="AZ69" s="37"/>
      <c r="BA69" s="733"/>
      <c r="BB69" s="946"/>
      <c r="BC69" s="810"/>
      <c r="BD69" s="164"/>
      <c r="BE69" s="164"/>
      <c r="BF69" s="202"/>
      <c r="BG69" s="733"/>
      <c r="BH69" s="37"/>
      <c r="BI69" s="37"/>
      <c r="BJ69" s="37"/>
      <c r="BK69" s="727"/>
      <c r="BL69" s="37"/>
      <c r="BM69" s="37"/>
      <c r="BN69" s="37"/>
      <c r="BO69" s="37"/>
      <c r="BP69" s="727"/>
      <c r="BQ69" s="37"/>
      <c r="BR69" s="141"/>
      <c r="BS69" s="37"/>
      <c r="BT69" s="733"/>
      <c r="BU69" s="813"/>
      <c r="BV69" s="141"/>
      <c r="BW69" s="141"/>
      <c r="BX69" s="141"/>
      <c r="BY69" s="727"/>
      <c r="BZ69" s="141"/>
      <c r="CA69" s="141"/>
      <c r="CB69" s="141"/>
      <c r="CC69" s="733"/>
      <c r="CD69" s="141"/>
      <c r="CE69" s="141"/>
      <c r="CF69" s="141"/>
    </row>
    <row r="70" spans="1:84" x14ac:dyDescent="0.3">
      <c r="A70" s="19"/>
      <c r="B70" s="416"/>
      <c r="F70" s="37"/>
      <c r="G70" s="37"/>
      <c r="H70" s="37"/>
      <c r="I70" s="37"/>
      <c r="J70" s="37"/>
      <c r="K70" s="37"/>
      <c r="L70" s="727"/>
      <c r="M70" s="37"/>
      <c r="N70" s="37"/>
      <c r="O70" s="37"/>
      <c r="P70" s="37"/>
      <c r="Q70" s="37"/>
      <c r="R70" s="37"/>
      <c r="S70" s="727"/>
      <c r="T70" s="37"/>
      <c r="U70" s="37"/>
      <c r="V70" s="37"/>
      <c r="W70" s="37"/>
      <c r="X70" s="37"/>
      <c r="Y70" s="37"/>
      <c r="Z70" s="727"/>
      <c r="AA70" s="37"/>
      <c r="AB70" s="37"/>
      <c r="AC70" s="37"/>
      <c r="AD70" s="37"/>
      <c r="AE70" s="727"/>
      <c r="AF70" s="37"/>
      <c r="AG70" s="584"/>
      <c r="AH70" s="164"/>
      <c r="AI70" s="164"/>
      <c r="AJ70" s="689"/>
      <c r="AK70" s="727"/>
      <c r="AL70" s="584"/>
      <c r="AM70" s="37"/>
      <c r="AN70" s="37"/>
      <c r="AO70" s="37"/>
      <c r="AP70" s="727"/>
      <c r="AQ70" s="813"/>
      <c r="AR70" s="141"/>
      <c r="AS70" s="164"/>
      <c r="AT70" s="164"/>
      <c r="AU70" s="164"/>
      <c r="AV70" s="727"/>
      <c r="AW70" s="37"/>
      <c r="AX70" s="37"/>
      <c r="AY70" s="37"/>
      <c r="AZ70" s="37"/>
      <c r="BA70" s="733"/>
      <c r="BB70" s="946"/>
      <c r="BC70" s="810"/>
      <c r="BD70" s="164"/>
      <c r="BE70" s="164"/>
      <c r="BF70" s="202"/>
      <c r="BG70" s="733"/>
      <c r="BH70" s="37"/>
      <c r="BI70" s="37"/>
      <c r="BJ70" s="37"/>
      <c r="BK70" s="727"/>
      <c r="BL70" s="37"/>
      <c r="BM70" s="37"/>
      <c r="BN70" s="37"/>
      <c r="BO70" s="37"/>
      <c r="BP70" s="727"/>
      <c r="BQ70" s="37"/>
      <c r="BR70" s="141"/>
      <c r="BS70" s="37"/>
      <c r="BT70" s="733"/>
      <c r="BU70" s="813"/>
      <c r="BV70" s="141"/>
      <c r="BW70" s="141"/>
      <c r="BX70" s="141"/>
      <c r="BY70" s="727"/>
      <c r="BZ70" s="141"/>
      <c r="CA70" s="141"/>
      <c r="CB70" s="141"/>
      <c r="CC70" s="733"/>
      <c r="CD70" s="141"/>
      <c r="CE70" s="141"/>
      <c r="CF70" s="141"/>
    </row>
    <row r="71" spans="1:84" x14ac:dyDescent="0.3">
      <c r="A71" s="19"/>
      <c r="B71" s="416"/>
      <c r="F71" s="37"/>
      <c r="G71" s="37"/>
      <c r="H71" s="37"/>
      <c r="I71" s="37"/>
      <c r="J71" s="37"/>
      <c r="K71" s="37"/>
      <c r="L71" s="727"/>
      <c r="M71" s="37"/>
      <c r="N71" s="37"/>
      <c r="O71" s="37"/>
      <c r="P71" s="37"/>
      <c r="Q71" s="37"/>
      <c r="R71" s="37"/>
      <c r="S71" s="727"/>
      <c r="T71" s="37"/>
      <c r="U71" s="37"/>
      <c r="V71" s="37"/>
      <c r="W71" s="37"/>
      <c r="X71" s="37"/>
      <c r="Y71" s="37"/>
      <c r="Z71" s="727"/>
      <c r="AA71" s="37"/>
      <c r="AB71" s="37"/>
      <c r="AC71" s="37"/>
      <c r="AD71" s="37"/>
      <c r="AE71" s="727"/>
      <c r="AF71" s="37"/>
      <c r="AG71" s="584"/>
      <c r="AH71" s="164"/>
      <c r="AI71" s="164"/>
      <c r="AJ71" s="689"/>
      <c r="AK71" s="727"/>
      <c r="AL71" s="584"/>
      <c r="AM71" s="37"/>
      <c r="AN71" s="37"/>
      <c r="AO71" s="37"/>
      <c r="AP71" s="727"/>
      <c r="AQ71" s="813"/>
      <c r="AR71" s="141"/>
      <c r="AS71" s="164"/>
      <c r="AT71" s="164"/>
      <c r="AU71" s="164"/>
      <c r="AV71" s="727"/>
      <c r="AW71" s="37"/>
      <c r="AX71" s="37"/>
      <c r="AY71" s="37"/>
      <c r="AZ71" s="37"/>
      <c r="BA71" s="733"/>
      <c r="BB71" s="946"/>
      <c r="BC71" s="810"/>
      <c r="BD71" s="164"/>
      <c r="BE71" s="164"/>
      <c r="BF71" s="202"/>
      <c r="BG71" s="733"/>
      <c r="BH71" s="37"/>
      <c r="BI71" s="37"/>
      <c r="BJ71" s="37"/>
      <c r="BK71" s="727"/>
      <c r="BL71" s="37"/>
      <c r="BM71" s="37"/>
      <c r="BN71" s="37"/>
      <c r="BO71" s="37"/>
      <c r="BP71" s="727"/>
      <c r="BQ71" s="37"/>
      <c r="BR71" s="141"/>
      <c r="BS71" s="37"/>
      <c r="BT71" s="733"/>
      <c r="BU71" s="813"/>
      <c r="BV71" s="141"/>
      <c r="BW71" s="141"/>
      <c r="BX71" s="141"/>
      <c r="BY71" s="727"/>
      <c r="BZ71" s="141"/>
      <c r="CA71" s="141"/>
      <c r="CB71" s="141"/>
      <c r="CC71" s="733"/>
      <c r="CD71" s="141"/>
      <c r="CE71" s="141"/>
      <c r="CF71" s="141"/>
    </row>
    <row r="72" spans="1:84" x14ac:dyDescent="0.3">
      <c r="A72" s="19"/>
      <c r="B72" s="416"/>
      <c r="F72" s="37"/>
      <c r="G72" s="37"/>
      <c r="H72" s="37"/>
      <c r="I72" s="37"/>
      <c r="J72" s="37"/>
      <c r="K72" s="37"/>
      <c r="L72" s="727"/>
      <c r="M72" s="37"/>
      <c r="N72" s="37"/>
      <c r="O72" s="37"/>
      <c r="P72" s="37"/>
      <c r="Q72" s="37"/>
      <c r="R72" s="37"/>
      <c r="S72" s="727"/>
      <c r="T72" s="37"/>
      <c r="U72" s="37"/>
      <c r="V72" s="37"/>
      <c r="W72" s="37"/>
      <c r="X72" s="37"/>
      <c r="Y72" s="37"/>
      <c r="Z72" s="727"/>
      <c r="AA72" s="37"/>
      <c r="AB72" s="37"/>
      <c r="AC72" s="37"/>
      <c r="AD72" s="37"/>
      <c r="AE72" s="727"/>
      <c r="AF72" s="37"/>
      <c r="AG72" s="584"/>
      <c r="AH72" s="164"/>
      <c r="AI72" s="164"/>
      <c r="AJ72" s="689"/>
      <c r="AK72" s="727"/>
      <c r="AL72" s="584"/>
      <c r="AM72" s="37"/>
      <c r="AN72" s="37"/>
      <c r="AO72" s="37"/>
      <c r="AP72" s="727"/>
      <c r="AQ72" s="813"/>
      <c r="AR72" s="141"/>
      <c r="AS72" s="164"/>
      <c r="AT72" s="164"/>
      <c r="AU72" s="164"/>
      <c r="AV72" s="727"/>
      <c r="AW72" s="37"/>
      <c r="AX72" s="37"/>
      <c r="AY72" s="37"/>
      <c r="AZ72" s="37"/>
      <c r="BA72" s="733"/>
      <c r="BB72" s="946"/>
      <c r="BC72" s="810"/>
      <c r="BD72" s="164"/>
      <c r="BE72" s="164"/>
      <c r="BF72" s="202"/>
      <c r="BG72" s="733"/>
      <c r="BH72" s="37"/>
      <c r="BI72" s="37"/>
      <c r="BJ72" s="37"/>
      <c r="BK72" s="727"/>
      <c r="BL72" s="37"/>
      <c r="BM72" s="37"/>
      <c r="BN72" s="37"/>
      <c r="BO72" s="37"/>
      <c r="BP72" s="727"/>
      <c r="BQ72" s="37"/>
      <c r="BR72" s="141"/>
      <c r="BS72" s="37"/>
      <c r="BT72" s="733"/>
      <c r="BU72" s="813"/>
      <c r="BV72" s="141"/>
      <c r="BW72" s="141"/>
      <c r="BX72" s="141"/>
      <c r="BY72" s="727"/>
      <c r="BZ72" s="141"/>
      <c r="CA72" s="141"/>
      <c r="CB72" s="141"/>
      <c r="CC72" s="733"/>
      <c r="CD72" s="141"/>
      <c r="CE72" s="141"/>
      <c r="CF72" s="141"/>
    </row>
    <row r="73" spans="1:84" x14ac:dyDescent="0.3">
      <c r="A73" s="19"/>
      <c r="B73" s="416"/>
      <c r="F73" s="37"/>
      <c r="G73" s="37"/>
      <c r="H73" s="37"/>
      <c r="I73" s="37"/>
      <c r="J73" s="37"/>
      <c r="K73" s="37"/>
      <c r="L73" s="727"/>
      <c r="M73" s="37"/>
      <c r="N73" s="37"/>
      <c r="O73" s="37"/>
      <c r="P73" s="37"/>
      <c r="Q73" s="37"/>
      <c r="R73" s="37"/>
      <c r="S73" s="727"/>
      <c r="T73" s="37"/>
      <c r="U73" s="37"/>
      <c r="V73" s="37"/>
      <c r="W73" s="37"/>
      <c r="X73" s="37"/>
      <c r="Y73" s="37"/>
      <c r="Z73" s="727"/>
      <c r="AA73" s="37"/>
      <c r="AB73" s="37"/>
      <c r="AC73" s="37"/>
      <c r="AD73" s="37"/>
      <c r="AE73" s="727"/>
      <c r="AF73" s="37"/>
      <c r="AG73" s="584"/>
      <c r="AH73" s="164"/>
      <c r="AI73" s="164"/>
      <c r="AJ73" s="689"/>
      <c r="AK73" s="727"/>
      <c r="AL73" s="584"/>
      <c r="AM73" s="37"/>
      <c r="AN73" s="37"/>
      <c r="AO73" s="37"/>
      <c r="AP73" s="727"/>
      <c r="AQ73" s="813"/>
      <c r="AR73" s="141"/>
      <c r="AS73" s="164"/>
      <c r="AT73" s="164"/>
      <c r="AU73" s="164"/>
      <c r="AV73" s="727"/>
      <c r="AW73" s="37"/>
      <c r="AX73" s="37"/>
      <c r="AY73" s="37"/>
      <c r="AZ73" s="37"/>
      <c r="BA73" s="733"/>
      <c r="BB73" s="946"/>
      <c r="BC73" s="810"/>
      <c r="BD73" s="164"/>
      <c r="BE73" s="164"/>
      <c r="BF73" s="202"/>
      <c r="BG73" s="733"/>
      <c r="BH73" s="37"/>
      <c r="BI73" s="37"/>
      <c r="BJ73" s="37"/>
      <c r="BK73" s="727"/>
      <c r="BL73" s="37"/>
      <c r="BM73" s="37"/>
      <c r="BN73" s="37"/>
      <c r="BO73" s="37"/>
      <c r="BP73" s="727"/>
      <c r="BQ73" s="37"/>
      <c r="BR73" s="141"/>
      <c r="BS73" s="37"/>
      <c r="BT73" s="733"/>
      <c r="BU73" s="813"/>
      <c r="BV73" s="141"/>
      <c r="BW73" s="141"/>
      <c r="BX73" s="141"/>
      <c r="BY73" s="727"/>
      <c r="BZ73" s="141"/>
      <c r="CA73" s="141"/>
      <c r="CB73" s="141"/>
      <c r="CC73" s="733"/>
      <c r="CD73" s="141"/>
      <c r="CE73" s="141"/>
      <c r="CF73" s="141"/>
    </row>
    <row r="74" spans="1:84" x14ac:dyDescent="0.3">
      <c r="A74" s="19"/>
      <c r="B74" s="416"/>
      <c r="F74" s="37"/>
      <c r="G74" s="37"/>
      <c r="H74" s="37"/>
      <c r="I74" s="37"/>
      <c r="J74" s="37"/>
      <c r="K74" s="37"/>
      <c r="L74" s="727"/>
      <c r="M74" s="37"/>
      <c r="N74" s="37"/>
      <c r="O74" s="37"/>
      <c r="P74" s="37"/>
      <c r="Q74" s="37"/>
      <c r="R74" s="37"/>
      <c r="S74" s="727"/>
      <c r="T74" s="37"/>
      <c r="U74" s="37"/>
      <c r="V74" s="37"/>
      <c r="W74" s="37"/>
      <c r="X74" s="37"/>
      <c r="Y74" s="37"/>
      <c r="Z74" s="727"/>
      <c r="AA74" s="37"/>
      <c r="AB74" s="37"/>
      <c r="AC74" s="37"/>
      <c r="AD74" s="37"/>
      <c r="AE74" s="727"/>
      <c r="AF74" s="37"/>
      <c r="AG74" s="584"/>
      <c r="AH74" s="164"/>
      <c r="AI74" s="164"/>
      <c r="AJ74" s="689"/>
      <c r="AK74" s="727"/>
      <c r="AL74" s="584"/>
      <c r="AM74" s="37"/>
      <c r="AN74" s="37"/>
      <c r="AO74" s="37"/>
      <c r="AP74" s="727"/>
      <c r="AQ74" s="813"/>
      <c r="AR74" s="141"/>
      <c r="AS74" s="164"/>
      <c r="AT74" s="164"/>
      <c r="AU74" s="164"/>
      <c r="AV74" s="727"/>
      <c r="AW74" s="37"/>
      <c r="AX74" s="37"/>
      <c r="AY74" s="37"/>
      <c r="AZ74" s="37"/>
      <c r="BA74" s="733"/>
      <c r="BB74" s="946"/>
      <c r="BC74" s="810"/>
      <c r="BD74" s="164"/>
      <c r="BE74" s="164"/>
      <c r="BF74" s="202"/>
      <c r="BG74" s="733"/>
      <c r="BH74" s="37"/>
      <c r="BI74" s="37"/>
      <c r="BJ74" s="37"/>
      <c r="BK74" s="727"/>
      <c r="BL74" s="37"/>
      <c r="BM74" s="37"/>
      <c r="BN74" s="37"/>
      <c r="BO74" s="37"/>
      <c r="BP74" s="727"/>
      <c r="BQ74" s="37"/>
      <c r="BR74" s="141"/>
      <c r="BS74" s="37"/>
      <c r="BT74" s="733"/>
      <c r="BU74" s="813"/>
      <c r="BV74" s="141"/>
      <c r="BW74" s="141"/>
      <c r="BX74" s="141"/>
      <c r="BY74" s="727"/>
      <c r="BZ74" s="141"/>
      <c r="CA74" s="141"/>
      <c r="CB74" s="141"/>
      <c r="CC74" s="733"/>
      <c r="CD74" s="141"/>
      <c r="CE74" s="141"/>
      <c r="CF74" s="141"/>
    </row>
    <row r="75" spans="1:84" x14ac:dyDescent="0.3">
      <c r="A75" s="19"/>
      <c r="B75" s="416"/>
      <c r="F75" s="37"/>
      <c r="G75" s="37"/>
      <c r="H75" s="37"/>
      <c r="I75" s="37"/>
      <c r="J75" s="37"/>
      <c r="K75" s="37"/>
      <c r="L75" s="727"/>
      <c r="M75" s="37"/>
      <c r="N75" s="37"/>
      <c r="O75" s="37"/>
      <c r="P75" s="37"/>
      <c r="Q75" s="37"/>
      <c r="R75" s="37"/>
      <c r="S75" s="727"/>
      <c r="T75" s="37"/>
      <c r="U75" s="37"/>
      <c r="V75" s="37"/>
      <c r="W75" s="37"/>
      <c r="X75" s="37"/>
      <c r="Y75" s="37"/>
      <c r="Z75" s="727"/>
      <c r="AA75" s="37"/>
      <c r="AB75" s="37"/>
      <c r="AC75" s="37"/>
      <c r="AD75" s="37"/>
      <c r="AE75" s="727"/>
      <c r="AF75" s="37"/>
      <c r="AG75" s="584"/>
      <c r="AH75" s="164"/>
      <c r="AI75" s="164"/>
      <c r="AJ75" s="689"/>
      <c r="AK75" s="727"/>
      <c r="AL75" s="584"/>
      <c r="AM75" s="37"/>
      <c r="AN75" s="37"/>
      <c r="AO75" s="37"/>
      <c r="AP75" s="727"/>
      <c r="AQ75" s="813"/>
      <c r="AR75" s="141"/>
      <c r="AS75" s="164"/>
      <c r="AT75" s="164"/>
      <c r="AU75" s="164"/>
      <c r="AV75" s="727"/>
      <c r="AW75" s="37"/>
      <c r="AX75" s="37"/>
      <c r="AY75" s="37"/>
      <c r="AZ75" s="37"/>
      <c r="BA75" s="733"/>
      <c r="BB75" s="946"/>
      <c r="BC75" s="810"/>
      <c r="BD75" s="164"/>
      <c r="BE75" s="164"/>
      <c r="BF75" s="202"/>
      <c r="BG75" s="733"/>
      <c r="BH75" s="37"/>
      <c r="BI75" s="37"/>
      <c r="BJ75" s="37"/>
      <c r="BK75" s="727"/>
      <c r="BL75" s="37"/>
      <c r="BM75" s="37"/>
      <c r="BN75" s="37"/>
      <c r="BO75" s="37"/>
      <c r="BP75" s="727"/>
      <c r="BQ75" s="37"/>
      <c r="BR75" s="141"/>
      <c r="BS75" s="37"/>
      <c r="BT75" s="733"/>
      <c r="BU75" s="813"/>
      <c r="BV75" s="141"/>
      <c r="BW75" s="141"/>
      <c r="BX75" s="141"/>
      <c r="BY75" s="727"/>
      <c r="BZ75" s="141"/>
      <c r="CA75" s="141"/>
      <c r="CB75" s="141"/>
      <c r="CC75" s="733"/>
      <c r="CD75" s="141"/>
      <c r="CE75" s="141"/>
      <c r="CF75" s="141"/>
    </row>
    <row r="76" spans="1:84" x14ac:dyDescent="0.3">
      <c r="A76" s="19"/>
      <c r="B76" s="416"/>
      <c r="F76" s="37"/>
      <c r="G76" s="37"/>
      <c r="H76" s="37"/>
      <c r="I76" s="37"/>
      <c r="J76" s="37"/>
      <c r="K76" s="37"/>
      <c r="L76" s="727"/>
      <c r="M76" s="37"/>
      <c r="N76" s="37"/>
      <c r="O76" s="37"/>
      <c r="P76" s="37"/>
      <c r="Q76" s="37"/>
      <c r="R76" s="37"/>
      <c r="S76" s="727"/>
      <c r="T76" s="37"/>
      <c r="U76" s="37"/>
      <c r="V76" s="37"/>
      <c r="W76" s="37"/>
      <c r="X76" s="37"/>
      <c r="Y76" s="37"/>
      <c r="Z76" s="727"/>
      <c r="AA76" s="37"/>
      <c r="AB76" s="37"/>
      <c r="AC76" s="37"/>
      <c r="AD76" s="37"/>
      <c r="AE76" s="727"/>
      <c r="AF76" s="37"/>
      <c r="AG76" s="584"/>
      <c r="AH76" s="164"/>
      <c r="AI76" s="164"/>
      <c r="AJ76" s="689"/>
      <c r="AK76" s="727"/>
      <c r="AL76" s="584"/>
      <c r="AM76" s="37"/>
      <c r="AN76" s="37"/>
      <c r="AO76" s="37"/>
      <c r="AP76" s="727"/>
      <c r="AQ76" s="813"/>
      <c r="AR76" s="141"/>
      <c r="AS76" s="164"/>
      <c r="AT76" s="164"/>
      <c r="AU76" s="164"/>
      <c r="AV76" s="727"/>
      <c r="AW76" s="37"/>
      <c r="AX76" s="37"/>
      <c r="AY76" s="37"/>
      <c r="AZ76" s="37"/>
      <c r="BA76" s="733"/>
      <c r="BB76" s="946"/>
      <c r="BC76" s="810"/>
      <c r="BD76" s="164"/>
      <c r="BE76" s="164"/>
      <c r="BF76" s="202"/>
      <c r="BG76" s="733"/>
      <c r="BH76" s="37"/>
      <c r="BI76" s="37"/>
      <c r="BJ76" s="37"/>
      <c r="BK76" s="727"/>
      <c r="BL76" s="37"/>
      <c r="BM76" s="37"/>
      <c r="BN76" s="37"/>
      <c r="BO76" s="37"/>
      <c r="BP76" s="727"/>
      <c r="BQ76" s="37"/>
      <c r="BR76" s="141"/>
      <c r="BS76" s="37"/>
      <c r="BT76" s="733"/>
      <c r="BU76" s="813"/>
      <c r="BV76" s="141"/>
      <c r="BW76" s="141"/>
      <c r="BX76" s="141"/>
      <c r="BY76" s="727"/>
      <c r="BZ76" s="141"/>
      <c r="CA76" s="141"/>
      <c r="CB76" s="141"/>
      <c r="CC76" s="733"/>
      <c r="CD76" s="141"/>
      <c r="CE76" s="141"/>
      <c r="CF76" s="141"/>
    </row>
    <row r="77" spans="1:84" x14ac:dyDescent="0.3">
      <c r="A77" s="19"/>
      <c r="B77" s="416"/>
      <c r="F77" s="37"/>
      <c r="G77" s="37"/>
      <c r="H77" s="37"/>
      <c r="I77" s="37"/>
      <c r="J77" s="37"/>
      <c r="K77" s="37"/>
      <c r="L77" s="727"/>
      <c r="M77" s="37"/>
      <c r="N77" s="37"/>
      <c r="O77" s="37"/>
      <c r="P77" s="37"/>
      <c r="Q77" s="37"/>
      <c r="R77" s="37"/>
      <c r="S77" s="727"/>
      <c r="T77" s="37"/>
      <c r="U77" s="37"/>
      <c r="V77" s="37"/>
      <c r="W77" s="37"/>
      <c r="X77" s="37"/>
      <c r="Y77" s="37"/>
      <c r="Z77" s="727"/>
      <c r="AA77" s="37"/>
      <c r="AB77" s="37"/>
      <c r="AC77" s="37"/>
      <c r="AD77" s="37"/>
      <c r="AE77" s="727"/>
      <c r="AF77" s="37"/>
      <c r="AG77" s="584"/>
      <c r="AH77" s="164"/>
      <c r="AI77" s="164"/>
      <c r="AJ77" s="689"/>
      <c r="AK77" s="727"/>
      <c r="AL77" s="584"/>
      <c r="AM77" s="37"/>
      <c r="AN77" s="37"/>
      <c r="AO77" s="37"/>
      <c r="AP77" s="727"/>
      <c r="AQ77" s="813"/>
      <c r="AR77" s="141"/>
      <c r="AS77" s="164"/>
      <c r="AT77" s="164"/>
      <c r="AU77" s="164"/>
      <c r="AV77" s="727"/>
      <c r="AW77" s="37"/>
      <c r="AX77" s="37"/>
      <c r="AY77" s="37"/>
      <c r="AZ77" s="37"/>
      <c r="BA77" s="733"/>
      <c r="BB77" s="946"/>
      <c r="BC77" s="810"/>
      <c r="BD77" s="164"/>
      <c r="BE77" s="164"/>
      <c r="BF77" s="202"/>
      <c r="BG77" s="733"/>
      <c r="BH77" s="37"/>
      <c r="BI77" s="37"/>
      <c r="BJ77" s="37"/>
      <c r="BK77" s="727"/>
      <c r="BL77" s="37"/>
      <c r="BM77" s="37"/>
      <c r="BN77" s="37"/>
      <c r="BO77" s="37"/>
      <c r="BP77" s="727"/>
      <c r="BQ77" s="37"/>
      <c r="BR77" s="141"/>
      <c r="BS77" s="37"/>
      <c r="BT77" s="733"/>
      <c r="BU77" s="813"/>
      <c r="BV77" s="141"/>
      <c r="BW77" s="141"/>
      <c r="BX77" s="141"/>
      <c r="BY77" s="727"/>
      <c r="BZ77" s="141"/>
      <c r="CA77" s="141"/>
      <c r="CB77" s="141"/>
      <c r="CC77" s="733"/>
      <c r="CD77" s="141"/>
      <c r="CE77" s="141"/>
      <c r="CF77" s="141"/>
    </row>
    <row r="78" spans="1:84" x14ac:dyDescent="0.3">
      <c r="A78" s="19"/>
      <c r="B78" s="416"/>
      <c r="F78" s="37"/>
      <c r="G78" s="37"/>
      <c r="H78" s="37"/>
      <c r="I78" s="37"/>
      <c r="J78" s="37"/>
      <c r="K78" s="37"/>
      <c r="L78" s="727"/>
      <c r="M78" s="37"/>
      <c r="N78" s="37"/>
      <c r="O78" s="37"/>
      <c r="P78" s="37"/>
      <c r="Q78" s="37"/>
      <c r="R78" s="37"/>
      <c r="S78" s="727"/>
      <c r="T78" s="37"/>
      <c r="U78" s="37"/>
      <c r="V78" s="37"/>
      <c r="W78" s="37"/>
      <c r="X78" s="37"/>
      <c r="Y78" s="37"/>
      <c r="Z78" s="727"/>
      <c r="AA78" s="37"/>
      <c r="AB78" s="37"/>
      <c r="AC78" s="37"/>
      <c r="AD78" s="37"/>
      <c r="AE78" s="727"/>
      <c r="AF78" s="37"/>
      <c r="AG78" s="584"/>
      <c r="AH78" s="164"/>
      <c r="AI78" s="164"/>
      <c r="AJ78" s="689"/>
      <c r="AK78" s="727"/>
      <c r="AL78" s="584"/>
      <c r="AM78" s="37"/>
      <c r="AN78" s="37"/>
      <c r="AO78" s="37"/>
      <c r="AP78" s="727"/>
      <c r="AQ78" s="813"/>
      <c r="AR78" s="141"/>
      <c r="AS78" s="164"/>
      <c r="AT78" s="164"/>
      <c r="AU78" s="164"/>
      <c r="AV78" s="727"/>
      <c r="AW78" s="37"/>
      <c r="AX78" s="37"/>
      <c r="AY78" s="37"/>
      <c r="AZ78" s="37"/>
      <c r="BA78" s="733"/>
      <c r="BB78" s="946"/>
      <c r="BC78" s="810"/>
      <c r="BD78" s="164"/>
      <c r="BE78" s="164"/>
      <c r="BF78" s="202"/>
      <c r="BG78" s="733"/>
      <c r="BH78" s="37"/>
      <c r="BI78" s="37"/>
      <c r="BJ78" s="37"/>
      <c r="BK78" s="727"/>
      <c r="BL78" s="37"/>
      <c r="BM78" s="37"/>
      <c r="BN78" s="37"/>
      <c r="BO78" s="37"/>
      <c r="BP78" s="727"/>
      <c r="BQ78" s="37"/>
      <c r="BR78" s="141"/>
      <c r="BS78" s="37"/>
      <c r="BT78" s="733"/>
      <c r="BU78" s="813"/>
      <c r="BV78" s="141"/>
      <c r="BW78" s="141"/>
      <c r="BX78" s="141"/>
      <c r="BY78" s="727"/>
      <c r="BZ78" s="141"/>
      <c r="CA78" s="141"/>
      <c r="CB78" s="141"/>
      <c r="CC78" s="733"/>
      <c r="CD78" s="141"/>
      <c r="CE78" s="141"/>
      <c r="CF78" s="141"/>
    </row>
    <row r="79" spans="1:84" x14ac:dyDescent="0.3">
      <c r="A79" s="19"/>
      <c r="B79" s="416"/>
      <c r="F79" s="37"/>
      <c r="G79" s="37"/>
      <c r="H79" s="37"/>
      <c r="I79" s="37"/>
      <c r="J79" s="37"/>
      <c r="K79" s="37"/>
      <c r="L79" s="727"/>
      <c r="M79" s="37"/>
      <c r="N79" s="37"/>
      <c r="O79" s="37"/>
      <c r="P79" s="37"/>
      <c r="Q79" s="37"/>
      <c r="R79" s="37"/>
      <c r="S79" s="727"/>
      <c r="T79" s="37"/>
      <c r="U79" s="37"/>
      <c r="V79" s="37"/>
      <c r="W79" s="37"/>
      <c r="X79" s="37"/>
      <c r="Y79" s="37"/>
      <c r="Z79" s="727"/>
      <c r="AA79" s="37"/>
      <c r="AB79" s="37"/>
      <c r="AC79" s="37"/>
      <c r="AD79" s="37"/>
      <c r="AE79" s="727"/>
      <c r="AF79" s="37"/>
      <c r="AG79" s="584"/>
      <c r="AH79" s="164"/>
      <c r="AI79" s="164"/>
      <c r="AJ79" s="689"/>
      <c r="AK79" s="727"/>
      <c r="AL79" s="584"/>
      <c r="AM79" s="37"/>
      <c r="AN79" s="37"/>
      <c r="AO79" s="37"/>
      <c r="AP79" s="727"/>
      <c r="AQ79" s="813"/>
      <c r="AR79" s="141"/>
      <c r="AS79" s="164"/>
      <c r="AT79" s="164"/>
      <c r="AU79" s="164"/>
      <c r="AV79" s="727"/>
      <c r="AW79" s="37"/>
      <c r="AX79" s="37"/>
      <c r="AY79" s="37"/>
      <c r="AZ79" s="37"/>
      <c r="BA79" s="733"/>
      <c r="BB79" s="946"/>
      <c r="BC79" s="810"/>
      <c r="BD79" s="164"/>
      <c r="BE79" s="164"/>
      <c r="BF79" s="202"/>
      <c r="BG79" s="733"/>
      <c r="BH79" s="37"/>
      <c r="BI79" s="37"/>
      <c r="BJ79" s="37"/>
      <c r="BK79" s="727"/>
      <c r="BL79" s="37"/>
      <c r="BM79" s="37"/>
      <c r="BN79" s="37"/>
      <c r="BO79" s="37"/>
      <c r="BP79" s="727"/>
      <c r="BQ79" s="37"/>
      <c r="BR79" s="141"/>
      <c r="BS79" s="37"/>
      <c r="BT79" s="733"/>
      <c r="BU79" s="813"/>
      <c r="BV79" s="141"/>
      <c r="BW79" s="141"/>
      <c r="BX79" s="141"/>
      <c r="BY79" s="727"/>
      <c r="BZ79" s="141"/>
      <c r="CA79" s="141"/>
      <c r="CB79" s="141"/>
      <c r="CC79" s="733"/>
      <c r="CD79" s="141"/>
      <c r="CE79" s="141"/>
      <c r="CF79" s="141"/>
    </row>
    <row r="80" spans="1:84" x14ac:dyDescent="0.3">
      <c r="A80" s="19"/>
      <c r="B80" s="416"/>
      <c r="F80" s="37"/>
      <c r="G80" s="37"/>
      <c r="H80" s="37"/>
      <c r="I80" s="37"/>
      <c r="J80" s="37"/>
      <c r="K80" s="37"/>
      <c r="L80" s="727"/>
      <c r="M80" s="37"/>
      <c r="N80" s="37"/>
      <c r="O80" s="37"/>
      <c r="P80" s="37"/>
      <c r="Q80" s="37"/>
      <c r="R80" s="37"/>
      <c r="S80" s="727"/>
      <c r="T80" s="37"/>
      <c r="U80" s="37"/>
      <c r="V80" s="37"/>
      <c r="W80" s="37"/>
      <c r="X80" s="37"/>
      <c r="Y80" s="37"/>
      <c r="Z80" s="727"/>
      <c r="AA80" s="37"/>
      <c r="AB80" s="37"/>
      <c r="AC80" s="37"/>
      <c r="AD80" s="37"/>
      <c r="AE80" s="727"/>
      <c r="AF80" s="37"/>
      <c r="AG80" s="584"/>
      <c r="AH80" s="164"/>
      <c r="AI80" s="164"/>
      <c r="AJ80" s="689"/>
      <c r="AK80" s="727"/>
      <c r="AL80" s="584"/>
      <c r="AM80" s="37"/>
      <c r="AN80" s="37"/>
      <c r="AO80" s="37"/>
      <c r="AP80" s="727"/>
      <c r="AQ80" s="813"/>
      <c r="AR80" s="141"/>
      <c r="AS80" s="164"/>
      <c r="AT80" s="164"/>
      <c r="AU80" s="164"/>
      <c r="AV80" s="727"/>
      <c r="AW80" s="37"/>
      <c r="AX80" s="37"/>
      <c r="AY80" s="37"/>
      <c r="AZ80" s="37"/>
      <c r="BA80" s="733"/>
      <c r="BB80" s="946"/>
      <c r="BC80" s="810"/>
      <c r="BD80" s="164"/>
      <c r="BE80" s="164"/>
      <c r="BF80" s="202"/>
      <c r="BG80" s="733"/>
      <c r="BH80" s="37"/>
      <c r="BI80" s="37"/>
      <c r="BJ80" s="37"/>
      <c r="BK80" s="727"/>
      <c r="BL80" s="37"/>
      <c r="BM80" s="37"/>
      <c r="BN80" s="37"/>
      <c r="BO80" s="37"/>
      <c r="BP80" s="727"/>
      <c r="BQ80" s="37"/>
      <c r="BR80" s="141"/>
      <c r="BS80" s="37"/>
      <c r="BT80" s="733"/>
      <c r="BU80" s="813"/>
      <c r="BV80" s="141"/>
      <c r="BW80" s="141"/>
      <c r="BX80" s="141"/>
      <c r="BY80" s="727"/>
      <c r="BZ80" s="141"/>
      <c r="CA80" s="141"/>
      <c r="CB80" s="141"/>
      <c r="CC80" s="733"/>
      <c r="CD80" s="141"/>
      <c r="CE80" s="141"/>
      <c r="CF80" s="141"/>
    </row>
    <row r="81" spans="1:84" x14ac:dyDescent="0.3">
      <c r="A81" s="19"/>
      <c r="B81" s="416"/>
      <c r="F81" s="37"/>
      <c r="G81" s="37"/>
      <c r="H81" s="37"/>
      <c r="I81" s="37"/>
      <c r="J81" s="37"/>
      <c r="K81" s="37"/>
      <c r="L81" s="727"/>
      <c r="M81" s="37"/>
      <c r="N81" s="37"/>
      <c r="O81" s="37"/>
      <c r="P81" s="37"/>
      <c r="Q81" s="37"/>
      <c r="R81" s="37"/>
      <c r="S81" s="727"/>
      <c r="T81" s="37"/>
      <c r="U81" s="37"/>
      <c r="V81" s="37"/>
      <c r="W81" s="37"/>
      <c r="X81" s="37"/>
      <c r="Y81" s="37"/>
      <c r="Z81" s="727"/>
      <c r="AA81" s="37"/>
      <c r="AB81" s="37"/>
      <c r="AC81" s="37"/>
      <c r="AD81" s="37"/>
      <c r="AE81" s="727"/>
      <c r="AF81" s="37"/>
      <c r="AG81" s="584"/>
      <c r="AH81" s="164"/>
      <c r="AI81" s="164"/>
      <c r="AJ81" s="689"/>
      <c r="AK81" s="727"/>
      <c r="AL81" s="584"/>
      <c r="AM81" s="37"/>
      <c r="AN81" s="37"/>
      <c r="AO81" s="37"/>
      <c r="AP81" s="727"/>
      <c r="AQ81" s="813"/>
      <c r="AR81" s="141"/>
      <c r="AS81" s="164"/>
      <c r="AT81" s="164"/>
      <c r="AU81" s="164"/>
      <c r="AV81" s="727"/>
      <c r="AW81" s="37"/>
      <c r="AX81" s="37"/>
      <c r="AY81" s="37"/>
      <c r="AZ81" s="37"/>
      <c r="BA81" s="733"/>
      <c r="BB81" s="946"/>
      <c r="BC81" s="810"/>
      <c r="BD81" s="164"/>
      <c r="BE81" s="164"/>
      <c r="BF81" s="202"/>
      <c r="BG81" s="733"/>
      <c r="BH81" s="37"/>
      <c r="BI81" s="37"/>
      <c r="BJ81" s="37"/>
      <c r="BK81" s="727"/>
      <c r="BL81" s="37"/>
      <c r="BM81" s="37"/>
      <c r="BN81" s="37"/>
      <c r="BO81" s="37"/>
      <c r="BP81" s="727"/>
      <c r="BQ81" s="37"/>
      <c r="BR81" s="141"/>
      <c r="BS81" s="37"/>
      <c r="BT81" s="733"/>
      <c r="BU81" s="813"/>
      <c r="BV81" s="141"/>
      <c r="BW81" s="141"/>
      <c r="BX81" s="141"/>
      <c r="BY81" s="727"/>
      <c r="BZ81" s="141"/>
      <c r="CA81" s="141"/>
      <c r="CB81" s="141"/>
      <c r="CC81" s="733"/>
      <c r="CD81" s="141"/>
      <c r="CE81" s="141"/>
      <c r="CF81" s="141"/>
    </row>
    <row r="82" spans="1:84" x14ac:dyDescent="0.3">
      <c r="A82" s="19"/>
      <c r="B82" s="416"/>
      <c r="F82" s="37"/>
      <c r="G82" s="37"/>
      <c r="H82" s="37"/>
      <c r="I82" s="37"/>
      <c r="J82" s="37"/>
      <c r="K82" s="37"/>
      <c r="L82" s="727"/>
      <c r="M82" s="37"/>
      <c r="N82" s="37"/>
      <c r="O82" s="37"/>
      <c r="P82" s="37"/>
      <c r="Q82" s="37"/>
      <c r="R82" s="37"/>
      <c r="S82" s="727"/>
      <c r="T82" s="37"/>
      <c r="U82" s="37"/>
      <c r="V82" s="37"/>
      <c r="W82" s="37"/>
      <c r="X82" s="37"/>
      <c r="Y82" s="37"/>
      <c r="Z82" s="727"/>
      <c r="AA82" s="37"/>
      <c r="AB82" s="37"/>
      <c r="AC82" s="37"/>
      <c r="AD82" s="37"/>
      <c r="AE82" s="727"/>
      <c r="AF82" s="37"/>
      <c r="AG82" s="584"/>
      <c r="AH82" s="164"/>
      <c r="AI82" s="164"/>
      <c r="AJ82" s="689"/>
      <c r="AK82" s="727"/>
      <c r="AL82" s="584"/>
      <c r="AM82" s="37"/>
      <c r="AN82" s="37"/>
      <c r="AO82" s="37"/>
      <c r="AP82" s="727"/>
      <c r="AQ82" s="813"/>
      <c r="AR82" s="141"/>
      <c r="AS82" s="164"/>
      <c r="AT82" s="164"/>
      <c r="AU82" s="164"/>
      <c r="AV82" s="727"/>
      <c r="AW82" s="37"/>
      <c r="AX82" s="37"/>
      <c r="AY82" s="37"/>
      <c r="AZ82" s="37"/>
      <c r="BA82" s="733"/>
      <c r="BB82" s="946"/>
      <c r="BC82" s="810"/>
      <c r="BD82" s="164"/>
      <c r="BE82" s="164"/>
      <c r="BF82" s="202"/>
      <c r="BG82" s="733"/>
      <c r="BH82" s="37"/>
      <c r="BI82" s="37"/>
      <c r="BJ82" s="37"/>
      <c r="BK82" s="727"/>
      <c r="BL82" s="37"/>
      <c r="BM82" s="37"/>
      <c r="BN82" s="37"/>
      <c r="BO82" s="37"/>
      <c r="BP82" s="727"/>
      <c r="BQ82" s="37"/>
      <c r="BR82" s="141"/>
      <c r="BS82" s="37"/>
      <c r="BT82" s="733"/>
      <c r="BU82" s="813"/>
      <c r="BV82" s="141"/>
      <c r="BW82" s="141"/>
      <c r="BX82" s="141"/>
      <c r="BY82" s="727"/>
      <c r="BZ82" s="141"/>
      <c r="CA82" s="141"/>
      <c r="CB82" s="141"/>
      <c r="CC82" s="733"/>
      <c r="CD82" s="141"/>
      <c r="CE82" s="141"/>
      <c r="CF82" s="141"/>
    </row>
    <row r="83" spans="1:84" x14ac:dyDescent="0.3">
      <c r="A83" s="19"/>
      <c r="B83" s="416"/>
      <c r="F83" s="37"/>
      <c r="G83" s="37"/>
      <c r="H83" s="37"/>
      <c r="I83" s="37"/>
      <c r="J83" s="37"/>
      <c r="K83" s="37"/>
      <c r="L83" s="727"/>
      <c r="M83" s="37"/>
      <c r="N83" s="37"/>
      <c r="O83" s="37"/>
      <c r="P83" s="37"/>
      <c r="Q83" s="37"/>
      <c r="R83" s="37"/>
      <c r="S83" s="727"/>
      <c r="T83" s="37"/>
      <c r="U83" s="37"/>
      <c r="V83" s="37"/>
      <c r="W83" s="37"/>
      <c r="X83" s="37"/>
      <c r="Y83" s="37"/>
      <c r="Z83" s="727"/>
      <c r="AA83" s="37"/>
      <c r="AB83" s="37"/>
      <c r="AC83" s="37"/>
      <c r="AD83" s="37"/>
      <c r="AE83" s="727"/>
      <c r="AF83" s="37"/>
      <c r="AG83" s="584"/>
      <c r="AH83" s="164"/>
      <c r="AI83" s="164"/>
      <c r="AJ83" s="689"/>
      <c r="AK83" s="727"/>
      <c r="AL83" s="584"/>
      <c r="AM83" s="37"/>
      <c r="AN83" s="37"/>
      <c r="AO83" s="37"/>
      <c r="AP83" s="727"/>
      <c r="AQ83" s="813"/>
      <c r="AR83" s="141"/>
      <c r="AS83" s="164"/>
      <c r="AT83" s="164"/>
      <c r="AU83" s="164"/>
      <c r="AV83" s="727"/>
      <c r="AW83" s="37"/>
      <c r="AX83" s="37"/>
      <c r="AY83" s="37"/>
      <c r="AZ83" s="37"/>
      <c r="BA83" s="733"/>
      <c r="BB83" s="946"/>
      <c r="BC83" s="810"/>
      <c r="BD83" s="164"/>
      <c r="BE83" s="164"/>
      <c r="BF83" s="202"/>
      <c r="BG83" s="733"/>
      <c r="BH83" s="37"/>
      <c r="BI83" s="37"/>
      <c r="BJ83" s="37"/>
      <c r="BK83" s="727"/>
      <c r="BL83" s="37"/>
      <c r="BM83" s="37"/>
      <c r="BN83" s="37"/>
      <c r="BO83" s="37"/>
      <c r="BP83" s="727"/>
      <c r="BQ83" s="37"/>
      <c r="BR83" s="141"/>
      <c r="BS83" s="37"/>
      <c r="BT83" s="733"/>
      <c r="BU83" s="813"/>
      <c r="BV83" s="141"/>
      <c r="BW83" s="141"/>
      <c r="BX83" s="141"/>
      <c r="BY83" s="727"/>
      <c r="BZ83" s="141"/>
      <c r="CA83" s="141"/>
      <c r="CB83" s="141"/>
      <c r="CC83" s="733"/>
      <c r="CD83" s="141"/>
      <c r="CE83" s="141"/>
      <c r="CF83" s="141"/>
    </row>
    <row r="84" spans="1:84" x14ac:dyDescent="0.3">
      <c r="A84" s="19"/>
      <c r="B84" s="416"/>
      <c r="F84" s="37"/>
      <c r="G84" s="37"/>
      <c r="H84" s="37"/>
      <c r="I84" s="37"/>
      <c r="J84" s="37"/>
      <c r="K84" s="37"/>
      <c r="L84" s="727"/>
      <c r="M84" s="37"/>
      <c r="N84" s="37"/>
      <c r="O84" s="37"/>
      <c r="P84" s="37"/>
      <c r="Q84" s="37"/>
      <c r="R84" s="37"/>
      <c r="S84" s="727"/>
      <c r="T84" s="37"/>
      <c r="U84" s="37"/>
      <c r="V84" s="37"/>
      <c r="W84" s="37"/>
      <c r="X84" s="37"/>
      <c r="Y84" s="37"/>
      <c r="Z84" s="727"/>
      <c r="AA84" s="37"/>
      <c r="AB84" s="37"/>
      <c r="AC84" s="37"/>
      <c r="AD84" s="37"/>
      <c r="AE84" s="727"/>
      <c r="AF84" s="37"/>
      <c r="AG84" s="584"/>
      <c r="AH84" s="164"/>
      <c r="AI84" s="164"/>
      <c r="AJ84" s="689"/>
      <c r="AK84" s="727"/>
      <c r="AL84" s="584"/>
      <c r="AM84" s="37"/>
      <c r="AN84" s="37"/>
      <c r="AO84" s="37"/>
      <c r="AP84" s="727"/>
      <c r="AQ84" s="813"/>
      <c r="AR84" s="141"/>
      <c r="AS84" s="164"/>
      <c r="AT84" s="164"/>
      <c r="AU84" s="164"/>
      <c r="AV84" s="727"/>
      <c r="AW84" s="37"/>
      <c r="AX84" s="37"/>
      <c r="AY84" s="37"/>
      <c r="AZ84" s="37"/>
      <c r="BA84" s="733"/>
      <c r="BB84" s="946"/>
      <c r="BC84" s="810"/>
      <c r="BD84" s="164"/>
      <c r="BE84" s="164"/>
      <c r="BF84" s="202"/>
      <c r="BG84" s="733"/>
      <c r="BH84" s="37"/>
      <c r="BI84" s="37"/>
      <c r="BJ84" s="37"/>
      <c r="BK84" s="727"/>
      <c r="BL84" s="37"/>
      <c r="BM84" s="37"/>
      <c r="BN84" s="37"/>
      <c r="BO84" s="37"/>
      <c r="BP84" s="727"/>
      <c r="BQ84" s="37"/>
      <c r="BR84" s="141"/>
      <c r="BS84" s="37"/>
      <c r="BT84" s="733"/>
      <c r="BU84" s="813"/>
      <c r="BV84" s="141"/>
      <c r="BW84" s="141"/>
      <c r="BX84" s="141"/>
      <c r="BY84" s="727"/>
      <c r="BZ84" s="141"/>
      <c r="CA84" s="141"/>
      <c r="CB84" s="141"/>
      <c r="CC84" s="733"/>
      <c r="CD84" s="141"/>
      <c r="CE84" s="141"/>
      <c r="CF84" s="141"/>
    </row>
    <row r="85" spans="1:84" x14ac:dyDescent="0.3">
      <c r="A85" s="19"/>
      <c r="B85" s="416"/>
      <c r="F85" s="37"/>
      <c r="G85" s="37"/>
      <c r="H85" s="37"/>
      <c r="I85" s="37"/>
      <c r="J85" s="37"/>
      <c r="K85" s="37"/>
      <c r="L85" s="727"/>
      <c r="M85" s="37"/>
      <c r="N85" s="37"/>
      <c r="O85" s="37"/>
      <c r="P85" s="37"/>
      <c r="Q85" s="37"/>
      <c r="R85" s="37"/>
      <c r="S85" s="727"/>
      <c r="T85" s="37"/>
      <c r="U85" s="37"/>
      <c r="V85" s="37"/>
      <c r="W85" s="37"/>
      <c r="X85" s="37"/>
      <c r="Y85" s="37"/>
      <c r="Z85" s="727"/>
      <c r="AA85" s="37"/>
      <c r="AB85" s="37"/>
      <c r="AC85" s="37"/>
      <c r="AD85" s="37"/>
      <c r="AE85" s="727"/>
      <c r="AF85" s="37"/>
      <c r="AG85" s="584"/>
      <c r="AH85" s="164"/>
      <c r="AI85" s="164"/>
      <c r="AJ85" s="689"/>
      <c r="AK85" s="727"/>
      <c r="AL85" s="584"/>
      <c r="AM85" s="37"/>
      <c r="AN85" s="37"/>
      <c r="AO85" s="37"/>
      <c r="AP85" s="727"/>
      <c r="AQ85" s="813"/>
      <c r="AR85" s="141"/>
      <c r="AS85" s="164"/>
      <c r="AT85" s="164"/>
      <c r="AU85" s="164"/>
      <c r="AV85" s="727"/>
      <c r="AW85" s="37"/>
      <c r="AX85" s="37"/>
      <c r="AY85" s="37"/>
      <c r="AZ85" s="37"/>
      <c r="BA85" s="733"/>
      <c r="BB85" s="946"/>
      <c r="BC85" s="810"/>
      <c r="BD85" s="164"/>
      <c r="BE85" s="164"/>
      <c r="BF85" s="202"/>
      <c r="BG85" s="733"/>
      <c r="BH85" s="37"/>
      <c r="BI85" s="37"/>
      <c r="BJ85" s="37"/>
      <c r="BK85" s="727"/>
      <c r="BL85" s="37"/>
      <c r="BM85" s="37"/>
      <c r="BN85" s="37"/>
      <c r="BO85" s="37"/>
      <c r="BP85" s="727"/>
      <c r="BQ85" s="37"/>
      <c r="BR85" s="141"/>
      <c r="BS85" s="37"/>
      <c r="BT85" s="733"/>
      <c r="BU85" s="813"/>
      <c r="BV85" s="141"/>
      <c r="BW85" s="141"/>
      <c r="BX85" s="141"/>
      <c r="BY85" s="727"/>
      <c r="BZ85" s="141"/>
      <c r="CA85" s="141"/>
      <c r="CB85" s="141"/>
      <c r="CC85" s="733"/>
      <c r="CD85" s="141"/>
      <c r="CE85" s="141"/>
      <c r="CF85" s="141"/>
    </row>
    <row r="86" spans="1:84" x14ac:dyDescent="0.3">
      <c r="A86" s="19"/>
      <c r="B86" s="416"/>
      <c r="F86" s="37"/>
      <c r="G86" s="37"/>
      <c r="H86" s="37"/>
      <c r="I86" s="37"/>
      <c r="J86" s="37"/>
      <c r="K86" s="37"/>
      <c r="L86" s="727"/>
      <c r="M86" s="37"/>
      <c r="N86" s="37"/>
      <c r="O86" s="37"/>
      <c r="P86" s="37"/>
      <c r="Q86" s="37"/>
      <c r="R86" s="37"/>
      <c r="S86" s="727"/>
      <c r="T86" s="37"/>
      <c r="U86" s="37"/>
      <c r="V86" s="37"/>
      <c r="W86" s="37"/>
      <c r="X86" s="37"/>
      <c r="Y86" s="37"/>
      <c r="Z86" s="727"/>
      <c r="AA86" s="37"/>
      <c r="AB86" s="37"/>
      <c r="AC86" s="37"/>
      <c r="AD86" s="37"/>
      <c r="AE86" s="727"/>
      <c r="AF86" s="37"/>
      <c r="AG86" s="584"/>
      <c r="AH86" s="164"/>
      <c r="AI86" s="164"/>
      <c r="AJ86" s="689"/>
      <c r="AK86" s="727"/>
      <c r="AL86" s="584"/>
      <c r="AM86" s="37"/>
      <c r="AN86" s="37"/>
      <c r="AO86" s="37"/>
      <c r="AP86" s="727"/>
      <c r="AQ86" s="813"/>
      <c r="AR86" s="141"/>
      <c r="AS86" s="164"/>
      <c r="AT86" s="164"/>
      <c r="AU86" s="164"/>
      <c r="AV86" s="727"/>
      <c r="AW86" s="37"/>
      <c r="AX86" s="37"/>
      <c r="AY86" s="37"/>
      <c r="AZ86" s="37"/>
      <c r="BA86" s="733"/>
      <c r="BB86" s="946"/>
      <c r="BC86" s="810"/>
      <c r="BD86" s="164"/>
      <c r="BE86" s="164"/>
      <c r="BF86" s="202"/>
      <c r="BG86" s="733"/>
      <c r="BH86" s="37"/>
      <c r="BI86" s="37"/>
      <c r="BJ86" s="37"/>
      <c r="BK86" s="727"/>
      <c r="BL86" s="37"/>
      <c r="BM86" s="37"/>
      <c r="BN86" s="37"/>
      <c r="BO86" s="37"/>
      <c r="BP86" s="727"/>
      <c r="BQ86" s="37"/>
      <c r="BR86" s="141"/>
      <c r="BS86" s="37"/>
      <c r="BT86" s="733"/>
      <c r="BU86" s="813"/>
      <c r="BV86" s="141"/>
      <c r="BW86" s="141"/>
      <c r="BX86" s="141"/>
      <c r="BY86" s="727"/>
      <c r="BZ86" s="141"/>
      <c r="CA86" s="141"/>
      <c r="CB86" s="141"/>
      <c r="CC86" s="733"/>
      <c r="CD86" s="141"/>
      <c r="CE86" s="141"/>
      <c r="CF86" s="141"/>
    </row>
    <row r="87" spans="1:84" x14ac:dyDescent="0.3">
      <c r="A87" s="19"/>
      <c r="B87" s="416"/>
      <c r="F87" s="37"/>
      <c r="G87" s="37"/>
      <c r="H87" s="37"/>
      <c r="I87" s="37"/>
      <c r="J87" s="37"/>
      <c r="K87" s="37"/>
      <c r="L87" s="727"/>
      <c r="M87" s="37"/>
      <c r="N87" s="37"/>
      <c r="O87" s="37"/>
      <c r="P87" s="37"/>
      <c r="Q87" s="37"/>
      <c r="R87" s="37"/>
      <c r="S87" s="727"/>
      <c r="T87" s="37"/>
      <c r="U87" s="37"/>
      <c r="V87" s="37"/>
      <c r="W87" s="37"/>
      <c r="X87" s="37"/>
      <c r="Y87" s="37"/>
      <c r="Z87" s="727"/>
      <c r="AA87" s="37"/>
      <c r="AB87" s="37"/>
      <c r="AC87" s="37"/>
      <c r="AD87" s="37"/>
      <c r="AE87" s="727"/>
      <c r="AF87" s="37"/>
      <c r="AG87" s="584"/>
      <c r="AH87" s="164"/>
      <c r="AI87" s="164"/>
      <c r="AJ87" s="689"/>
      <c r="AK87" s="727"/>
      <c r="AL87" s="584"/>
      <c r="AM87" s="37"/>
      <c r="AN87" s="37"/>
      <c r="AO87" s="37"/>
      <c r="AP87" s="727"/>
      <c r="AQ87" s="813"/>
      <c r="AR87" s="141"/>
      <c r="AS87" s="164"/>
      <c r="AT87" s="164"/>
      <c r="AU87" s="164"/>
      <c r="AV87" s="727"/>
      <c r="AW87" s="37"/>
      <c r="AX87" s="37"/>
      <c r="AY87" s="37"/>
      <c r="AZ87" s="37"/>
      <c r="BA87" s="733"/>
      <c r="BB87" s="946"/>
      <c r="BC87" s="810"/>
      <c r="BD87" s="164"/>
      <c r="BE87" s="164"/>
      <c r="BF87" s="202"/>
      <c r="BG87" s="733"/>
      <c r="BH87" s="37"/>
      <c r="BI87" s="37"/>
      <c r="BJ87" s="37"/>
      <c r="BK87" s="727"/>
      <c r="BL87" s="37"/>
      <c r="BM87" s="37"/>
      <c r="BN87" s="37"/>
      <c r="BO87" s="37"/>
      <c r="BP87" s="727"/>
      <c r="BQ87" s="37"/>
      <c r="BR87" s="141"/>
      <c r="BS87" s="37"/>
      <c r="BT87" s="733"/>
      <c r="BU87" s="813"/>
      <c r="BV87" s="141"/>
      <c r="BW87" s="141"/>
      <c r="BX87" s="141"/>
      <c r="BY87" s="727"/>
      <c r="BZ87" s="141"/>
      <c r="CA87" s="141"/>
      <c r="CB87" s="141"/>
      <c r="CC87" s="733"/>
      <c r="CD87" s="141"/>
      <c r="CE87" s="141"/>
      <c r="CF87" s="141"/>
    </row>
    <row r="88" spans="1:84" x14ac:dyDescent="0.3">
      <c r="A88" s="19"/>
      <c r="B88" s="416"/>
      <c r="F88" s="37"/>
      <c r="G88" s="37"/>
      <c r="H88" s="37"/>
      <c r="I88" s="37"/>
      <c r="J88" s="37"/>
      <c r="K88" s="37"/>
      <c r="L88" s="727"/>
      <c r="M88" s="37"/>
      <c r="N88" s="37"/>
      <c r="O88" s="37"/>
      <c r="P88" s="37"/>
      <c r="Q88" s="37"/>
      <c r="R88" s="37"/>
      <c r="S88" s="727"/>
      <c r="T88" s="37"/>
      <c r="U88" s="37"/>
      <c r="V88" s="37"/>
      <c r="W88" s="37"/>
      <c r="X88" s="37"/>
      <c r="Y88" s="37"/>
      <c r="Z88" s="727"/>
      <c r="AA88" s="37"/>
      <c r="AB88" s="37"/>
      <c r="AC88" s="37"/>
      <c r="AD88" s="37"/>
      <c r="AE88" s="727"/>
      <c r="AF88" s="37"/>
      <c r="AG88" s="584"/>
      <c r="AH88" s="164"/>
      <c r="AI88" s="164"/>
      <c r="AJ88" s="689"/>
      <c r="AK88" s="727"/>
      <c r="AL88" s="584"/>
      <c r="AM88" s="37"/>
      <c r="AN88" s="37"/>
      <c r="AO88" s="37"/>
      <c r="AP88" s="727"/>
      <c r="AQ88" s="813"/>
      <c r="AR88" s="141"/>
      <c r="AS88" s="164"/>
      <c r="AT88" s="164"/>
      <c r="AU88" s="164"/>
      <c r="AV88" s="727"/>
      <c r="AW88" s="37"/>
      <c r="AX88" s="37"/>
      <c r="AY88" s="37"/>
      <c r="AZ88" s="37"/>
      <c r="BA88" s="733"/>
      <c r="BB88" s="946"/>
      <c r="BC88" s="810"/>
      <c r="BD88" s="164"/>
      <c r="BE88" s="164"/>
      <c r="BF88" s="202"/>
      <c r="BG88" s="733"/>
      <c r="BH88" s="37"/>
      <c r="BI88" s="37"/>
      <c r="BJ88" s="37"/>
      <c r="BK88" s="727"/>
      <c r="BL88" s="37"/>
      <c r="BM88" s="37"/>
      <c r="BN88" s="37"/>
      <c r="BO88" s="37"/>
      <c r="BP88" s="727"/>
      <c r="BQ88" s="37"/>
      <c r="BR88" s="141"/>
      <c r="BS88" s="37"/>
      <c r="BT88" s="733"/>
      <c r="BU88" s="813"/>
      <c r="BV88" s="141"/>
      <c r="BW88" s="141"/>
      <c r="BX88" s="141"/>
      <c r="BY88" s="727"/>
      <c r="BZ88" s="141"/>
      <c r="CA88" s="141"/>
      <c r="CB88" s="141"/>
      <c r="CC88" s="733"/>
      <c r="CD88" s="141"/>
      <c r="CE88" s="141"/>
      <c r="CF88" s="141"/>
    </row>
    <row r="89" spans="1:84" x14ac:dyDescent="0.3">
      <c r="A89" s="19"/>
      <c r="B89" s="416"/>
      <c r="F89" s="37"/>
      <c r="G89" s="37"/>
      <c r="H89" s="37"/>
      <c r="I89" s="37"/>
      <c r="J89" s="37"/>
      <c r="K89" s="37"/>
      <c r="L89" s="727"/>
      <c r="M89" s="37"/>
      <c r="N89" s="37"/>
      <c r="O89" s="37"/>
      <c r="P89" s="37"/>
      <c r="Q89" s="37"/>
      <c r="R89" s="37"/>
      <c r="S89" s="727"/>
      <c r="T89" s="37"/>
      <c r="U89" s="37"/>
      <c r="V89" s="37"/>
      <c r="W89" s="37"/>
      <c r="X89" s="37"/>
      <c r="Y89" s="37"/>
      <c r="Z89" s="727"/>
      <c r="AA89" s="37"/>
      <c r="AB89" s="37"/>
      <c r="AC89" s="37"/>
      <c r="AD89" s="37"/>
      <c r="AE89" s="727"/>
      <c r="AF89" s="37"/>
      <c r="AG89" s="584"/>
      <c r="AH89" s="164"/>
      <c r="AI89" s="164"/>
      <c r="AJ89" s="689"/>
      <c r="AK89" s="727"/>
      <c r="AL89" s="584"/>
      <c r="AM89" s="37"/>
      <c r="AN89" s="37"/>
      <c r="AO89" s="37"/>
      <c r="AP89" s="727"/>
      <c r="AQ89" s="813"/>
      <c r="AR89" s="141"/>
      <c r="AS89" s="164"/>
      <c r="AT89" s="164"/>
      <c r="AU89" s="164"/>
      <c r="AV89" s="727"/>
      <c r="AW89" s="37"/>
      <c r="AX89" s="37"/>
      <c r="AY89" s="37"/>
      <c r="AZ89" s="37"/>
      <c r="BA89" s="733"/>
      <c r="BB89" s="946"/>
      <c r="BC89" s="810"/>
      <c r="BD89" s="164"/>
      <c r="BE89" s="164"/>
      <c r="BF89" s="202"/>
      <c r="BG89" s="733"/>
      <c r="BH89" s="37"/>
      <c r="BI89" s="37"/>
      <c r="BJ89" s="37"/>
      <c r="BK89" s="727"/>
      <c r="BL89" s="37"/>
      <c r="BM89" s="37"/>
      <c r="BN89" s="37"/>
      <c r="BO89" s="37"/>
      <c r="BP89" s="727"/>
      <c r="BQ89" s="37"/>
      <c r="BR89" s="141"/>
      <c r="BS89" s="37"/>
      <c r="BT89" s="733"/>
      <c r="BU89" s="813"/>
      <c r="BV89" s="141"/>
      <c r="BW89" s="141"/>
      <c r="BX89" s="141"/>
      <c r="BY89" s="727"/>
      <c r="BZ89" s="141"/>
      <c r="CA89" s="141"/>
      <c r="CB89" s="141"/>
      <c r="CC89" s="733"/>
      <c r="CD89" s="141"/>
      <c r="CE89" s="141"/>
      <c r="CF89" s="141"/>
    </row>
    <row r="90" spans="1:84" x14ac:dyDescent="0.3">
      <c r="A90" s="19"/>
      <c r="B90" s="416"/>
      <c r="F90" s="37"/>
      <c r="G90" s="37"/>
      <c r="H90" s="37"/>
      <c r="I90" s="37"/>
      <c r="J90" s="37"/>
      <c r="K90" s="37"/>
      <c r="L90" s="727"/>
      <c r="M90" s="37"/>
      <c r="N90" s="37"/>
      <c r="O90" s="37"/>
      <c r="P90" s="37"/>
      <c r="Q90" s="37"/>
      <c r="R90" s="37"/>
      <c r="S90" s="727"/>
      <c r="T90" s="37"/>
      <c r="U90" s="37"/>
      <c r="V90" s="37"/>
      <c r="W90" s="37"/>
      <c r="X90" s="37"/>
      <c r="Y90" s="37"/>
      <c r="Z90" s="727"/>
      <c r="AA90" s="37"/>
      <c r="AB90" s="37"/>
      <c r="AC90" s="37"/>
      <c r="AD90" s="37"/>
      <c r="AE90" s="727"/>
      <c r="AF90" s="37"/>
      <c r="AG90" s="584"/>
      <c r="AH90" s="164"/>
      <c r="AI90" s="164"/>
      <c r="AJ90" s="689"/>
      <c r="AK90" s="727"/>
      <c r="AL90" s="584"/>
      <c r="AM90" s="37"/>
      <c r="AN90" s="37"/>
      <c r="AO90" s="37"/>
      <c r="AP90" s="727"/>
      <c r="AQ90" s="813"/>
      <c r="AR90" s="141"/>
      <c r="AS90" s="164"/>
      <c r="AT90" s="164"/>
      <c r="AU90" s="164"/>
      <c r="AV90" s="727"/>
      <c r="AW90" s="37"/>
      <c r="AX90" s="37"/>
      <c r="AY90" s="37"/>
      <c r="AZ90" s="37"/>
      <c r="BA90" s="733"/>
      <c r="BB90" s="946"/>
      <c r="BC90" s="810"/>
      <c r="BD90" s="164"/>
      <c r="BE90" s="164"/>
      <c r="BF90" s="202"/>
      <c r="BG90" s="733"/>
      <c r="BH90" s="37"/>
      <c r="BI90" s="37"/>
      <c r="BJ90" s="37"/>
      <c r="BK90" s="727"/>
      <c r="BL90" s="37"/>
      <c r="BM90" s="37"/>
      <c r="BN90" s="37"/>
      <c r="BO90" s="37"/>
      <c r="BP90" s="727"/>
      <c r="BQ90" s="37"/>
      <c r="BR90" s="141"/>
      <c r="BS90" s="37"/>
      <c r="BT90" s="733"/>
      <c r="BU90" s="813"/>
      <c r="BV90" s="141"/>
      <c r="BW90" s="141"/>
      <c r="BX90" s="141"/>
      <c r="BY90" s="727"/>
      <c r="BZ90" s="141"/>
      <c r="CA90" s="141"/>
      <c r="CB90" s="141"/>
      <c r="CC90" s="733"/>
      <c r="CD90" s="141"/>
      <c r="CE90" s="141"/>
      <c r="CF90" s="141"/>
    </row>
    <row r="91" spans="1:84" x14ac:dyDescent="0.3">
      <c r="A91" s="19"/>
      <c r="B91" s="416"/>
      <c r="F91" s="37"/>
      <c r="G91" s="37"/>
      <c r="H91" s="37"/>
      <c r="I91" s="37"/>
      <c r="J91" s="37"/>
      <c r="K91" s="37"/>
      <c r="L91" s="727"/>
      <c r="M91" s="37"/>
      <c r="N91" s="37"/>
      <c r="O91" s="37"/>
      <c r="P91" s="37"/>
      <c r="Q91" s="37"/>
      <c r="R91" s="37"/>
      <c r="S91" s="727"/>
      <c r="T91" s="37"/>
      <c r="U91" s="37"/>
      <c r="V91" s="37"/>
      <c r="W91" s="37"/>
      <c r="X91" s="37"/>
      <c r="Y91" s="37"/>
      <c r="Z91" s="727"/>
      <c r="AA91" s="37"/>
      <c r="AB91" s="37"/>
      <c r="AC91" s="37"/>
      <c r="AD91" s="37"/>
      <c r="AE91" s="727"/>
      <c r="AF91" s="37"/>
      <c r="AG91" s="584"/>
      <c r="AH91" s="164"/>
      <c r="AI91" s="164"/>
      <c r="AJ91" s="689"/>
      <c r="AK91" s="727"/>
      <c r="AL91" s="584"/>
      <c r="AM91" s="37"/>
      <c r="AN91" s="37"/>
      <c r="AO91" s="37"/>
      <c r="AP91" s="727"/>
      <c r="AQ91" s="813"/>
      <c r="AR91" s="141"/>
      <c r="AS91" s="164"/>
      <c r="AT91" s="164"/>
      <c r="AU91" s="164"/>
      <c r="AV91" s="727"/>
      <c r="AW91" s="37"/>
      <c r="AX91" s="37"/>
      <c r="AY91" s="37"/>
      <c r="AZ91" s="37"/>
      <c r="BA91" s="733"/>
      <c r="BB91" s="946"/>
      <c r="BC91" s="810"/>
      <c r="BD91" s="164"/>
      <c r="BE91" s="164"/>
      <c r="BF91" s="202"/>
      <c r="BG91" s="733"/>
      <c r="BH91" s="37"/>
      <c r="BI91" s="37"/>
      <c r="BJ91" s="37"/>
      <c r="BK91" s="727"/>
      <c r="BL91" s="37"/>
      <c r="BM91" s="37"/>
      <c r="BN91" s="37"/>
      <c r="BO91" s="37"/>
      <c r="BP91" s="727"/>
      <c r="BQ91" s="37"/>
      <c r="BR91" s="141"/>
      <c r="BS91" s="37"/>
      <c r="BT91" s="733"/>
      <c r="BU91" s="813"/>
      <c r="BV91" s="141"/>
      <c r="BW91" s="141"/>
      <c r="BX91" s="141"/>
      <c r="BY91" s="727"/>
      <c r="BZ91" s="141"/>
      <c r="CA91" s="141"/>
      <c r="CB91" s="141"/>
      <c r="CC91" s="733"/>
      <c r="CD91" s="141"/>
      <c r="CE91" s="141"/>
      <c r="CF91" s="141"/>
    </row>
    <row r="92" spans="1:84" x14ac:dyDescent="0.3">
      <c r="A92" s="19"/>
      <c r="B92" s="416"/>
      <c r="F92" s="37"/>
      <c r="G92" s="37"/>
      <c r="H92" s="37"/>
      <c r="I92" s="37"/>
      <c r="J92" s="37"/>
      <c r="K92" s="37"/>
      <c r="L92" s="727"/>
      <c r="M92" s="37"/>
      <c r="N92" s="37"/>
      <c r="O92" s="37"/>
      <c r="P92" s="37"/>
      <c r="Q92" s="37"/>
      <c r="R92" s="37"/>
      <c r="S92" s="727"/>
      <c r="T92" s="37"/>
      <c r="U92" s="37"/>
      <c r="V92" s="37"/>
      <c r="W92" s="37"/>
      <c r="X92" s="37"/>
      <c r="Y92" s="37"/>
      <c r="Z92" s="727"/>
      <c r="AA92" s="37"/>
      <c r="AB92" s="37"/>
      <c r="AC92" s="37"/>
      <c r="AD92" s="37"/>
      <c r="AE92" s="727"/>
      <c r="AF92" s="37"/>
      <c r="AG92" s="584"/>
      <c r="AH92" s="164"/>
      <c r="AI92" s="164"/>
      <c r="AJ92" s="689"/>
      <c r="AK92" s="727"/>
      <c r="AL92" s="584"/>
      <c r="AM92" s="37"/>
      <c r="AN92" s="37"/>
      <c r="AO92" s="37"/>
      <c r="AP92" s="727"/>
      <c r="AQ92" s="813"/>
      <c r="AR92" s="141"/>
      <c r="AS92" s="164"/>
      <c r="AT92" s="164"/>
      <c r="AU92" s="164"/>
      <c r="AV92" s="727"/>
      <c r="AW92" s="37"/>
      <c r="AX92" s="37"/>
      <c r="AY92" s="37"/>
      <c r="AZ92" s="37"/>
      <c r="BA92" s="733"/>
      <c r="BB92" s="946"/>
      <c r="BC92" s="810"/>
      <c r="BD92" s="164"/>
      <c r="BE92" s="164"/>
      <c r="BF92" s="202"/>
      <c r="BG92" s="733"/>
      <c r="BH92" s="37"/>
      <c r="BI92" s="37"/>
      <c r="BJ92" s="37"/>
      <c r="BK92" s="727"/>
      <c r="BL92" s="37"/>
      <c r="BM92" s="37"/>
      <c r="BN92" s="37"/>
      <c r="BO92" s="37"/>
      <c r="BP92" s="727"/>
      <c r="BQ92" s="37"/>
      <c r="BR92" s="141"/>
      <c r="BS92" s="37"/>
      <c r="BT92" s="733"/>
      <c r="BU92" s="813"/>
      <c r="BV92" s="141"/>
      <c r="BW92" s="141"/>
      <c r="BX92" s="141"/>
      <c r="BY92" s="727"/>
      <c r="BZ92" s="141"/>
      <c r="CA92" s="141"/>
      <c r="CB92" s="141"/>
      <c r="CC92" s="733"/>
      <c r="CD92" s="141"/>
      <c r="CE92" s="141"/>
      <c r="CF92" s="141"/>
    </row>
    <row r="93" spans="1:84" x14ac:dyDescent="0.3">
      <c r="A93" s="19"/>
      <c r="B93" s="416"/>
      <c r="F93" s="37"/>
      <c r="G93" s="37"/>
      <c r="H93" s="37"/>
      <c r="I93" s="37"/>
      <c r="J93" s="37"/>
      <c r="K93" s="37"/>
      <c r="L93" s="727"/>
      <c r="M93" s="37"/>
      <c r="N93" s="37"/>
      <c r="O93" s="37"/>
      <c r="P93" s="37"/>
      <c r="Q93" s="37"/>
      <c r="R93" s="37"/>
      <c r="S93" s="727"/>
      <c r="T93" s="37"/>
      <c r="U93" s="37"/>
      <c r="V93" s="37"/>
      <c r="W93" s="37"/>
      <c r="X93" s="37"/>
      <c r="Y93" s="37"/>
      <c r="Z93" s="727"/>
      <c r="AA93" s="37"/>
      <c r="AB93" s="37"/>
      <c r="AC93" s="37"/>
      <c r="AD93" s="37"/>
      <c r="AE93" s="727"/>
      <c r="AF93" s="37"/>
      <c r="AG93" s="584"/>
      <c r="AH93" s="164"/>
      <c r="AI93" s="164"/>
      <c r="AJ93" s="689"/>
      <c r="AK93" s="727"/>
      <c r="AL93" s="584"/>
      <c r="AM93" s="37"/>
      <c r="AN93" s="37"/>
      <c r="AO93" s="37"/>
      <c r="AP93" s="727"/>
      <c r="AQ93" s="813"/>
      <c r="AR93" s="141"/>
      <c r="AS93" s="164"/>
      <c r="AT93" s="164"/>
      <c r="AU93" s="164"/>
      <c r="AV93" s="727"/>
      <c r="AW93" s="37"/>
      <c r="AX93" s="37"/>
      <c r="AY93" s="37"/>
      <c r="AZ93" s="37"/>
      <c r="BA93" s="733"/>
      <c r="BB93" s="946"/>
      <c r="BC93" s="810"/>
      <c r="BD93" s="164"/>
      <c r="BE93" s="164"/>
      <c r="BF93" s="202"/>
      <c r="BG93" s="733"/>
      <c r="BH93" s="37"/>
      <c r="BI93" s="37"/>
      <c r="BJ93" s="37"/>
      <c r="BK93" s="727"/>
      <c r="BL93" s="37"/>
      <c r="BM93" s="37"/>
      <c r="BN93" s="37"/>
      <c r="BO93" s="37"/>
      <c r="BP93" s="727"/>
      <c r="BQ93" s="37"/>
      <c r="BR93" s="141"/>
      <c r="BS93" s="37"/>
      <c r="BT93" s="733"/>
      <c r="BU93" s="813"/>
      <c r="BV93" s="141"/>
      <c r="BW93" s="141"/>
      <c r="BX93" s="141"/>
      <c r="BY93" s="727"/>
      <c r="BZ93" s="141"/>
      <c r="CA93" s="141"/>
      <c r="CB93" s="141"/>
      <c r="CC93" s="733"/>
      <c r="CD93" s="141"/>
      <c r="CE93" s="141"/>
      <c r="CF93" s="141"/>
    </row>
  </sheetData>
  <sortState ref="A9:XFD47">
    <sortCondition ref="B9:B47"/>
  </sortState>
  <mergeCells count="1">
    <mergeCell ref="AR2:AT2"/>
  </mergeCells>
  <conditionalFormatting sqref="AA7:AD7 AH2:AH3 AF7 AE52:AE53 BA52:BB53 BG9:BG34 BG52:BG53 BK9:BK34 BK52:BK53 S52:S53 Z52:Z53 L52:L53 AK52:AK53 AV52:AV53 AP52:AP53 BP52:BP53 BT52:BT53 CC52:CC53 BY52:BY53 AE9:AE47 BA9:BB47 S9:S47 Z9:Z47 L9:L47 AK9:AK47 AV9:AV47 AP9:AP47 BP9:BP47 BT9:BT47 CC9:CC47 BY9:BY47 BG47 BG41 BK47 BK41">
    <cfRule type="cellIs" dxfId="12" priority="132" stopIfTrue="1" operator="equal">
      <formula>0</formula>
    </cfRule>
  </conditionalFormatting>
  <conditionalFormatting sqref="BI35:BJ35 BI46:BJ46 BG36:BG45">
    <cfRule type="cellIs" dxfId="11" priority="95" stopIfTrue="1" operator="equal">
      <formula>0</formula>
    </cfRule>
  </conditionalFormatting>
  <conditionalFormatting sqref="BK36:BK45">
    <cfRule type="cellIs" dxfId="10" priority="92" stopIfTrue="1" operator="equal">
      <formula>0</formula>
    </cfRule>
  </conditionalFormatting>
  <conditionalFormatting sqref="BI35:BJ35 BI46:BJ46 BG36:BG45">
    <cfRule type="cellIs" dxfId="9" priority="94" stopIfTrue="1" operator="equal">
      <formula>0</formula>
    </cfRule>
  </conditionalFormatting>
  <conditionalFormatting sqref="BK36:BK45">
    <cfRule type="cellIs" dxfId="8" priority="91" stopIfTrue="1" operator="equal">
      <formula>0</formula>
    </cfRule>
  </conditionalFormatting>
  <conditionalFormatting sqref="BG35">
    <cfRule type="cellIs" dxfId="7" priority="15" stopIfTrue="1" operator="equal">
      <formula>0</formula>
    </cfRule>
  </conditionalFormatting>
  <conditionalFormatting sqref="BG35">
    <cfRule type="cellIs" dxfId="6" priority="14" stopIfTrue="1" operator="equal">
      <formula>0</formula>
    </cfRule>
  </conditionalFormatting>
  <conditionalFormatting sqref="BK35">
    <cfRule type="cellIs" dxfId="5" priority="13" stopIfTrue="1" operator="equal">
      <formula>0</formula>
    </cfRule>
  </conditionalFormatting>
  <conditionalFormatting sqref="BK35">
    <cfRule type="cellIs" dxfId="4" priority="12" stopIfTrue="1" operator="equal">
      <formula>0</formula>
    </cfRule>
  </conditionalFormatting>
  <conditionalFormatting sqref="BG46">
    <cfRule type="cellIs" dxfId="3" priority="11" stopIfTrue="1" operator="equal">
      <formula>0</formula>
    </cfRule>
  </conditionalFormatting>
  <conditionalFormatting sqref="BG46">
    <cfRule type="cellIs" dxfId="2" priority="10" stopIfTrue="1" operator="equal">
      <formula>0</formula>
    </cfRule>
  </conditionalFormatting>
  <conditionalFormatting sqref="BK46">
    <cfRule type="cellIs" dxfId="1" priority="9" stopIfTrue="1" operator="equal">
      <formula>0</formula>
    </cfRule>
  </conditionalFormatting>
  <conditionalFormatting sqref="BK46">
    <cfRule type="cellIs" dxfId="0" priority="8" stopIfTrue="1" operat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M22" sqref="M22"/>
    </sheetView>
  </sheetViews>
  <sheetFormatPr defaultRowHeight="14.4" x14ac:dyDescent="0.3"/>
  <cols>
    <col min="1" max="1" width="27.33203125" style="949" customWidth="1"/>
    <col min="2" max="2" width="16.6640625" style="949" customWidth="1"/>
    <col min="3" max="3" width="15.5546875" style="950" customWidth="1"/>
    <col min="4" max="4" width="11" style="951" customWidth="1"/>
    <col min="5" max="5" width="9.109375" style="951" customWidth="1"/>
    <col min="6" max="6" width="12.6640625" style="952" customWidth="1"/>
    <col min="7" max="7" width="12.44140625" style="952" customWidth="1"/>
    <col min="8" max="8" width="17" style="952" customWidth="1"/>
    <col min="9" max="9" width="10.88671875" style="952" customWidth="1"/>
    <col min="10" max="10" width="10.5546875" style="953" customWidth="1"/>
    <col min="11" max="11" width="9.88671875" style="953" customWidth="1"/>
    <col min="12" max="12" width="9.109375" style="952"/>
    <col min="15" max="28" width="9.109375" style="987"/>
  </cols>
  <sheetData>
    <row r="1" spans="1:27" x14ac:dyDescent="0.3">
      <c r="A1" s="967" t="s">
        <v>2644</v>
      </c>
    </row>
    <row r="2" spans="1:27" x14ac:dyDescent="0.3">
      <c r="C2" s="954"/>
      <c r="D2" s="951" t="s">
        <v>2624</v>
      </c>
    </row>
    <row r="3" spans="1:27" ht="41.4" x14ac:dyDescent="0.3">
      <c r="A3" s="949" t="s">
        <v>2625</v>
      </c>
      <c r="B3" s="949" t="s">
        <v>2626</v>
      </c>
      <c r="C3" s="954" t="s">
        <v>2627</v>
      </c>
      <c r="D3" s="951" t="s">
        <v>2628</v>
      </c>
      <c r="E3" s="951" t="s">
        <v>2629</v>
      </c>
      <c r="F3" s="952" t="s">
        <v>2630</v>
      </c>
      <c r="G3" s="952" t="s">
        <v>2631</v>
      </c>
      <c r="H3" s="954" t="s">
        <v>2632</v>
      </c>
      <c r="I3" s="954" t="s">
        <v>2633</v>
      </c>
      <c r="J3" s="953" t="s">
        <v>2634</v>
      </c>
      <c r="K3" s="953" t="s">
        <v>2635</v>
      </c>
      <c r="L3" s="969" t="s">
        <v>2659</v>
      </c>
      <c r="M3" s="969" t="s">
        <v>2660</v>
      </c>
      <c r="N3" s="972" t="s">
        <v>2672</v>
      </c>
      <c r="O3" s="969" t="s">
        <v>2664</v>
      </c>
      <c r="P3" s="969" t="s">
        <v>2665</v>
      </c>
      <c r="Q3" s="969" t="s">
        <v>2662</v>
      </c>
      <c r="R3" s="969" t="s">
        <v>2663</v>
      </c>
      <c r="S3" s="969" t="s">
        <v>2670</v>
      </c>
      <c r="T3" s="969" t="s">
        <v>2671</v>
      </c>
      <c r="U3" s="969" t="s">
        <v>2668</v>
      </c>
      <c r="V3" s="969" t="s">
        <v>2669</v>
      </c>
      <c r="W3" s="969" t="s">
        <v>2666</v>
      </c>
      <c r="X3" s="969" t="s">
        <v>2667</v>
      </c>
      <c r="Y3" s="969"/>
    </row>
    <row r="4" spans="1:27" x14ac:dyDescent="0.3">
      <c r="A4" s="955" t="s">
        <v>1694</v>
      </c>
      <c r="B4" s="956">
        <v>11452600</v>
      </c>
      <c r="C4" s="957" t="s">
        <v>2614</v>
      </c>
      <c r="E4" s="958"/>
      <c r="F4" s="959">
        <v>41266</v>
      </c>
      <c r="G4" s="960">
        <v>0.375</v>
      </c>
      <c r="H4" s="961" t="s">
        <v>775</v>
      </c>
      <c r="I4" s="957" t="s">
        <v>599</v>
      </c>
      <c r="J4" s="962"/>
      <c r="K4" s="963" t="s">
        <v>2636</v>
      </c>
      <c r="L4" s="964">
        <v>222.35924956906942</v>
      </c>
      <c r="O4" s="984">
        <v>0.14008058924661829</v>
      </c>
      <c r="P4" s="988"/>
      <c r="Q4" s="984">
        <v>1.4581498255307712</v>
      </c>
      <c r="R4" s="988"/>
      <c r="S4" s="984">
        <v>3.1206455407010232</v>
      </c>
      <c r="T4" s="988"/>
      <c r="U4" s="984">
        <v>-26.866905625985702</v>
      </c>
      <c r="V4" s="988"/>
      <c r="W4" s="984">
        <v>12.144257856151436</v>
      </c>
      <c r="X4" s="988"/>
    </row>
    <row r="5" spans="1:27" x14ac:dyDescent="0.3">
      <c r="A5" s="955" t="s">
        <v>1694</v>
      </c>
      <c r="B5" s="956">
        <v>11452600</v>
      </c>
      <c r="C5" s="957" t="s">
        <v>2614</v>
      </c>
      <c r="E5" s="958"/>
      <c r="F5" s="959">
        <v>41266</v>
      </c>
      <c r="G5" s="960">
        <v>0.375</v>
      </c>
      <c r="H5" s="961" t="s">
        <v>775</v>
      </c>
      <c r="I5" s="957" t="s">
        <v>599</v>
      </c>
      <c r="J5" s="962"/>
      <c r="K5" s="953" t="s">
        <v>2637</v>
      </c>
      <c r="L5" s="964">
        <v>237.64879614175217</v>
      </c>
      <c r="O5" s="984">
        <v>0.16179489740865735</v>
      </c>
      <c r="P5" s="988"/>
      <c r="Q5" s="984">
        <v>2.3814417205575937</v>
      </c>
      <c r="R5" s="988"/>
      <c r="S5" s="984">
        <v>2.0958778133555578</v>
      </c>
      <c r="T5" s="988"/>
      <c r="U5" s="984">
        <v>-27.246813235680733</v>
      </c>
      <c r="V5" s="988"/>
      <c r="W5" s="984">
        <v>17.172041383767365</v>
      </c>
      <c r="X5" s="988"/>
    </row>
    <row r="6" spans="1:27" x14ac:dyDescent="0.3">
      <c r="A6" s="955" t="s">
        <v>1694</v>
      </c>
      <c r="B6" s="956">
        <v>11452600</v>
      </c>
      <c r="C6" s="957" t="s">
        <v>2614</v>
      </c>
      <c r="E6" s="958"/>
      <c r="F6" s="959">
        <v>41266</v>
      </c>
      <c r="G6" s="960">
        <v>0.375</v>
      </c>
      <c r="H6" s="961" t="s">
        <v>775</v>
      </c>
      <c r="I6" s="957" t="s">
        <v>599</v>
      </c>
      <c r="J6" s="962"/>
      <c r="K6" s="953" t="s">
        <v>2638</v>
      </c>
      <c r="L6" s="964">
        <v>193.26983570313286</v>
      </c>
      <c r="O6" s="984">
        <v>0.1159991286729113</v>
      </c>
      <c r="P6" s="988"/>
      <c r="Q6" s="984">
        <v>1.3660884283397245</v>
      </c>
      <c r="R6" s="988"/>
      <c r="S6" s="984">
        <v>2.8967010317694561</v>
      </c>
      <c r="T6" s="988"/>
      <c r="U6" s="984">
        <v>-26.755770036449512</v>
      </c>
      <c r="V6" s="988"/>
      <c r="W6" s="984">
        <v>13.739498316035172</v>
      </c>
      <c r="X6" s="988"/>
    </row>
    <row r="7" spans="1:27" x14ac:dyDescent="0.3">
      <c r="A7" s="955" t="s">
        <v>1694</v>
      </c>
      <c r="B7" s="956">
        <v>11452600</v>
      </c>
      <c r="C7" s="957" t="s">
        <v>2614</v>
      </c>
      <c r="E7" s="958"/>
      <c r="F7" s="959">
        <v>41266</v>
      </c>
      <c r="G7" s="960">
        <v>0.375</v>
      </c>
      <c r="H7" s="961" t="s">
        <v>775</v>
      </c>
      <c r="I7" s="957" t="s">
        <v>599</v>
      </c>
      <c r="J7" s="962"/>
      <c r="K7" s="953" t="s">
        <v>2639</v>
      </c>
      <c r="L7" s="964">
        <v>191.63754914707681</v>
      </c>
      <c r="O7" s="984">
        <v>0.11910470466753584</v>
      </c>
      <c r="P7" s="988"/>
      <c r="Q7" s="984">
        <v>1.154670115575168</v>
      </c>
      <c r="R7" s="988"/>
      <c r="S7" s="984">
        <v>3.0494553535414166</v>
      </c>
      <c r="T7" s="988"/>
      <c r="U7" s="984">
        <v>-26.403493434077355</v>
      </c>
      <c r="V7" s="988"/>
      <c r="W7" s="984">
        <v>11.31034360563657</v>
      </c>
      <c r="X7" s="988"/>
    </row>
    <row r="8" spans="1:27" x14ac:dyDescent="0.3">
      <c r="A8" s="955" t="s">
        <v>1696</v>
      </c>
      <c r="B8" s="956">
        <v>11452800</v>
      </c>
      <c r="C8" s="957" t="s">
        <v>2615</v>
      </c>
      <c r="E8" s="958"/>
      <c r="F8" s="959">
        <v>41266</v>
      </c>
      <c r="G8" s="960">
        <v>0.45833333333333331</v>
      </c>
      <c r="H8" s="961" t="s">
        <v>779</v>
      </c>
      <c r="I8" s="957" t="s">
        <v>599</v>
      </c>
      <c r="J8" s="962"/>
      <c r="K8" s="953" t="s">
        <v>2639</v>
      </c>
      <c r="L8" s="964">
        <v>151.25240635566129</v>
      </c>
      <c r="O8" s="984">
        <v>0.1380468530036045</v>
      </c>
      <c r="P8" s="988"/>
      <c r="Q8" s="984">
        <v>1.214757739179632</v>
      </c>
      <c r="R8" s="988"/>
      <c r="S8" s="984">
        <v>3.0097788392729137</v>
      </c>
      <c r="T8" s="988"/>
      <c r="U8" s="984">
        <v>-26.243268485834037</v>
      </c>
      <c r="V8" s="988"/>
      <c r="W8" s="984">
        <v>10.26620550588888</v>
      </c>
      <c r="X8" s="988"/>
    </row>
    <row r="9" spans="1:27" x14ac:dyDescent="0.3">
      <c r="A9" s="955" t="s">
        <v>746</v>
      </c>
      <c r="B9" s="956">
        <v>11452900</v>
      </c>
      <c r="C9" s="957" t="s">
        <v>2616</v>
      </c>
      <c r="E9" s="958"/>
      <c r="F9" s="959">
        <v>41266</v>
      </c>
      <c r="G9" s="960">
        <v>0.47916666666666669</v>
      </c>
      <c r="H9" s="961" t="s">
        <v>781</v>
      </c>
      <c r="I9" s="957" t="s">
        <v>599</v>
      </c>
      <c r="J9" s="962"/>
      <c r="K9" s="953" t="s">
        <v>2636</v>
      </c>
      <c r="L9" s="964">
        <v>211.66030228354794</v>
      </c>
      <c r="O9" s="984">
        <v>0.13927875732810971</v>
      </c>
      <c r="P9" s="988"/>
      <c r="Q9" s="984">
        <v>1.3444351274750246</v>
      </c>
      <c r="R9" s="988"/>
      <c r="S9" s="984">
        <v>2.353396457954728</v>
      </c>
      <c r="T9" s="988"/>
      <c r="U9" s="984">
        <v>-26.783643106813898</v>
      </c>
      <c r="V9" s="988"/>
      <c r="W9" s="984">
        <v>11.261643044572889</v>
      </c>
      <c r="X9" s="988"/>
    </row>
    <row r="10" spans="1:27" x14ac:dyDescent="0.3">
      <c r="A10" s="955" t="s">
        <v>746</v>
      </c>
      <c r="B10" s="956">
        <v>11452900</v>
      </c>
      <c r="C10" s="957" t="s">
        <v>2616</v>
      </c>
      <c r="E10" s="958"/>
      <c r="F10" s="959">
        <v>41266</v>
      </c>
      <c r="G10" s="960">
        <v>0.47916666666666669</v>
      </c>
      <c r="H10" s="961" t="s">
        <v>781</v>
      </c>
      <c r="I10" s="957" t="s">
        <v>599</v>
      </c>
      <c r="J10" s="962"/>
      <c r="K10" s="953" t="s">
        <v>2638</v>
      </c>
      <c r="L10" s="964">
        <v>320.4838722947743</v>
      </c>
      <c r="O10" s="988" t="s">
        <v>2618</v>
      </c>
      <c r="P10" s="988"/>
      <c r="Q10" s="988" t="s">
        <v>2618</v>
      </c>
      <c r="R10" s="988"/>
      <c r="S10" s="988" t="s">
        <v>2618</v>
      </c>
      <c r="T10" s="988"/>
      <c r="U10" s="988" t="s">
        <v>2618</v>
      </c>
      <c r="V10" s="988"/>
      <c r="W10" s="988" t="s">
        <v>2618</v>
      </c>
      <c r="X10" s="988"/>
    </row>
    <row r="11" spans="1:27" x14ac:dyDescent="0.3">
      <c r="A11" s="955" t="s">
        <v>746</v>
      </c>
      <c r="B11" s="956">
        <v>11452900</v>
      </c>
      <c r="C11" s="957" t="s">
        <v>2616</v>
      </c>
      <c r="E11" s="958"/>
      <c r="F11" s="959">
        <v>41266</v>
      </c>
      <c r="G11" s="960">
        <v>0.47916666666666669</v>
      </c>
      <c r="H11" s="961" t="s">
        <v>781</v>
      </c>
      <c r="I11" s="957" t="s">
        <v>599</v>
      </c>
      <c r="J11" s="962"/>
      <c r="K11" s="953" t="s">
        <v>2639</v>
      </c>
      <c r="L11" s="964">
        <v>165.95310729169532</v>
      </c>
      <c r="O11" s="984">
        <v>0.13546387994358974</v>
      </c>
      <c r="P11" s="988"/>
      <c r="Q11" s="984">
        <v>1.2212481238461539</v>
      </c>
      <c r="R11" s="988"/>
      <c r="S11" s="984">
        <v>2.2466048928530724</v>
      </c>
      <c r="T11" s="988"/>
      <c r="U11" s="984">
        <v>-26.484388096543469</v>
      </c>
      <c r="V11" s="988"/>
      <c r="W11" s="984">
        <v>10.517855227635796</v>
      </c>
      <c r="X11" s="988"/>
    </row>
    <row r="12" spans="1:27" x14ac:dyDescent="0.3">
      <c r="A12" s="955" t="s">
        <v>1694</v>
      </c>
      <c r="B12" s="956">
        <v>11452600</v>
      </c>
      <c r="C12" s="957" t="s">
        <v>2614</v>
      </c>
      <c r="E12" s="958"/>
      <c r="F12" s="959">
        <v>41267</v>
      </c>
      <c r="G12" s="960">
        <v>0.41666666666666669</v>
      </c>
      <c r="H12" s="965" t="s">
        <v>783</v>
      </c>
      <c r="I12" s="957" t="s">
        <v>599</v>
      </c>
      <c r="J12" s="962"/>
      <c r="K12" s="953" t="s">
        <v>2639</v>
      </c>
      <c r="L12" s="964">
        <v>179.6586736777459</v>
      </c>
      <c r="O12" s="984">
        <v>0.11307239268964848</v>
      </c>
      <c r="P12" s="988"/>
      <c r="Q12" s="984">
        <v>1.0852154569453174</v>
      </c>
      <c r="R12" s="988"/>
      <c r="S12" s="984">
        <v>3.1255368040307347</v>
      </c>
      <c r="T12" s="988"/>
      <c r="U12" s="984">
        <v>-24.604041880760768</v>
      </c>
      <c r="V12" s="988"/>
      <c r="W12" s="984">
        <v>11.197116021455201</v>
      </c>
      <c r="X12" s="988"/>
      <c r="AA12" s="971"/>
    </row>
    <row r="13" spans="1:27" x14ac:dyDescent="0.3">
      <c r="A13" s="955" t="s">
        <v>1694</v>
      </c>
      <c r="B13" s="956">
        <v>11452600</v>
      </c>
      <c r="C13" s="957" t="s">
        <v>2614</v>
      </c>
      <c r="E13" s="958"/>
      <c r="F13" s="959">
        <v>41267</v>
      </c>
      <c r="G13" s="960">
        <v>0.41666666666666669</v>
      </c>
      <c r="H13" s="965" t="s">
        <v>783</v>
      </c>
      <c r="I13" s="957" t="s">
        <v>599</v>
      </c>
      <c r="J13" s="962" t="s">
        <v>346</v>
      </c>
      <c r="K13" s="953" t="s">
        <v>2637</v>
      </c>
      <c r="L13" s="964">
        <v>159.05092101203459</v>
      </c>
      <c r="M13" s="964">
        <v>7.0150810346372907</v>
      </c>
      <c r="O13" s="984">
        <v>0.10561121856690861</v>
      </c>
      <c r="P13" s="988"/>
      <c r="Q13" s="984">
        <v>1.5656307019542153</v>
      </c>
      <c r="R13" s="988"/>
      <c r="S13" s="984">
        <v>1.7881803411441974</v>
      </c>
      <c r="T13" s="988"/>
      <c r="U13" s="984">
        <v>-27.266894658261073</v>
      </c>
      <c r="V13" s="988"/>
      <c r="W13" s="984">
        <v>17.295218983982458</v>
      </c>
      <c r="X13" s="988"/>
      <c r="AA13" s="971"/>
    </row>
    <row r="14" spans="1:27" x14ac:dyDescent="0.3">
      <c r="A14" s="955" t="s">
        <v>1694</v>
      </c>
      <c r="B14" s="956">
        <v>11452600</v>
      </c>
      <c r="C14" s="957" t="s">
        <v>2614</v>
      </c>
      <c r="E14" s="958"/>
      <c r="F14" s="959">
        <v>41267</v>
      </c>
      <c r="G14" s="960">
        <v>0.41666666666666669</v>
      </c>
      <c r="H14" s="965" t="s">
        <v>783</v>
      </c>
      <c r="I14" s="957" t="s">
        <v>599</v>
      </c>
      <c r="J14" s="962"/>
      <c r="K14" s="953" t="s">
        <v>2638</v>
      </c>
      <c r="L14" s="964">
        <v>134.24685773274302</v>
      </c>
      <c r="O14" s="984">
        <v>0.10429756356743781</v>
      </c>
      <c r="P14" s="988"/>
      <c r="Q14" s="984">
        <v>1.3758327085212929</v>
      </c>
      <c r="R14" s="988"/>
      <c r="S14" s="984">
        <v>1.6780586130802375</v>
      </c>
      <c r="T14" s="988"/>
      <c r="U14" s="984">
        <v>-27.219397724066837</v>
      </c>
      <c r="V14" s="988"/>
      <c r="W14" s="984">
        <v>15.389987119916196</v>
      </c>
      <c r="X14" s="988"/>
      <c r="AA14" s="971"/>
    </row>
    <row r="15" spans="1:27" x14ac:dyDescent="0.3">
      <c r="A15" s="955" t="s">
        <v>1694</v>
      </c>
      <c r="B15" s="956">
        <v>11452600</v>
      </c>
      <c r="C15" s="957" t="s">
        <v>2614</v>
      </c>
      <c r="E15" s="958"/>
      <c r="F15" s="959">
        <v>41267</v>
      </c>
      <c r="G15" s="960">
        <v>0.41666666666666669</v>
      </c>
      <c r="H15" s="965" t="s">
        <v>783</v>
      </c>
      <c r="I15" s="957" t="s">
        <v>599</v>
      </c>
      <c r="J15" s="962"/>
      <c r="K15" s="953" t="s">
        <v>2636</v>
      </c>
      <c r="L15" s="964">
        <v>259.79533079756135</v>
      </c>
      <c r="O15" s="984">
        <v>0.25060688272357723</v>
      </c>
      <c r="P15" s="988"/>
      <c r="Q15" s="984">
        <v>4.3372356754471548</v>
      </c>
      <c r="R15" s="988"/>
      <c r="S15" s="984">
        <v>2.2267722279302435</v>
      </c>
      <c r="T15" s="988"/>
      <c r="U15" s="984">
        <v>-28.280657972439801</v>
      </c>
      <c r="V15" s="988"/>
      <c r="W15" s="984">
        <v>20.191417861428206</v>
      </c>
      <c r="X15" s="988"/>
    </row>
    <row r="16" spans="1:27" x14ac:dyDescent="0.3">
      <c r="A16" s="955" t="s">
        <v>1716</v>
      </c>
      <c r="B16" s="956">
        <v>384115121402501</v>
      </c>
      <c r="C16" s="957" t="s">
        <v>2617</v>
      </c>
      <c r="E16" s="958"/>
      <c r="F16" s="959">
        <v>41267</v>
      </c>
      <c r="G16" s="960">
        <v>0.49305555555555558</v>
      </c>
      <c r="H16" s="961" t="s">
        <v>785</v>
      </c>
      <c r="I16" s="957" t="s">
        <v>599</v>
      </c>
      <c r="J16" s="962"/>
      <c r="K16" s="953" t="s">
        <v>2639</v>
      </c>
      <c r="L16" s="964">
        <v>347.89197007283201</v>
      </c>
      <c r="O16" s="984">
        <v>0.17450655423797351</v>
      </c>
      <c r="P16" s="984">
        <v>1.2819537362668831E-3</v>
      </c>
      <c r="Q16" s="984">
        <v>1.3755697006287506</v>
      </c>
      <c r="R16" s="984">
        <v>5.4232687464217388E-4</v>
      </c>
      <c r="S16" s="984">
        <v>4.2806784413569279</v>
      </c>
      <c r="T16" s="984">
        <v>0.19727836354547001</v>
      </c>
      <c r="U16" s="984">
        <v>-24.479147133818039</v>
      </c>
      <c r="V16" s="984">
        <v>1.1712542760108136E-2</v>
      </c>
      <c r="W16" s="984">
        <v>9.1969186136497321</v>
      </c>
      <c r="X16" s="984">
        <v>7.1187806786055852E-2</v>
      </c>
    </row>
    <row r="17" spans="1:25" x14ac:dyDescent="0.3">
      <c r="A17" s="955" t="s">
        <v>1696</v>
      </c>
      <c r="B17" s="956">
        <v>11452800</v>
      </c>
      <c r="C17" s="957" t="s">
        <v>2615</v>
      </c>
      <c r="E17" s="958"/>
      <c r="F17" s="959">
        <v>41267</v>
      </c>
      <c r="G17" s="960">
        <v>0.52777777777777779</v>
      </c>
      <c r="H17" s="965" t="s">
        <v>787</v>
      </c>
      <c r="I17" s="957" t="s">
        <v>599</v>
      </c>
      <c r="J17" s="962"/>
      <c r="K17" s="953" t="s">
        <v>2639</v>
      </c>
      <c r="L17" s="964">
        <v>145.01796799134107</v>
      </c>
      <c r="O17" s="984">
        <v>0.11985013743413338</v>
      </c>
      <c r="P17" s="988"/>
      <c r="Q17" s="984">
        <v>0.96161931908373077</v>
      </c>
      <c r="R17" s="988"/>
      <c r="S17" s="984">
        <v>1.7010624730211954</v>
      </c>
      <c r="T17" s="988"/>
      <c r="U17" s="984">
        <v>-25.639943594019989</v>
      </c>
      <c r="V17" s="988"/>
      <c r="W17" s="984">
        <v>9.360766951262347</v>
      </c>
      <c r="X17" s="988"/>
    </row>
    <row r="18" spans="1:25" x14ac:dyDescent="0.3">
      <c r="A18" s="955" t="s">
        <v>1692</v>
      </c>
      <c r="B18" s="956">
        <v>11451800</v>
      </c>
      <c r="C18" s="957" t="s">
        <v>1691</v>
      </c>
      <c r="E18" s="958"/>
      <c r="F18" s="959">
        <v>41984</v>
      </c>
      <c r="G18" s="960">
        <v>0.61805555555555558</v>
      </c>
      <c r="H18" s="965" t="s">
        <v>1009</v>
      </c>
      <c r="I18" s="957" t="s">
        <v>599</v>
      </c>
      <c r="J18" s="962"/>
      <c r="K18" s="953" t="s">
        <v>2640</v>
      </c>
      <c r="L18" s="964">
        <v>750.96018931347305</v>
      </c>
      <c r="O18" s="984">
        <v>0.9661710374181478</v>
      </c>
      <c r="P18" s="988"/>
      <c r="Q18" s="984">
        <v>20.706329136014968</v>
      </c>
      <c r="R18" s="988"/>
      <c r="S18" s="984">
        <v>1.689675864943857</v>
      </c>
      <c r="T18" s="988"/>
      <c r="U18" s="984">
        <v>-27.767511068315226</v>
      </c>
      <c r="V18" s="988"/>
      <c r="W18" s="984">
        <v>25.003216880286619</v>
      </c>
      <c r="X18" s="988"/>
    </row>
    <row r="19" spans="1:25" x14ac:dyDescent="0.3">
      <c r="A19" s="955" t="s">
        <v>1692</v>
      </c>
      <c r="B19" s="956">
        <v>11451800</v>
      </c>
      <c r="C19" s="957" t="s">
        <v>1691</v>
      </c>
      <c r="E19" s="958"/>
      <c r="F19" s="959">
        <v>41984</v>
      </c>
      <c r="G19" s="960">
        <v>0.61805555555555558</v>
      </c>
      <c r="H19" s="965" t="s">
        <v>1009</v>
      </c>
      <c r="I19" s="957" t="s">
        <v>599</v>
      </c>
      <c r="J19" s="962"/>
      <c r="K19" s="953" t="s">
        <v>2641</v>
      </c>
      <c r="L19" s="964">
        <v>298.93007773551983</v>
      </c>
      <c r="O19" s="984">
        <v>0.15563951871146903</v>
      </c>
      <c r="P19" s="988"/>
      <c r="Q19" s="984">
        <v>2.374970749902805</v>
      </c>
      <c r="R19" s="988"/>
      <c r="S19" s="984">
        <v>0.8061000356985194</v>
      </c>
      <c r="T19" s="988"/>
      <c r="U19" s="984">
        <v>-26.934338386656513</v>
      </c>
      <c r="V19" s="988"/>
      <c r="W19" s="984">
        <v>17.80267139836484</v>
      </c>
      <c r="X19" s="988"/>
    </row>
    <row r="20" spans="1:25" x14ac:dyDescent="0.3">
      <c r="A20" s="955" t="s">
        <v>1692</v>
      </c>
      <c r="B20" s="956">
        <v>11451800</v>
      </c>
      <c r="C20" s="957" t="s">
        <v>1691</v>
      </c>
      <c r="E20" s="958"/>
      <c r="F20" s="959">
        <v>41984</v>
      </c>
      <c r="G20" s="960">
        <v>0.61805555555555558</v>
      </c>
      <c r="H20" s="965" t="s">
        <v>1009</v>
      </c>
      <c r="I20" s="957" t="s">
        <v>599</v>
      </c>
      <c r="J20" s="962"/>
      <c r="K20" s="953" t="s">
        <v>2637</v>
      </c>
      <c r="L20" s="964">
        <v>462.87648401393187</v>
      </c>
      <c r="O20" s="984">
        <v>0.12958667388986264</v>
      </c>
      <c r="P20" s="988"/>
      <c r="Q20" s="984">
        <v>1.7814714998037933</v>
      </c>
      <c r="R20" s="988"/>
      <c r="S20" s="984">
        <v>1.0069250767811624</v>
      </c>
      <c r="T20" s="988"/>
      <c r="U20" s="984">
        <v>-26.245424398123795</v>
      </c>
      <c r="V20" s="988"/>
      <c r="W20" s="984">
        <v>16.038558240982425</v>
      </c>
      <c r="X20" s="988"/>
    </row>
    <row r="21" spans="1:25" x14ac:dyDescent="0.3">
      <c r="A21" s="955" t="s">
        <v>1692</v>
      </c>
      <c r="B21" s="956">
        <v>11451800</v>
      </c>
      <c r="C21" s="957" t="s">
        <v>1691</v>
      </c>
      <c r="E21" s="958"/>
      <c r="F21" s="959">
        <v>41984</v>
      </c>
      <c r="G21" s="960">
        <v>0.61805555555555558</v>
      </c>
      <c r="H21" s="965" t="s">
        <v>1009</v>
      </c>
      <c r="I21" s="957" t="s">
        <v>599</v>
      </c>
      <c r="J21" s="962" t="s">
        <v>346</v>
      </c>
      <c r="K21" s="953" t="s">
        <v>2638</v>
      </c>
      <c r="L21" s="964">
        <v>315.01357190033821</v>
      </c>
      <c r="M21" s="964">
        <v>3.7120372362380181</v>
      </c>
      <c r="O21" s="984">
        <v>0.12347897661739538</v>
      </c>
      <c r="P21" s="988"/>
      <c r="Q21" s="984">
        <v>1.7872244781613285</v>
      </c>
      <c r="R21" s="988"/>
      <c r="S21" s="984">
        <v>0.98083699171122618</v>
      </c>
      <c r="T21" s="988"/>
      <c r="U21" s="984">
        <v>-26.675571926973923</v>
      </c>
      <c r="V21" s="988"/>
      <c r="W21" s="984">
        <v>16.88623668288329</v>
      </c>
      <c r="X21" s="988"/>
    </row>
    <row r="22" spans="1:25" x14ac:dyDescent="0.3">
      <c r="A22" s="955" t="s">
        <v>1692</v>
      </c>
      <c r="B22" s="956">
        <v>11451800</v>
      </c>
      <c r="C22" s="957" t="s">
        <v>1691</v>
      </c>
      <c r="E22" s="958"/>
      <c r="F22" s="959">
        <v>41984</v>
      </c>
      <c r="G22" s="960">
        <v>0.61805555555555558</v>
      </c>
      <c r="H22" s="965" t="s">
        <v>1009</v>
      </c>
      <c r="I22" s="957" t="s">
        <v>599</v>
      </c>
      <c r="J22" s="962"/>
      <c r="K22" s="953" t="s">
        <v>2639</v>
      </c>
      <c r="L22" s="964">
        <v>342.70819693790173</v>
      </c>
      <c r="O22" s="984">
        <v>0.1199037129245428</v>
      </c>
      <c r="P22" s="988"/>
      <c r="Q22" s="984">
        <v>1.1579556652220686</v>
      </c>
      <c r="R22" s="988"/>
      <c r="S22" s="984">
        <v>2.4575731315703386</v>
      </c>
      <c r="T22" s="988"/>
      <c r="U22" s="984">
        <v>-24.403741726777422</v>
      </c>
      <c r="V22" s="988"/>
      <c r="W22" s="984">
        <v>11.26694280887353</v>
      </c>
      <c r="X22" s="988"/>
    </row>
    <row r="23" spans="1:25" x14ac:dyDescent="0.3">
      <c r="A23" s="955" t="s">
        <v>1694</v>
      </c>
      <c r="B23" s="956">
        <v>11452600</v>
      </c>
      <c r="C23" s="957" t="s">
        <v>2614</v>
      </c>
      <c r="E23" s="958"/>
      <c r="F23" s="959">
        <v>41985</v>
      </c>
      <c r="G23" s="960">
        <v>0.46527777777777773</v>
      </c>
      <c r="H23" s="965" t="s">
        <v>988</v>
      </c>
      <c r="I23" s="957" t="s">
        <v>599</v>
      </c>
      <c r="J23" s="962"/>
      <c r="K23" s="953" t="s">
        <v>2641</v>
      </c>
      <c r="L23" s="964">
        <v>166.56894025338212</v>
      </c>
      <c r="O23" s="984">
        <v>0.26345436962605717</v>
      </c>
      <c r="P23" s="988"/>
      <c r="Q23" s="984">
        <v>3.9322645460823367</v>
      </c>
      <c r="R23" s="988"/>
      <c r="S23" s="984">
        <v>1.3959682522419548</v>
      </c>
      <c r="T23" s="988"/>
      <c r="U23" s="984">
        <v>-27.607791099297344</v>
      </c>
      <c r="V23" s="988"/>
      <c r="W23" s="984">
        <v>17.413421447292816</v>
      </c>
      <c r="X23" s="988"/>
    </row>
    <row r="24" spans="1:25" x14ac:dyDescent="0.3">
      <c r="A24" s="955" t="s">
        <v>1694</v>
      </c>
      <c r="B24" s="956">
        <v>11452600</v>
      </c>
      <c r="C24" s="957" t="s">
        <v>2614</v>
      </c>
      <c r="E24" s="958"/>
      <c r="F24" s="959">
        <v>41985</v>
      </c>
      <c r="G24" s="960">
        <v>0.46527777777777773</v>
      </c>
      <c r="H24" s="965" t="s">
        <v>988</v>
      </c>
      <c r="I24" s="957" t="s">
        <v>599</v>
      </c>
      <c r="J24" s="962"/>
      <c r="K24" s="953" t="s">
        <v>2639</v>
      </c>
      <c r="L24" s="964">
        <v>278.32909963257106</v>
      </c>
      <c r="O24" s="984">
        <v>8.3311753646219094E-2</v>
      </c>
      <c r="P24" s="988"/>
      <c r="Q24" s="984">
        <v>0.72451995642044309</v>
      </c>
      <c r="R24" s="988"/>
      <c r="S24" s="984">
        <v>3.1213011550724392</v>
      </c>
      <c r="T24" s="988"/>
      <c r="U24" s="984">
        <v>-26.193886231293163</v>
      </c>
      <c r="V24" s="988"/>
      <c r="W24" s="984">
        <v>10.14590673580039</v>
      </c>
      <c r="X24" s="988"/>
    </row>
    <row r="25" spans="1:25" x14ac:dyDescent="0.3">
      <c r="A25" s="955" t="s">
        <v>1694</v>
      </c>
      <c r="B25" s="956">
        <v>11452600</v>
      </c>
      <c r="C25" s="957" t="s">
        <v>2614</v>
      </c>
      <c r="E25" s="958"/>
      <c r="F25" s="959">
        <v>41985</v>
      </c>
      <c r="G25" s="960">
        <v>0.53472222222222221</v>
      </c>
      <c r="H25" s="965" t="s">
        <v>989</v>
      </c>
      <c r="I25" s="957" t="s">
        <v>599</v>
      </c>
      <c r="J25" s="962"/>
      <c r="K25" s="953" t="s">
        <v>2641</v>
      </c>
      <c r="L25" s="964">
        <v>264.54496985871538</v>
      </c>
      <c r="O25" s="984">
        <v>0.20283804753883783</v>
      </c>
      <c r="P25" s="988"/>
      <c r="Q25" s="984">
        <v>3.3329666205328219</v>
      </c>
      <c r="R25" s="988"/>
      <c r="S25" s="984">
        <v>3.19544276386448</v>
      </c>
      <c r="T25" s="988"/>
      <c r="U25" s="984">
        <v>-28.022747225175237</v>
      </c>
      <c r="V25" s="988"/>
      <c r="W25" s="984">
        <v>19.170274534139171</v>
      </c>
      <c r="X25" s="988"/>
    </row>
    <row r="26" spans="1:25" x14ac:dyDescent="0.3">
      <c r="A26" s="955" t="s">
        <v>1694</v>
      </c>
      <c r="B26" s="956">
        <v>11452600</v>
      </c>
      <c r="C26" s="957" t="s">
        <v>2614</v>
      </c>
      <c r="E26" s="958"/>
      <c r="F26" s="959">
        <v>41985</v>
      </c>
      <c r="G26" s="960">
        <v>0.53472222222222221</v>
      </c>
      <c r="H26" s="965" t="s">
        <v>989</v>
      </c>
      <c r="I26" s="957" t="s">
        <v>599</v>
      </c>
      <c r="J26" s="962"/>
      <c r="K26" s="953" t="s">
        <v>2637</v>
      </c>
      <c r="L26" s="964">
        <v>262.79719016937418</v>
      </c>
      <c r="O26" s="984">
        <v>0.13170737850190997</v>
      </c>
      <c r="P26" s="988"/>
      <c r="Q26" s="984">
        <v>2.2873385476831092</v>
      </c>
      <c r="R26" s="988"/>
      <c r="S26" s="984">
        <v>2.7212282580135647</v>
      </c>
      <c r="T26" s="988"/>
      <c r="U26" s="984">
        <v>-27.360252960004601</v>
      </c>
      <c r="V26" s="988"/>
      <c r="W26" s="984">
        <v>20.261291882936753</v>
      </c>
      <c r="X26" s="988"/>
    </row>
    <row r="27" spans="1:25" x14ac:dyDescent="0.3">
      <c r="A27" s="955" t="s">
        <v>1694</v>
      </c>
      <c r="B27" s="956">
        <v>11452600</v>
      </c>
      <c r="C27" s="957" t="s">
        <v>2614</v>
      </c>
      <c r="E27" s="958"/>
      <c r="F27" s="959">
        <v>41985</v>
      </c>
      <c r="G27" s="960">
        <v>0.53472222222222221</v>
      </c>
      <c r="H27" s="965" t="s">
        <v>989</v>
      </c>
      <c r="I27" s="957" t="s">
        <v>599</v>
      </c>
      <c r="J27" s="962"/>
      <c r="K27" s="953" t="s">
        <v>2638</v>
      </c>
      <c r="L27" s="964">
        <v>385.50172893109493</v>
      </c>
      <c r="O27" s="984">
        <v>0.12649806699468466</v>
      </c>
      <c r="P27" s="984">
        <v>5.9673296836385004E-4</v>
      </c>
      <c r="Q27" s="984">
        <v>1.914573148997925</v>
      </c>
      <c r="R27" s="984">
        <v>5.5945918557337659E-2</v>
      </c>
      <c r="S27" s="984">
        <v>2.4573471236954862</v>
      </c>
      <c r="T27" s="984">
        <v>0.42920063002793718</v>
      </c>
      <c r="U27" s="984">
        <v>-26.963113473608971</v>
      </c>
      <c r="V27" s="984">
        <v>0.10171783974399773</v>
      </c>
      <c r="W27" s="984">
        <v>17.655688551049497</v>
      </c>
      <c r="X27" s="984">
        <v>0.4326904606504236</v>
      </c>
    </row>
    <row r="28" spans="1:25" x14ac:dyDescent="0.3">
      <c r="A28" s="955" t="s">
        <v>1694</v>
      </c>
      <c r="B28" s="956">
        <v>11452600</v>
      </c>
      <c r="C28" s="957" t="s">
        <v>2614</v>
      </c>
      <c r="E28" s="958"/>
      <c r="F28" s="959">
        <v>41985</v>
      </c>
      <c r="G28" s="960">
        <v>0.53472222222222221</v>
      </c>
      <c r="H28" s="965" t="s">
        <v>989</v>
      </c>
      <c r="I28" s="957" t="s">
        <v>599</v>
      </c>
      <c r="J28" s="962"/>
      <c r="K28" s="953" t="s">
        <v>2639</v>
      </c>
      <c r="L28" s="964">
        <v>438.51505357205815</v>
      </c>
      <c r="O28" s="984">
        <v>0.1343459818019625</v>
      </c>
      <c r="P28" s="988"/>
      <c r="Q28" s="984">
        <v>1.3595920371097237</v>
      </c>
      <c r="R28" s="988"/>
      <c r="S28" s="984">
        <v>3.6838447363692057</v>
      </c>
      <c r="T28" s="988"/>
      <c r="U28" s="984">
        <v>-25.660508215854435</v>
      </c>
      <c r="V28" s="988"/>
      <c r="W28" s="984">
        <v>11.806759597019621</v>
      </c>
      <c r="X28" s="988"/>
    </row>
    <row r="29" spans="1:25" x14ac:dyDescent="0.3">
      <c r="A29" s="955" t="s">
        <v>1716</v>
      </c>
      <c r="B29" s="956">
        <v>384115121402501</v>
      </c>
      <c r="C29" s="957" t="s">
        <v>2617</v>
      </c>
      <c r="E29" s="958"/>
      <c r="F29" s="959">
        <v>41985</v>
      </c>
      <c r="G29" s="960">
        <v>0.59722222222222221</v>
      </c>
      <c r="H29" s="965" t="s">
        <v>990</v>
      </c>
      <c r="I29" s="957" t="s">
        <v>599</v>
      </c>
      <c r="J29" s="962"/>
      <c r="K29" s="953" t="s">
        <v>2639</v>
      </c>
      <c r="L29" s="964">
        <v>394.05074213376395</v>
      </c>
      <c r="O29" s="984">
        <v>0.13023759319248329</v>
      </c>
      <c r="P29" s="984">
        <v>1.3341352559753522E-3</v>
      </c>
      <c r="Q29" s="984">
        <v>1.0947912175580026</v>
      </c>
      <c r="R29" s="984">
        <v>1.6384508210559812E-2</v>
      </c>
      <c r="S29" s="984">
        <v>3.6540755145026038</v>
      </c>
      <c r="T29" s="984">
        <v>8.1322908132786642E-2</v>
      </c>
      <c r="U29" s="984">
        <v>-25.269596495191134</v>
      </c>
      <c r="V29" s="984">
        <v>9.4354741593143387E-3</v>
      </c>
      <c r="W29" s="984">
        <v>9.8066510571937098</v>
      </c>
      <c r="X29" s="984">
        <v>4.6314282325699452E-2</v>
      </c>
    </row>
    <row r="30" spans="1:25" x14ac:dyDescent="0.3">
      <c r="A30" s="955" t="s">
        <v>1692</v>
      </c>
      <c r="B30" s="956">
        <v>11451800</v>
      </c>
      <c r="C30" s="957" t="s">
        <v>1691</v>
      </c>
      <c r="E30" s="958"/>
      <c r="F30" s="959">
        <v>42357</v>
      </c>
      <c r="G30" s="960">
        <v>0.58333333333333337</v>
      </c>
      <c r="H30" s="965" t="s">
        <v>1078</v>
      </c>
      <c r="I30" s="957" t="s">
        <v>599</v>
      </c>
      <c r="J30" s="962"/>
      <c r="K30" s="953" t="s">
        <v>2638</v>
      </c>
      <c r="L30" s="964">
        <v>150.71415468278855</v>
      </c>
      <c r="O30" s="984">
        <v>0.28301546915772358</v>
      </c>
      <c r="P30" s="988"/>
      <c r="Q30" s="984">
        <v>3.2798636967804877</v>
      </c>
      <c r="R30" s="988"/>
      <c r="S30" s="986">
        <v>-16.948778651623304</v>
      </c>
      <c r="T30" s="988"/>
      <c r="U30" s="984">
        <v>-25.259522055690766</v>
      </c>
      <c r="V30" s="988"/>
      <c r="W30" s="984">
        <v>13.520489383961564</v>
      </c>
      <c r="X30" s="988"/>
      <c r="Y30" s="971"/>
    </row>
    <row r="31" spans="1:25" x14ac:dyDescent="0.3">
      <c r="A31" s="955" t="s">
        <v>1692</v>
      </c>
      <c r="B31" s="956">
        <v>11451800</v>
      </c>
      <c r="C31" s="957" t="s">
        <v>1691</v>
      </c>
      <c r="E31" s="958"/>
      <c r="F31" s="959">
        <v>42357</v>
      </c>
      <c r="G31" s="960">
        <v>0.58333333333333337</v>
      </c>
      <c r="H31" s="965" t="s">
        <v>1078</v>
      </c>
      <c r="I31" s="957" t="s">
        <v>599</v>
      </c>
      <c r="J31" s="962"/>
      <c r="K31" s="953" t="s">
        <v>2639</v>
      </c>
      <c r="L31" s="964">
        <v>85.660282679118865</v>
      </c>
      <c r="O31" s="984">
        <v>0.26968310112505817</v>
      </c>
      <c r="P31" s="984">
        <v>1.7296869753929967E-4</v>
      </c>
      <c r="Q31" s="984">
        <v>2.1817282758201673</v>
      </c>
      <c r="R31" s="984">
        <v>5.7003420339263311E-3</v>
      </c>
      <c r="S31" s="984">
        <v>4.5367269273045023</v>
      </c>
      <c r="T31" s="984">
        <v>0.24967887165772495</v>
      </c>
      <c r="U31" s="984">
        <v>-25.975352706314649</v>
      </c>
      <c r="V31" s="984">
        <v>6.4657374786328603E-2</v>
      </c>
      <c r="W31" s="984">
        <v>9.4382867378600164</v>
      </c>
      <c r="X31" s="984">
        <v>1.8606545440176703E-2</v>
      </c>
    </row>
    <row r="32" spans="1:25" x14ac:dyDescent="0.3">
      <c r="A32" s="955" t="s">
        <v>1692</v>
      </c>
      <c r="B32" s="956">
        <v>11451800</v>
      </c>
      <c r="C32" s="957" t="s">
        <v>1691</v>
      </c>
      <c r="E32" s="958"/>
      <c r="F32" s="959">
        <v>42360</v>
      </c>
      <c r="G32" s="966">
        <v>0.67361111111111116</v>
      </c>
      <c r="H32" s="965" t="s">
        <v>1083</v>
      </c>
      <c r="I32" s="957" t="s">
        <v>599</v>
      </c>
      <c r="J32" s="962"/>
      <c r="K32" s="953" t="s">
        <v>2641</v>
      </c>
      <c r="L32" s="964">
        <v>297.10365419671393</v>
      </c>
      <c r="O32" s="984">
        <v>1.3930252044794689</v>
      </c>
      <c r="P32" s="988"/>
      <c r="Q32" s="984">
        <v>31.978335327084196</v>
      </c>
      <c r="R32" s="988"/>
      <c r="S32" s="984">
        <v>0.98629092840220423</v>
      </c>
      <c r="T32" s="988"/>
      <c r="U32" s="984">
        <v>-27.064427282552142</v>
      </c>
      <c r="V32" s="988"/>
      <c r="W32" s="984">
        <v>26.782040814214209</v>
      </c>
      <c r="X32" s="988"/>
    </row>
    <row r="33" spans="1:24" x14ac:dyDescent="0.3">
      <c r="A33" s="955" t="s">
        <v>1692</v>
      </c>
      <c r="B33" s="956">
        <v>11451800</v>
      </c>
      <c r="C33" s="957" t="s">
        <v>1691</v>
      </c>
      <c r="E33" s="958"/>
      <c r="F33" s="959">
        <v>42360</v>
      </c>
      <c r="G33" s="966">
        <v>0.67361111111111116</v>
      </c>
      <c r="H33" s="965" t="s">
        <v>1083</v>
      </c>
      <c r="I33" s="957" t="s">
        <v>599</v>
      </c>
      <c r="J33" s="962"/>
      <c r="K33" s="953" t="s">
        <v>2637</v>
      </c>
      <c r="L33" s="964">
        <v>177.2262092548637</v>
      </c>
      <c r="O33" s="984">
        <v>0.95812126236811246</v>
      </c>
      <c r="P33" s="988"/>
      <c r="Q33" s="984">
        <v>19.22969005692849</v>
      </c>
      <c r="R33" s="988"/>
      <c r="S33" s="984">
        <v>1.3983222041273393</v>
      </c>
      <c r="T33" s="988"/>
      <c r="U33" s="984">
        <v>-27.211456731977794</v>
      </c>
      <c r="V33" s="988"/>
      <c r="W33" s="984">
        <v>23.415239052622617</v>
      </c>
      <c r="X33" s="988"/>
    </row>
    <row r="34" spans="1:24" x14ac:dyDescent="0.3">
      <c r="A34" s="955" t="s">
        <v>1692</v>
      </c>
      <c r="B34" s="956">
        <v>11451800</v>
      </c>
      <c r="C34" s="957" t="s">
        <v>1691</v>
      </c>
      <c r="E34" s="958"/>
      <c r="F34" s="959">
        <v>42360</v>
      </c>
      <c r="G34" s="966">
        <v>0.67361111111111116</v>
      </c>
      <c r="H34" s="965" t="s">
        <v>1083</v>
      </c>
      <c r="I34" s="957" t="s">
        <v>599</v>
      </c>
      <c r="J34" s="962" t="s">
        <v>346</v>
      </c>
      <c r="K34" s="953" t="s">
        <v>2638</v>
      </c>
      <c r="L34" s="964">
        <v>192.32255775390939</v>
      </c>
      <c r="M34" s="964">
        <v>10.155147087833413</v>
      </c>
      <c r="O34" s="984">
        <v>0.77640132778618254</v>
      </c>
      <c r="P34" s="988"/>
      <c r="Q34" s="984">
        <v>13.448021657690369</v>
      </c>
      <c r="R34" s="988"/>
      <c r="S34" s="984">
        <v>1.5938322916381735</v>
      </c>
      <c r="T34" s="988"/>
      <c r="U34" s="984">
        <v>-26.915333278721707</v>
      </c>
      <c r="V34" s="988"/>
      <c r="W34" s="984">
        <v>20.207794653539729</v>
      </c>
      <c r="X34" s="988"/>
    </row>
    <row r="35" spans="1:24" x14ac:dyDescent="0.3">
      <c r="A35" s="955" t="s">
        <v>1692</v>
      </c>
      <c r="B35" s="956">
        <v>11451800</v>
      </c>
      <c r="C35" s="957" t="s">
        <v>1691</v>
      </c>
      <c r="E35" s="958"/>
      <c r="F35" s="959">
        <v>42360</v>
      </c>
      <c r="G35" s="966">
        <v>0.67361111111111116</v>
      </c>
      <c r="H35" s="965" t="s">
        <v>1083</v>
      </c>
      <c r="I35" s="957" t="s">
        <v>599</v>
      </c>
      <c r="J35" s="962"/>
      <c r="K35" s="953" t="s">
        <v>2639</v>
      </c>
      <c r="L35" s="964">
        <v>98.491156938223952</v>
      </c>
      <c r="O35" s="984">
        <v>0.30580514068520254</v>
      </c>
      <c r="P35" s="988"/>
      <c r="Q35" s="984">
        <v>2.1826629442176877</v>
      </c>
      <c r="R35" s="988"/>
      <c r="S35" s="984">
        <v>1.4869039086128295</v>
      </c>
      <c r="T35" s="988"/>
      <c r="U35" s="984">
        <v>-26.140315833422587</v>
      </c>
      <c r="V35" s="988"/>
      <c r="W35" s="984">
        <v>1.5296086649598775</v>
      </c>
      <c r="X35" s="988"/>
    </row>
    <row r="36" spans="1:24" x14ac:dyDescent="0.3">
      <c r="A36" s="955" t="s">
        <v>1694</v>
      </c>
      <c r="B36" s="956">
        <v>11452600</v>
      </c>
      <c r="C36" s="957" t="s">
        <v>2614</v>
      </c>
      <c r="E36" s="958"/>
      <c r="F36" s="959">
        <v>42376</v>
      </c>
      <c r="G36" s="966">
        <v>0.59027777777777779</v>
      </c>
      <c r="H36" s="965" t="s">
        <v>1092</v>
      </c>
      <c r="I36" s="957" t="s">
        <v>599</v>
      </c>
      <c r="J36" s="962"/>
      <c r="K36" s="953" t="s">
        <v>2641</v>
      </c>
      <c r="L36" s="964">
        <v>195.81774649158649</v>
      </c>
      <c r="O36" s="984">
        <v>0.41848311731122034</v>
      </c>
      <c r="P36" s="988"/>
      <c r="Q36" s="984">
        <v>5.1545660470536427</v>
      </c>
      <c r="R36" s="988"/>
      <c r="S36" s="984">
        <v>4.2918421321189379</v>
      </c>
      <c r="T36" s="988"/>
      <c r="U36" s="984">
        <v>-28.083850216649452</v>
      </c>
      <c r="V36" s="988"/>
      <c r="W36" s="984">
        <v>14.370138577793501</v>
      </c>
      <c r="X36" s="988"/>
    </row>
    <row r="37" spans="1:24" x14ac:dyDescent="0.3">
      <c r="A37" s="955" t="s">
        <v>1694</v>
      </c>
      <c r="B37" s="956">
        <v>11452600</v>
      </c>
      <c r="C37" s="957" t="s">
        <v>2614</v>
      </c>
      <c r="E37" s="958"/>
      <c r="F37" s="959">
        <v>42376</v>
      </c>
      <c r="G37" s="966">
        <v>0.59027777777777779</v>
      </c>
      <c r="H37" s="965" t="s">
        <v>1092</v>
      </c>
      <c r="I37" s="957" t="s">
        <v>599</v>
      </c>
      <c r="J37" s="962"/>
      <c r="K37" s="953" t="s">
        <v>2637</v>
      </c>
      <c r="L37" s="964">
        <v>371.39434495494265</v>
      </c>
      <c r="O37" s="984">
        <v>0.62371998407633178</v>
      </c>
      <c r="P37" s="988"/>
      <c r="Q37" s="984">
        <v>7.9390989710045057</v>
      </c>
      <c r="R37" s="988"/>
      <c r="S37" s="984">
        <v>4.5980148103202305</v>
      </c>
      <c r="T37" s="988"/>
      <c r="U37" s="984">
        <v>-28.93210769052903</v>
      </c>
      <c r="V37" s="988"/>
      <c r="W37" s="984">
        <v>14.850064723443364</v>
      </c>
      <c r="X37" s="988"/>
    </row>
    <row r="38" spans="1:24" x14ac:dyDescent="0.3">
      <c r="A38" s="955" t="s">
        <v>1694</v>
      </c>
      <c r="B38" s="956">
        <v>11452600</v>
      </c>
      <c r="C38" s="957" t="s">
        <v>2614</v>
      </c>
      <c r="E38" s="958"/>
      <c r="F38" s="959">
        <v>42376</v>
      </c>
      <c r="G38" s="966">
        <v>0.59027777777777779</v>
      </c>
      <c r="H38" s="965" t="s">
        <v>1092</v>
      </c>
      <c r="I38" s="957" t="s">
        <v>599</v>
      </c>
      <c r="J38" s="962"/>
      <c r="K38" s="953" t="s">
        <v>2638</v>
      </c>
      <c r="L38" s="964">
        <v>214.95076866523732</v>
      </c>
      <c r="O38" s="984">
        <v>0.37997061729616161</v>
      </c>
      <c r="P38" s="988"/>
      <c r="Q38" s="984">
        <v>3.8372808312242426</v>
      </c>
      <c r="R38" s="988"/>
      <c r="S38" s="984">
        <v>2.2204457274527987</v>
      </c>
      <c r="T38" s="988"/>
      <c r="U38" s="984">
        <v>-28.75482474347119</v>
      </c>
      <c r="V38" s="988"/>
      <c r="W38" s="984">
        <v>11.78203638029963</v>
      </c>
      <c r="X38" s="988"/>
    </row>
    <row r="39" spans="1:24" x14ac:dyDescent="0.3">
      <c r="A39" s="955" t="s">
        <v>1694</v>
      </c>
      <c r="B39" s="956">
        <v>11452600</v>
      </c>
      <c r="C39" s="957" t="s">
        <v>2614</v>
      </c>
      <c r="E39" s="958"/>
      <c r="F39" s="959">
        <v>42376</v>
      </c>
      <c r="G39" s="966">
        <v>0.59027777777777779</v>
      </c>
      <c r="H39" s="965" t="s">
        <v>1092</v>
      </c>
      <c r="I39" s="957" t="s">
        <v>599</v>
      </c>
      <c r="J39" s="962"/>
      <c r="K39" s="953" t="s">
        <v>2639</v>
      </c>
      <c r="L39" s="964">
        <v>143.51685588845203</v>
      </c>
      <c r="O39" s="984">
        <v>0.22332069710995409</v>
      </c>
      <c r="P39" s="988"/>
      <c r="Q39" s="984">
        <v>1.9308998586707506</v>
      </c>
      <c r="R39" s="988"/>
      <c r="S39" s="984">
        <v>2.3796068508518387</v>
      </c>
      <c r="T39" s="988"/>
      <c r="U39" s="984">
        <v>-26.833999019604505</v>
      </c>
      <c r="V39" s="988"/>
      <c r="W39" s="984">
        <v>10.087361050433206</v>
      </c>
      <c r="X39" s="988"/>
    </row>
    <row r="40" spans="1:24" x14ac:dyDescent="0.3">
      <c r="A40" s="955" t="s">
        <v>1692</v>
      </c>
      <c r="B40" s="956">
        <v>11451800</v>
      </c>
      <c r="C40" s="957" t="s">
        <v>1691</v>
      </c>
      <c r="E40" s="958"/>
      <c r="F40" s="959">
        <v>42388</v>
      </c>
      <c r="G40" s="960">
        <v>0.72916666666666663</v>
      </c>
      <c r="H40" s="965" t="s">
        <v>1101</v>
      </c>
      <c r="I40" s="957" t="s">
        <v>599</v>
      </c>
      <c r="J40" s="962"/>
      <c r="K40" s="953" t="s">
        <v>2642</v>
      </c>
      <c r="L40" s="964">
        <v>115.86454349070992</v>
      </c>
      <c r="O40" s="984">
        <v>1.230825455128205</v>
      </c>
      <c r="P40" s="988"/>
      <c r="Q40" s="984">
        <v>34.854483233333333</v>
      </c>
      <c r="R40" s="988"/>
      <c r="S40" s="984">
        <v>-1.9554885097325743</v>
      </c>
      <c r="T40" s="988"/>
      <c r="U40" s="984">
        <v>-28.32224968714446</v>
      </c>
      <c r="V40" s="988"/>
      <c r="W40" s="984">
        <v>33.037636329991756</v>
      </c>
      <c r="X40" s="988"/>
    </row>
    <row r="41" spans="1:24" x14ac:dyDescent="0.3">
      <c r="A41" s="955" t="s">
        <v>1692</v>
      </c>
      <c r="B41" s="956">
        <v>11451800</v>
      </c>
      <c r="C41" s="957" t="s">
        <v>1691</v>
      </c>
      <c r="E41" s="958"/>
      <c r="F41" s="959">
        <v>42388</v>
      </c>
      <c r="G41" s="960">
        <v>0.72916666666666663</v>
      </c>
      <c r="H41" s="965" t="s">
        <v>1101</v>
      </c>
      <c r="I41" s="957" t="s">
        <v>599</v>
      </c>
      <c r="J41" s="962"/>
      <c r="K41" s="953" t="s">
        <v>2641</v>
      </c>
      <c r="L41" s="964">
        <v>162.68417955166697</v>
      </c>
      <c r="O41" s="984">
        <v>0.71579334785340298</v>
      </c>
      <c r="P41" s="988"/>
      <c r="Q41" s="984">
        <v>14.395427795099474</v>
      </c>
      <c r="R41" s="988"/>
      <c r="S41" s="984">
        <v>0.18280116190186813</v>
      </c>
      <c r="T41" s="988"/>
      <c r="U41" s="984">
        <v>-27.483640366191334</v>
      </c>
      <c r="V41" s="988"/>
      <c r="W41" s="984">
        <v>23.463008997380339</v>
      </c>
      <c r="X41" s="988"/>
    </row>
    <row r="42" spans="1:24" x14ac:dyDescent="0.3">
      <c r="A42" s="955" t="s">
        <v>1692</v>
      </c>
      <c r="B42" s="956">
        <v>11451800</v>
      </c>
      <c r="C42" s="957" t="s">
        <v>1691</v>
      </c>
      <c r="E42" s="958"/>
      <c r="F42" s="959">
        <v>42388</v>
      </c>
      <c r="G42" s="960">
        <v>0.72916666666666663</v>
      </c>
      <c r="H42" s="965" t="s">
        <v>1101</v>
      </c>
      <c r="I42" s="957" t="s">
        <v>599</v>
      </c>
      <c r="J42" s="962"/>
      <c r="K42" s="953" t="s">
        <v>2637</v>
      </c>
      <c r="L42" s="964">
        <v>84.23119344560898</v>
      </c>
      <c r="O42" s="984">
        <v>0.28938393117831074</v>
      </c>
      <c r="P42" s="988"/>
      <c r="Q42" s="984">
        <v>5.2644378939172753</v>
      </c>
      <c r="R42" s="988"/>
      <c r="S42" s="984">
        <v>0.14893889889346135</v>
      </c>
      <c r="T42" s="988"/>
      <c r="U42" s="984">
        <v>-26.909500354532753</v>
      </c>
      <c r="V42" s="988"/>
      <c r="W42" s="984">
        <v>21.223860580516174</v>
      </c>
      <c r="X42" s="988"/>
    </row>
    <row r="43" spans="1:24" x14ac:dyDescent="0.3">
      <c r="A43" s="955" t="s">
        <v>1692</v>
      </c>
      <c r="B43" s="956">
        <v>11451800</v>
      </c>
      <c r="C43" s="957" t="s">
        <v>1691</v>
      </c>
      <c r="E43" s="958"/>
      <c r="F43" s="959">
        <v>42388</v>
      </c>
      <c r="G43" s="960">
        <v>0.72916666666666663</v>
      </c>
      <c r="H43" s="965" t="s">
        <v>1101</v>
      </c>
      <c r="I43" s="957" t="s">
        <v>599</v>
      </c>
      <c r="J43" s="962"/>
      <c r="K43" s="953" t="s">
        <v>2638</v>
      </c>
      <c r="L43" s="964">
        <v>67.898673848446876</v>
      </c>
      <c r="O43" s="984">
        <v>0.16093520315614887</v>
      </c>
      <c r="P43" s="988"/>
      <c r="Q43" s="984">
        <v>2.6856303963892438</v>
      </c>
      <c r="R43" s="988"/>
      <c r="S43" s="984">
        <v>3.9348643330591626E-2</v>
      </c>
      <c r="T43" s="988"/>
      <c r="U43" s="984">
        <v>-27.310929109960135</v>
      </c>
      <c r="V43" s="988"/>
      <c r="W43" s="984">
        <v>19.468925387406181</v>
      </c>
      <c r="X43" s="988"/>
    </row>
    <row r="44" spans="1:24" x14ac:dyDescent="0.3">
      <c r="A44" s="955" t="s">
        <v>1692</v>
      </c>
      <c r="B44" s="956">
        <v>11451800</v>
      </c>
      <c r="C44" s="957" t="s">
        <v>1691</v>
      </c>
      <c r="E44" s="958"/>
      <c r="F44" s="959">
        <v>42388</v>
      </c>
      <c r="G44" s="960">
        <v>0.72916666666666663</v>
      </c>
      <c r="H44" s="965" t="s">
        <v>1101</v>
      </c>
      <c r="I44" s="957" t="s">
        <v>599</v>
      </c>
      <c r="J44" s="962"/>
      <c r="K44" s="953" t="s">
        <v>2639</v>
      </c>
      <c r="L44" s="964">
        <v>85.037295738900823</v>
      </c>
      <c r="O44" s="984">
        <v>0.17066805794922213</v>
      </c>
      <c r="P44" s="988"/>
      <c r="Q44" s="984">
        <v>1.9081860189925395</v>
      </c>
      <c r="R44" s="988"/>
      <c r="S44" s="984">
        <v>1.2195314378294952</v>
      </c>
      <c r="T44" s="988"/>
      <c r="U44" s="984">
        <v>-26.230334445307967</v>
      </c>
      <c r="V44" s="988"/>
      <c r="W44" s="984">
        <v>13.044134027823276</v>
      </c>
      <c r="X44" s="988"/>
    </row>
    <row r="45" spans="1:24" x14ac:dyDescent="0.3">
      <c r="A45" s="955" t="s">
        <v>1692</v>
      </c>
      <c r="B45" s="956">
        <v>11451800</v>
      </c>
      <c r="C45" s="957" t="s">
        <v>1691</v>
      </c>
      <c r="E45" s="958"/>
      <c r="F45" s="959">
        <v>42389</v>
      </c>
      <c r="G45" s="960">
        <v>0.61111111111111105</v>
      </c>
      <c r="H45" s="965" t="s">
        <v>1102</v>
      </c>
      <c r="I45" s="957" t="s">
        <v>599</v>
      </c>
      <c r="J45" s="962"/>
      <c r="K45" s="953" t="s">
        <v>2641</v>
      </c>
      <c r="L45" s="964">
        <v>243.51200393965055</v>
      </c>
      <c r="O45" s="984">
        <v>0.37096335236293271</v>
      </c>
      <c r="P45" s="988"/>
      <c r="Q45" s="984">
        <v>10.214588363620727</v>
      </c>
      <c r="R45" s="988"/>
      <c r="S45" s="984">
        <v>1.2546249406869778</v>
      </c>
      <c r="T45" s="988"/>
      <c r="U45" s="984">
        <v>-26.730081254111447</v>
      </c>
      <c r="V45" s="988"/>
      <c r="W45" s="984">
        <v>32.124520337789264</v>
      </c>
      <c r="X45" s="988"/>
    </row>
    <row r="46" spans="1:24" x14ac:dyDescent="0.3">
      <c r="A46" s="955" t="s">
        <v>1692</v>
      </c>
      <c r="B46" s="956">
        <v>11451800</v>
      </c>
      <c r="C46" s="957" t="s">
        <v>1691</v>
      </c>
      <c r="E46" s="958"/>
      <c r="F46" s="959">
        <v>42389</v>
      </c>
      <c r="G46" s="960">
        <v>0.61111111111111105</v>
      </c>
      <c r="H46" s="965" t="s">
        <v>1102</v>
      </c>
      <c r="I46" s="957" t="s">
        <v>599</v>
      </c>
      <c r="J46" s="962"/>
      <c r="K46" s="953" t="s">
        <v>2638</v>
      </c>
      <c r="L46" s="964">
        <v>128.44685378993282</v>
      </c>
      <c r="O46" s="984">
        <v>0.17006443605452595</v>
      </c>
      <c r="P46" s="988"/>
      <c r="Q46" s="984">
        <v>3.0061025418900296</v>
      </c>
      <c r="R46" s="988"/>
      <c r="S46" s="984">
        <v>4.446235314419769</v>
      </c>
      <c r="T46" s="988"/>
      <c r="U46" s="984">
        <v>-25.231675529775867</v>
      </c>
      <c r="V46" s="988"/>
      <c r="W46" s="984">
        <v>20.622298897816496</v>
      </c>
      <c r="X46" s="988"/>
    </row>
    <row r="47" spans="1:24" x14ac:dyDescent="0.3">
      <c r="A47" s="955" t="s">
        <v>1692</v>
      </c>
      <c r="B47" s="956">
        <v>11451800</v>
      </c>
      <c r="C47" s="957" t="s">
        <v>1691</v>
      </c>
      <c r="E47" s="958"/>
      <c r="F47" s="959">
        <v>42389</v>
      </c>
      <c r="G47" s="960">
        <v>0.61111111111111105</v>
      </c>
      <c r="H47" s="965" t="s">
        <v>1102</v>
      </c>
      <c r="I47" s="957" t="s">
        <v>599</v>
      </c>
      <c r="J47" s="962"/>
      <c r="K47" s="953" t="s">
        <v>2639</v>
      </c>
      <c r="L47" s="964">
        <v>167.9901584708968</v>
      </c>
      <c r="O47" s="984">
        <v>0.15538914361476133</v>
      </c>
      <c r="P47" s="988"/>
      <c r="Q47" s="984">
        <v>1.5488463833410304</v>
      </c>
      <c r="R47" s="988"/>
      <c r="S47" s="984">
        <v>2.9765295241334586</v>
      </c>
      <c r="T47" s="988"/>
      <c r="U47" s="984">
        <v>-26.46505880564392</v>
      </c>
      <c r="V47" s="988"/>
      <c r="W47" s="984">
        <v>11.628788248624764</v>
      </c>
      <c r="X47" s="988"/>
    </row>
    <row r="48" spans="1:24" x14ac:dyDescent="0.3">
      <c r="A48" s="955" t="s">
        <v>1696</v>
      </c>
      <c r="B48" s="956">
        <v>11452800</v>
      </c>
      <c r="C48" s="957" t="s">
        <v>2615</v>
      </c>
      <c r="E48" s="958"/>
      <c r="F48" s="959">
        <v>42393</v>
      </c>
      <c r="G48" s="960">
        <v>0.4375</v>
      </c>
      <c r="H48" s="965" t="s">
        <v>1112</v>
      </c>
      <c r="I48" s="957" t="s">
        <v>599</v>
      </c>
      <c r="J48" s="962"/>
      <c r="K48" s="953" t="s">
        <v>2641</v>
      </c>
      <c r="L48" s="964">
        <v>265.19088421853053</v>
      </c>
      <c r="O48" s="984">
        <v>0.22380805741490309</v>
      </c>
      <c r="P48" s="988"/>
      <c r="Q48" s="984">
        <v>2.2673567462247015</v>
      </c>
      <c r="R48" s="988"/>
      <c r="S48" s="984">
        <v>4.2992339261995909</v>
      </c>
      <c r="T48" s="988"/>
      <c r="U48" s="984">
        <v>-27.346304698832405</v>
      </c>
      <c r="V48" s="988"/>
      <c r="W48" s="984">
        <v>11.819277499729591</v>
      </c>
      <c r="X48" s="988"/>
    </row>
    <row r="49" spans="1:28" x14ac:dyDescent="0.3">
      <c r="A49" s="955" t="s">
        <v>1696</v>
      </c>
      <c r="B49" s="956">
        <v>11452800</v>
      </c>
      <c r="C49" s="957" t="s">
        <v>2615</v>
      </c>
      <c r="E49" s="958"/>
      <c r="F49" s="959">
        <v>42393</v>
      </c>
      <c r="G49" s="960">
        <v>0.4375</v>
      </c>
      <c r="H49" s="965" t="s">
        <v>1112</v>
      </c>
      <c r="I49" s="957" t="s">
        <v>599</v>
      </c>
      <c r="J49" s="962"/>
      <c r="K49" s="953" t="s">
        <v>2637</v>
      </c>
      <c r="L49" s="964">
        <v>207.02629877336241</v>
      </c>
      <c r="O49" s="984">
        <v>0.23889908680298291</v>
      </c>
      <c r="P49" s="988"/>
      <c r="Q49" s="984">
        <v>2.6568382725042099</v>
      </c>
      <c r="R49" s="988"/>
      <c r="S49" s="984">
        <v>0.98360400239396584</v>
      </c>
      <c r="T49" s="988"/>
      <c r="U49" s="984">
        <v>-26.383168364861483</v>
      </c>
      <c r="V49" s="988"/>
      <c r="W49" s="984">
        <v>12.974702803326954</v>
      </c>
      <c r="X49" s="988"/>
    </row>
    <row r="50" spans="1:28" x14ac:dyDescent="0.3">
      <c r="A50" s="955" t="s">
        <v>1696</v>
      </c>
      <c r="B50" s="956">
        <v>11452800</v>
      </c>
      <c r="C50" s="957" t="s">
        <v>2615</v>
      </c>
      <c r="E50" s="958"/>
      <c r="F50" s="959">
        <v>42393</v>
      </c>
      <c r="G50" s="960">
        <v>0.4375</v>
      </c>
      <c r="H50" s="965" t="s">
        <v>1112</v>
      </c>
      <c r="I50" s="957" t="s">
        <v>599</v>
      </c>
      <c r="J50" s="962"/>
      <c r="K50" s="953" t="s">
        <v>2638</v>
      </c>
      <c r="L50" s="964">
        <v>231.4340846685019</v>
      </c>
      <c r="M50" s="964">
        <v>5.9842037777077479</v>
      </c>
      <c r="O50" s="984">
        <v>0.21842229815551537</v>
      </c>
      <c r="P50" s="988"/>
      <c r="Q50" s="984">
        <v>2.0493169849403259</v>
      </c>
      <c r="R50" s="988"/>
      <c r="S50" s="984">
        <v>6.0384457705874768</v>
      </c>
      <c r="T50" s="988"/>
      <c r="U50" s="984">
        <v>-26.500672452282288</v>
      </c>
      <c r="V50" s="988"/>
      <c r="W50" s="984">
        <v>10.946088544775902</v>
      </c>
      <c r="X50" s="988"/>
    </row>
    <row r="51" spans="1:28" x14ac:dyDescent="0.3">
      <c r="A51" s="955" t="s">
        <v>1696</v>
      </c>
      <c r="B51" s="956">
        <v>11452800</v>
      </c>
      <c r="C51" s="957" t="s">
        <v>2615</v>
      </c>
      <c r="E51" s="958"/>
      <c r="F51" s="959">
        <v>42393</v>
      </c>
      <c r="G51" s="960">
        <v>0.4375</v>
      </c>
      <c r="H51" s="965" t="s">
        <v>1112</v>
      </c>
      <c r="I51" s="957" t="s">
        <v>599</v>
      </c>
      <c r="J51" s="962"/>
      <c r="K51" s="953" t="s">
        <v>2639</v>
      </c>
      <c r="L51" s="964">
        <v>236.498318936602</v>
      </c>
      <c r="O51" s="984">
        <v>0.20691624163165739</v>
      </c>
      <c r="P51" s="988"/>
      <c r="Q51" s="984">
        <v>1.5845305556850524</v>
      </c>
      <c r="R51" s="988"/>
      <c r="S51" s="984">
        <v>4.8744699068915418</v>
      </c>
      <c r="T51" s="988"/>
      <c r="U51" s="984">
        <v>-26.320159316188455</v>
      </c>
      <c r="V51" s="988"/>
      <c r="W51" s="984">
        <v>8.9341415011944125</v>
      </c>
      <c r="X51" s="988"/>
    </row>
    <row r="52" spans="1:28" x14ac:dyDescent="0.3">
      <c r="A52" s="955" t="s">
        <v>1696</v>
      </c>
      <c r="B52" s="956">
        <v>11452800</v>
      </c>
      <c r="C52" s="957" t="s">
        <v>2615</v>
      </c>
      <c r="E52" s="958"/>
      <c r="F52" s="959">
        <v>42393</v>
      </c>
      <c r="G52" s="960">
        <v>0.4375</v>
      </c>
      <c r="H52" s="965" t="s">
        <v>1112</v>
      </c>
      <c r="I52" s="957" t="s">
        <v>599</v>
      </c>
      <c r="J52" s="966" t="s">
        <v>2643</v>
      </c>
      <c r="K52" s="953" t="s">
        <v>2637</v>
      </c>
      <c r="L52" s="964">
        <v>244.9005069414583</v>
      </c>
      <c r="O52" s="984">
        <v>0.2198761330223383</v>
      </c>
      <c r="P52" s="988"/>
      <c r="Q52" s="984">
        <v>2.1586638185088485</v>
      </c>
      <c r="R52" s="988"/>
      <c r="S52" s="984">
        <v>3.1560885762726989</v>
      </c>
      <c r="T52" s="988"/>
      <c r="U52" s="984">
        <v>-27.276909680135013</v>
      </c>
      <c r="V52" s="988"/>
      <c r="W52" s="984">
        <v>11.45390855740489</v>
      </c>
      <c r="X52" s="988"/>
    </row>
    <row r="53" spans="1:28" x14ac:dyDescent="0.3">
      <c r="A53" s="955" t="s">
        <v>1696</v>
      </c>
      <c r="B53" s="956">
        <v>11452800</v>
      </c>
      <c r="C53" s="957" t="s">
        <v>2615</v>
      </c>
      <c r="E53" s="958"/>
      <c r="F53" s="959">
        <v>42393</v>
      </c>
      <c r="G53" s="960">
        <v>0.4375</v>
      </c>
      <c r="H53" s="965" t="s">
        <v>1112</v>
      </c>
      <c r="I53" s="957" t="s">
        <v>599</v>
      </c>
      <c r="J53" s="966" t="s">
        <v>2643</v>
      </c>
      <c r="K53" s="953" t="s">
        <v>2638</v>
      </c>
      <c r="L53" s="964">
        <v>220.81476553273367</v>
      </c>
      <c r="O53" s="984">
        <v>0.19829292795069337</v>
      </c>
      <c r="P53" s="988"/>
      <c r="Q53" s="984">
        <v>4.5302868648690291</v>
      </c>
      <c r="R53" s="988"/>
      <c r="S53" s="984">
        <v>-2.5706498510909821</v>
      </c>
      <c r="T53" s="988"/>
      <c r="U53" s="984">
        <v>-27.864959641621951</v>
      </c>
      <c r="V53" s="988"/>
      <c r="W53" s="984">
        <v>26.654176375845143</v>
      </c>
      <c r="X53" s="988"/>
    </row>
    <row r="54" spans="1:28" s="768" customFormat="1" x14ac:dyDescent="0.3">
      <c r="A54" s="973" t="s">
        <v>1696</v>
      </c>
      <c r="B54" s="974">
        <v>11452800</v>
      </c>
      <c r="C54" s="975" t="s">
        <v>2615</v>
      </c>
      <c r="D54" s="976"/>
      <c r="E54" s="977"/>
      <c r="F54" s="978">
        <v>42393</v>
      </c>
      <c r="G54" s="979">
        <v>0.4375</v>
      </c>
      <c r="H54" s="980" t="s">
        <v>1112</v>
      </c>
      <c r="I54" s="975" t="s">
        <v>599</v>
      </c>
      <c r="J54" s="981" t="s">
        <v>2643</v>
      </c>
      <c r="K54" s="982" t="s">
        <v>2639</v>
      </c>
      <c r="L54" s="983">
        <v>228.29576337316277</v>
      </c>
      <c r="O54" s="985">
        <v>0.29393565810936051</v>
      </c>
      <c r="P54" s="989"/>
      <c r="Q54" s="985">
        <v>3.9002155173308615</v>
      </c>
      <c r="R54" s="989"/>
      <c r="S54" s="985">
        <v>4.9924849067477854</v>
      </c>
      <c r="T54" s="989"/>
      <c r="U54" s="985">
        <v>-27.45807042515608</v>
      </c>
      <c r="V54" s="989"/>
      <c r="W54" s="985">
        <v>15.480433596093528</v>
      </c>
      <c r="X54" s="989"/>
      <c r="Y54" s="990"/>
      <c r="Z54" s="990"/>
      <c r="AA54" s="990"/>
      <c r="AB54" s="990"/>
    </row>
    <row r="55" spans="1:28" x14ac:dyDescent="0.3">
      <c r="A55" s="955" t="s">
        <v>1692</v>
      </c>
      <c r="B55" s="956">
        <v>11451800</v>
      </c>
      <c r="C55" s="957" t="s">
        <v>1691</v>
      </c>
      <c r="F55" s="959">
        <v>42743</v>
      </c>
      <c r="G55" s="960">
        <v>0.59722222222222221</v>
      </c>
      <c r="H55" s="952" t="s">
        <v>2645</v>
      </c>
      <c r="I55" s="957" t="s">
        <v>599</v>
      </c>
      <c r="K55" s="953" t="s">
        <v>2642</v>
      </c>
      <c r="L55" s="964">
        <v>735.44138322223625</v>
      </c>
    </row>
    <row r="56" spans="1:28" x14ac:dyDescent="0.3">
      <c r="A56" s="955" t="s">
        <v>1692</v>
      </c>
      <c r="B56" s="956">
        <v>11451800</v>
      </c>
      <c r="C56" s="957" t="s">
        <v>1691</v>
      </c>
      <c r="F56" s="959">
        <v>42743</v>
      </c>
      <c r="G56" s="960">
        <v>0.59722222222222221</v>
      </c>
      <c r="H56" s="952" t="s">
        <v>2645</v>
      </c>
      <c r="I56" s="957" t="s">
        <v>599</v>
      </c>
      <c r="K56" s="953" t="s">
        <v>2641</v>
      </c>
      <c r="L56" s="964">
        <v>334.13703397205671</v>
      </c>
    </row>
    <row r="57" spans="1:28" x14ac:dyDescent="0.3">
      <c r="A57" s="955" t="s">
        <v>1692</v>
      </c>
      <c r="B57" s="956">
        <v>11451800</v>
      </c>
      <c r="C57" s="957" t="s">
        <v>1691</v>
      </c>
      <c r="F57" s="959">
        <v>42743</v>
      </c>
      <c r="G57" s="960">
        <v>0.59722222222222221</v>
      </c>
      <c r="H57" s="952" t="s">
        <v>2645</v>
      </c>
      <c r="I57" s="957" t="s">
        <v>599</v>
      </c>
      <c r="K57" s="953" t="s">
        <v>2637</v>
      </c>
      <c r="L57" s="964">
        <v>373.00908709600384</v>
      </c>
    </row>
    <row r="58" spans="1:28" x14ac:dyDescent="0.3">
      <c r="A58" s="955" t="s">
        <v>1692</v>
      </c>
      <c r="B58" s="956">
        <v>11451800</v>
      </c>
      <c r="C58" s="957" t="s">
        <v>1691</v>
      </c>
      <c r="F58" s="959">
        <v>42743</v>
      </c>
      <c r="G58" s="960">
        <v>0.59722222222222221</v>
      </c>
      <c r="H58" s="952" t="s">
        <v>2645</v>
      </c>
      <c r="I58" s="957" t="s">
        <v>599</v>
      </c>
      <c r="K58" s="953" t="s">
        <v>2638</v>
      </c>
      <c r="L58" s="964">
        <v>137.59712636488149</v>
      </c>
    </row>
    <row r="59" spans="1:28" x14ac:dyDescent="0.3">
      <c r="A59" s="955" t="s">
        <v>1692</v>
      </c>
      <c r="B59" s="956">
        <v>11451800</v>
      </c>
      <c r="C59" s="957" t="s">
        <v>1691</v>
      </c>
      <c r="F59" s="959">
        <v>42743</v>
      </c>
      <c r="G59" s="960">
        <v>0.59722222222222221</v>
      </c>
      <c r="H59" s="952" t="s">
        <v>2645</v>
      </c>
      <c r="I59" s="957" t="s">
        <v>599</v>
      </c>
      <c r="K59" s="953" t="s">
        <v>2639</v>
      </c>
      <c r="L59" s="964">
        <v>315.06694199462697</v>
      </c>
    </row>
    <row r="60" spans="1:28" x14ac:dyDescent="0.3">
      <c r="A60" s="955" t="s">
        <v>1692</v>
      </c>
      <c r="B60" s="956">
        <v>11451800</v>
      </c>
      <c r="C60" s="957" t="s">
        <v>1691</v>
      </c>
      <c r="F60" s="959">
        <v>42754</v>
      </c>
      <c r="G60" s="970">
        <v>0.14583333333333334</v>
      </c>
      <c r="H60" s="952" t="s">
        <v>2646</v>
      </c>
      <c r="I60" s="957" t="s">
        <v>599</v>
      </c>
      <c r="K60" s="953" t="s">
        <v>2642</v>
      </c>
      <c r="L60" s="964">
        <v>137.98805039916056</v>
      </c>
    </row>
    <row r="61" spans="1:28" x14ac:dyDescent="0.3">
      <c r="A61" s="955" t="s">
        <v>1692</v>
      </c>
      <c r="B61" s="956">
        <v>11451800</v>
      </c>
      <c r="C61" s="957" t="s">
        <v>1691</v>
      </c>
      <c r="F61" s="959">
        <v>42754</v>
      </c>
      <c r="G61" s="970">
        <v>0.14583333333333334</v>
      </c>
      <c r="H61" s="952" t="s">
        <v>2646</v>
      </c>
      <c r="I61" s="957" t="s">
        <v>599</v>
      </c>
      <c r="K61" s="953" t="s">
        <v>2641</v>
      </c>
      <c r="L61" s="964">
        <v>191.42912205044135</v>
      </c>
    </row>
    <row r="62" spans="1:28" x14ac:dyDescent="0.3">
      <c r="A62" s="955" t="s">
        <v>1692</v>
      </c>
      <c r="B62" s="956">
        <v>11451800</v>
      </c>
      <c r="C62" s="957" t="s">
        <v>1691</v>
      </c>
      <c r="F62" s="959">
        <v>42754</v>
      </c>
      <c r="G62" s="970">
        <v>0.14583333333333334</v>
      </c>
      <c r="H62" s="952" t="s">
        <v>2646</v>
      </c>
      <c r="I62" s="957" t="s">
        <v>599</v>
      </c>
      <c r="K62" s="953" t="s">
        <v>2637</v>
      </c>
      <c r="L62" s="964">
        <v>298.56616692386024</v>
      </c>
      <c r="M62" s="964">
        <v>56.295293825080321</v>
      </c>
      <c r="N62" s="248" t="s">
        <v>2658</v>
      </c>
    </row>
    <row r="63" spans="1:28" x14ac:dyDescent="0.3">
      <c r="A63" s="955" t="s">
        <v>1692</v>
      </c>
      <c r="B63" s="956">
        <v>11451800</v>
      </c>
      <c r="C63" s="957" t="s">
        <v>1691</v>
      </c>
      <c r="F63" s="959">
        <v>42754</v>
      </c>
      <c r="G63" s="970">
        <v>0.14583333333333334</v>
      </c>
      <c r="H63" s="952" t="s">
        <v>2646</v>
      </c>
      <c r="I63" s="957" t="s">
        <v>599</v>
      </c>
      <c r="K63" s="953" t="s">
        <v>2638</v>
      </c>
      <c r="L63" s="964">
        <v>177.16031112396973</v>
      </c>
    </row>
    <row r="64" spans="1:28" x14ac:dyDescent="0.3">
      <c r="A64" s="955" t="s">
        <v>1692</v>
      </c>
      <c r="B64" s="956">
        <v>11451800</v>
      </c>
      <c r="C64" s="957" t="s">
        <v>1691</v>
      </c>
      <c r="F64" s="959">
        <v>42754</v>
      </c>
      <c r="G64" s="970">
        <v>0.14583333333333334</v>
      </c>
      <c r="H64" s="952" t="s">
        <v>2646</v>
      </c>
      <c r="I64" s="957" t="s">
        <v>599</v>
      </c>
      <c r="J64" s="953" t="s">
        <v>346</v>
      </c>
      <c r="K64" s="953" t="s">
        <v>2652</v>
      </c>
      <c r="L64" s="964">
        <v>151.21206361182064</v>
      </c>
    </row>
    <row r="65" spans="1:14" x14ac:dyDescent="0.3">
      <c r="A65" s="955" t="s">
        <v>1692</v>
      </c>
      <c r="B65" s="956">
        <v>11451800</v>
      </c>
      <c r="C65" s="957" t="s">
        <v>1691</v>
      </c>
      <c r="F65" s="959">
        <v>42754</v>
      </c>
      <c r="G65" s="970">
        <v>0.14583333333333334</v>
      </c>
      <c r="H65" s="952" t="s">
        <v>2646</v>
      </c>
      <c r="I65" s="957" t="s">
        <v>599</v>
      </c>
      <c r="K65" s="953" t="s">
        <v>2639</v>
      </c>
      <c r="L65" s="964">
        <v>321.59172526082523</v>
      </c>
    </row>
    <row r="66" spans="1:14" x14ac:dyDescent="0.3">
      <c r="A66" s="955" t="s">
        <v>1692</v>
      </c>
      <c r="B66" s="956">
        <v>11451800</v>
      </c>
      <c r="C66" s="957" t="s">
        <v>1691</v>
      </c>
      <c r="F66" s="959">
        <v>42754</v>
      </c>
      <c r="G66" s="970">
        <v>0.14583333333333334</v>
      </c>
      <c r="H66" s="952" t="s">
        <v>2646</v>
      </c>
      <c r="I66" s="957" t="s">
        <v>599</v>
      </c>
      <c r="K66" s="953" t="s">
        <v>2653</v>
      </c>
      <c r="L66" s="964">
        <v>607.42136751133432</v>
      </c>
    </row>
    <row r="67" spans="1:14" x14ac:dyDescent="0.3">
      <c r="A67" s="955" t="s">
        <v>1692</v>
      </c>
      <c r="B67" s="956">
        <v>11451800</v>
      </c>
      <c r="C67" s="957" t="s">
        <v>1691</v>
      </c>
      <c r="F67" s="959">
        <v>42773</v>
      </c>
      <c r="G67" s="326">
        <v>0.50694444444444442</v>
      </c>
      <c r="H67" s="952" t="s">
        <v>2647</v>
      </c>
      <c r="I67" s="957" t="s">
        <v>599</v>
      </c>
      <c r="K67" s="953" t="s">
        <v>2642</v>
      </c>
      <c r="L67" s="964">
        <v>147.37897084441357</v>
      </c>
    </row>
    <row r="68" spans="1:14" x14ac:dyDescent="0.3">
      <c r="A68" s="955" t="s">
        <v>1692</v>
      </c>
      <c r="B68" s="956">
        <v>11451800</v>
      </c>
      <c r="C68" s="957" t="s">
        <v>1691</v>
      </c>
      <c r="F68" s="959">
        <v>42773</v>
      </c>
      <c r="G68" s="326">
        <v>0.50694444444444442</v>
      </c>
      <c r="H68" s="952" t="s">
        <v>2647</v>
      </c>
      <c r="I68" s="957" t="s">
        <v>599</v>
      </c>
      <c r="K68" s="953" t="s">
        <v>2641</v>
      </c>
      <c r="L68" s="964">
        <v>204.29546789079888</v>
      </c>
    </row>
    <row r="69" spans="1:14" x14ac:dyDescent="0.3">
      <c r="A69" s="955" t="s">
        <v>1692</v>
      </c>
      <c r="B69" s="956">
        <v>11451800</v>
      </c>
      <c r="C69" s="957" t="s">
        <v>1691</v>
      </c>
      <c r="F69" s="959">
        <v>42773</v>
      </c>
      <c r="G69" s="326">
        <v>0.50694444444444442</v>
      </c>
      <c r="H69" s="952" t="s">
        <v>2647</v>
      </c>
      <c r="I69" s="957" t="s">
        <v>599</v>
      </c>
      <c r="K69" s="953" t="s">
        <v>2637</v>
      </c>
      <c r="L69" s="964">
        <v>192.68806622141508</v>
      </c>
    </row>
    <row r="70" spans="1:14" x14ac:dyDescent="0.3">
      <c r="A70" s="955" t="s">
        <v>1692</v>
      </c>
      <c r="B70" s="956">
        <v>11451800</v>
      </c>
      <c r="C70" s="957" t="s">
        <v>1691</v>
      </c>
      <c r="F70" s="959">
        <v>42773</v>
      </c>
      <c r="G70" s="326">
        <v>0.50694444444444442</v>
      </c>
      <c r="H70" s="952" t="s">
        <v>2647</v>
      </c>
      <c r="I70" s="957" t="s">
        <v>599</v>
      </c>
      <c r="K70" s="953" t="s">
        <v>2638</v>
      </c>
      <c r="L70" s="964">
        <v>432.18382069449359</v>
      </c>
    </row>
    <row r="71" spans="1:14" x14ac:dyDescent="0.3">
      <c r="A71" s="955" t="s">
        <v>1692</v>
      </c>
      <c r="B71" s="956">
        <v>11451800</v>
      </c>
      <c r="C71" s="957" t="s">
        <v>1691</v>
      </c>
      <c r="F71" s="959">
        <v>42773</v>
      </c>
      <c r="G71" s="326">
        <v>0.50694444444444442</v>
      </c>
      <c r="H71" s="952" t="s">
        <v>2647</v>
      </c>
      <c r="I71" s="957" t="s">
        <v>599</v>
      </c>
      <c r="K71" s="953" t="s">
        <v>2639</v>
      </c>
      <c r="L71" s="964">
        <v>356.07684785746886</v>
      </c>
      <c r="M71" s="964">
        <v>34.345229956921862</v>
      </c>
      <c r="N71" t="s">
        <v>2656</v>
      </c>
    </row>
    <row r="72" spans="1:14" x14ac:dyDescent="0.3">
      <c r="A72" s="955" t="s">
        <v>1694</v>
      </c>
      <c r="B72" s="956">
        <v>11452600</v>
      </c>
      <c r="C72" s="957" t="s">
        <v>2614</v>
      </c>
      <c r="F72" s="959">
        <v>42754</v>
      </c>
      <c r="G72" s="326">
        <v>0.65277777777777779</v>
      </c>
      <c r="H72" s="952" t="s">
        <v>2648</v>
      </c>
      <c r="I72" s="957" t="s">
        <v>599</v>
      </c>
      <c r="K72" s="953" t="s">
        <v>2642</v>
      </c>
      <c r="L72" s="964">
        <v>542.7637801032696</v>
      </c>
    </row>
    <row r="73" spans="1:14" x14ac:dyDescent="0.3">
      <c r="A73" s="955" t="s">
        <v>1694</v>
      </c>
      <c r="B73" s="956">
        <v>11452600</v>
      </c>
      <c r="C73" s="957" t="s">
        <v>2614</v>
      </c>
      <c r="F73" s="959">
        <v>42754</v>
      </c>
      <c r="G73" s="326">
        <v>0.65277777777777779</v>
      </c>
      <c r="H73" s="952" t="s">
        <v>2648</v>
      </c>
      <c r="I73" s="957" t="s">
        <v>599</v>
      </c>
      <c r="K73" s="953" t="s">
        <v>2641</v>
      </c>
      <c r="L73" s="964">
        <v>383.6800651292445</v>
      </c>
      <c r="N73" s="248"/>
    </row>
    <row r="74" spans="1:14" x14ac:dyDescent="0.3">
      <c r="A74" s="955" t="s">
        <v>1694</v>
      </c>
      <c r="B74" s="956">
        <v>11452600</v>
      </c>
      <c r="C74" s="957" t="s">
        <v>2614</v>
      </c>
      <c r="F74" s="959">
        <v>42754</v>
      </c>
      <c r="G74" s="326">
        <v>0.65277777777777779</v>
      </c>
      <c r="H74" s="952" t="s">
        <v>2648</v>
      </c>
      <c r="I74" s="957" t="s">
        <v>599</v>
      </c>
      <c r="K74" s="953" t="s">
        <v>2637</v>
      </c>
      <c r="L74" s="964">
        <v>193.78649339957761</v>
      </c>
      <c r="M74" s="964">
        <v>13.817197604401596</v>
      </c>
      <c r="N74" s="248" t="s">
        <v>2657</v>
      </c>
    </row>
    <row r="75" spans="1:14" x14ac:dyDescent="0.3">
      <c r="A75" s="955" t="s">
        <v>1694</v>
      </c>
      <c r="B75" s="956">
        <v>11452600</v>
      </c>
      <c r="C75" s="957" t="s">
        <v>2614</v>
      </c>
      <c r="F75" s="959">
        <v>42754</v>
      </c>
      <c r="G75" s="326">
        <v>0.65277777777777779</v>
      </c>
      <c r="H75" s="952" t="s">
        <v>2648</v>
      </c>
      <c r="I75" s="957" t="s">
        <v>599</v>
      </c>
      <c r="K75" s="953" t="s">
        <v>2638</v>
      </c>
      <c r="L75" s="964">
        <v>136.81410174106136</v>
      </c>
    </row>
    <row r="76" spans="1:14" x14ac:dyDescent="0.3">
      <c r="A76" s="955" t="s">
        <v>1694</v>
      </c>
      <c r="B76" s="956">
        <v>11452600</v>
      </c>
      <c r="C76" s="957" t="s">
        <v>2614</v>
      </c>
      <c r="F76" s="959">
        <v>42754</v>
      </c>
      <c r="G76" s="326">
        <v>0.65277777777777779</v>
      </c>
      <c r="H76" s="952" t="s">
        <v>2648</v>
      </c>
      <c r="I76" s="957" t="s">
        <v>599</v>
      </c>
      <c r="K76" s="953" t="s">
        <v>2639</v>
      </c>
      <c r="L76" s="964">
        <v>291.41345837741625</v>
      </c>
    </row>
    <row r="77" spans="1:14" x14ac:dyDescent="0.3">
      <c r="A77" s="949" t="s">
        <v>972</v>
      </c>
      <c r="B77" s="956">
        <v>11452500</v>
      </c>
      <c r="C77" s="968" t="s">
        <v>2655</v>
      </c>
      <c r="F77" s="959">
        <v>42754</v>
      </c>
      <c r="G77" s="326">
        <v>0.60416666666666663</v>
      </c>
      <c r="H77" s="952" t="s">
        <v>2649</v>
      </c>
      <c r="I77" s="957" t="s">
        <v>599</v>
      </c>
      <c r="K77" s="953" t="s">
        <v>2641</v>
      </c>
      <c r="L77" s="964">
        <v>294.42166212919079</v>
      </c>
    </row>
    <row r="78" spans="1:14" x14ac:dyDescent="0.3">
      <c r="A78" s="949" t="s">
        <v>972</v>
      </c>
      <c r="B78" s="956">
        <v>11452500</v>
      </c>
      <c r="C78" s="968" t="s">
        <v>2655</v>
      </c>
      <c r="F78" s="959">
        <v>42754</v>
      </c>
      <c r="G78" s="326">
        <v>0.60416666666666663</v>
      </c>
      <c r="H78" s="952" t="s">
        <v>2649</v>
      </c>
      <c r="I78" s="957" t="s">
        <v>599</v>
      </c>
      <c r="J78" s="953" t="s">
        <v>346</v>
      </c>
      <c r="K78" s="953" t="s">
        <v>2654</v>
      </c>
      <c r="L78" s="964">
        <v>262.08943525993908</v>
      </c>
    </row>
    <row r="79" spans="1:14" x14ac:dyDescent="0.3">
      <c r="A79" s="949" t="s">
        <v>972</v>
      </c>
      <c r="B79" s="956">
        <v>11452500</v>
      </c>
      <c r="C79" s="968" t="s">
        <v>2655</v>
      </c>
      <c r="F79" s="959">
        <v>42754</v>
      </c>
      <c r="G79" s="326">
        <v>0.60416666666666663</v>
      </c>
      <c r="H79" s="952" t="s">
        <v>2649</v>
      </c>
      <c r="I79" s="957" t="s">
        <v>599</v>
      </c>
      <c r="K79" s="953" t="s">
        <v>2637</v>
      </c>
      <c r="L79" s="964">
        <v>183.61320952643348</v>
      </c>
    </row>
    <row r="80" spans="1:14" x14ac:dyDescent="0.3">
      <c r="A80" s="949" t="s">
        <v>972</v>
      </c>
      <c r="B80" s="956">
        <v>11452500</v>
      </c>
      <c r="C80" s="968" t="s">
        <v>2655</v>
      </c>
      <c r="F80" s="959">
        <v>42754</v>
      </c>
      <c r="G80" s="326">
        <v>0.60416666666666663</v>
      </c>
      <c r="H80" s="952" t="s">
        <v>2649</v>
      </c>
      <c r="I80" s="957" t="s">
        <v>599</v>
      </c>
      <c r="K80" s="953" t="s">
        <v>2638</v>
      </c>
      <c r="L80" s="964">
        <v>171.49104310567009</v>
      </c>
    </row>
    <row r="81" spans="1:12" x14ac:dyDescent="0.3">
      <c r="A81" s="949" t="s">
        <v>972</v>
      </c>
      <c r="B81" s="956">
        <v>11452500</v>
      </c>
      <c r="C81" s="968" t="s">
        <v>2655</v>
      </c>
      <c r="F81" s="959">
        <v>42754</v>
      </c>
      <c r="G81" s="326">
        <v>0.60416666666666663</v>
      </c>
      <c r="H81" s="952" t="s">
        <v>2649</v>
      </c>
      <c r="I81" s="957" t="s">
        <v>599</v>
      </c>
      <c r="K81" s="953" t="s">
        <v>2639</v>
      </c>
      <c r="L81" s="964">
        <v>274.05307108126038</v>
      </c>
    </row>
    <row r="82" spans="1:12" x14ac:dyDescent="0.3">
      <c r="A82" s="949" t="s">
        <v>1696</v>
      </c>
      <c r="B82" s="956">
        <v>11452800</v>
      </c>
      <c r="C82" s="968" t="s">
        <v>2615</v>
      </c>
      <c r="F82" s="959">
        <v>42755</v>
      </c>
      <c r="G82" s="326">
        <v>0.41666666666666669</v>
      </c>
      <c r="H82" s="952" t="s">
        <v>2650</v>
      </c>
      <c r="I82" s="957" t="s">
        <v>599</v>
      </c>
      <c r="K82" s="953" t="s">
        <v>2639</v>
      </c>
      <c r="L82" s="964">
        <v>267.67120478956798</v>
      </c>
    </row>
    <row r="83" spans="1:12" x14ac:dyDescent="0.3">
      <c r="A83" s="949" t="s">
        <v>1716</v>
      </c>
      <c r="B83" s="956">
        <v>384115121402501</v>
      </c>
      <c r="C83" s="968" t="s">
        <v>2617</v>
      </c>
      <c r="F83" s="959">
        <v>42755</v>
      </c>
      <c r="G83" s="326">
        <v>0.47916666666666669</v>
      </c>
      <c r="H83" s="952" t="s">
        <v>2651</v>
      </c>
      <c r="I83" s="957" t="s">
        <v>599</v>
      </c>
      <c r="K83" s="953" t="s">
        <v>2639</v>
      </c>
      <c r="L83" s="964">
        <v>345.12907351673255</v>
      </c>
    </row>
  </sheetData>
  <autoFilter ref="A3:L83" xr:uid="{00000000-0009-0000-0000-00000200000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workbookViewId="0">
      <selection activeCell="Q23" sqref="Q23"/>
    </sheetView>
  </sheetViews>
  <sheetFormatPr defaultColWidth="9.109375" defaultRowHeight="14.4" x14ac:dyDescent="0.3"/>
  <cols>
    <col min="1" max="16384" width="9.109375" style="248"/>
  </cols>
  <sheetData>
    <row r="1" spans="1:1" x14ac:dyDescent="0.3">
      <c r="A1" s="248" t="s">
        <v>1595</v>
      </c>
    </row>
    <row r="3" spans="1:1" x14ac:dyDescent="0.3">
      <c r="A3" s="248" t="s">
        <v>1596</v>
      </c>
    </row>
    <row r="5" spans="1:1" x14ac:dyDescent="0.3">
      <c r="A5" s="248" t="s">
        <v>1597</v>
      </c>
    </row>
    <row r="8" spans="1:1" x14ac:dyDescent="0.3">
      <c r="A8" s="248" t="s">
        <v>1598</v>
      </c>
    </row>
    <row r="9" spans="1:1" x14ac:dyDescent="0.3">
      <c r="A9" s="276"/>
    </row>
    <row r="10" spans="1:1" x14ac:dyDescent="0.3">
      <c r="A10" s="277" t="s">
        <v>1599</v>
      </c>
    </row>
    <row r="13" spans="1:1" x14ac:dyDescent="0.3">
      <c r="A13" s="248" t="s">
        <v>1600</v>
      </c>
    </row>
    <row r="14" spans="1:1" x14ac:dyDescent="0.3">
      <c r="A14" s="278"/>
    </row>
    <row r="15" spans="1:1" x14ac:dyDescent="0.3">
      <c r="A15" s="279" t="s">
        <v>1670</v>
      </c>
    </row>
    <row r="16" spans="1:1" x14ac:dyDescent="0.3">
      <c r="A16" s="278"/>
    </row>
    <row r="17" spans="1:1" x14ac:dyDescent="0.3">
      <c r="A17" s="278"/>
    </row>
    <row r="18" spans="1:1" x14ac:dyDescent="0.3">
      <c r="A18" s="279" t="s">
        <v>1671</v>
      </c>
    </row>
    <row r="19" spans="1:1" x14ac:dyDescent="0.3">
      <c r="A19" s="278"/>
    </row>
    <row r="20" spans="1:1" x14ac:dyDescent="0.3">
      <c r="A20" s="279" t="s">
        <v>1672</v>
      </c>
    </row>
    <row r="21" spans="1:1" x14ac:dyDescent="0.3">
      <c r="A21" s="278"/>
    </row>
    <row r="22" spans="1:1" x14ac:dyDescent="0.3">
      <c r="A22" s="279" t="s">
        <v>1673</v>
      </c>
    </row>
    <row r="23" spans="1:1" x14ac:dyDescent="0.3">
      <c r="A23" s="278"/>
    </row>
    <row r="24" spans="1:1" x14ac:dyDescent="0.3">
      <c r="A24" s="278"/>
    </row>
    <row r="25" spans="1:1" x14ac:dyDescent="0.3">
      <c r="A25" s="279" t="s">
        <v>1674</v>
      </c>
    </row>
    <row r="26" spans="1:1" x14ac:dyDescent="0.3">
      <c r="A26" s="278"/>
    </row>
    <row r="27" spans="1:1" x14ac:dyDescent="0.3">
      <c r="A27" s="279" t="s">
        <v>1675</v>
      </c>
    </row>
    <row r="28" spans="1:1" x14ac:dyDescent="0.3">
      <c r="A28" s="278"/>
    </row>
    <row r="29" spans="1:1" x14ac:dyDescent="0.3">
      <c r="A29" s="279" t="s">
        <v>1676</v>
      </c>
    </row>
    <row r="31" spans="1:1" x14ac:dyDescent="0.3">
      <c r="A31" s="280" t="s">
        <v>1601</v>
      </c>
    </row>
    <row r="32" spans="1:1" x14ac:dyDescent="0.3">
      <c r="A32" s="278"/>
    </row>
    <row r="33" spans="1:25" x14ac:dyDescent="0.3">
      <c r="A33" s="281" t="s">
        <v>1602</v>
      </c>
    </row>
    <row r="34" spans="1:25" x14ac:dyDescent="0.3">
      <c r="A34" s="282" t="s">
        <v>1603</v>
      </c>
    </row>
    <row r="35" spans="1:25" x14ac:dyDescent="0.3">
      <c r="A35" s="248" t="s">
        <v>1604</v>
      </c>
      <c r="S35" s="290" t="s">
        <v>1677</v>
      </c>
      <c r="U35" s="290"/>
      <c r="V35" s="290"/>
      <c r="W35" s="290"/>
      <c r="X35" s="290"/>
      <c r="Y35" s="290"/>
    </row>
    <row r="36" spans="1:25" x14ac:dyDescent="0.3">
      <c r="S36" s="290" t="s">
        <v>1678</v>
      </c>
    </row>
    <row r="37" spans="1:25" x14ac:dyDescent="0.3">
      <c r="A37" s="248" t="s">
        <v>1605</v>
      </c>
    </row>
    <row r="39" spans="1:25" x14ac:dyDescent="0.3">
      <c r="A39" s="283" t="s">
        <v>1606</v>
      </c>
    </row>
    <row r="41" spans="1:25" x14ac:dyDescent="0.3">
      <c r="A41" s="248" t="s">
        <v>1607</v>
      </c>
    </row>
    <row r="42" spans="1:25" x14ac:dyDescent="0.3">
      <c r="A42" s="248" t="s">
        <v>1608</v>
      </c>
    </row>
    <row r="44" spans="1:25" x14ac:dyDescent="0.3">
      <c r="A44" s="265" t="s">
        <v>1609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Tracking Notes</vt:lpstr>
      <vt:lpstr>Surface Water</vt:lpstr>
      <vt:lpstr>2016-17 Inlet</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Rose, Shanna Lynn</cp:lastModifiedBy>
  <cp:lastPrinted>2012-12-05T22:09:25Z</cp:lastPrinted>
  <dcterms:created xsi:type="dcterms:W3CDTF">2010-11-02T14:23:21Z</dcterms:created>
  <dcterms:modified xsi:type="dcterms:W3CDTF">2018-08-23T19:15:27Z</dcterms:modified>
</cp:coreProperties>
</file>