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Model 1\"/>
    </mc:Choice>
  </mc:AlternateContent>
  <xr:revisionPtr revIDLastSave="0" documentId="13_ncr:40009_{74AED208-4251-4B35-9C16-66F32D921C85}" xr6:coauthVersionLast="36" xr6:coauthVersionMax="36" xr10:uidLastSave="{00000000-0000-0000-0000-000000000000}"/>
  <bookViews>
    <workbookView xWindow="0" yWindow="0" windowWidth="28800" windowHeight="14025"/>
  </bookViews>
  <sheets>
    <sheet name="3_Rumsey_A_Sand_m1_Flux_Annual" sheetId="1" r:id="rId1"/>
  </sheets>
  <calcPr calcId="0"/>
</workbook>
</file>

<file path=xl/calcChain.xml><?xml version="1.0" encoding="utf-8"?>
<calcChain xmlns="http://schemas.openxmlformats.org/spreadsheetml/2006/main">
  <c r="N4" i="1" l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<sst xmlns="http://schemas.openxmlformats.org/spreadsheetml/2006/main" count="15" uniqueCount="15">
  <si>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</si>
  <si>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</si>
  <si>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</si>
  <si>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</si>
  <si>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</si>
  <si>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</si>
  <si>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</si>
  <si>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</si>
  <si>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</si>
  <si>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</si>
  <si>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Load (kg/yr)</t>
  </si>
  <si>
    <t>Load (tons/yr)</t>
  </si>
  <si>
    <t>Load (10^6 kg/yr)</t>
  </si>
  <si>
    <t>SE 10^6 kg/yr</t>
  </si>
  <si>
    <t>SE %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</si>
</sst>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0" borderId="0" xfId="0" applyFill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5" sqref="N5"/>
    </sheetView>
  </sheetViews>
  <sheetFormatPr defaultRowHeight="15" x14ac:dyDescent="0.25"/>
  <cols>
    <col min="2" max="8" width="15.7109375" customWidth="1"/>
    <col min="9" max="9" width="7.140625" customWidth="1"/>
    <col min="10" max="10" width="14.28515625" style="7" customWidth="1"/>
    <col min="11" max="14" width="15.7109375" customWidth="1"/>
  </cols>
  <sheetData>
    <row r="1" spans="1:14" x14ac:dyDescent="0.25">
      <c r="A1" s="4"/>
      <c r="B1" s="3" t="s">
        <v>0</v>
      </c>
      <c r="C1" s="3" t="s">
        <v>1</v>
      </c>
      <c r="D1" s="3" t="s">
        <v>8</v>
      </c>
      <c r="E1" s="3" t="s">
        <v>9</v>
      </c>
      <c r="F1" s="3" t="s">
        <v>2</v>
      </c>
      <c r="G1" s="3" t="s">
        <v>3</v>
      </c>
      <c r="H1" s="3" t="s">
        <v>4</v>
      </c>
      <c r="I1" s="4"/>
      <c r="J1" s="5" t="s">
        <v>14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>
        <v>1</v>
      </c>
      <c r="B2" t="s">
        <v>5</v>
      </c>
      <c r="C2">
        <v>365</v>
      </c>
      <c r="D2">
        <v>48433.149287793603</v>
      </c>
      <c r="E2">
        <v>11603.1209331889</v>
      </c>
      <c r="F2">
        <v>46298.181807957299</v>
      </c>
      <c r="G2">
        <v>7217.8600432775802</v>
      </c>
      <c r="H2">
        <v>169818.33001839</v>
      </c>
      <c r="J2" s="6">
        <f>E2/D2*100</f>
        <v>23.956982157493492</v>
      </c>
      <c r="K2" s="2">
        <f>C2*D2</f>
        <v>17678099.490044665</v>
      </c>
      <c r="L2" s="2">
        <f>K2*0.0011023</f>
        <v>19486.569067876237</v>
      </c>
      <c r="M2" s="1">
        <f>K2/(10^6)</f>
        <v>17.678099490044666</v>
      </c>
      <c r="N2" s="1">
        <f>(E2*C2)/(10^6)</f>
        <v>4.2351391406139491</v>
      </c>
    </row>
    <row r="3" spans="1:14" x14ac:dyDescent="0.25">
      <c r="A3">
        <v>2</v>
      </c>
      <c r="B3" t="s">
        <v>6</v>
      </c>
      <c r="C3">
        <v>366</v>
      </c>
      <c r="D3">
        <v>39386.871564547298</v>
      </c>
      <c r="E3">
        <v>8582.2729351604794</v>
      </c>
      <c r="F3">
        <v>15849.3013625321</v>
      </c>
      <c r="G3">
        <v>17100.160431214899</v>
      </c>
      <c r="H3">
        <v>78077.198781342595</v>
      </c>
      <c r="J3" s="6">
        <f>E3/D3*100</f>
        <v>21.789679134824986</v>
      </c>
      <c r="K3" s="2">
        <f>C3*D3</f>
        <v>14415594.992624311</v>
      </c>
      <c r="L3" s="2">
        <f>K3*0.0011023</f>
        <v>15890.310360369778</v>
      </c>
      <c r="M3" s="1">
        <f>K3/(10^6)</f>
        <v>14.41559499262431</v>
      </c>
      <c r="N3" s="1">
        <f>(E3*C3)/(10^6)</f>
        <v>3.1411118942687355</v>
      </c>
    </row>
    <row r="4" spans="1:14" x14ac:dyDescent="0.25">
      <c r="A4">
        <v>3</v>
      </c>
      <c r="B4" t="s">
        <v>7</v>
      </c>
      <c r="C4">
        <v>365</v>
      </c>
      <c r="D4">
        <v>717381.99875018804</v>
      </c>
      <c r="E4">
        <v>195190.30707994301</v>
      </c>
      <c r="F4">
        <v>279776.33301743201</v>
      </c>
      <c r="G4">
        <v>319678.22539558401</v>
      </c>
      <c r="H4">
        <v>1397329.4163715499</v>
      </c>
      <c r="J4" s="6">
        <f>E4/D4*100</f>
        <v>27.208698771365963</v>
      </c>
      <c r="K4" s="2">
        <f>C4*D4</f>
        <v>261844429.54381862</v>
      </c>
      <c r="L4" s="2">
        <f>K4*0.0011023</f>
        <v>288631.11468615127</v>
      </c>
      <c r="M4" s="1">
        <f>K4/(10^6)</f>
        <v>261.84442954381865</v>
      </c>
      <c r="N4" s="1">
        <f>(E4*C4)/(10^6)</f>
        <v>71.24446208417919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3_Rumsey_A_Sand_m1_Flux_Annual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2019-05-06T21:30:42Z</dcterms:created>
  <dcterms:modified xsi:type="dcterms:W3CDTF">2019-05-06T21:33:11Z</dcterms:modified>
</cp:coreProperties>
</file>