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slrose\R\2018_CCSB_LoadsData_WY2010-2017\Sites\Combined_Outflow_11452901\"/>
    </mc:Choice>
  </mc:AlternateContent>
  <xr:revisionPtr revIDLastSave="0" documentId="10_ncr:100000_{FB3AF0B9-59AC-49CE-A6FF-42780748E39B}" xr6:coauthVersionLast="31" xr6:coauthVersionMax="31" xr10:uidLastSave="{00000000-0000-0000-0000-000000000000}"/>
  <bookViews>
    <workbookView xWindow="0" yWindow="0" windowWidth="15915" windowHeight="11010" activeTab="3" xr2:uid="{42A6A44A-5D09-4F82-BECF-15476E864161}"/>
  </bookViews>
  <sheets>
    <sheet name="Notes" sheetId="1" r:id="rId1"/>
    <sheet name="Out_ED2CA Samples" sheetId="7" r:id="rId2"/>
    <sheet name="Spill_ED2CA Samples" sheetId="6" r:id="rId3"/>
    <sheet name="Comb.Out_ED2CA Samples" sheetId="5"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41" i="7" l="1"/>
  <c r="BG41" i="7"/>
  <c r="BF41" i="7"/>
  <c r="BE41" i="7"/>
  <c r="AV41" i="7"/>
  <c r="AT41" i="7"/>
  <c r="AR41" i="7"/>
  <c r="AP41" i="7"/>
  <c r="AO41" i="7"/>
  <c r="AL41" i="7"/>
  <c r="AG41" i="7"/>
  <c r="AA41" i="7"/>
  <c r="Z41" i="7"/>
  <c r="X41" i="7"/>
  <c r="V41" i="7"/>
  <c r="R41" i="7"/>
  <c r="Q41" i="7"/>
  <c r="L41" i="7"/>
  <c r="AL40" i="7"/>
  <c r="AU41" i="7" s="1"/>
  <c r="AG40" i="7"/>
  <c r="AQ41" i="7" s="1"/>
  <c r="Z40" i="7"/>
  <c r="AA40" i="7" s="1"/>
  <c r="AC41" i="7" s="1"/>
  <c r="Q40" i="7"/>
  <c r="T41" i="7" s="1"/>
  <c r="BH39" i="7"/>
  <c r="BG39" i="7"/>
  <c r="BF39" i="7"/>
  <c r="BE39" i="7"/>
  <c r="AV39" i="7"/>
  <c r="AT39" i="7"/>
  <c r="AR39" i="7"/>
  <c r="AP39" i="7"/>
  <c r="AO39" i="7"/>
  <c r="AL39" i="7"/>
  <c r="AU39" i="7" s="1"/>
  <c r="AG39" i="7"/>
  <c r="AQ39" i="7" s="1"/>
  <c r="Z39" i="7"/>
  <c r="AB39" i="7" s="1"/>
  <c r="X39" i="7"/>
  <c r="V39" i="7"/>
  <c r="T39" i="7"/>
  <c r="R39" i="7"/>
  <c r="Q39" i="7"/>
  <c r="L39" i="7"/>
  <c r="BH38" i="7"/>
  <c r="BG38" i="7"/>
  <c r="BF38" i="7"/>
  <c r="BE38" i="7"/>
  <c r="AV38" i="7"/>
  <c r="AT38" i="7"/>
  <c r="AR38" i="7"/>
  <c r="AP38" i="7"/>
  <c r="AO38" i="7"/>
  <c r="AL38" i="7"/>
  <c r="AG38" i="7"/>
  <c r="AB38" i="7"/>
  <c r="AA38" i="7"/>
  <c r="Z38" i="7"/>
  <c r="X38" i="7"/>
  <c r="V38" i="7"/>
  <c r="R38" i="7"/>
  <c r="Q38" i="7"/>
  <c r="L38" i="7"/>
  <c r="AL37" i="7"/>
  <c r="AU38" i="7" s="1"/>
  <c r="AG37" i="7"/>
  <c r="AQ38" i="7" s="1"/>
  <c r="AA37" i="7"/>
  <c r="AC38" i="7" s="1"/>
  <c r="Z37" i="7"/>
  <c r="Q37" i="7"/>
  <c r="T38" i="7" s="1"/>
  <c r="BH36" i="7"/>
  <c r="BG36" i="7"/>
  <c r="BF36" i="7"/>
  <c r="BE36" i="7"/>
  <c r="AV36" i="7"/>
  <c r="AT36" i="7"/>
  <c r="AR36" i="7"/>
  <c r="AQ36" i="7"/>
  <c r="AP36" i="7"/>
  <c r="AO36" i="7"/>
  <c r="AL36" i="7"/>
  <c r="AU36" i="7" s="1"/>
  <c r="AG36" i="7"/>
  <c r="Z36" i="7"/>
  <c r="AB36" i="7" s="1"/>
  <c r="X36" i="7"/>
  <c r="V36" i="7"/>
  <c r="R36" i="7"/>
  <c r="Q36" i="7"/>
  <c r="T36" i="7" s="1"/>
  <c r="L36" i="7"/>
  <c r="BH35" i="7"/>
  <c r="BG35" i="7"/>
  <c r="BF35" i="7"/>
  <c r="BE35" i="7"/>
  <c r="AV35" i="7"/>
  <c r="AT35" i="7"/>
  <c r="AR35" i="7"/>
  <c r="AP35" i="7"/>
  <c r="AO35" i="7"/>
  <c r="AL35" i="7"/>
  <c r="AU35" i="7" s="1"/>
  <c r="AG35" i="7"/>
  <c r="AQ35" i="7" s="1"/>
  <c r="AC35" i="7"/>
  <c r="AB35" i="7"/>
  <c r="AA35" i="7"/>
  <c r="Z35" i="7"/>
  <c r="X35" i="7"/>
  <c r="V35" i="7"/>
  <c r="T35" i="7"/>
  <c r="R35" i="7"/>
  <c r="Q35" i="7"/>
  <c r="L35" i="7"/>
  <c r="BH34" i="7"/>
  <c r="BG34" i="7"/>
  <c r="BF34" i="7"/>
  <c r="BE34" i="7"/>
  <c r="AV34" i="7"/>
  <c r="AT34" i="7"/>
  <c r="AR34" i="7"/>
  <c r="AP34" i="7"/>
  <c r="AO34" i="7"/>
  <c r="AL34" i="7"/>
  <c r="AG34" i="7"/>
  <c r="AA34" i="7"/>
  <c r="Z34" i="7"/>
  <c r="X34" i="7"/>
  <c r="V34" i="7"/>
  <c r="R34" i="7"/>
  <c r="Q34" i="7"/>
  <c r="L34" i="7"/>
  <c r="AL33" i="7"/>
  <c r="AU34" i="7" s="1"/>
  <c r="AG33" i="7"/>
  <c r="AQ34" i="7" s="1"/>
  <c r="Z33" i="7"/>
  <c r="AB34" i="7" s="1"/>
  <c r="Q33" i="7"/>
  <c r="T34" i="7" s="1"/>
  <c r="BH32" i="7"/>
  <c r="BG32" i="7"/>
  <c r="BF32" i="7"/>
  <c r="BE32" i="7"/>
  <c r="AV32" i="7"/>
  <c r="AT32" i="7"/>
  <c r="AR32" i="7"/>
  <c r="AQ32" i="7"/>
  <c r="AP32" i="7"/>
  <c r="AO32" i="7"/>
  <c r="AL32" i="7"/>
  <c r="AU32" i="7" s="1"/>
  <c r="AG32" i="7"/>
  <c r="AB32" i="7"/>
  <c r="Z32" i="7"/>
  <c r="AA32" i="7" s="1"/>
  <c r="AC32" i="7" s="1"/>
  <c r="X32" i="7"/>
  <c r="V32" i="7"/>
  <c r="T32" i="7"/>
  <c r="R32" i="7"/>
  <c r="Q32" i="7"/>
  <c r="L32" i="7"/>
  <c r="BH31" i="7"/>
  <c r="BG31" i="7"/>
  <c r="BF31" i="7"/>
  <c r="BE31" i="7"/>
  <c r="AV31" i="7"/>
  <c r="AT31" i="7"/>
  <c r="AR31" i="7"/>
  <c r="AP31" i="7"/>
  <c r="AO31" i="7"/>
  <c r="AL31" i="7"/>
  <c r="AU31" i="7" s="1"/>
  <c r="AG31" i="7"/>
  <c r="AQ31" i="7" s="1"/>
  <c r="AA31" i="7"/>
  <c r="AC31" i="7" s="1"/>
  <c r="Z31" i="7"/>
  <c r="AB31" i="7" s="1"/>
  <c r="X31" i="7"/>
  <c r="V31" i="7"/>
  <c r="T31" i="7"/>
  <c r="R31" i="7"/>
  <c r="Q31" i="7"/>
  <c r="L31" i="7"/>
  <c r="BH30" i="7"/>
  <c r="BG30" i="7"/>
  <c r="BF30" i="7"/>
  <c r="BE30" i="7"/>
  <c r="AV30" i="7"/>
  <c r="AT30" i="7"/>
  <c r="AR30" i="7"/>
  <c r="AQ30" i="7"/>
  <c r="AP30" i="7"/>
  <c r="AO30" i="7"/>
  <c r="AL30" i="7"/>
  <c r="AU30" i="7" s="1"/>
  <c r="AG30" i="7"/>
  <c r="Z30" i="7"/>
  <c r="AB30" i="7" s="1"/>
  <c r="X30" i="7"/>
  <c r="V30" i="7"/>
  <c r="T30" i="7"/>
  <c r="R30" i="7"/>
  <c r="Q30" i="7"/>
  <c r="L30" i="7"/>
  <c r="BH29" i="7"/>
  <c r="BG29" i="7"/>
  <c r="BF29" i="7"/>
  <c r="BE29" i="7"/>
  <c r="AV29" i="7"/>
  <c r="AT29" i="7"/>
  <c r="AR29" i="7"/>
  <c r="AP29" i="7"/>
  <c r="AO29" i="7"/>
  <c r="AL29" i="7"/>
  <c r="AU29" i="7" s="1"/>
  <c r="AG29" i="7"/>
  <c r="AQ29" i="7" s="1"/>
  <c r="AB29" i="7"/>
  <c r="Z29" i="7"/>
  <c r="AA29" i="7" s="1"/>
  <c r="AC29" i="7" s="1"/>
  <c r="X29" i="7"/>
  <c r="V29" i="7"/>
  <c r="T29" i="7"/>
  <c r="R29" i="7"/>
  <c r="Q29" i="7"/>
  <c r="L29" i="7"/>
  <c r="BH28" i="7"/>
  <c r="BG28" i="7"/>
  <c r="BF28" i="7"/>
  <c r="BE28" i="7"/>
  <c r="AV28" i="7"/>
  <c r="AU28" i="7"/>
  <c r="AT28" i="7"/>
  <c r="AR28" i="7"/>
  <c r="AP28" i="7"/>
  <c r="AO28" i="7"/>
  <c r="AL28" i="7"/>
  <c r="AG28" i="7"/>
  <c r="AQ28" i="7" s="1"/>
  <c r="AC28" i="7"/>
  <c r="AB28" i="7"/>
  <c r="AA28" i="7"/>
  <c r="Z28" i="7"/>
  <c r="X28" i="7"/>
  <c r="V28" i="7"/>
  <c r="R28" i="7"/>
  <c r="Q28" i="7"/>
  <c r="T28" i="7" s="1"/>
  <c r="L28" i="7"/>
  <c r="BH27" i="7"/>
  <c r="BG27" i="7"/>
  <c r="BF27" i="7"/>
  <c r="BE27" i="7"/>
  <c r="AV27" i="7"/>
  <c r="AT27" i="7"/>
  <c r="AR27" i="7"/>
  <c r="AP27" i="7"/>
  <c r="AO27" i="7"/>
  <c r="AL27" i="7"/>
  <c r="AU27" i="7" s="1"/>
  <c r="AG27" i="7"/>
  <c r="AQ27" i="7" s="1"/>
  <c r="AB27" i="7"/>
  <c r="Z27" i="7"/>
  <c r="AA27" i="7" s="1"/>
  <c r="AC27" i="7" s="1"/>
  <c r="X27" i="7"/>
  <c r="V27" i="7"/>
  <c r="T27" i="7"/>
  <c r="R27" i="7"/>
  <c r="Q27" i="7"/>
  <c r="L27" i="7"/>
  <c r="BH26" i="7"/>
  <c r="BG26" i="7"/>
  <c r="BF26" i="7"/>
  <c r="BE26" i="7"/>
  <c r="AV26" i="7"/>
  <c r="AU26" i="7"/>
  <c r="AT26" i="7"/>
  <c r="AR26" i="7"/>
  <c r="AP26" i="7"/>
  <c r="AO26" i="7"/>
  <c r="AL26" i="7"/>
  <c r="AG26" i="7"/>
  <c r="AQ26" i="7" s="1"/>
  <c r="AB26" i="7"/>
  <c r="AA26" i="7"/>
  <c r="AC26" i="7" s="1"/>
  <c r="Z26" i="7"/>
  <c r="X26" i="7"/>
  <c r="V26" i="7"/>
  <c r="R26" i="7"/>
  <c r="Q26" i="7"/>
  <c r="T26" i="7" s="1"/>
  <c r="L26" i="7"/>
  <c r="BH25" i="7"/>
  <c r="BG25" i="7"/>
  <c r="BF25" i="7"/>
  <c r="BE25" i="7"/>
  <c r="AV25" i="7"/>
  <c r="AU25" i="7"/>
  <c r="AT25" i="7"/>
  <c r="AR25" i="7"/>
  <c r="AQ25" i="7"/>
  <c r="AP25" i="7"/>
  <c r="AO25" i="7"/>
  <c r="AL25" i="7"/>
  <c r="AG25" i="7"/>
  <c r="Z25" i="7"/>
  <c r="AB25" i="7" s="1"/>
  <c r="X25" i="7"/>
  <c r="V25" i="7"/>
  <c r="R25" i="7"/>
  <c r="Q25" i="7"/>
  <c r="T25" i="7" s="1"/>
  <c r="L25" i="7"/>
  <c r="BH24" i="7"/>
  <c r="BG24" i="7"/>
  <c r="BF24" i="7"/>
  <c r="BE24" i="7"/>
  <c r="AV24" i="7"/>
  <c r="AT24" i="7"/>
  <c r="AR24" i="7"/>
  <c r="AQ24" i="7"/>
  <c r="AP24" i="7"/>
  <c r="AO24" i="7"/>
  <c r="AL24" i="7"/>
  <c r="AU24" i="7" s="1"/>
  <c r="AG24" i="7"/>
  <c r="AB24" i="7"/>
  <c r="Z24" i="7"/>
  <c r="AA24" i="7" s="1"/>
  <c r="AC24" i="7" s="1"/>
  <c r="X24" i="7"/>
  <c r="V24" i="7"/>
  <c r="T24" i="7"/>
  <c r="R24" i="7"/>
  <c r="Q24" i="7"/>
  <c r="L24" i="7"/>
  <c r="BH23" i="7"/>
  <c r="BG23" i="7"/>
  <c r="BF23" i="7"/>
  <c r="BE23" i="7"/>
  <c r="AV23" i="7"/>
  <c r="AT23" i="7"/>
  <c r="AR23" i="7"/>
  <c r="AP23" i="7"/>
  <c r="AO23" i="7"/>
  <c r="AL23" i="7"/>
  <c r="AU23" i="7" s="1"/>
  <c r="AG23" i="7"/>
  <c r="AQ23" i="7" s="1"/>
  <c r="AA23" i="7"/>
  <c r="AC23" i="7" s="1"/>
  <c r="Z23" i="7"/>
  <c r="AB23" i="7" s="1"/>
  <c r="X23" i="7"/>
  <c r="V23" i="7"/>
  <c r="T23" i="7"/>
  <c r="R23" i="7"/>
  <c r="Q23" i="7"/>
  <c r="L23" i="7"/>
  <c r="BH22" i="7"/>
  <c r="BG22" i="7"/>
  <c r="BF22" i="7"/>
  <c r="BE22" i="7"/>
  <c r="AV22" i="7"/>
  <c r="AT22" i="7"/>
  <c r="AR22" i="7"/>
  <c r="AQ22" i="7"/>
  <c r="AP22" i="7"/>
  <c r="AO22" i="7"/>
  <c r="AL22" i="7"/>
  <c r="AU22" i="7" s="1"/>
  <c r="AG22" i="7"/>
  <c r="Z22" i="7"/>
  <c r="AB22" i="7" s="1"/>
  <c r="X22" i="7"/>
  <c r="V22" i="7"/>
  <c r="R22" i="7"/>
  <c r="Q22" i="7"/>
  <c r="T22" i="7" s="1"/>
  <c r="L22" i="7"/>
  <c r="BH21" i="7"/>
  <c r="BG21" i="7"/>
  <c r="BF21" i="7"/>
  <c r="BE21" i="7"/>
  <c r="AV21" i="7"/>
  <c r="AT21" i="7"/>
  <c r="AR21" i="7"/>
  <c r="AP21" i="7"/>
  <c r="AO21" i="7"/>
  <c r="AL21" i="7"/>
  <c r="AU21" i="7" s="1"/>
  <c r="AG21" i="7"/>
  <c r="AB21" i="7"/>
  <c r="Z21" i="7"/>
  <c r="AA21" i="7" s="1"/>
  <c r="X21" i="7"/>
  <c r="V21" i="7"/>
  <c r="R21" i="7"/>
  <c r="Q21" i="7"/>
  <c r="L21" i="7"/>
  <c r="AL20" i="7"/>
  <c r="AG20" i="7"/>
  <c r="AQ21" i="7" s="1"/>
  <c r="AA20" i="7"/>
  <c r="AC21" i="7" s="1"/>
  <c r="Z20" i="7"/>
  <c r="Q20" i="7"/>
  <c r="T21" i="7" s="1"/>
  <c r="BH19" i="7"/>
  <c r="BG19" i="7"/>
  <c r="BF19" i="7"/>
  <c r="BE19" i="7"/>
  <c r="AV19" i="7"/>
  <c r="AU19" i="7"/>
  <c r="AT19" i="7"/>
  <c r="AR19" i="7"/>
  <c r="AQ19" i="7"/>
  <c r="AP19" i="7"/>
  <c r="AO19" i="7"/>
  <c r="AL19" i="7"/>
  <c r="AG19" i="7"/>
  <c r="Z19" i="7"/>
  <c r="AB19" i="7" s="1"/>
  <c r="X19" i="7"/>
  <c r="V19" i="7"/>
  <c r="R19" i="7"/>
  <c r="Q19" i="7"/>
  <c r="T19" i="7" s="1"/>
  <c r="L19" i="7"/>
  <c r="BH18" i="7"/>
  <c r="BG18" i="7"/>
  <c r="BF18" i="7"/>
  <c r="BE18" i="7"/>
  <c r="AV18" i="7"/>
  <c r="AT18" i="7"/>
  <c r="AR18" i="7"/>
  <c r="AQ18" i="7"/>
  <c r="AP18" i="7"/>
  <c r="AO18" i="7"/>
  <c r="AL18" i="7"/>
  <c r="AU18" i="7" s="1"/>
  <c r="AG18" i="7"/>
  <c r="AB18" i="7"/>
  <c r="Z18" i="7"/>
  <c r="AA18" i="7" s="1"/>
  <c r="AC18" i="7" s="1"/>
  <c r="X18" i="7"/>
  <c r="V18" i="7"/>
  <c r="T18" i="7"/>
  <c r="R18" i="7"/>
  <c r="Q18" i="7"/>
  <c r="L18" i="7"/>
  <c r="BH17" i="7"/>
  <c r="BG17" i="7"/>
  <c r="BF17" i="7"/>
  <c r="BE17" i="7"/>
  <c r="AV17" i="7"/>
  <c r="AT17" i="7"/>
  <c r="AR17" i="7"/>
  <c r="AP17" i="7"/>
  <c r="AO17" i="7"/>
  <c r="AL17" i="7"/>
  <c r="AU17" i="7" s="1"/>
  <c r="AG17" i="7"/>
  <c r="AQ17" i="7" s="1"/>
  <c r="AA17" i="7"/>
  <c r="AC17" i="7" s="1"/>
  <c r="Z17" i="7"/>
  <c r="AB17" i="7" s="1"/>
  <c r="X17" i="7"/>
  <c r="V17" i="7"/>
  <c r="T17" i="7"/>
  <c r="R17" i="7"/>
  <c r="Q17" i="7"/>
  <c r="L17" i="7"/>
  <c r="BH16" i="7"/>
  <c r="BG16" i="7"/>
  <c r="BF16" i="7"/>
  <c r="BE16" i="7"/>
  <c r="AV16" i="7"/>
  <c r="AT16" i="7"/>
  <c r="AR16" i="7"/>
  <c r="AQ16" i="7"/>
  <c r="AP16" i="7"/>
  <c r="AO16" i="7"/>
  <c r="AL16" i="7"/>
  <c r="AU16" i="7" s="1"/>
  <c r="AG16" i="7"/>
  <c r="Z16" i="7"/>
  <c r="AB16" i="7" s="1"/>
  <c r="X16" i="7"/>
  <c r="V16" i="7"/>
  <c r="R16" i="7"/>
  <c r="Q16" i="7"/>
  <c r="T16" i="7" s="1"/>
  <c r="L16" i="7"/>
  <c r="BH15" i="7"/>
  <c r="BG15" i="7"/>
  <c r="BF15" i="7"/>
  <c r="BE15" i="7"/>
  <c r="AV15" i="7"/>
  <c r="AT15" i="7"/>
  <c r="AR15" i="7"/>
  <c r="AP15" i="7"/>
  <c r="AO15" i="7"/>
  <c r="AL15" i="7"/>
  <c r="AU15" i="7" s="1"/>
  <c r="AG15" i="7"/>
  <c r="AQ15" i="7" s="1"/>
  <c r="AC15" i="7"/>
  <c r="AB15" i="7"/>
  <c r="AA15" i="7"/>
  <c r="Z15" i="7"/>
  <c r="X15" i="7"/>
  <c r="V15" i="7"/>
  <c r="T15" i="7"/>
  <c r="R15" i="7"/>
  <c r="Q15" i="7"/>
  <c r="L15" i="7"/>
  <c r="BH14" i="7"/>
  <c r="BG14" i="7"/>
  <c r="BF14" i="7"/>
  <c r="BE14" i="7"/>
  <c r="AV14" i="7"/>
  <c r="AU14" i="7"/>
  <c r="AT14" i="7"/>
  <c r="AR14" i="7"/>
  <c r="AP14" i="7"/>
  <c r="AO14" i="7"/>
  <c r="AL14" i="7"/>
  <c r="AG14" i="7"/>
  <c r="AQ14" i="7" s="1"/>
  <c r="AB14" i="7"/>
  <c r="AA14" i="7"/>
  <c r="AC14" i="7" s="1"/>
  <c r="Z14" i="7"/>
  <c r="X14" i="7"/>
  <c r="V14" i="7"/>
  <c r="R14" i="7"/>
  <c r="Q14" i="7"/>
  <c r="T14" i="7" s="1"/>
  <c r="L14" i="7"/>
  <c r="BH13" i="7"/>
  <c r="BG13" i="7"/>
  <c r="BF13" i="7"/>
  <c r="BE13" i="7"/>
  <c r="AV13" i="7"/>
  <c r="AT13" i="7"/>
  <c r="AR13" i="7"/>
  <c r="AP13" i="7"/>
  <c r="AO13" i="7"/>
  <c r="AL13" i="7"/>
  <c r="AU13" i="7" s="1"/>
  <c r="AG13" i="7"/>
  <c r="Z13" i="7"/>
  <c r="AB13" i="7" s="1"/>
  <c r="X13" i="7"/>
  <c r="V13" i="7"/>
  <c r="R13" i="7"/>
  <c r="Q13" i="7"/>
  <c r="L13" i="7"/>
  <c r="AL12" i="7"/>
  <c r="AG12" i="7"/>
  <c r="AQ13" i="7" s="1"/>
  <c r="AA12" i="7"/>
  <c r="Z12" i="7"/>
  <c r="Q12" i="7"/>
  <c r="T13" i="7" s="1"/>
  <c r="BH11" i="7"/>
  <c r="BG11" i="7"/>
  <c r="BF11" i="7"/>
  <c r="BE11" i="7"/>
  <c r="AV11" i="7"/>
  <c r="AT11" i="7"/>
  <c r="AR11" i="7"/>
  <c r="AP11" i="7"/>
  <c r="AO11" i="7"/>
  <c r="AL11" i="7"/>
  <c r="AU11" i="7" s="1"/>
  <c r="AG11" i="7"/>
  <c r="AQ11" i="7" s="1"/>
  <c r="AA11" i="7"/>
  <c r="AC11" i="7" s="1"/>
  <c r="Z11" i="7"/>
  <c r="AB11" i="7" s="1"/>
  <c r="X11" i="7"/>
  <c r="V11" i="7"/>
  <c r="T11" i="7"/>
  <c r="R11" i="7"/>
  <c r="Q11" i="7"/>
  <c r="L11" i="7"/>
  <c r="BH10" i="7"/>
  <c r="BG10" i="7"/>
  <c r="BF10" i="7"/>
  <c r="BE10" i="7"/>
  <c r="AV10" i="7"/>
  <c r="AT10" i="7"/>
  <c r="AR10" i="7"/>
  <c r="AQ10" i="7"/>
  <c r="AP10" i="7"/>
  <c r="AO10" i="7"/>
  <c r="AL10" i="7"/>
  <c r="AU10" i="7" s="1"/>
  <c r="AG10" i="7"/>
  <c r="Z10" i="7"/>
  <c r="AB10" i="7" s="1"/>
  <c r="X10" i="7"/>
  <c r="V10" i="7"/>
  <c r="T10" i="7"/>
  <c r="R10" i="7"/>
  <c r="Q10" i="7"/>
  <c r="L10" i="7"/>
  <c r="BH9" i="7"/>
  <c r="BG9" i="7"/>
  <c r="BF9" i="7"/>
  <c r="BE9" i="7"/>
  <c r="AV9" i="7"/>
  <c r="AT9" i="7"/>
  <c r="AR9" i="7"/>
  <c r="AP9" i="7"/>
  <c r="AO9" i="7"/>
  <c r="AL9" i="7"/>
  <c r="AU9" i="7" s="1"/>
  <c r="AG9" i="7"/>
  <c r="AQ9" i="7" s="1"/>
  <c r="AC9" i="7"/>
  <c r="AB9" i="7"/>
  <c r="AA9" i="7"/>
  <c r="Z9" i="7"/>
  <c r="X9" i="7"/>
  <c r="V9" i="7"/>
  <c r="T9" i="7"/>
  <c r="R9" i="7"/>
  <c r="Q9" i="7"/>
  <c r="L9" i="7"/>
  <c r="BH8" i="7"/>
  <c r="BG8" i="7"/>
  <c r="BF8" i="7"/>
  <c r="BE8" i="7"/>
  <c r="AV8" i="7"/>
  <c r="AU8" i="7"/>
  <c r="AT8" i="7"/>
  <c r="AR8" i="7"/>
  <c r="AP8" i="7"/>
  <c r="AO8" i="7"/>
  <c r="AL8" i="7"/>
  <c r="AG8" i="7"/>
  <c r="AQ8" i="7" s="1"/>
  <c r="AC8" i="7"/>
  <c r="AB8" i="7"/>
  <c r="AA8" i="7"/>
  <c r="Z8" i="7"/>
  <c r="X8" i="7"/>
  <c r="V8" i="7"/>
  <c r="R8" i="7"/>
  <c r="Q8" i="7"/>
  <c r="T8" i="7" s="1"/>
  <c r="L8" i="7"/>
  <c r="BB56" i="6"/>
  <c r="BA56" i="6"/>
  <c r="AZ56" i="6"/>
  <c r="AY56" i="6"/>
  <c r="AR56" i="6"/>
  <c r="AP56" i="6"/>
  <c r="AN56" i="6"/>
  <c r="AL56" i="6"/>
  <c r="AK56" i="6"/>
  <c r="AH56" i="6"/>
  <c r="AD56" i="6"/>
  <c r="Z56" i="6"/>
  <c r="Y56" i="6"/>
  <c r="X56" i="6"/>
  <c r="W56" i="6"/>
  <c r="U56" i="6"/>
  <c r="S56" i="6"/>
  <c r="Q56" i="6"/>
  <c r="L56" i="6"/>
  <c r="AH55" i="6"/>
  <c r="AQ56" i="6" s="1"/>
  <c r="AD55" i="6"/>
  <c r="AM56" i="6" s="1"/>
  <c r="X55" i="6"/>
  <c r="W55" i="6"/>
  <c r="BB54" i="6"/>
  <c r="BA54" i="6"/>
  <c r="AZ54" i="6"/>
  <c r="AY54" i="6"/>
  <c r="AR54" i="6"/>
  <c r="AQ54" i="6"/>
  <c r="AP54" i="6"/>
  <c r="AN54" i="6"/>
  <c r="AL54" i="6"/>
  <c r="AK54" i="6"/>
  <c r="AH54" i="6"/>
  <c r="AD54" i="6"/>
  <c r="Z54" i="6"/>
  <c r="Y54" i="6"/>
  <c r="X54" i="6"/>
  <c r="W54" i="6"/>
  <c r="U54" i="6"/>
  <c r="S54" i="6"/>
  <c r="Q54" i="6"/>
  <c r="L54" i="6"/>
  <c r="AH53" i="6"/>
  <c r="AD53" i="6"/>
  <c r="AM54" i="6" s="1"/>
  <c r="X53" i="6"/>
  <c r="W53" i="6"/>
  <c r="BB52" i="6"/>
  <c r="BA52" i="6"/>
  <c r="AZ52" i="6"/>
  <c r="AY52" i="6"/>
  <c r="AR52" i="6"/>
  <c r="AP52" i="6"/>
  <c r="AN52" i="6"/>
  <c r="AL52" i="6"/>
  <c r="AK52" i="6"/>
  <c r="AH52" i="6"/>
  <c r="AD52" i="6"/>
  <c r="Z52" i="6"/>
  <c r="Y52" i="6"/>
  <c r="X52" i="6"/>
  <c r="W52" i="6"/>
  <c r="U52" i="6"/>
  <c r="S52" i="6"/>
  <c r="Q52" i="6"/>
  <c r="L52" i="6"/>
  <c r="AH51" i="6"/>
  <c r="AQ52" i="6" s="1"/>
  <c r="AD51" i="6"/>
  <c r="AM52" i="6" s="1"/>
  <c r="X51" i="6"/>
  <c r="W51" i="6"/>
  <c r="BB50" i="6"/>
  <c r="BA50" i="6"/>
  <c r="AZ50" i="6"/>
  <c r="AY50" i="6"/>
  <c r="AR50" i="6"/>
  <c r="AP50" i="6"/>
  <c r="AN50" i="6"/>
  <c r="AL50" i="6"/>
  <c r="AK50" i="6"/>
  <c r="AH50" i="6"/>
  <c r="AD50" i="6"/>
  <c r="AM50" i="6" s="1"/>
  <c r="W50" i="6"/>
  <c r="X50" i="6" s="1"/>
  <c r="U50" i="6"/>
  <c r="S50" i="6"/>
  <c r="Q50" i="6"/>
  <c r="L50" i="6"/>
  <c r="AH49" i="6"/>
  <c r="AQ50" i="6" s="1"/>
  <c r="AD49" i="6"/>
  <c r="W49" i="6"/>
  <c r="Y50" i="6" s="1"/>
  <c r="BB48" i="6"/>
  <c r="BA48" i="6"/>
  <c r="AZ48" i="6"/>
  <c r="AY48" i="6"/>
  <c r="AR48" i="6"/>
  <c r="AP48" i="6"/>
  <c r="AN48" i="6"/>
  <c r="AM48" i="6"/>
  <c r="AL48" i="6"/>
  <c r="AK48" i="6"/>
  <c r="AH48" i="6"/>
  <c r="AD48" i="6"/>
  <c r="W48" i="6"/>
  <c r="X48" i="6" s="1"/>
  <c r="U48" i="6"/>
  <c r="S48" i="6"/>
  <c r="Q48" i="6"/>
  <c r="L48" i="6"/>
  <c r="AH47" i="6"/>
  <c r="AQ48" i="6" s="1"/>
  <c r="AD47" i="6"/>
  <c r="W47" i="6"/>
  <c r="Y48" i="6" s="1"/>
  <c r="BB46" i="6"/>
  <c r="BA46" i="6"/>
  <c r="AZ46" i="6"/>
  <c r="AY46" i="6"/>
  <c r="AR46" i="6"/>
  <c r="AP46" i="6"/>
  <c r="AN46" i="6"/>
  <c r="AM46" i="6"/>
  <c r="AL46" i="6"/>
  <c r="AK46" i="6"/>
  <c r="AH46" i="6"/>
  <c r="AD46" i="6"/>
  <c r="W46" i="6"/>
  <c r="X46" i="6" s="1"/>
  <c r="U46" i="6"/>
  <c r="S46" i="6"/>
  <c r="Q46" i="6"/>
  <c r="L46" i="6"/>
  <c r="AH45" i="6"/>
  <c r="AQ46" i="6" s="1"/>
  <c r="AD45" i="6"/>
  <c r="W45" i="6"/>
  <c r="X45" i="6" s="1"/>
  <c r="AH44" i="6"/>
  <c r="AD44" i="6"/>
  <c r="X44" i="6"/>
  <c r="W44" i="6"/>
  <c r="BB43" i="6"/>
  <c r="BA43" i="6"/>
  <c r="AZ43" i="6"/>
  <c r="AY43" i="6"/>
  <c r="AR43" i="6"/>
  <c r="AP43" i="6"/>
  <c r="AN43" i="6"/>
  <c r="AL43" i="6"/>
  <c r="AK43" i="6"/>
  <c r="AJ43" i="6"/>
  <c r="AH43" i="6"/>
  <c r="AQ43" i="6" s="1"/>
  <c r="AD43" i="6"/>
  <c r="W43" i="6"/>
  <c r="X43" i="6" s="1"/>
  <c r="U43" i="6"/>
  <c r="S43" i="6"/>
  <c r="Q43" i="6"/>
  <c r="L43" i="6"/>
  <c r="AJ42" i="6"/>
  <c r="AH42" i="6"/>
  <c r="AD42" i="6"/>
  <c r="AM43" i="6" s="1"/>
  <c r="W42" i="6"/>
  <c r="Y43" i="6" s="1"/>
  <c r="AJ41" i="6"/>
  <c r="AH41" i="6"/>
  <c r="AD41" i="6"/>
  <c r="X41" i="6"/>
  <c r="W41" i="6"/>
  <c r="BB40" i="6"/>
  <c r="BA40" i="6"/>
  <c r="AZ40" i="6"/>
  <c r="AY40" i="6"/>
  <c r="AR40" i="6"/>
  <c r="AP40" i="6"/>
  <c r="AN40" i="6"/>
  <c r="AL40" i="6"/>
  <c r="AK40" i="6"/>
  <c r="AJ40" i="6"/>
  <c r="AH40" i="6"/>
  <c r="AQ40" i="6" s="1"/>
  <c r="AD40" i="6"/>
  <c r="W40" i="6"/>
  <c r="X40" i="6" s="1"/>
  <c r="U40" i="6"/>
  <c r="S40" i="6"/>
  <c r="Q40" i="6"/>
  <c r="L40" i="6"/>
  <c r="AJ39" i="6"/>
  <c r="AH39" i="6"/>
  <c r="AD39" i="6"/>
  <c r="AM40" i="6" s="1"/>
  <c r="W39" i="6"/>
  <c r="Y40" i="6" s="1"/>
  <c r="BB38" i="6"/>
  <c r="BA38" i="6"/>
  <c r="AZ38" i="6"/>
  <c r="AY38" i="6"/>
  <c r="AR38" i="6"/>
  <c r="AP38" i="6"/>
  <c r="AN38" i="6"/>
  <c r="AL38" i="6"/>
  <c r="AK38" i="6"/>
  <c r="AJ38" i="6"/>
  <c r="AH38" i="6"/>
  <c r="AD38" i="6"/>
  <c r="W38" i="6"/>
  <c r="Y38" i="6" s="1"/>
  <c r="U38" i="6"/>
  <c r="S38" i="6"/>
  <c r="Q38" i="6"/>
  <c r="L38" i="6"/>
  <c r="AJ37" i="6"/>
  <c r="AH37" i="6"/>
  <c r="AQ38" i="6" s="1"/>
  <c r="AD37" i="6"/>
  <c r="AM38" i="6" s="1"/>
  <c r="X37" i="6"/>
  <c r="W37" i="6"/>
  <c r="BB36" i="6"/>
  <c r="BA36" i="6"/>
  <c r="AZ36" i="6"/>
  <c r="AY36" i="6"/>
  <c r="AR36" i="6"/>
  <c r="AQ36" i="6"/>
  <c r="AP36" i="6"/>
  <c r="AN36" i="6"/>
  <c r="AL36" i="6"/>
  <c r="AK36" i="6"/>
  <c r="AJ36" i="6"/>
  <c r="AH36" i="6"/>
  <c r="AD36" i="6"/>
  <c r="Y36" i="6"/>
  <c r="X36" i="6"/>
  <c r="W36" i="6"/>
  <c r="U36" i="6"/>
  <c r="S36" i="6"/>
  <c r="Q36" i="6"/>
  <c r="L36" i="6"/>
  <c r="AJ35" i="6"/>
  <c r="AH35" i="6"/>
  <c r="AD35" i="6"/>
  <c r="AM36" i="6" s="1"/>
  <c r="W35" i="6"/>
  <c r="X35" i="6" s="1"/>
  <c r="Z36" i="6" s="1"/>
  <c r="BB34" i="6"/>
  <c r="BA34" i="6"/>
  <c r="AZ34" i="6"/>
  <c r="AY34" i="6"/>
  <c r="AR34" i="6"/>
  <c r="AP34" i="6"/>
  <c r="AN34" i="6"/>
  <c r="AL34" i="6"/>
  <c r="AK34" i="6"/>
  <c r="AJ34" i="6"/>
  <c r="AH34" i="6"/>
  <c r="AQ34" i="6" s="1"/>
  <c r="AD34" i="6"/>
  <c r="W34" i="6"/>
  <c r="X34" i="6" s="1"/>
  <c r="U34" i="6"/>
  <c r="S34" i="6"/>
  <c r="Q34" i="6"/>
  <c r="L34" i="6"/>
  <c r="AJ33" i="6"/>
  <c r="AH33" i="6"/>
  <c r="AD33" i="6"/>
  <c r="AM34" i="6" s="1"/>
  <c r="W33" i="6"/>
  <c r="Y34" i="6" s="1"/>
  <c r="BB32" i="6"/>
  <c r="BA32" i="6"/>
  <c r="AZ32" i="6"/>
  <c r="AY32" i="6"/>
  <c r="AR32" i="6"/>
  <c r="AP32" i="6"/>
  <c r="AN32" i="6"/>
  <c r="AL32" i="6"/>
  <c r="AK32" i="6"/>
  <c r="AJ32" i="6"/>
  <c r="AH32" i="6"/>
  <c r="AD32" i="6"/>
  <c r="Y32" i="6"/>
  <c r="X32" i="6"/>
  <c r="W32" i="6"/>
  <c r="U32" i="6"/>
  <c r="S32" i="6"/>
  <c r="Q32" i="6"/>
  <c r="L32" i="6"/>
  <c r="AJ31" i="6"/>
  <c r="AH31" i="6"/>
  <c r="AQ32" i="6" s="1"/>
  <c r="AD31" i="6"/>
  <c r="AM32" i="6" s="1"/>
  <c r="X31" i="6"/>
  <c r="Z32" i="6" s="1"/>
  <c r="W31" i="6"/>
  <c r="BB30" i="6"/>
  <c r="BA30" i="6"/>
  <c r="AZ30" i="6"/>
  <c r="AY30" i="6"/>
  <c r="AR30" i="6"/>
  <c r="AQ30" i="6"/>
  <c r="AP30" i="6"/>
  <c r="AN30" i="6"/>
  <c r="AL30" i="6"/>
  <c r="AK30" i="6"/>
  <c r="AJ30" i="6"/>
  <c r="AH30" i="6"/>
  <c r="AD30" i="6"/>
  <c r="Y30" i="6"/>
  <c r="X30" i="6"/>
  <c r="W30" i="6"/>
  <c r="U30" i="6"/>
  <c r="S30" i="6"/>
  <c r="Q30" i="6"/>
  <c r="L30" i="6"/>
  <c r="AJ29" i="6"/>
  <c r="AH29" i="6"/>
  <c r="AD29" i="6"/>
  <c r="AM30" i="6" s="1"/>
  <c r="W29" i="6"/>
  <c r="X29" i="6" s="1"/>
  <c r="Z30" i="6" s="1"/>
  <c r="BB28" i="6"/>
  <c r="BA28" i="6"/>
  <c r="AZ28" i="6"/>
  <c r="AY28" i="6"/>
  <c r="AR28" i="6"/>
  <c r="AP28" i="6"/>
  <c r="AN28" i="6"/>
  <c r="AL28" i="6"/>
  <c r="AK28" i="6"/>
  <c r="AJ28" i="6"/>
  <c r="AH28" i="6"/>
  <c r="AD28" i="6"/>
  <c r="W28" i="6"/>
  <c r="X28" i="6" s="1"/>
  <c r="U28" i="6"/>
  <c r="S28" i="6"/>
  <c r="Q28" i="6"/>
  <c r="L28" i="6"/>
  <c r="AJ27" i="6"/>
  <c r="AH27" i="6"/>
  <c r="AQ28" i="6" s="1"/>
  <c r="AD27" i="6"/>
  <c r="AM28" i="6" s="1"/>
  <c r="W27" i="6"/>
  <c r="Y28" i="6" s="1"/>
  <c r="BB26" i="6"/>
  <c r="BA26" i="6"/>
  <c r="AZ26" i="6"/>
  <c r="AY26" i="6"/>
  <c r="AR26" i="6"/>
  <c r="AP26" i="6"/>
  <c r="AN26" i="6"/>
  <c r="AL26" i="6"/>
  <c r="AK26" i="6"/>
  <c r="AJ26" i="6"/>
  <c r="AH26" i="6"/>
  <c r="AD26" i="6"/>
  <c r="X26" i="6"/>
  <c r="W26" i="6"/>
  <c r="U26" i="6"/>
  <c r="S26" i="6"/>
  <c r="Q26" i="6"/>
  <c r="L26" i="6"/>
  <c r="AJ25" i="6"/>
  <c r="AH25" i="6"/>
  <c r="AQ26" i="6" s="1"/>
  <c r="AD25" i="6"/>
  <c r="AM26" i="6" s="1"/>
  <c r="X25" i="6"/>
  <c r="W25" i="6"/>
  <c r="AJ24" i="6"/>
  <c r="AH24" i="6"/>
  <c r="AD24" i="6"/>
  <c r="W24" i="6"/>
  <c r="X24" i="6" s="1"/>
  <c r="Z26" i="6" s="1"/>
  <c r="BB23" i="6"/>
  <c r="BA23" i="6"/>
  <c r="AZ23" i="6"/>
  <c r="AY23" i="6"/>
  <c r="AR23" i="6"/>
  <c r="AP23" i="6"/>
  <c r="AN23" i="6"/>
  <c r="AL23" i="6"/>
  <c r="AK23" i="6"/>
  <c r="AJ23" i="6"/>
  <c r="AH23" i="6"/>
  <c r="AD23" i="6"/>
  <c r="Z23" i="6"/>
  <c r="Y23" i="6"/>
  <c r="X23" i="6"/>
  <c r="W23" i="6"/>
  <c r="U23" i="6"/>
  <c r="S23" i="6"/>
  <c r="Q23" i="6"/>
  <c r="L23" i="6"/>
  <c r="AJ22" i="6"/>
  <c r="AH22" i="6"/>
  <c r="AQ23" i="6" s="1"/>
  <c r="AD22" i="6"/>
  <c r="AM23" i="6" s="1"/>
  <c r="X22" i="6"/>
  <c r="W22" i="6"/>
  <c r="BB21" i="6"/>
  <c r="BA21" i="6"/>
  <c r="AZ21" i="6"/>
  <c r="AY21" i="6"/>
  <c r="AR21" i="6"/>
  <c r="AP21" i="6"/>
  <c r="AN21" i="6"/>
  <c r="AL21" i="6"/>
  <c r="AK21" i="6"/>
  <c r="AJ21" i="6"/>
  <c r="AH21" i="6"/>
  <c r="AQ21" i="6" s="1"/>
  <c r="AD21" i="6"/>
  <c r="W21" i="6"/>
  <c r="X21" i="6" s="1"/>
  <c r="U21" i="6"/>
  <c r="S21" i="6"/>
  <c r="Q21" i="6"/>
  <c r="L21" i="6"/>
  <c r="AJ20" i="6"/>
  <c r="AH20" i="6"/>
  <c r="AD20" i="6"/>
  <c r="AM21" i="6" s="1"/>
  <c r="W20" i="6"/>
  <c r="Y21" i="6" s="1"/>
  <c r="BB19" i="6"/>
  <c r="BA19" i="6"/>
  <c r="AZ19" i="6"/>
  <c r="AY19" i="6"/>
  <c r="AR19" i="6"/>
  <c r="AP19" i="6"/>
  <c r="AN19" i="6"/>
  <c r="AL19" i="6"/>
  <c r="AK19" i="6"/>
  <c r="AJ19" i="6"/>
  <c r="AH19" i="6"/>
  <c r="AD19" i="6"/>
  <c r="W19" i="6"/>
  <c r="X19" i="6" s="1"/>
  <c r="U19" i="6"/>
  <c r="S19" i="6"/>
  <c r="Q19" i="6"/>
  <c r="L19" i="6"/>
  <c r="AJ18" i="6"/>
  <c r="AH18" i="6"/>
  <c r="AQ19" i="6" s="1"/>
  <c r="AD18" i="6"/>
  <c r="AM19" i="6" s="1"/>
  <c r="X18" i="6"/>
  <c r="Z19" i="6" s="1"/>
  <c r="W18" i="6"/>
  <c r="Y19" i="6" s="1"/>
  <c r="BB17" i="6"/>
  <c r="BA17" i="6"/>
  <c r="AZ17" i="6"/>
  <c r="AY17" i="6"/>
  <c r="AR17" i="6"/>
  <c r="AQ17" i="6"/>
  <c r="AP17" i="6"/>
  <c r="AN17" i="6"/>
  <c r="AL17" i="6"/>
  <c r="AK17" i="6"/>
  <c r="AJ17" i="6"/>
  <c r="AH17" i="6"/>
  <c r="AD17" i="6"/>
  <c r="Y17" i="6"/>
  <c r="X17" i="6"/>
  <c r="W17" i="6"/>
  <c r="U17" i="6"/>
  <c r="S17" i="6"/>
  <c r="Q17" i="6"/>
  <c r="L17" i="6"/>
  <c r="AJ16" i="6"/>
  <c r="AH16" i="6"/>
  <c r="AD16" i="6"/>
  <c r="AM17" i="6" s="1"/>
  <c r="W16" i="6"/>
  <c r="X16" i="6" s="1"/>
  <c r="Z17" i="6" s="1"/>
  <c r="BB15" i="6"/>
  <c r="BA15" i="6"/>
  <c r="AZ15" i="6"/>
  <c r="AY15" i="6"/>
  <c r="AR15" i="6"/>
  <c r="AP15" i="6"/>
  <c r="AN15" i="6"/>
  <c r="AL15" i="6"/>
  <c r="AK15" i="6"/>
  <c r="AJ15" i="6"/>
  <c r="AH15" i="6"/>
  <c r="AQ15" i="6" s="1"/>
  <c r="AD15" i="6"/>
  <c r="W15" i="6"/>
  <c r="X15" i="6" s="1"/>
  <c r="U15" i="6"/>
  <c r="S15" i="6"/>
  <c r="Q15" i="6"/>
  <c r="L15" i="6"/>
  <c r="AJ14" i="6"/>
  <c r="AH14" i="6"/>
  <c r="AD14" i="6"/>
  <c r="AM15" i="6" s="1"/>
  <c r="W14" i="6"/>
  <c r="X14" i="6" s="1"/>
  <c r="Z15" i="6" s="1"/>
  <c r="BB13" i="6"/>
  <c r="BA13" i="6"/>
  <c r="AZ13" i="6"/>
  <c r="AY13" i="6"/>
  <c r="AR13" i="6"/>
  <c r="AP13" i="6"/>
  <c r="AN13" i="6"/>
  <c r="AL13" i="6"/>
  <c r="AK13" i="6"/>
  <c r="AJ13" i="6"/>
  <c r="AH13" i="6"/>
  <c r="AD13" i="6"/>
  <c r="Y13" i="6"/>
  <c r="X13" i="6"/>
  <c r="W13" i="6"/>
  <c r="U13" i="6"/>
  <c r="S13" i="6"/>
  <c r="Q13" i="6"/>
  <c r="L13" i="6"/>
  <c r="AJ12" i="6"/>
  <c r="AH12" i="6"/>
  <c r="AQ13" i="6" s="1"/>
  <c r="AD12" i="6"/>
  <c r="AM13" i="6" s="1"/>
  <c r="X12" i="6"/>
  <c r="Z13" i="6" s="1"/>
  <c r="W12" i="6"/>
  <c r="BB11" i="6"/>
  <c r="BA11" i="6"/>
  <c r="AZ11" i="6"/>
  <c r="AY11" i="6"/>
  <c r="AR11" i="6"/>
  <c r="AQ11" i="6"/>
  <c r="AP11" i="6"/>
  <c r="AN11" i="6"/>
  <c r="AL11" i="6"/>
  <c r="AK11" i="6"/>
  <c r="AJ11" i="6"/>
  <c r="AH11" i="6"/>
  <c r="AD11" i="6"/>
  <c r="Y11" i="6"/>
  <c r="X11" i="6"/>
  <c r="W11" i="6"/>
  <c r="U11" i="6"/>
  <c r="S11" i="6"/>
  <c r="Q11" i="6"/>
  <c r="L11" i="6"/>
  <c r="AJ10" i="6"/>
  <c r="AH10" i="6"/>
  <c r="AD10" i="6"/>
  <c r="AM11" i="6" s="1"/>
  <c r="W10" i="6"/>
  <c r="X10" i="6" s="1"/>
  <c r="Z11" i="6" s="1"/>
  <c r="BB9" i="6"/>
  <c r="BA9" i="6"/>
  <c r="AZ9" i="6"/>
  <c r="AY9" i="6"/>
  <c r="AR9" i="6"/>
  <c r="AP9" i="6"/>
  <c r="AN9" i="6"/>
  <c r="AL9" i="6"/>
  <c r="AK9" i="6"/>
  <c r="AJ9" i="6"/>
  <c r="AH9" i="6"/>
  <c r="AD9" i="6"/>
  <c r="W9" i="6"/>
  <c r="X9" i="6" s="1"/>
  <c r="U9" i="6"/>
  <c r="S9" i="6"/>
  <c r="Q9" i="6"/>
  <c r="L9" i="6"/>
  <c r="AJ8" i="6"/>
  <c r="AH8" i="6"/>
  <c r="AQ9" i="6" s="1"/>
  <c r="AD8" i="6"/>
  <c r="AM9" i="6" s="1"/>
  <c r="W8" i="6"/>
  <c r="X8" i="6" s="1"/>
  <c r="Z9" i="6" s="1"/>
  <c r="AA10" i="7" l="1"/>
  <c r="AC10" i="7" s="1"/>
  <c r="AA16" i="7"/>
  <c r="AC16" i="7" s="1"/>
  <c r="AA22" i="7"/>
  <c r="AC22" i="7" s="1"/>
  <c r="AA30" i="7"/>
  <c r="AC30" i="7" s="1"/>
  <c r="AA33" i="7"/>
  <c r="AC34" i="7" s="1"/>
  <c r="AA36" i="7"/>
  <c r="AC36" i="7" s="1"/>
  <c r="AB41" i="7"/>
  <c r="AA13" i="7"/>
  <c r="AC13" i="7" s="1"/>
  <c r="AA39" i="7"/>
  <c r="AC39" i="7" s="1"/>
  <c r="AA19" i="7"/>
  <c r="AC19" i="7" s="1"/>
  <c r="AA25" i="7"/>
  <c r="AC25" i="7" s="1"/>
  <c r="Z46" i="6"/>
  <c r="Y26" i="6"/>
  <c r="X33" i="6"/>
  <c r="Z34" i="6" s="1"/>
  <c r="X20" i="6"/>
  <c r="Z21" i="6" s="1"/>
  <c r="X42" i="6"/>
  <c r="Z43" i="6" s="1"/>
  <c r="Y46" i="6"/>
  <c r="X47" i="6"/>
  <c r="Z48" i="6" s="1"/>
  <c r="X27" i="6"/>
  <c r="Z28" i="6" s="1"/>
  <c r="Y9" i="6"/>
  <c r="Y15" i="6"/>
  <c r="X49" i="6"/>
  <c r="Z50" i="6" s="1"/>
  <c r="X38" i="6"/>
  <c r="Z38" i="6" s="1"/>
  <c r="X39" i="6"/>
  <c r="Z40" i="6" s="1"/>
  <c r="AM79" i="5"/>
  <c r="AM76" i="5"/>
  <c r="AM90" i="5"/>
  <c r="AM89" i="5"/>
  <c r="AM88" i="5"/>
  <c r="AM87" i="5"/>
  <c r="AM86" i="5"/>
  <c r="AM85" i="5"/>
  <c r="AM84" i="5"/>
  <c r="AM83" i="5"/>
  <c r="AM82" i="5"/>
  <c r="AM81" i="5"/>
  <c r="AM80" i="5"/>
  <c r="AM78" i="5"/>
  <c r="AM77"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3" i="5"/>
  <c r="AO42" i="5"/>
  <c r="AH90" i="5"/>
  <c r="AH89" i="5"/>
  <c r="AH88" i="5"/>
  <c r="AH87" i="5"/>
  <c r="AH86" i="5"/>
  <c r="AH85" i="5"/>
  <c r="AH84" i="5"/>
  <c r="AH83" i="5"/>
  <c r="AH82" i="5"/>
  <c r="AH81" i="5"/>
  <c r="AH80" i="5"/>
  <c r="AH79" i="5"/>
  <c r="AH78" i="5"/>
  <c r="AH77" i="5"/>
  <c r="AH76" i="5"/>
  <c r="AH75" i="5"/>
  <c r="AH74" i="5"/>
  <c r="AH73" i="5"/>
  <c r="AH72" i="5"/>
  <c r="AH71" i="5"/>
  <c r="AH70" i="5"/>
  <c r="AH69" i="5"/>
  <c r="AH68" i="5"/>
  <c r="AH67" i="5"/>
  <c r="AH66" i="5"/>
  <c r="AH65" i="5"/>
  <c r="AH64" i="5"/>
  <c r="AH63" i="5"/>
  <c r="AH62" i="5"/>
  <c r="AH61" i="5"/>
  <c r="AH60" i="5"/>
  <c r="AH59" i="5"/>
  <c r="AH58" i="5"/>
  <c r="AH57" i="5"/>
  <c r="AH56" i="5"/>
  <c r="AH55" i="5"/>
  <c r="AH54" i="5"/>
  <c r="AH53" i="5"/>
  <c r="AH52" i="5"/>
  <c r="AH51" i="5"/>
  <c r="AH50" i="5"/>
  <c r="AH49" i="5"/>
  <c r="AH48" i="5"/>
  <c r="AH47" i="5"/>
  <c r="AH46" i="5"/>
  <c r="AH45" i="5"/>
  <c r="AH44" i="5"/>
  <c r="AH43" i="5"/>
  <c r="AH42" i="5"/>
  <c r="AB90" i="5"/>
  <c r="AA90" i="5"/>
  <c r="Y90" i="5"/>
  <c r="AA89" i="5"/>
  <c r="AC90" i="5" s="1"/>
  <c r="AA88" i="5"/>
  <c r="AB88" i="5" s="1"/>
  <c r="Y88" i="5"/>
  <c r="AA87" i="5"/>
  <c r="AC88" i="5" s="1"/>
  <c r="AC86" i="5"/>
  <c r="AA86" i="5"/>
  <c r="AB86" i="5" s="1"/>
  <c r="AD86" i="5" s="1"/>
  <c r="Y86" i="5"/>
  <c r="AB85" i="5"/>
  <c r="AA85" i="5"/>
  <c r="AC84" i="5"/>
  <c r="AB84" i="5"/>
  <c r="AD84" i="5" s="1"/>
  <c r="AA84" i="5"/>
  <c r="Y84" i="5"/>
  <c r="AB83" i="5"/>
  <c r="AA83" i="5"/>
  <c r="AB82" i="5"/>
  <c r="AA82" i="5"/>
  <c r="AC82" i="5" s="1"/>
  <c r="Y82" i="5"/>
  <c r="AA81" i="5"/>
  <c r="AB81" i="5" s="1"/>
  <c r="AD82" i="5" s="1"/>
  <c r="AA80" i="5"/>
  <c r="AC80" i="5" s="1"/>
  <c r="Y80" i="5"/>
  <c r="AA79" i="5"/>
  <c r="AB79" i="5" s="1"/>
  <c r="AB78" i="5"/>
  <c r="AA78" i="5"/>
  <c r="AB77" i="5"/>
  <c r="AA77" i="5"/>
  <c r="AC77" i="5" s="1"/>
  <c r="Y77" i="5"/>
  <c r="AA76" i="5"/>
  <c r="AB76" i="5" s="1"/>
  <c r="AD77" i="5" s="1"/>
  <c r="AB75" i="5"/>
  <c r="AA75" i="5"/>
  <c r="AC74" i="5"/>
  <c r="AB74" i="5"/>
  <c r="AD74" i="5" s="1"/>
  <c r="AA74" i="5"/>
  <c r="Y74" i="5"/>
  <c r="AB73" i="5"/>
  <c r="AA73" i="5"/>
  <c r="AB72" i="5"/>
  <c r="AA72" i="5"/>
  <c r="AC72" i="5" s="1"/>
  <c r="Y72" i="5"/>
  <c r="AA71" i="5"/>
  <c r="AB71" i="5" s="1"/>
  <c r="AD72" i="5" s="1"/>
  <c r="AA70" i="5"/>
  <c r="AC70" i="5" s="1"/>
  <c r="Y70" i="5"/>
  <c r="AA69" i="5"/>
  <c r="AB69" i="5" s="1"/>
  <c r="AA68" i="5"/>
  <c r="AC68" i="5" s="1"/>
  <c r="Y68" i="5"/>
  <c r="AB67" i="5"/>
  <c r="AA67" i="5"/>
  <c r="AB66" i="5"/>
  <c r="AA66" i="5"/>
  <c r="Y66" i="5"/>
  <c r="AB65" i="5"/>
  <c r="AD66" i="5" s="1"/>
  <c r="AA65" i="5"/>
  <c r="AC66" i="5" s="1"/>
  <c r="AB64" i="5"/>
  <c r="AA64" i="5"/>
  <c r="Y64" i="5"/>
  <c r="AA63" i="5"/>
  <c r="AC64" i="5" s="1"/>
  <c r="AA62" i="5"/>
  <c r="AB62" i="5" s="1"/>
  <c r="Y62" i="5"/>
  <c r="AA61" i="5"/>
  <c r="AC62" i="5" s="1"/>
  <c r="AA60" i="5"/>
  <c r="AB60" i="5" s="1"/>
  <c r="AD60" i="5" s="1"/>
  <c r="Y60" i="5"/>
  <c r="AB59" i="5"/>
  <c r="AA59" i="5"/>
  <c r="AA58" i="5"/>
  <c r="AB58" i="5" s="1"/>
  <c r="AA57" i="5"/>
  <c r="AB57" i="5" s="1"/>
  <c r="Y57" i="5"/>
  <c r="AA56" i="5"/>
  <c r="AC57" i="5" s="1"/>
  <c r="AC55" i="5"/>
  <c r="AA55" i="5"/>
  <c r="AB55" i="5" s="1"/>
  <c r="AD55" i="5" s="1"/>
  <c r="Y55" i="5"/>
  <c r="AB54" i="5"/>
  <c r="AA54" i="5"/>
  <c r="AC53" i="5"/>
  <c r="AB53" i="5"/>
  <c r="AD53" i="5" s="1"/>
  <c r="AA53" i="5"/>
  <c r="Y53" i="5"/>
  <c r="AB52" i="5"/>
  <c r="AA52" i="5"/>
  <c r="AB51" i="5"/>
  <c r="AA51" i="5"/>
  <c r="AC51" i="5" s="1"/>
  <c r="Y51" i="5"/>
  <c r="AA50" i="5"/>
  <c r="AB50" i="5" s="1"/>
  <c r="AD51" i="5" s="1"/>
  <c r="AA49" i="5"/>
  <c r="AC49" i="5" s="1"/>
  <c r="Y49" i="5"/>
  <c r="AA48" i="5"/>
  <c r="AB48" i="5" s="1"/>
  <c r="AA47" i="5"/>
  <c r="AC47" i="5" s="1"/>
  <c r="Y47" i="5"/>
  <c r="AB46" i="5"/>
  <c r="AA46" i="5"/>
  <c r="AB45" i="5"/>
  <c r="AA45" i="5"/>
  <c r="Y45" i="5"/>
  <c r="AB44" i="5"/>
  <c r="AD45" i="5" s="1"/>
  <c r="AA44" i="5"/>
  <c r="AC45" i="5" s="1"/>
  <c r="AB43" i="5"/>
  <c r="AA43" i="5"/>
  <c r="Y43" i="5"/>
  <c r="AA42" i="5"/>
  <c r="AC43" i="5" s="1"/>
  <c r="L90" i="5"/>
  <c r="L88" i="5"/>
  <c r="L86" i="5"/>
  <c r="L84" i="5"/>
  <c r="L82" i="5"/>
  <c r="L80" i="5"/>
  <c r="L77" i="5"/>
  <c r="L74" i="5"/>
  <c r="L72" i="5"/>
  <c r="L70" i="5"/>
  <c r="L68" i="5"/>
  <c r="L66" i="5"/>
  <c r="L64" i="5"/>
  <c r="L62" i="5"/>
  <c r="L60" i="5"/>
  <c r="L57" i="5"/>
  <c r="L55" i="5"/>
  <c r="L53" i="5"/>
  <c r="L51" i="5"/>
  <c r="L49" i="5"/>
  <c r="L47" i="5"/>
  <c r="L45" i="5"/>
  <c r="L43" i="5"/>
  <c r="BG41" i="5"/>
  <c r="BF41" i="5"/>
  <c r="BE41" i="5"/>
  <c r="BD41" i="5"/>
  <c r="AV41" i="5"/>
  <c r="AT41" i="5"/>
  <c r="AS41" i="5"/>
  <c r="AQ41" i="5"/>
  <c r="AP41" i="5"/>
  <c r="AM41" i="5"/>
  <c r="AH41" i="5"/>
  <c r="AA41" i="5"/>
  <c r="AB41" i="5" s="1"/>
  <c r="Y41" i="5"/>
  <c r="S41" i="5"/>
  <c r="R41" i="5"/>
  <c r="L41" i="5"/>
  <c r="AM40" i="5"/>
  <c r="AH40" i="5"/>
  <c r="AR41" i="5" s="1"/>
  <c r="AA40" i="5"/>
  <c r="AB40" i="5" s="1"/>
  <c r="R40" i="5"/>
  <c r="BG39" i="5"/>
  <c r="BF39" i="5"/>
  <c r="BE39" i="5"/>
  <c r="BD39" i="5"/>
  <c r="AV39" i="5"/>
  <c r="AT39" i="5"/>
  <c r="AS39" i="5"/>
  <c r="AQ39" i="5"/>
  <c r="AP39" i="5"/>
  <c r="AM39" i="5"/>
  <c r="AU39" i="5" s="1"/>
  <c r="AH39" i="5"/>
  <c r="AR39" i="5" s="1"/>
  <c r="AA39" i="5"/>
  <c r="AC39" i="5" s="1"/>
  <c r="Y39" i="5"/>
  <c r="S39" i="5"/>
  <c r="R39" i="5"/>
  <c r="U39" i="5" s="1"/>
  <c r="L39" i="5"/>
  <c r="BG38" i="5"/>
  <c r="BF38" i="5"/>
  <c r="BE38" i="5"/>
  <c r="BD38" i="5"/>
  <c r="AV38" i="5"/>
  <c r="AT38" i="5"/>
  <c r="AS38" i="5"/>
  <c r="AQ38" i="5"/>
  <c r="AP38" i="5"/>
  <c r="AM38" i="5"/>
  <c r="AH38" i="5"/>
  <c r="AA38" i="5"/>
  <c r="AB38" i="5" s="1"/>
  <c r="Y38" i="5"/>
  <c r="S38" i="5"/>
  <c r="R38" i="5"/>
  <c r="L38" i="5"/>
  <c r="AM37" i="5"/>
  <c r="AH37" i="5"/>
  <c r="AA37" i="5"/>
  <c r="AC38" i="5" s="1"/>
  <c r="R37" i="5"/>
  <c r="BG36" i="5"/>
  <c r="BF36" i="5"/>
  <c r="BE36" i="5"/>
  <c r="BD36" i="5"/>
  <c r="AV36" i="5"/>
  <c r="AT36" i="5"/>
  <c r="AS36" i="5"/>
  <c r="AQ36" i="5"/>
  <c r="AP36" i="5"/>
  <c r="AM36" i="5"/>
  <c r="AU36" i="5" s="1"/>
  <c r="AH36" i="5"/>
  <c r="AR36" i="5" s="1"/>
  <c r="AA36" i="5"/>
  <c r="AC36" i="5" s="1"/>
  <c r="Y36" i="5"/>
  <c r="S36" i="5"/>
  <c r="R36" i="5"/>
  <c r="U36" i="5" s="1"/>
  <c r="L36" i="5"/>
  <c r="BG35" i="5"/>
  <c r="BF35" i="5"/>
  <c r="BE35" i="5"/>
  <c r="BD35" i="5"/>
  <c r="AV35" i="5"/>
  <c r="AT35" i="5"/>
  <c r="AS35" i="5"/>
  <c r="AQ35" i="5"/>
  <c r="AP35" i="5"/>
  <c r="AM35" i="5"/>
  <c r="AU35" i="5" s="1"/>
  <c r="AH35" i="5"/>
  <c r="AR35" i="5" s="1"/>
  <c r="AA35" i="5"/>
  <c r="AC35" i="5" s="1"/>
  <c r="Y35" i="5"/>
  <c r="S35" i="5"/>
  <c r="R35" i="5"/>
  <c r="U35" i="5" s="1"/>
  <c r="L35" i="5"/>
  <c r="BG34" i="5"/>
  <c r="BF34" i="5"/>
  <c r="BE34" i="5"/>
  <c r="BD34" i="5"/>
  <c r="AV34" i="5"/>
  <c r="AT34" i="5"/>
  <c r="AS34" i="5"/>
  <c r="AQ34" i="5"/>
  <c r="AP34" i="5"/>
  <c r="AM34" i="5"/>
  <c r="AH34" i="5"/>
  <c r="AA34" i="5"/>
  <c r="AB34" i="5" s="1"/>
  <c r="Y34" i="5"/>
  <c r="S34" i="5"/>
  <c r="R34" i="5"/>
  <c r="L34" i="5"/>
  <c r="AM33" i="5"/>
  <c r="AH33" i="5"/>
  <c r="AR34" i="5" s="1"/>
  <c r="AA33" i="5"/>
  <c r="AC34" i="5" s="1"/>
  <c r="R33" i="5"/>
  <c r="BG32" i="5"/>
  <c r="BF32" i="5"/>
  <c r="BE32" i="5"/>
  <c r="BD32" i="5"/>
  <c r="AV32" i="5"/>
  <c r="AT32" i="5"/>
  <c r="AS32" i="5"/>
  <c r="AQ32" i="5"/>
  <c r="AP32" i="5"/>
  <c r="AM32" i="5"/>
  <c r="AU32" i="5" s="1"/>
  <c r="AH32" i="5"/>
  <c r="AR32" i="5" s="1"/>
  <c r="AA32" i="5"/>
  <c r="AB32" i="5" s="1"/>
  <c r="AD32" i="5" s="1"/>
  <c r="Y32" i="5"/>
  <c r="S32" i="5"/>
  <c r="R32" i="5"/>
  <c r="U32" i="5" s="1"/>
  <c r="L32" i="5"/>
  <c r="BG31" i="5"/>
  <c r="BF31" i="5"/>
  <c r="BE31" i="5"/>
  <c r="BD31" i="5"/>
  <c r="AV31" i="5"/>
  <c r="AT31" i="5"/>
  <c r="AS31" i="5"/>
  <c r="AQ31" i="5"/>
  <c r="AP31" i="5"/>
  <c r="AM31" i="5"/>
  <c r="AU31" i="5" s="1"/>
  <c r="AH31" i="5"/>
  <c r="AR31" i="5" s="1"/>
  <c r="AA31" i="5"/>
  <c r="AC31" i="5" s="1"/>
  <c r="Y31" i="5"/>
  <c r="S31" i="5"/>
  <c r="R31" i="5"/>
  <c r="U31" i="5" s="1"/>
  <c r="L31" i="5"/>
  <c r="BG30" i="5"/>
  <c r="BF30" i="5"/>
  <c r="BE30" i="5"/>
  <c r="BD30" i="5"/>
  <c r="AV30" i="5"/>
  <c r="AT30" i="5"/>
  <c r="AS30" i="5"/>
  <c r="AQ30" i="5"/>
  <c r="AP30" i="5"/>
  <c r="AM30" i="5"/>
  <c r="AU30" i="5" s="1"/>
  <c r="AH30" i="5"/>
  <c r="AR30" i="5" s="1"/>
  <c r="AA30" i="5"/>
  <c r="AC30" i="5" s="1"/>
  <c r="Y30" i="5"/>
  <c r="S30" i="5"/>
  <c r="R30" i="5"/>
  <c r="U30" i="5" s="1"/>
  <c r="L30" i="5"/>
  <c r="BG29" i="5"/>
  <c r="BF29" i="5"/>
  <c r="BE29" i="5"/>
  <c r="BD29" i="5"/>
  <c r="AV29" i="5"/>
  <c r="AT29" i="5"/>
  <c r="AS29" i="5"/>
  <c r="AQ29" i="5"/>
  <c r="AP29" i="5"/>
  <c r="AM29" i="5"/>
  <c r="AU29" i="5" s="1"/>
  <c r="AH29" i="5"/>
  <c r="AR29" i="5" s="1"/>
  <c r="AA29" i="5"/>
  <c r="AC29" i="5" s="1"/>
  <c r="Y29" i="5"/>
  <c r="S29" i="5"/>
  <c r="R29" i="5"/>
  <c r="U29" i="5" s="1"/>
  <c r="L29" i="5"/>
  <c r="BG28" i="5"/>
  <c r="BF28" i="5"/>
  <c r="BE28" i="5"/>
  <c r="BD28" i="5"/>
  <c r="AV28" i="5"/>
  <c r="AT28" i="5"/>
  <c r="AS28" i="5"/>
  <c r="AQ28" i="5"/>
  <c r="AP28" i="5"/>
  <c r="AM28" i="5"/>
  <c r="AU28" i="5" s="1"/>
  <c r="AH28" i="5"/>
  <c r="AR28" i="5" s="1"/>
  <c r="AA28" i="5"/>
  <c r="AC28" i="5" s="1"/>
  <c r="Y28" i="5"/>
  <c r="S28" i="5"/>
  <c r="R28" i="5"/>
  <c r="U28" i="5" s="1"/>
  <c r="L28" i="5"/>
  <c r="BG27" i="5"/>
  <c r="BF27" i="5"/>
  <c r="BE27" i="5"/>
  <c r="BD27" i="5"/>
  <c r="AV27" i="5"/>
  <c r="AT27" i="5"/>
  <c r="AS27" i="5"/>
  <c r="AQ27" i="5"/>
  <c r="AP27" i="5"/>
  <c r="AM27" i="5"/>
  <c r="AU27" i="5" s="1"/>
  <c r="AH27" i="5"/>
  <c r="AR27" i="5" s="1"/>
  <c r="AA27" i="5"/>
  <c r="AC27" i="5" s="1"/>
  <c r="Y27" i="5"/>
  <c r="S27" i="5"/>
  <c r="R27" i="5"/>
  <c r="U27" i="5" s="1"/>
  <c r="L27" i="5"/>
  <c r="BG26" i="5"/>
  <c r="BF26" i="5"/>
  <c r="BE26" i="5"/>
  <c r="BD26" i="5"/>
  <c r="AV26" i="5"/>
  <c r="AT26" i="5"/>
  <c r="AS26" i="5"/>
  <c r="AQ26" i="5"/>
  <c r="AP26" i="5"/>
  <c r="AM26" i="5"/>
  <c r="AU26" i="5" s="1"/>
  <c r="AH26" i="5"/>
  <c r="AR26" i="5" s="1"/>
  <c r="AA26" i="5"/>
  <c r="AC26" i="5" s="1"/>
  <c r="Y26" i="5"/>
  <c r="S26" i="5"/>
  <c r="R26" i="5"/>
  <c r="U26" i="5" s="1"/>
  <c r="L26" i="5"/>
  <c r="BG25" i="5"/>
  <c r="BF25" i="5"/>
  <c r="BE25" i="5"/>
  <c r="BD25" i="5"/>
  <c r="AV25" i="5"/>
  <c r="AT25" i="5"/>
  <c r="AS25" i="5"/>
  <c r="AQ25" i="5"/>
  <c r="AP25" i="5"/>
  <c r="AM25" i="5"/>
  <c r="AU25" i="5" s="1"/>
  <c r="AH25" i="5"/>
  <c r="AR25" i="5" s="1"/>
  <c r="AA25" i="5"/>
  <c r="AC25" i="5" s="1"/>
  <c r="Y25" i="5"/>
  <c r="S25" i="5"/>
  <c r="R25" i="5"/>
  <c r="U25" i="5" s="1"/>
  <c r="L25" i="5"/>
  <c r="BG24" i="5"/>
  <c r="BF24" i="5"/>
  <c r="BE24" i="5"/>
  <c r="BD24" i="5"/>
  <c r="AV24" i="5"/>
  <c r="AT24" i="5"/>
  <c r="AS24" i="5"/>
  <c r="AQ24" i="5"/>
  <c r="AP24" i="5"/>
  <c r="AM24" i="5"/>
  <c r="AU24" i="5" s="1"/>
  <c r="AH24" i="5"/>
  <c r="AR24" i="5" s="1"/>
  <c r="AA24" i="5"/>
  <c r="AB24" i="5" s="1"/>
  <c r="AD24" i="5" s="1"/>
  <c r="Y24" i="5"/>
  <c r="S24" i="5"/>
  <c r="R24" i="5"/>
  <c r="U24" i="5" s="1"/>
  <c r="L24" i="5"/>
  <c r="BG23" i="5"/>
  <c r="BF23" i="5"/>
  <c r="BE23" i="5"/>
  <c r="BD23" i="5"/>
  <c r="AV23" i="5"/>
  <c r="AT23" i="5"/>
  <c r="AS23" i="5"/>
  <c r="AQ23" i="5"/>
  <c r="AP23" i="5"/>
  <c r="AM23" i="5"/>
  <c r="AU23" i="5" s="1"/>
  <c r="AH23" i="5"/>
  <c r="AR23" i="5" s="1"/>
  <c r="AA23" i="5"/>
  <c r="AC23" i="5" s="1"/>
  <c r="Y23" i="5"/>
  <c r="S23" i="5"/>
  <c r="R23" i="5"/>
  <c r="U23" i="5" s="1"/>
  <c r="L23" i="5"/>
  <c r="BG22" i="5"/>
  <c r="BF22" i="5"/>
  <c r="BE22" i="5"/>
  <c r="BD22" i="5"/>
  <c r="AV22" i="5"/>
  <c r="AT22" i="5"/>
  <c r="AS22" i="5"/>
  <c r="AQ22" i="5"/>
  <c r="AP22" i="5"/>
  <c r="AM22" i="5"/>
  <c r="AU22" i="5" s="1"/>
  <c r="AH22" i="5"/>
  <c r="AR22" i="5" s="1"/>
  <c r="AA22" i="5"/>
  <c r="AC22" i="5" s="1"/>
  <c r="Y22" i="5"/>
  <c r="S22" i="5"/>
  <c r="R22" i="5"/>
  <c r="U22" i="5" s="1"/>
  <c r="L22" i="5"/>
  <c r="BG21" i="5"/>
  <c r="BF21" i="5"/>
  <c r="BE21" i="5"/>
  <c r="BD21" i="5"/>
  <c r="AV21" i="5"/>
  <c r="AT21" i="5"/>
  <c r="AS21" i="5"/>
  <c r="AQ21" i="5"/>
  <c r="AP21" i="5"/>
  <c r="AM21" i="5"/>
  <c r="AH21" i="5"/>
  <c r="AA21" i="5"/>
  <c r="AB21" i="5" s="1"/>
  <c r="Y21" i="5"/>
  <c r="S21" i="5"/>
  <c r="R21" i="5"/>
  <c r="L21" i="5"/>
  <c r="AM20" i="5"/>
  <c r="AU21" i="5" s="1"/>
  <c r="AH20" i="5"/>
  <c r="AA20" i="5"/>
  <c r="AC21" i="5" s="1"/>
  <c r="R20" i="5"/>
  <c r="BG19" i="5"/>
  <c r="BF19" i="5"/>
  <c r="BE19" i="5"/>
  <c r="BD19" i="5"/>
  <c r="AV19" i="5"/>
  <c r="AT19" i="5"/>
  <c r="AS19" i="5"/>
  <c r="AQ19" i="5"/>
  <c r="AP19" i="5"/>
  <c r="AM19" i="5"/>
  <c r="AU19" i="5" s="1"/>
  <c r="AH19" i="5"/>
  <c r="AR19" i="5" s="1"/>
  <c r="AA19" i="5"/>
  <c r="AC19" i="5" s="1"/>
  <c r="Y19" i="5"/>
  <c r="S19" i="5"/>
  <c r="R19" i="5"/>
  <c r="U19" i="5" s="1"/>
  <c r="L19" i="5"/>
  <c r="BG18" i="5"/>
  <c r="BF18" i="5"/>
  <c r="BE18" i="5"/>
  <c r="BD18" i="5"/>
  <c r="AV18" i="5"/>
  <c r="AT18" i="5"/>
  <c r="AS18" i="5"/>
  <c r="AQ18" i="5"/>
  <c r="AP18" i="5"/>
  <c r="AM18" i="5"/>
  <c r="AU18" i="5" s="1"/>
  <c r="AH18" i="5"/>
  <c r="AR18" i="5" s="1"/>
  <c r="AA18" i="5"/>
  <c r="AB18" i="5" s="1"/>
  <c r="AD18" i="5" s="1"/>
  <c r="Y18" i="5"/>
  <c r="S18" i="5"/>
  <c r="R18" i="5"/>
  <c r="U18" i="5" s="1"/>
  <c r="L18" i="5"/>
  <c r="BG17" i="5"/>
  <c r="BF17" i="5"/>
  <c r="BE17" i="5"/>
  <c r="BD17" i="5"/>
  <c r="AV17" i="5"/>
  <c r="AT17" i="5"/>
  <c r="AS17" i="5"/>
  <c r="AQ17" i="5"/>
  <c r="AP17" i="5"/>
  <c r="AM17" i="5"/>
  <c r="AU17" i="5" s="1"/>
  <c r="AH17" i="5"/>
  <c r="AR17" i="5" s="1"/>
  <c r="AA17" i="5"/>
  <c r="AC17" i="5" s="1"/>
  <c r="Y17" i="5"/>
  <c r="S17" i="5"/>
  <c r="R17" i="5"/>
  <c r="U17" i="5" s="1"/>
  <c r="L17" i="5"/>
  <c r="BG16" i="5"/>
  <c r="BF16" i="5"/>
  <c r="BE16" i="5"/>
  <c r="BD16" i="5"/>
  <c r="AV16" i="5"/>
  <c r="AT16" i="5"/>
  <c r="AS16" i="5"/>
  <c r="AQ16" i="5"/>
  <c r="AP16" i="5"/>
  <c r="AM16" i="5"/>
  <c r="AU16" i="5" s="1"/>
  <c r="AH16" i="5"/>
  <c r="AR16" i="5" s="1"/>
  <c r="AA16" i="5"/>
  <c r="AC16" i="5" s="1"/>
  <c r="Y16" i="5"/>
  <c r="S16" i="5"/>
  <c r="R16" i="5"/>
  <c r="U16" i="5" s="1"/>
  <c r="L16" i="5"/>
  <c r="BG15" i="5"/>
  <c r="BF15" i="5"/>
  <c r="BE15" i="5"/>
  <c r="BD15" i="5"/>
  <c r="AV15" i="5"/>
  <c r="AT15" i="5"/>
  <c r="AS15" i="5"/>
  <c r="AQ15" i="5"/>
  <c r="AP15" i="5"/>
  <c r="AM15" i="5"/>
  <c r="AU15" i="5" s="1"/>
  <c r="AH15" i="5"/>
  <c r="AR15" i="5" s="1"/>
  <c r="AA15" i="5"/>
  <c r="AC15" i="5" s="1"/>
  <c r="Y15" i="5"/>
  <c r="S15" i="5"/>
  <c r="R15" i="5"/>
  <c r="U15" i="5" s="1"/>
  <c r="L15" i="5"/>
  <c r="BG14" i="5"/>
  <c r="BF14" i="5"/>
  <c r="BE14" i="5"/>
  <c r="BD14" i="5"/>
  <c r="AV14" i="5"/>
  <c r="AT14" i="5"/>
  <c r="AS14" i="5"/>
  <c r="AQ14" i="5"/>
  <c r="AP14" i="5"/>
  <c r="AM14" i="5"/>
  <c r="AU14" i="5" s="1"/>
  <c r="AH14" i="5"/>
  <c r="AR14" i="5" s="1"/>
  <c r="AA14" i="5"/>
  <c r="AC14" i="5" s="1"/>
  <c r="Y14" i="5"/>
  <c r="S14" i="5"/>
  <c r="R14" i="5"/>
  <c r="U14" i="5" s="1"/>
  <c r="L14" i="5"/>
  <c r="BG13" i="5"/>
  <c r="BF13" i="5"/>
  <c r="BE13" i="5"/>
  <c r="BD13" i="5"/>
  <c r="AV13" i="5"/>
  <c r="AT13" i="5"/>
  <c r="AS13" i="5"/>
  <c r="AQ13" i="5"/>
  <c r="AP13" i="5"/>
  <c r="AM13" i="5"/>
  <c r="AH13" i="5"/>
  <c r="AA13" i="5"/>
  <c r="AB13" i="5" s="1"/>
  <c r="Y13" i="5"/>
  <c r="S13" i="5"/>
  <c r="R13" i="5"/>
  <c r="L13" i="5"/>
  <c r="AM12" i="5"/>
  <c r="AH12" i="5"/>
  <c r="AR13" i="5" s="1"/>
  <c r="AA12" i="5"/>
  <c r="AC13" i="5" s="1"/>
  <c r="R12" i="5"/>
  <c r="BG11" i="5"/>
  <c r="BF11" i="5"/>
  <c r="BE11" i="5"/>
  <c r="BD11" i="5"/>
  <c r="AV11" i="5"/>
  <c r="AT11" i="5"/>
  <c r="AS11" i="5"/>
  <c r="AQ11" i="5"/>
  <c r="AP11" i="5"/>
  <c r="AM11" i="5"/>
  <c r="AU11" i="5" s="1"/>
  <c r="AH11" i="5"/>
  <c r="AR11" i="5" s="1"/>
  <c r="AA11" i="5"/>
  <c r="AC11" i="5" s="1"/>
  <c r="Y11" i="5"/>
  <c r="S11" i="5"/>
  <c r="R11" i="5"/>
  <c r="U11" i="5" s="1"/>
  <c r="L11" i="5"/>
  <c r="BG10" i="5"/>
  <c r="BF10" i="5"/>
  <c r="BE10" i="5"/>
  <c r="BD10" i="5"/>
  <c r="AV10" i="5"/>
  <c r="AT10" i="5"/>
  <c r="AS10" i="5"/>
  <c r="AQ10" i="5"/>
  <c r="AP10" i="5"/>
  <c r="AM10" i="5"/>
  <c r="AU10" i="5" s="1"/>
  <c r="AH10" i="5"/>
  <c r="AR10" i="5" s="1"/>
  <c r="AA10" i="5"/>
  <c r="AC10" i="5" s="1"/>
  <c r="Y10" i="5"/>
  <c r="S10" i="5"/>
  <c r="R10" i="5"/>
  <c r="U10" i="5" s="1"/>
  <c r="L10" i="5"/>
  <c r="BG9" i="5"/>
  <c r="BF9" i="5"/>
  <c r="BE9" i="5"/>
  <c r="BD9" i="5"/>
  <c r="AV9" i="5"/>
  <c r="AT9" i="5"/>
  <c r="AS9" i="5"/>
  <c r="AQ9" i="5"/>
  <c r="AP9" i="5"/>
  <c r="AM9" i="5"/>
  <c r="AU9" i="5" s="1"/>
  <c r="AH9" i="5"/>
  <c r="AR9" i="5" s="1"/>
  <c r="AA9" i="5"/>
  <c r="AC9" i="5" s="1"/>
  <c r="Y9" i="5"/>
  <c r="S9" i="5"/>
  <c r="R9" i="5"/>
  <c r="U9" i="5" s="1"/>
  <c r="L9" i="5"/>
  <c r="BG8" i="5"/>
  <c r="BF8" i="5"/>
  <c r="BE8" i="5"/>
  <c r="BD8" i="5"/>
  <c r="AV8" i="5"/>
  <c r="AT8" i="5"/>
  <c r="AS8" i="5"/>
  <c r="AQ8" i="5"/>
  <c r="AP8" i="5"/>
  <c r="AM8" i="5"/>
  <c r="AU8" i="5" s="1"/>
  <c r="AH8" i="5"/>
  <c r="AR8" i="5" s="1"/>
  <c r="AA8" i="5"/>
  <c r="AC8" i="5" s="1"/>
  <c r="Y8" i="5"/>
  <c r="S8" i="5"/>
  <c r="R8" i="5"/>
  <c r="U8" i="5" s="1"/>
  <c r="L8" i="5"/>
  <c r="AC60" i="5" l="1"/>
  <c r="AB42" i="5"/>
  <c r="AD43" i="5" s="1"/>
  <c r="AB49" i="5"/>
  <c r="AD49" i="5" s="1"/>
  <c r="AB63" i="5"/>
  <c r="AD64" i="5" s="1"/>
  <c r="AB70" i="5"/>
  <c r="AD70" i="5" s="1"/>
  <c r="AB80" i="5"/>
  <c r="AD80" i="5" s="1"/>
  <c r="AB89" i="5"/>
  <c r="AD90" i="5" s="1"/>
  <c r="AB47" i="5"/>
  <c r="AD47" i="5" s="1"/>
  <c r="AB56" i="5"/>
  <c r="AD57" i="5" s="1"/>
  <c r="AB61" i="5"/>
  <c r="AD62" i="5" s="1"/>
  <c r="AB68" i="5"/>
  <c r="AD68" i="5" s="1"/>
  <c r="AB87" i="5"/>
  <c r="AD88" i="5" s="1"/>
  <c r="AU34" i="5"/>
  <c r="AU41" i="5"/>
  <c r="AR38" i="5"/>
  <c r="AB15" i="5"/>
  <c r="AD15" i="5" s="1"/>
  <c r="AB23" i="5"/>
  <c r="AD23" i="5" s="1"/>
  <c r="AB11" i="5"/>
  <c r="AD11" i="5" s="1"/>
  <c r="AB35" i="5"/>
  <c r="AD35" i="5" s="1"/>
  <c r="AC24" i="5"/>
  <c r="AB9" i="5"/>
  <c r="AD9" i="5" s="1"/>
  <c r="U13" i="5"/>
  <c r="U41" i="5"/>
  <c r="U34" i="5"/>
  <c r="AB27" i="5"/>
  <c r="AD27" i="5" s="1"/>
  <c r="U38" i="5"/>
  <c r="AU38" i="5"/>
  <c r="AU13" i="5"/>
  <c r="AC18" i="5"/>
  <c r="AB17" i="5"/>
  <c r="AD17" i="5" s="1"/>
  <c r="AB31" i="5"/>
  <c r="AD31" i="5" s="1"/>
  <c r="AD41" i="5"/>
  <c r="U21" i="5"/>
  <c r="AB29" i="5"/>
  <c r="AD29" i="5" s="1"/>
  <c r="AC32" i="5"/>
  <c r="AB19" i="5"/>
  <c r="AD19" i="5" s="1"/>
  <c r="AB20" i="5"/>
  <c r="AD21" i="5" s="1"/>
  <c r="AB39" i="5"/>
  <c r="AD39" i="5" s="1"/>
  <c r="AB12" i="5"/>
  <c r="AD13" i="5" s="1"/>
  <c r="AR21" i="5"/>
  <c r="AB10" i="5"/>
  <c r="AD10" i="5" s="1"/>
  <c r="AB16" i="5"/>
  <c r="AD16" i="5" s="1"/>
  <c r="AB22" i="5"/>
  <c r="AD22" i="5" s="1"/>
  <c r="AB30" i="5"/>
  <c r="AD30" i="5" s="1"/>
  <c r="AB33" i="5"/>
  <c r="AD34" i="5" s="1"/>
  <c r="AB36" i="5"/>
  <c r="AD36" i="5" s="1"/>
  <c r="AC41" i="5"/>
  <c r="AB8" i="5"/>
  <c r="AD8" i="5" s="1"/>
  <c r="AB14" i="5"/>
  <c r="AD14" i="5" s="1"/>
  <c r="AB28" i="5"/>
  <c r="AD28" i="5" s="1"/>
  <c r="AB37" i="5"/>
  <c r="AD38" i="5" s="1"/>
  <c r="AB26" i="5"/>
  <c r="AD26" i="5" s="1"/>
  <c r="AB25" i="5"/>
  <c r="AD2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Rose, Shanna Lynn</author>
  </authors>
  <commentList>
    <comment ref="AH9" authorId="0" shapeId="0" xr:uid="{C07DA496-3069-4BD9-A9A1-29F44E3456BB}">
      <text>
        <r>
          <rPr>
            <b/>
            <sz val="9"/>
            <color indexed="81"/>
            <rFont val="Tahoma"/>
            <family val="2"/>
          </rPr>
          <t>Rose, Shanna Lynn:</t>
        </r>
        <r>
          <rPr>
            <sz val="9"/>
            <color indexed="81"/>
            <rFont val="Tahoma"/>
            <family val="2"/>
          </rPr>
          <t xml:space="preserve">
The data summary says 0.07 ng/L, but the PRL is &lt;MDL. PRL = 0.06 ng/L, not 0.006.
Using 0.07 for loads calcs. Will ask Jen about this.
-10/17/18</t>
        </r>
      </text>
    </comment>
    <comment ref="N13" authorId="0" shapeId="0" xr:uid="{7ED5CC06-6E25-4705-8FD3-9DE8408F00C3}">
      <text>
        <r>
          <rPr>
            <b/>
            <sz val="9"/>
            <color indexed="81"/>
            <rFont val="Tahoma"/>
            <family val="2"/>
          </rPr>
          <t>Rose, Shanna Lynn:</t>
        </r>
        <r>
          <rPr>
            <sz val="9"/>
            <color indexed="81"/>
            <rFont val="Tahoma"/>
            <family val="2"/>
          </rPr>
          <t xml:space="preserve">
Add SBQ-291 to field comments in NWIS.
-10/16/18</t>
        </r>
      </text>
    </comment>
    <comment ref="AE36" authorId="0" shapeId="0" xr:uid="{54A7B5D3-9A7A-4CB9-B500-0E9F53CD9C21}">
      <text>
        <r>
          <rPr>
            <b/>
            <sz val="9"/>
            <color indexed="81"/>
            <rFont val="Tahoma"/>
            <family val="2"/>
          </rPr>
          <t>Rose, Shanna Lynn:</t>
        </r>
        <r>
          <rPr>
            <sz val="9"/>
            <color indexed="81"/>
            <rFont val="Tahoma"/>
            <family val="2"/>
          </rPr>
          <t xml:space="preserve">
Menlo DS says 1.5 ng/L variability
-10/17/18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Rose, Shanna Lynn</author>
  </authors>
  <commentList>
    <comment ref="N9" authorId="0" shapeId="0" xr:uid="{173EFE08-583F-4009-A35E-ADBB6A29ACBA}">
      <text>
        <r>
          <rPr>
            <b/>
            <sz val="9"/>
            <color indexed="81"/>
            <rFont val="Tahoma"/>
            <family val="2"/>
          </rPr>
          <t>Rose, Shanna Lynn:</t>
        </r>
        <r>
          <rPr>
            <sz val="9"/>
            <color indexed="81"/>
            <rFont val="Tahoma"/>
            <family val="2"/>
          </rPr>
          <t xml:space="preserve">
Make "SBQ-288 (SBW-289)" in NWIS field comments.
-10/11/18</t>
        </r>
      </text>
    </comment>
    <comment ref="O9" authorId="0" shapeId="0" xr:uid="{1C7692C9-8576-4990-AAB6-E2F6A447486A}">
      <text>
        <r>
          <rPr>
            <b/>
            <sz val="9"/>
            <color indexed="81"/>
            <rFont val="Tahoma"/>
            <family val="2"/>
          </rPr>
          <t>Rose, Shanna Lynn:</t>
        </r>
        <r>
          <rPr>
            <sz val="9"/>
            <color indexed="81"/>
            <rFont val="Tahoma"/>
            <family val="2"/>
          </rPr>
          <t xml:space="preserve">
There was not a North Weir sample for this date.
-10/11/18</t>
        </r>
      </text>
    </comment>
    <comment ref="AE10" authorId="0" shapeId="0" xr:uid="{68D69946-6A11-44D9-9706-7636783A7FB5}">
      <text>
        <r>
          <rPr>
            <b/>
            <sz val="9"/>
            <color indexed="81"/>
            <rFont val="Tahoma"/>
            <family val="2"/>
          </rPr>
          <t>Rose, Shanna Lynn:</t>
        </r>
        <r>
          <rPr>
            <sz val="9"/>
            <color indexed="81"/>
            <rFont val="Tahoma"/>
            <family val="2"/>
          </rPr>
          <t xml:space="preserve">
Said &lt;0.006t in NWIS, but is 0.104 on Menlo Data Summary.
Check with Jen Agee.
-10/11/18
Jen said 0.104 ng/L is correct, but it was flagged &lt;MDL at the detector. 
I'm not sure what to do with that. Change in NWIS? Is it fine in NWIS? Need to check with Kathryn or Tricia before changing lab values??
Ask Charlie.
-10/15/18</t>
        </r>
      </text>
    </comment>
    <comment ref="AE16" authorId="0" shapeId="0" xr:uid="{CB6E244B-203F-4DE5-8394-CD961F1A4FA5}">
      <text>
        <r>
          <rPr>
            <b/>
            <sz val="9"/>
            <color indexed="81"/>
            <rFont val="Tahoma"/>
            <family val="2"/>
          </rPr>
          <t>Rose, Shanna Lynn:</t>
        </r>
        <r>
          <rPr>
            <sz val="9"/>
            <color indexed="81"/>
            <rFont val="Tahoma"/>
            <family val="2"/>
          </rPr>
          <t xml:space="preserve">
Is 0.303 in NWIS, but the Menlo Data Summary says 0.320.
Check with Jen Agee.
-10/11/18
Jen says 0.303 ng/L is correct.
0.320 is the average with the ADUP.
-10/15/18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Rose, Shanna Lynn</author>
  </authors>
  <commentList>
    <comment ref="AI9" authorId="0" shapeId="0" xr:uid="{FAF5C134-8034-481D-B0A8-288091C3B798}">
      <text>
        <r>
          <rPr>
            <b/>
            <sz val="9"/>
            <color indexed="81"/>
            <rFont val="Tahoma"/>
            <family val="2"/>
          </rPr>
          <t>Rose, Shanna Lynn:</t>
        </r>
        <r>
          <rPr>
            <sz val="9"/>
            <color indexed="81"/>
            <rFont val="Tahoma"/>
            <family val="2"/>
          </rPr>
          <t xml:space="preserve">
The data summary says 0.07 ng/L, but the PRL is &lt;MDL. PRL = 0.06 ng/L, not 0.006.
Using 0.07 for loads calcs. Will ask Jen about this.
-10/17/18</t>
        </r>
      </text>
    </comment>
    <comment ref="N13" authorId="0" shapeId="0" xr:uid="{2CDA20E8-4DDC-443E-A0A0-24E44E4EA52D}">
      <text>
        <r>
          <rPr>
            <b/>
            <sz val="9"/>
            <color indexed="81"/>
            <rFont val="Tahoma"/>
            <family val="2"/>
          </rPr>
          <t>Rose, Shanna Lynn:</t>
        </r>
        <r>
          <rPr>
            <sz val="9"/>
            <color indexed="81"/>
            <rFont val="Tahoma"/>
            <family val="2"/>
          </rPr>
          <t xml:space="preserve">
Add SBQ-291 to field comments in NWIS.
-10/16/18</t>
        </r>
      </text>
    </comment>
    <comment ref="AF36" authorId="0" shapeId="0" xr:uid="{6CBE59B8-6B78-4C6D-AAF5-C6869801B073}">
      <text>
        <r>
          <rPr>
            <b/>
            <sz val="9"/>
            <color indexed="81"/>
            <rFont val="Tahoma"/>
            <family val="2"/>
          </rPr>
          <t>Rose, Shanna Lynn:</t>
        </r>
        <r>
          <rPr>
            <sz val="9"/>
            <color indexed="81"/>
            <rFont val="Tahoma"/>
            <family val="2"/>
          </rPr>
          <t xml:space="preserve">
Menlo DS says 1.5 ng/L variability
-10/17/18</t>
        </r>
      </text>
    </comment>
    <comment ref="N43" authorId="0" shapeId="0" xr:uid="{5FEFF954-0396-4C85-8190-F55E6B9B726A}">
      <text>
        <r>
          <rPr>
            <b/>
            <sz val="9"/>
            <color indexed="81"/>
            <rFont val="Tahoma"/>
            <family val="2"/>
          </rPr>
          <t>Rose, Shanna Lynn:</t>
        </r>
        <r>
          <rPr>
            <sz val="9"/>
            <color indexed="81"/>
            <rFont val="Tahoma"/>
            <family val="2"/>
          </rPr>
          <t xml:space="preserve">
Make "SBQ-288 (SBW-289)" in NWIS field comments.
-10/11/18</t>
        </r>
      </text>
    </comment>
    <comment ref="O43" authorId="0" shapeId="0" xr:uid="{582C8086-A526-47D3-BEE1-D42FF76CB610}">
      <text>
        <r>
          <rPr>
            <b/>
            <sz val="9"/>
            <color indexed="81"/>
            <rFont val="Tahoma"/>
            <family val="2"/>
          </rPr>
          <t>Rose, Shanna Lynn:</t>
        </r>
        <r>
          <rPr>
            <sz val="9"/>
            <color indexed="81"/>
            <rFont val="Tahoma"/>
            <family val="2"/>
          </rPr>
          <t xml:space="preserve">
There was not a North Weir sample for this date.
-10/11/18</t>
        </r>
      </text>
    </comment>
    <comment ref="AI44" authorId="0" shapeId="0" xr:uid="{E089D258-DC8D-4435-954C-93C0FE7F79D9}">
      <text>
        <r>
          <rPr>
            <b/>
            <sz val="9"/>
            <color indexed="81"/>
            <rFont val="Tahoma"/>
            <family val="2"/>
          </rPr>
          <t>Rose, Shanna Lynn:</t>
        </r>
        <r>
          <rPr>
            <sz val="9"/>
            <color indexed="81"/>
            <rFont val="Tahoma"/>
            <family val="2"/>
          </rPr>
          <t xml:space="preserve">
Said &lt;0.006t in NWIS, but is 0.104 on Menlo Data Summary.
Check with Jen Agee.
-10/11/18
Jen said 0.104 ng/L is correct, but it was flagged &lt;MDL at the detector. 
I'm not sure what to do with that. Change in NWIS? Is it fine in NWIS? Need to check with Kathryn or Tricia before changing lab values??
Ask Charlie.
-10/15/18</t>
        </r>
      </text>
    </comment>
    <comment ref="AI50" authorId="0" shapeId="0" xr:uid="{2D663542-21D9-4087-9577-E1E1B9E15161}">
      <text>
        <r>
          <rPr>
            <b/>
            <sz val="9"/>
            <color indexed="81"/>
            <rFont val="Tahoma"/>
            <family val="2"/>
          </rPr>
          <t>Rose, Shanna Lynn:</t>
        </r>
        <r>
          <rPr>
            <sz val="9"/>
            <color indexed="81"/>
            <rFont val="Tahoma"/>
            <family val="2"/>
          </rPr>
          <t xml:space="preserve">
Is 0.303 in NWIS, but the Menlo Data Summary says 0.320.
Check with Jen Agee.
-10/11/18
Jen says 0.303 ng/L is correct.
0.320 is the average with the ADUP.
-10/15/18</t>
        </r>
      </text>
    </comment>
  </commentList>
</comments>
</file>

<file path=xl/sharedStrings.xml><?xml version="1.0" encoding="utf-8"?>
<sst xmlns="http://schemas.openxmlformats.org/spreadsheetml/2006/main" count="10136" uniqueCount="867">
  <si>
    <t>CCSB wq data for the Outlet. WS and WSQ. All dates, all projects.- slrose, 10/16/18</t>
  </si>
  <si>
    <t>From Menlo Park Data Summary for CCSB, version 25_05.04.18</t>
  </si>
  <si>
    <t>[I, Internal-use only; U, Unrestricted; --, no data; 01, Standard data base for this site.; 04, Quality Assurance Data Base; WS, Surface water; WSQ, QC sample - Surface water; &lt;, less than; A, average; E, estimated; S, most probable value; 7, Replicate; 9, Regular; PDT, Pacific Daylight Time; PST, Pacific Standard Time; *, sample was warm when received; @, holding time exceeded; b, value extrapolated at low end; c, see result comment; d, sample was diluted; n, below the reporting level but at or above the detection level; o, result determined by alternate method; t, below the detection level;]</t>
  </si>
  <si>
    <t>From CAWSC BioLab query</t>
  </si>
  <si>
    <t>16 params for loadest + avg time</t>
  </si>
  <si>
    <t>From NWIS</t>
  </si>
  <si>
    <t>MDL: 0.5</t>
  </si>
  <si>
    <t>MDL: 0.10</t>
  </si>
  <si>
    <t>MDL: 0.006</t>
  </si>
  <si>
    <t>MDL: 0.12</t>
  </si>
  <si>
    <t>Data base number</t>
  </si>
  <si>
    <t>Record number</t>
  </si>
  <si>
    <t>Project code</t>
  </si>
  <si>
    <t>Analysis status code</t>
  </si>
  <si>
    <t>Medium code</t>
  </si>
  <si>
    <t>Sample type code</t>
  </si>
  <si>
    <t>Station number</t>
  </si>
  <si>
    <t>Station name</t>
  </si>
  <si>
    <t>Date</t>
  </si>
  <si>
    <t>Sample start time</t>
  </si>
  <si>
    <t>CCSB Time with ":"</t>
  </si>
  <si>
    <t>Avg Time for Avg Inst Flow</t>
  </si>
  <si>
    <t>Sample time datum</t>
  </si>
  <si>
    <t>CCSB Field ID</t>
  </si>
  <si>
    <t>Discharge, instantaneous, cubic feet per second</t>
  </si>
  <si>
    <t>Suspended sediment concentration, milligrams per liter</t>
  </si>
  <si>
    <t>Avg value per day</t>
  </si>
  <si>
    <t>Suspended sediment, sieve diameter, percent smaller than 0.0625 millimeters</t>
  </si>
  <si>
    <t>Mercury, suspended sediment, total, nanograms per liter</t>
  </si>
  <si>
    <t>Mercury, water, filtered, nanograms per liter</t>
  </si>
  <si>
    <t>Methylmercury, suspended sediment, total, nanograms per liter</t>
  </si>
  <si>
    <t>Methylmercury, water, filtered, recoverable, nanograms per liter</t>
  </si>
  <si>
    <t>Reactive divalent inorganic mercury (Hg(II)R), suspended sediment, nanogram per liter</t>
  </si>
  <si>
    <t>Chloride, water, filtered, milligrams per liter</t>
  </si>
  <si>
    <t>Sulfate, water, filtered, milligrams per liter</t>
  </si>
  <si>
    <t>Alkalinity, water, filtered, fixed endpoint (pH 4.5) titration, laboratory, milligrams per liter as calcium carbonate</t>
  </si>
  <si>
    <t>Turbidity, water, unfiltered, monochrome near infra-red LED light, 780-900 nm, detection angle 90 +-2.5 degrees, formazin nephelometric units (FNU)</t>
  </si>
  <si>
    <t>Suspended solids, water, unfiltered, milligrams per liter</t>
  </si>
  <si>
    <t>Field sample comment</t>
  </si>
  <si>
    <t>Lab sample comment</t>
  </si>
  <si>
    <t>Sampling depth, feet</t>
  </si>
  <si>
    <t>Stream width, feet</t>
  </si>
  <si>
    <t>Location in cross section, distance from left bank looking downstream, feet</t>
  </si>
  <si>
    <t>Temperature, water, degrees Celsius</t>
  </si>
  <si>
    <t>Temperature, air, degrees Celsius</t>
  </si>
  <si>
    <t>Barometric pressure, millimeters of mercury</t>
  </si>
  <si>
    <t>Project number</t>
  </si>
  <si>
    <t>Wind speed, miles per hour</t>
  </si>
  <si>
    <t>Weather, World Meteorological Organization (WMO) code</t>
  </si>
  <si>
    <t>Number of sampling points, count</t>
  </si>
  <si>
    <t>Mean depth of stream, feet</t>
  </si>
  <si>
    <t>Gage height, feet</t>
  </si>
  <si>
    <t>Specific conductance, water, unfiltered, microsiemens per centimeter at 25 degrees Celsius</t>
  </si>
  <si>
    <t>Dissolved oxygen, water, unfiltered, milligrams per liter</t>
  </si>
  <si>
    <t>pH, water, unfiltered, field, standard units</t>
  </si>
  <si>
    <t>Ammonia (NH3 + NH4+), water, filtered, milligrams per liter as nitrogen</t>
  </si>
  <si>
    <t>Nitrite, water, filtered, milligrams per liter as nitrogen</t>
  </si>
  <si>
    <t>Ammonia plus organic nitrogen, water, filtered, milligrams per liter as nitrogen</t>
  </si>
  <si>
    <t>Ammonia plus organic nitrogen, water, unfiltered, milligrams per liter as nitrogen</t>
  </si>
  <si>
    <t>Nitrate plus nitrite, water, filtered, milligrams per liter as nitrogen</t>
  </si>
  <si>
    <t>Phosphorus, water, unfiltered, milligrams per liter as phosphorus</t>
  </si>
  <si>
    <t>Phosphorus, water, filtered, milligrams per liter as phosphorus</t>
  </si>
  <si>
    <t>Orthophosphate, water, filtered, milligrams per liter as phosphorus</t>
  </si>
  <si>
    <t>Organic carbon, water, filtered, milligrams per liter</t>
  </si>
  <si>
    <t>Inorganic carbon, suspended sediment, total, milligrams per liter</t>
  </si>
  <si>
    <t>Organic carbon, suspended sediment, total, milligrams per liter</t>
  </si>
  <si>
    <t>Carbon [inorganic plus organic], suspended sediment, total, milligrams per liter</t>
  </si>
  <si>
    <t>Oil and grease, severity, code</t>
  </si>
  <si>
    <t>Suds or foam, severity, code</t>
  </si>
  <si>
    <t>Floating garbage, severity, code</t>
  </si>
  <si>
    <t>Floating algae mats, severity, code</t>
  </si>
  <si>
    <t>Odor, atmospheric, severity, code</t>
  </si>
  <si>
    <t>Dead fish, severity, code</t>
  </si>
  <si>
    <t>Floating debris, severity, code</t>
  </si>
  <si>
    <t>Turbidity, severity, code</t>
  </si>
  <si>
    <t>Alkalinity, water, filtered, Gran titration, field, milligrams per liter as calcium carbonate</t>
  </si>
  <si>
    <t>Particulate nitrogen, suspended in water, milligrams per liter</t>
  </si>
  <si>
    <t>Site visit purpose, code</t>
  </si>
  <si>
    <t>Methylmercury, water, unfiltered, recoverable, nanograms per liter</t>
  </si>
  <si>
    <t>Mercury, water, unfiltered, nanograms per liter</t>
  </si>
  <si>
    <t>Pheophytin a, phytoplankton, micrograms per liter</t>
  </si>
  <si>
    <t>Total nitrogen [nitrate + nitrite + ammonia + organic-N], water, filtered, analytically determined, milligrams per liter</t>
  </si>
  <si>
    <t>Turbidity, water, unfiltered, broad band light source (400-680 nm), detection angle 90 +-30 degrees to incident light, nephelometric turbidity units (NTU)</t>
  </si>
  <si>
    <t>Turbidity, water, unfiltered, broad band light source (400-680 nm), detectors at multiple angles including 90 +-30 degrees, ratiometric correction, NTRU</t>
  </si>
  <si>
    <t>Chlorophyll a, phytoplankton, chromatographic-fluorometric method, micrograms per liter</t>
  </si>
  <si>
    <t>Sample purpose, code</t>
  </si>
  <si>
    <t>Number of days since last precipitation event</t>
  </si>
  <si>
    <t>Sample location, relative to right bank, looking downstream, feet</t>
  </si>
  <si>
    <t>Sample location, distance downstream, feet</t>
  </si>
  <si>
    <t>Sampler nozzle material, code</t>
  </si>
  <si>
    <t>Sampler nozzle diameter, code</t>
  </si>
  <si>
    <t>Velocity at point in stream, feet per second</t>
  </si>
  <si>
    <t>Sampling method, code</t>
  </si>
  <si>
    <t>Sampler type, code</t>
  </si>
  <si>
    <t>Sample splitter type, field, code</t>
  </si>
  <si>
    <t>Bottle or bag sampler material (construction), code</t>
  </si>
  <si>
    <t>Specific conductance, water, unfiltered, laboratory, microsiemens per centimeter at 25 degrees Celsius</t>
  </si>
  <si>
    <t>Type of replicate, code</t>
  </si>
  <si>
    <t>Type of quality assurance data associated with sample, code</t>
  </si>
  <si>
    <t>Set number, NWQL labcode 0113</t>
  </si>
  <si>
    <t>Set number, NWQL labcode 0305</t>
  </si>
  <si>
    <t>AQUARIUS</t>
  </si>
  <si>
    <t>cfs</t>
  </si>
  <si>
    <t>(80154)</t>
  </si>
  <si>
    <t>mg/L</t>
  </si>
  <si>
    <t>(70331)</t>
  </si>
  <si>
    <t>(62976)</t>
  </si>
  <si>
    <t>(50287)</t>
  </si>
  <si>
    <t>(62977)</t>
  </si>
  <si>
    <t>(50285)</t>
  </si>
  <si>
    <t>(52667)</t>
  </si>
  <si>
    <t>ng/L</t>
  </si>
  <si>
    <t>(00940)</t>
  </si>
  <si>
    <t>(00945)</t>
  </si>
  <si>
    <t>(29801)</t>
  </si>
  <si>
    <t>mg/L as CaCO3</t>
  </si>
  <si>
    <t>(63680)</t>
  </si>
  <si>
    <t>(00530)</t>
  </si>
  <si>
    <t>(00003)</t>
  </si>
  <si>
    <t>(00004)</t>
  </si>
  <si>
    <t>(00009)</t>
  </si>
  <si>
    <t>(00010)</t>
  </si>
  <si>
    <t>(00020)</t>
  </si>
  <si>
    <t>(00025)</t>
  </si>
  <si>
    <t>(00029)</t>
  </si>
  <si>
    <t>(00035)</t>
  </si>
  <si>
    <t>(00041)</t>
  </si>
  <si>
    <t>(00061)</t>
  </si>
  <si>
    <t>(00063)</t>
  </si>
  <si>
    <t>(00064)</t>
  </si>
  <si>
    <t>(00065)</t>
  </si>
  <si>
    <t>(00095)</t>
  </si>
  <si>
    <t>(00300)</t>
  </si>
  <si>
    <t>(00400)</t>
  </si>
  <si>
    <t>(00608)</t>
  </si>
  <si>
    <t>(00613)</t>
  </si>
  <si>
    <t>(00623)</t>
  </si>
  <si>
    <t>(00625)</t>
  </si>
  <si>
    <t>(00631)</t>
  </si>
  <si>
    <t>(00665)</t>
  </si>
  <si>
    <t>(00666)</t>
  </si>
  <si>
    <t>(00671)</t>
  </si>
  <si>
    <t>(00681)</t>
  </si>
  <si>
    <t>(00688)</t>
  </si>
  <si>
    <t>(00689)</t>
  </si>
  <si>
    <t>(00694)</t>
  </si>
  <si>
    <t>(01300)</t>
  </si>
  <si>
    <t>(01305)</t>
  </si>
  <si>
    <t>(01320)</t>
  </si>
  <si>
    <t>(01325)</t>
  </si>
  <si>
    <t>(01330)</t>
  </si>
  <si>
    <t>(01340)</t>
  </si>
  <si>
    <t>(01345)</t>
  </si>
  <si>
    <t>(01350)</t>
  </si>
  <si>
    <t>(29802)</t>
  </si>
  <si>
    <t>(49570)</t>
  </si>
  <si>
    <t>(50280)</t>
  </si>
  <si>
    <t>(50284)</t>
  </si>
  <si>
    <t>(50286)</t>
  </si>
  <si>
    <t>(62360)</t>
  </si>
  <si>
    <t>(62854)</t>
  </si>
  <si>
    <t>(63675)</t>
  </si>
  <si>
    <t>(63676)</t>
  </si>
  <si>
    <t>(70953)</t>
  </si>
  <si>
    <t>(71999)</t>
  </si>
  <si>
    <t>(72053)</t>
  </si>
  <si>
    <t>(72103)</t>
  </si>
  <si>
    <t>(72104)</t>
  </si>
  <si>
    <t>(72219)</t>
  </si>
  <si>
    <t>(72220)</t>
  </si>
  <si>
    <t>(81904)</t>
  </si>
  <si>
    <t>(82398)</t>
  </si>
  <si>
    <t>(84164)</t>
  </si>
  <si>
    <t>(84171)</t>
  </si>
  <si>
    <t>(84182)</t>
  </si>
  <si>
    <t>(90095)</t>
  </si>
  <si>
    <t>(99105)</t>
  </si>
  <si>
    <t>(99111)</t>
  </si>
  <si>
    <t>(99630)</t>
  </si>
  <si>
    <t>(99660)</t>
  </si>
  <si>
    <t xml:space="preserve">Inst. Flow (P00061) Outflow Data </t>
  </si>
  <si>
    <t>Inst. Flow (P00061) S.Weir Data</t>
  </si>
  <si>
    <t xml:space="preserve">Inst. Flow (P00061) Combined </t>
  </si>
  <si>
    <t>Avg Inst Flow per Day, Outflow Only</t>
  </si>
  <si>
    <t>Avg Inst Flow per Day, Combined</t>
  </si>
  <si>
    <t>Daily Flow (P0060) Outflow Data</t>
  </si>
  <si>
    <t>Daily Flow</t>
  </si>
  <si>
    <t>SSC</t>
  </si>
  <si>
    <t xml:space="preserve">SSC    </t>
  </si>
  <si>
    <t>% fines</t>
  </si>
  <si>
    <t>Silt + Clay</t>
  </si>
  <si>
    <t>Sand</t>
  </si>
  <si>
    <t>pTHg</t>
  </si>
  <si>
    <t>fTHg</t>
  </si>
  <si>
    <t>QA</t>
  </si>
  <si>
    <t>wwTHG</t>
  </si>
  <si>
    <t>pMeHg</t>
  </si>
  <si>
    <t>fMeHg</t>
  </si>
  <si>
    <t>wwMeHg</t>
  </si>
  <si>
    <t>pRHg</t>
  </si>
  <si>
    <t>wwTHg</t>
  </si>
  <si>
    <t>Chloride</t>
  </si>
  <si>
    <t>Sulfate</t>
  </si>
  <si>
    <t>Alkalinity</t>
  </si>
  <si>
    <t>DOC</t>
  </si>
  <si>
    <t xml:space="preserve">Chloride </t>
  </si>
  <si>
    <t xml:space="preserve">Sulfate </t>
  </si>
  <si>
    <t xml:space="preserve">Alkalinity </t>
  </si>
  <si>
    <t>01</t>
  </si>
  <si>
    <t>01601652</t>
  </si>
  <si>
    <t>00ED2CA00</t>
  </si>
  <si>
    <t>U</t>
  </si>
  <si>
    <t>WS</t>
  </si>
  <si>
    <t>9</t>
  </si>
  <si>
    <t>11452900</t>
  </si>
  <si>
    <t>CACHE C OUTFLOW FROM SETTLING BASIN NR WOODLAND CA</t>
  </si>
  <si>
    <t>01/20/2016</t>
  </si>
  <si>
    <t>1330</t>
  </si>
  <si>
    <t>PST</t>
  </si>
  <si>
    <t>SBW-284</t>
  </si>
  <si>
    <t>A</t>
  </si>
  <si>
    <t>@c</t>
  </si>
  <si>
    <t>210</t>
  </si>
  <si>
    <t>A179</t>
  </si>
  <si>
    <t>--</t>
  </si>
  <si>
    <t>60.0</t>
  </si>
  <si>
    <t>12.0</t>
  </si>
  <si>
    <t>Cloudy</t>
  </si>
  <si>
    <t>2</t>
  </si>
  <si>
    <t>402</t>
  </si>
  <si>
    <t>9.5</t>
  </si>
  <si>
    <t>7.7</t>
  </si>
  <si>
    <t>Moderate</t>
  </si>
  <si>
    <t>Storm hydrograph SW</t>
  </si>
  <si>
    <t>Routine</t>
  </si>
  <si>
    <t>3.00</t>
  </si>
  <si>
    <t>Multiple verticals</t>
  </si>
  <si>
    <t>Open-Mouth Bottle</t>
  </si>
  <si>
    <t>CS FP 14L US SS-1</t>
  </si>
  <si>
    <t>Other</t>
  </si>
  <si>
    <t>01601650</t>
  </si>
  <si>
    <t>01/23/2016</t>
  </si>
  <si>
    <t>1100</t>
  </si>
  <si>
    <t>SBW-286</t>
  </si>
  <si>
    <t>&lt;,t</t>
  </si>
  <si>
    <t>74</t>
  </si>
  <si>
    <t>A57.4</t>
  </si>
  <si>
    <t>11.1</t>
  </si>
  <si>
    <t>Drizzle</t>
  </si>
  <si>
    <t>436</t>
  </si>
  <si>
    <t>7.8</t>
  </si>
  <si>
    <t>7.4</t>
  </si>
  <si>
    <t>1</t>
  </si>
  <si>
    <t>01601649</t>
  </si>
  <si>
    <t>01/24/2016</t>
  </si>
  <si>
    <t>0840</t>
  </si>
  <si>
    <t>SBW-287</t>
  </si>
  <si>
    <t>&lt;</t>
  </si>
  <si>
    <t>44</t>
  </si>
  <si>
    <t>A32.5</t>
  </si>
  <si>
    <t>10.8</t>
  </si>
  <si>
    <t>481</t>
  </si>
  <si>
    <t>8.0</t>
  </si>
  <si>
    <t>01601647</t>
  </si>
  <si>
    <t>02/02/2016</t>
  </si>
  <si>
    <t>1500</t>
  </si>
  <si>
    <t>SBW-290</t>
  </si>
  <si>
    <t>76</t>
  </si>
  <si>
    <t>A78</t>
  </si>
  <si>
    <t>8.5</t>
  </si>
  <si>
    <t>540</t>
  </si>
  <si>
    <t>11.3</t>
  </si>
  <si>
    <t>01601646</t>
  </si>
  <si>
    <t>7</t>
  </si>
  <si>
    <t>02/03/2016</t>
  </si>
  <si>
    <t>1400</t>
  </si>
  <si>
    <t>SBW-291</t>
  </si>
  <si>
    <t>78</t>
  </si>
  <si>
    <t>A81.0</t>
  </si>
  <si>
    <t>530</t>
  </si>
  <si>
    <t>10.5</t>
  </si>
  <si>
    <t>7.9</t>
  </si>
  <si>
    <t>Sequential</t>
  </si>
  <si>
    <t>Replicate sample</t>
  </si>
  <si>
    <t>04</t>
  </si>
  <si>
    <t>01600428</t>
  </si>
  <si>
    <t>I</t>
  </si>
  <si>
    <t>WSQ</t>
  </si>
  <si>
    <t>1401</t>
  </si>
  <si>
    <t>SBQ-291</t>
  </si>
  <si>
    <t>A80</t>
  </si>
  <si>
    <t>SBW-292: Replicate</t>
  </si>
  <si>
    <t>A-0420056 Replicate</t>
  </si>
  <si>
    <t>Quality assurance</t>
  </si>
  <si>
    <t>01601645</t>
  </si>
  <si>
    <t>02/04/2016</t>
  </si>
  <si>
    <t>1240</t>
  </si>
  <si>
    <t>SBW-293</t>
  </si>
  <si>
    <t>A224</t>
  </si>
  <si>
    <t>9.4</t>
  </si>
  <si>
    <t>Cloudless</t>
  </si>
  <si>
    <t>557</t>
  </si>
  <si>
    <t>9.8</t>
  </si>
  <si>
    <t>01602320</t>
  </si>
  <si>
    <t>03/07/2016</t>
  </si>
  <si>
    <t>1340</t>
  </si>
  <si>
    <t>SBW-295</t>
  </si>
  <si>
    <t>En</t>
  </si>
  <si>
    <t>1,120</t>
  </si>
  <si>
    <t>A800</t>
  </si>
  <si>
    <t>SBW-295: Composite of 1 container.</t>
  </si>
  <si>
    <t>L-0710164 Added Cl &amp; SO4 per S. Rose.  KB 6/22/16</t>
  </si>
  <si>
    <t>80.0</t>
  </si>
  <si>
    <t>12.8</t>
  </si>
  <si>
    <t>Slt drizzle inr</t>
  </si>
  <si>
    <t>435</t>
  </si>
  <si>
    <t>8.6</t>
  </si>
  <si>
    <t>7.6</t>
  </si>
  <si>
    <t>01602322</t>
  </si>
  <si>
    <t>03/08/2016</t>
  </si>
  <si>
    <t>1420</t>
  </si>
  <si>
    <t>14:20</t>
  </si>
  <si>
    <t>SBW-298</t>
  </si>
  <si>
    <t>780</t>
  </si>
  <si>
    <t>L-0740001 Added Cl &amp; SO4 per S. Rose.  KB 6/22/16</t>
  </si>
  <si>
    <t>11.7</t>
  </si>
  <si>
    <t>349</t>
  </si>
  <si>
    <t>9.0</t>
  </si>
  <si>
    <t>Blank</t>
  </si>
  <si>
    <t>01602323</t>
  </si>
  <si>
    <t>03/09/2016</t>
  </si>
  <si>
    <t>SBW-299</t>
  </si>
  <si>
    <t>390</t>
  </si>
  <si>
    <t>A275</t>
  </si>
  <si>
    <t>SBW-299: Composite of 1 container.</t>
  </si>
  <si>
    <t>348</t>
  </si>
  <si>
    <t>9.3</t>
  </si>
  <si>
    <t>01602324</t>
  </si>
  <si>
    <t>03/10/2016</t>
  </si>
  <si>
    <t>1540</t>
  </si>
  <si>
    <t>SBW-300</t>
  </si>
  <si>
    <t>170</t>
  </si>
  <si>
    <t>A124.7</t>
  </si>
  <si>
    <t>SBW-300: Composite of 1 container.</t>
  </si>
  <si>
    <t>12.9</t>
  </si>
  <si>
    <t>761</t>
  </si>
  <si>
    <t>Moderate rain cont</t>
  </si>
  <si>
    <t>392</t>
  </si>
  <si>
    <t>7.5</t>
  </si>
  <si>
    <t>Mild</t>
  </si>
  <si>
    <t>01602325</t>
  </si>
  <si>
    <t>03/12/2016</t>
  </si>
  <si>
    <t>SBW-307</t>
  </si>
  <si>
    <t>560</t>
  </si>
  <si>
    <t>A556</t>
  </si>
  <si>
    <t>85.0</t>
  </si>
  <si>
    <t>12.4</t>
  </si>
  <si>
    <t>315</t>
  </si>
  <si>
    <t>01602326</t>
  </si>
  <si>
    <t>03/13/2016</t>
  </si>
  <si>
    <t>1310</t>
  </si>
  <si>
    <t>PDT</t>
  </si>
  <si>
    <t>SBW-311</t>
  </si>
  <si>
    <t>350</t>
  </si>
  <si>
    <t>A352</t>
  </si>
  <si>
    <t>11.8</t>
  </si>
  <si>
    <t>290</t>
  </si>
  <si>
    <t>Extreme high flow SW</t>
  </si>
  <si>
    <t>01600575</t>
  </si>
  <si>
    <t>1311</t>
  </si>
  <si>
    <t>SBQ-311</t>
  </si>
  <si>
    <t>A364</t>
  </si>
  <si>
    <t>SBQ-311: Replicate</t>
  </si>
  <si>
    <t>SW quality control</t>
  </si>
  <si>
    <t>No assoc QA data</t>
  </si>
  <si>
    <t>01602328</t>
  </si>
  <si>
    <t>03/14/2016</t>
  </si>
  <si>
    <t>SBW-314</t>
  </si>
  <si>
    <t>360</t>
  </si>
  <si>
    <t>A380</t>
  </si>
  <si>
    <t>95.0</t>
  </si>
  <si>
    <t>769</t>
  </si>
  <si>
    <t>319</t>
  </si>
  <si>
    <t>01602329</t>
  </si>
  <si>
    <t>03/15/2016</t>
  </si>
  <si>
    <t>1320</t>
  </si>
  <si>
    <t>SBW-317</t>
  </si>
  <si>
    <t>370</t>
  </si>
  <si>
    <t>A230</t>
  </si>
  <si>
    <t>SBW-317: Collected one jerrican at two points, about 12 ft from south and north banks; DWR also collecting at N.Weir, S.Weir, and Outlet.</t>
  </si>
  <si>
    <t>90.0</t>
  </si>
  <si>
    <t>13.2</t>
  </si>
  <si>
    <t>377</t>
  </si>
  <si>
    <t>9.6</t>
  </si>
  <si>
    <t>Fluoropolymer</t>
  </si>
  <si>
    <t>01602685</t>
  </si>
  <si>
    <t>03/17/2016</t>
  </si>
  <si>
    <t>SBW-321</t>
  </si>
  <si>
    <t>A233</t>
  </si>
  <si>
    <t>SBW-321: Sampled with PETG bottle 10 ft. from both right and left bank.</t>
  </si>
  <si>
    <t>14.9</t>
  </si>
  <si>
    <t>384</t>
  </si>
  <si>
    <t>9.1</t>
  </si>
  <si>
    <t>None</t>
  </si>
  <si>
    <t>3</t>
  </si>
  <si>
    <t>01603009</t>
  </si>
  <si>
    <t>04/06/2016</t>
  </si>
  <si>
    <t>1300</t>
  </si>
  <si>
    <t>SBW-322</t>
  </si>
  <si>
    <t>31</t>
  </si>
  <si>
    <t>A29.3</t>
  </si>
  <si>
    <t>A-1120050 SBW -322</t>
  </si>
  <si>
    <t>19.0</t>
  </si>
  <si>
    <t>764</t>
  </si>
  <si>
    <t>519</t>
  </si>
  <si>
    <t>8.1</t>
  </si>
  <si>
    <t>8.2</t>
  </si>
  <si>
    <t>Fixed frequency SW</t>
  </si>
  <si>
    <t>01701224</t>
  </si>
  <si>
    <t>12/15/2016</t>
  </si>
  <si>
    <t>1640</t>
  </si>
  <si>
    <t>SBW-328</t>
  </si>
  <si>
    <t>d</t>
  </si>
  <si>
    <t>19</t>
  </si>
  <si>
    <t>A14.46</t>
  </si>
  <si>
    <t>SBW-328: Sampler Bottle- 2L PETG</t>
  </si>
  <si>
    <t>40.0</t>
  </si>
  <si>
    <t>11.6</t>
  </si>
  <si>
    <t>754</t>
  </si>
  <si>
    <t>Hvy rain cont</t>
  </si>
  <si>
    <t>925</t>
  </si>
  <si>
    <t>9.2</t>
  </si>
  <si>
    <t>7.0</t>
  </si>
  <si>
    <t>01701219</t>
  </si>
  <si>
    <t>12/16/2016</t>
  </si>
  <si>
    <t>1720</t>
  </si>
  <si>
    <t>SBW-331</t>
  </si>
  <si>
    <t>160</t>
  </si>
  <si>
    <t>A212</t>
  </si>
  <si>
    <t>SBW-331: Sampler Bottle- 2L PETG</t>
  </si>
  <si>
    <t>6.2</t>
  </si>
  <si>
    <t>762</t>
  </si>
  <si>
    <t>620</t>
  </si>
  <si>
    <t>01701216</t>
  </si>
  <si>
    <t>12/17/2016</t>
  </si>
  <si>
    <t>1600</t>
  </si>
  <si>
    <t>SBW-334</t>
  </si>
  <si>
    <t>250</t>
  </si>
  <si>
    <t>A191</t>
  </si>
  <si>
    <t>SBW-334: Sampler Bottle- 2L PETG</t>
  </si>
  <si>
    <t>352</t>
  </si>
  <si>
    <t>01701662</t>
  </si>
  <si>
    <t>01/09/2017</t>
  </si>
  <si>
    <t>1750</t>
  </si>
  <si>
    <t>SBW-346</t>
  </si>
  <si>
    <t>1,400</t>
  </si>
  <si>
    <t>11.0</t>
  </si>
  <si>
    <t>763</t>
  </si>
  <si>
    <t>Rain</t>
  </si>
  <si>
    <t>213</t>
  </si>
  <si>
    <t>10.3</t>
  </si>
  <si>
    <t>Serious</t>
  </si>
  <si>
    <t>0.0</t>
  </si>
  <si>
    <t>01701663</t>
  </si>
  <si>
    <t>01/10/2017</t>
  </si>
  <si>
    <t>SBW-349</t>
  </si>
  <si>
    <t>A?</t>
  </si>
  <si>
    <t>510</t>
  </si>
  <si>
    <t>SBW-349: Sampler bottle- 2L PETG.</t>
  </si>
  <si>
    <t>10.9</t>
  </si>
  <si>
    <t>756</t>
  </si>
  <si>
    <t>283</t>
  </si>
  <si>
    <t>10.0</t>
  </si>
  <si>
    <t>Single vertical</t>
  </si>
  <si>
    <t>01701664</t>
  </si>
  <si>
    <t>01/11/2017</t>
  </si>
  <si>
    <t>SBW-354</t>
  </si>
  <si>
    <t>1,160</t>
  </si>
  <si>
    <t>SBW-354: Sampler bottle- 2L PETG.</t>
  </si>
  <si>
    <t>10.7</t>
  </si>
  <si>
    <t>760</t>
  </si>
  <si>
    <t>Partly cloudy</t>
  </si>
  <si>
    <t>204</t>
  </si>
  <si>
    <t>8.3</t>
  </si>
  <si>
    <t>01702290</t>
  </si>
  <si>
    <t>02/01/2017</t>
  </si>
  <si>
    <t>1410</t>
  </si>
  <si>
    <t>SBW-381</t>
  </si>
  <si>
    <t>69</t>
  </si>
  <si>
    <t>SBW-381: Sampler bottle- 2L PETG.</t>
  </si>
  <si>
    <t>8.9</t>
  </si>
  <si>
    <t>421</t>
  </si>
  <si>
    <t>11.5</t>
  </si>
  <si>
    <t>8.4</t>
  </si>
  <si>
    <t>01702440</t>
  </si>
  <si>
    <t>02/08/2017</t>
  </si>
  <si>
    <t>1440</t>
  </si>
  <si>
    <t>SBW-388</t>
  </si>
  <si>
    <t>600</t>
  </si>
  <si>
    <t>SBW-388: Sampler bottle- 2L PETG.</t>
  </si>
  <si>
    <t>13.0</t>
  </si>
  <si>
    <t>E15.0</t>
  </si>
  <si>
    <t>234</t>
  </si>
  <si>
    <t>10.2</t>
  </si>
  <si>
    <t>Concurrent</t>
  </si>
  <si>
    <t>01700284</t>
  </si>
  <si>
    <t>1441</t>
  </si>
  <si>
    <t>SBQ-388</t>
  </si>
  <si>
    <t>SBQ-388: Replicate to SBW-388; Sampler bottle- 2L PETG.</t>
  </si>
  <si>
    <t>01702434</t>
  </si>
  <si>
    <t>02/10/2017</t>
  </si>
  <si>
    <t>1520</t>
  </si>
  <si>
    <t>SBW-393</t>
  </si>
  <si>
    <t>750</t>
  </si>
  <si>
    <t>SBW-393: Sampler bottle- 2L PETG; sampled only from south bank.</t>
  </si>
  <si>
    <t>266</t>
  </si>
  <si>
    <t>01703196</t>
  </si>
  <si>
    <t>02/21/2017</t>
  </si>
  <si>
    <t>1350</t>
  </si>
  <si>
    <t>SBW-398</t>
  </si>
  <si>
    <t>930</t>
  </si>
  <si>
    <t>SBW-398, Single Vertical</t>
  </si>
  <si>
    <t>767</t>
  </si>
  <si>
    <t>276</t>
  </si>
  <si>
    <t>SS BSV DI att strctr</t>
  </si>
  <si>
    <t>01705315</t>
  </si>
  <si>
    <t>03/16/2017</t>
  </si>
  <si>
    <t>SBW-403</t>
  </si>
  <si>
    <t>45</t>
  </si>
  <si>
    <t>SBW-403, Single Vertical</t>
  </si>
  <si>
    <t>16.0</t>
  </si>
  <si>
    <t>394</t>
  </si>
  <si>
    <t>01700692</t>
  </si>
  <si>
    <t>1641</t>
  </si>
  <si>
    <t>SBQ-403</t>
  </si>
  <si>
    <t>SBQ-403, Single Vertical</t>
  </si>
  <si>
    <t>01705469</t>
  </si>
  <si>
    <t>04/04/2017</t>
  </si>
  <si>
    <t>1550</t>
  </si>
  <si>
    <t>SBW-409</t>
  </si>
  <si>
    <t>6.6</t>
  </si>
  <si>
    <t>SBW-409, Grab</t>
  </si>
  <si>
    <t>50.0</t>
  </si>
  <si>
    <t>18.6</t>
  </si>
  <si>
    <t>21.0</t>
  </si>
  <si>
    <t>A761</t>
  </si>
  <si>
    <t>502</t>
  </si>
  <si>
    <t>14</t>
  </si>
  <si>
    <t>Grab sample(dip)</t>
  </si>
  <si>
    <t>01705474</t>
  </si>
  <si>
    <t>04/26/2017</t>
  </si>
  <si>
    <t>1430</t>
  </si>
  <si>
    <t>SBW-412</t>
  </si>
  <si>
    <t>4.4</t>
  </si>
  <si>
    <t>SBW-412, Multiple Verticals</t>
  </si>
  <si>
    <t>19.1</t>
  </si>
  <si>
    <t>477</t>
  </si>
  <si>
    <t>01700735</t>
  </si>
  <si>
    <t>1431</t>
  </si>
  <si>
    <t>SBQ-412</t>
  </si>
  <si>
    <t>SBQ-412, Multiple Verticals</t>
  </si>
  <si>
    <t>34 samples</t>
  </si>
  <si>
    <t>29 Inst flows</t>
  </si>
  <si>
    <t>ccsb wy 2016-2017 N and S Weir data, pulled 11Oct2018-slrose (WS and WSQ only)</t>
  </si>
  <si>
    <t>From Menlo DS v.25_05.04.18</t>
  </si>
  <si>
    <t>[I, Internal-use only; U, Unrestricted; --, no data; 01, Standard data base for this site.; 04, Quality Assurance Data Base; WS, Surface water; WSQ, QC sample - Surface water; &lt;, less than; A, average; E, estimated; 7, Replicate; 9, Regular; PDT, Pacific Daylight Time; PST, Pacific Standard Time; @, holding time exceeded; c, see result comment; n, below the reporting level but at or above the detection level; t, below the detection level;]</t>
  </si>
  <si>
    <t>(ng/L)</t>
  </si>
  <si>
    <t>Weir Side</t>
  </si>
  <si>
    <t>Avg Inst Flow per Day</t>
  </si>
  <si>
    <t>Daily Flow (P0060) S.Weir Data</t>
  </si>
  <si>
    <t>01601648</t>
  </si>
  <si>
    <t>11452800</t>
  </si>
  <si>
    <t>CACHE C OVERFLOW WEIR FROM SETTLING BAS NR WOOD'LD</t>
  </si>
  <si>
    <t>1030</t>
  </si>
  <si>
    <t>SBW-288</t>
  </si>
  <si>
    <t>S</t>
  </si>
  <si>
    <t>&lt;,En</t>
  </si>
  <si>
    <t>53</t>
  </si>
  <si>
    <t>A44.98</t>
  </si>
  <si>
    <t>SBW-288: Also collected 2X 12L jerricans for suspended solids characterization</t>
  </si>
  <si>
    <t>11.2</t>
  </si>
  <si>
    <t>768</t>
  </si>
  <si>
    <t>452</t>
  </si>
  <si>
    <t>6.8</t>
  </si>
  <si>
    <t>01600429</t>
  </si>
  <si>
    <t>1031</t>
  </si>
  <si>
    <t>SBQ-288</t>
  </si>
  <si>
    <t>A44.6</t>
  </si>
  <si>
    <t>SBW-289: Replicate</t>
  </si>
  <si>
    <t>A-0420045 Replicate</t>
  </si>
  <si>
    <t>0.00</t>
  </si>
  <si>
    <t>01602314</t>
  </si>
  <si>
    <t>1610</t>
  </si>
  <si>
    <t>SBW-301</t>
  </si>
  <si>
    <t>A119.2</t>
  </si>
  <si>
    <t>SBW-301: Composite of 1 container.</t>
  </si>
  <si>
    <t>418</t>
  </si>
  <si>
    <t>01602380</t>
  </si>
  <si>
    <t>384115121402501</t>
  </si>
  <si>
    <t>CACHE C OVERFLOW WEIR AT N ABUTMENT NR WOODLAND CA</t>
  </si>
  <si>
    <t>1700</t>
  </si>
  <si>
    <t>SBW-302</t>
  </si>
  <si>
    <t>N</t>
  </si>
  <si>
    <t>A117</t>
  </si>
  <si>
    <t>13.3</t>
  </si>
  <si>
    <t>770</t>
  </si>
  <si>
    <t>01602381</t>
  </si>
  <si>
    <t>1220</t>
  </si>
  <si>
    <t>SBW-304</t>
  </si>
  <si>
    <t>220</t>
  </si>
  <si>
    <t>A159.6</t>
  </si>
  <si>
    <t>12.1</t>
  </si>
  <si>
    <t>3,370</t>
  </si>
  <si>
    <t>35.08</t>
  </si>
  <si>
    <t>404</t>
  </si>
  <si>
    <t>01602315</t>
  </si>
  <si>
    <t>SBW-306</t>
  </si>
  <si>
    <t>470</t>
  </si>
  <si>
    <t>A399</t>
  </si>
  <si>
    <t>313</t>
  </si>
  <si>
    <t>01602382</t>
  </si>
  <si>
    <t>1130</t>
  </si>
  <si>
    <t>SBW-308</t>
  </si>
  <si>
    <t>230</t>
  </si>
  <si>
    <t>A215</t>
  </si>
  <si>
    <t>11.9</t>
  </si>
  <si>
    <t>359</t>
  </si>
  <si>
    <t>10.6</t>
  </si>
  <si>
    <t>01602316</t>
  </si>
  <si>
    <t>SBW-310</t>
  </si>
  <si>
    <t>A327</t>
  </si>
  <si>
    <t>01602383</t>
  </si>
  <si>
    <t>1210</t>
  </si>
  <si>
    <t>SBW-312</t>
  </si>
  <si>
    <t>310</t>
  </si>
  <si>
    <t>A280</t>
  </si>
  <si>
    <t>307</t>
  </si>
  <si>
    <t>01602317</t>
  </si>
  <si>
    <t>SBW-313</t>
  </si>
  <si>
    <t>440</t>
  </si>
  <si>
    <t>A361</t>
  </si>
  <si>
    <t>321</t>
  </si>
  <si>
    <t>01602384</t>
  </si>
  <si>
    <t>1140</t>
  </si>
  <si>
    <t>SBW-315</t>
  </si>
  <si>
    <t>200</t>
  </si>
  <si>
    <t>A158</t>
  </si>
  <si>
    <t>SBW-315: Sample collected about 8 ft from abutment; DWR also collecting at N.Weir,S.Weir, and Outlet.</t>
  </si>
  <si>
    <t>304</t>
  </si>
  <si>
    <t>01602318</t>
  </si>
  <si>
    <t>SBW-316</t>
  </si>
  <si>
    <t>260</t>
  </si>
  <si>
    <t>A222.3</t>
  </si>
  <si>
    <t>SBW-316: Sample collected about 8 ft from abutment; DWR also collecting at N.Weir, S.Weir, and Outlet.</t>
  </si>
  <si>
    <t>12.2</t>
  </si>
  <si>
    <t>311</t>
  </si>
  <si>
    <t>8.8</t>
  </si>
  <si>
    <t>01602687</t>
  </si>
  <si>
    <t>SBW-319</t>
  </si>
  <si>
    <t>120</t>
  </si>
  <si>
    <t>A94.4</t>
  </si>
  <si>
    <t>SBW-319: Collected sample about 15 feet from N.Weir in PETG bottle while wading.</t>
  </si>
  <si>
    <t>13.5</t>
  </si>
  <si>
    <t>363</t>
  </si>
  <si>
    <t>01602686</t>
  </si>
  <si>
    <t>SBW-320</t>
  </si>
  <si>
    <t>150</t>
  </si>
  <si>
    <t>A152</t>
  </si>
  <si>
    <t>SBW-320: Sampled about 15 ft from S.Weir with PETG bottle while wading.</t>
  </si>
  <si>
    <t>14.1</t>
  </si>
  <si>
    <t>381</t>
  </si>
  <si>
    <t>8.7</t>
  </si>
  <si>
    <t>01701665</t>
  </si>
  <si>
    <t>01/05/2017</t>
  </si>
  <si>
    <t>SBW-337</t>
  </si>
  <si>
    <t>32</t>
  </si>
  <si>
    <t>SBW-337: Sampler bottle- 2L PETG</t>
  </si>
  <si>
    <t>748</t>
  </si>
  <si>
    <t>01701653</t>
  </si>
  <si>
    <t>SBW-338</t>
  </si>
  <si>
    <t>SBW-338: Sampler bottle-2L PETG</t>
  </si>
  <si>
    <t>555</t>
  </si>
  <si>
    <t>01701654</t>
  </si>
  <si>
    <t>SBW-343</t>
  </si>
  <si>
    <t>1,430</t>
  </si>
  <si>
    <t>SBW-343: Sampler Bottle- 2L PETG.</t>
  </si>
  <si>
    <t>01701666</t>
  </si>
  <si>
    <t>1740</t>
  </si>
  <si>
    <t>SBW-344</t>
  </si>
  <si>
    <t>870</t>
  </si>
  <si>
    <t>SBW-344: Sampler bottle- 2L PETG</t>
  </si>
  <si>
    <t>01700248</t>
  </si>
  <si>
    <t>1741</t>
  </si>
  <si>
    <t>SBQ-344</t>
  </si>
  <si>
    <t>SBQ-344: Replicate to SBW-344; Sampler bottle- 2L PETG.</t>
  </si>
  <si>
    <t>01701667</t>
  </si>
  <si>
    <t>SBW-347</t>
  </si>
  <si>
    <t>730</t>
  </si>
  <si>
    <t>SBW-347: Sampler bottle- 2L PETG.</t>
  </si>
  <si>
    <t>757</t>
  </si>
  <si>
    <t>289</t>
  </si>
  <si>
    <t>6.9</t>
  </si>
  <si>
    <t>01701655</t>
  </si>
  <si>
    <t>SBW-348</t>
  </si>
  <si>
    <t>570</t>
  </si>
  <si>
    <t>SBW-348: Sampler bottle- 2L PETG.</t>
  </si>
  <si>
    <t>755</t>
  </si>
  <si>
    <t>227</t>
  </si>
  <si>
    <t>01701668</t>
  </si>
  <si>
    <t>SBW-351</t>
  </si>
  <si>
    <t>SBW-351: Sampler bottle- 2L PETG.</t>
  </si>
  <si>
    <t>01701656</t>
  </si>
  <si>
    <t>SBW-353</t>
  </si>
  <si>
    <t>830</t>
  </si>
  <si>
    <t>SBW-353: Sampler bottle- 2L PETG.</t>
  </si>
  <si>
    <t>217</t>
  </si>
  <si>
    <t>01701657</t>
  </si>
  <si>
    <t>01/14/2017</t>
  </si>
  <si>
    <t>1530</t>
  </si>
  <si>
    <t>SBW-357</t>
  </si>
  <si>
    <t>190</t>
  </si>
  <si>
    <t>SBW-357: Sampler bottle- 2L PETG.</t>
  </si>
  <si>
    <t>766</t>
  </si>
  <si>
    <t>01701669</t>
  </si>
  <si>
    <t>SBW-358</t>
  </si>
  <si>
    <t>SBW-358: Sampler bottle- 2L PETG.</t>
  </si>
  <si>
    <t>286</t>
  </si>
  <si>
    <t>01701658</t>
  </si>
  <si>
    <t>01/19/2017</t>
  </si>
  <si>
    <t>SBW-361</t>
  </si>
  <si>
    <t>270</t>
  </si>
  <si>
    <t>SBW-361: Sampler bottle- 2L PETG.</t>
  </si>
  <si>
    <t>E757</t>
  </si>
  <si>
    <t>33.10</t>
  </si>
  <si>
    <t>391</t>
  </si>
  <si>
    <t>01701670</t>
  </si>
  <si>
    <t>SBW-362</t>
  </si>
  <si>
    <t>SBW-362: Sampler bottle- 2L PETG.</t>
  </si>
  <si>
    <t>399</t>
  </si>
  <si>
    <t>11.4</t>
  </si>
  <si>
    <t>01701659</t>
  </si>
  <si>
    <t>01/20/2017</t>
  </si>
  <si>
    <t>1000</t>
  </si>
  <si>
    <t>SBW-365</t>
  </si>
  <si>
    <t>460</t>
  </si>
  <si>
    <t>SBW-365: Sampler bottle- 2L PETG.</t>
  </si>
  <si>
    <t>746</t>
  </si>
  <si>
    <t>274</t>
  </si>
  <si>
    <t>01701671</t>
  </si>
  <si>
    <t>SBW-366</t>
  </si>
  <si>
    <t>550</t>
  </si>
  <si>
    <t>SBW-366: Sampler bottle- 2L PETG.</t>
  </si>
  <si>
    <t>745</t>
  </si>
  <si>
    <t>01701660</t>
  </si>
  <si>
    <t>01/21/2017</t>
  </si>
  <si>
    <t>SBW-369</t>
  </si>
  <si>
    <t>820</t>
  </si>
  <si>
    <t>SBW-369: Sampler bottle- 2L PETG.</t>
  </si>
  <si>
    <t>252</t>
  </si>
  <si>
    <t>01701672</t>
  </si>
  <si>
    <t>1010</t>
  </si>
  <si>
    <t>SBW-370</t>
  </si>
  <si>
    <t>SBW-370: Sampler bottle- 2L PETG.</t>
  </si>
  <si>
    <t>345</t>
  </si>
  <si>
    <t>01701673</t>
  </si>
  <si>
    <t>01/23/2017</t>
  </si>
  <si>
    <t>1120</t>
  </si>
  <si>
    <t>SBW-373</t>
  </si>
  <si>
    <t>SBW-373: Sampler bottle- 2L PETG.</t>
  </si>
  <si>
    <t>759</t>
  </si>
  <si>
    <t>331</t>
  </si>
  <si>
    <t>01701661</t>
  </si>
  <si>
    <t>1230</t>
  </si>
  <si>
    <t>SBW-374</t>
  </si>
  <si>
    <t>590</t>
  </si>
  <si>
    <t>SBW-374: Sampler bottle- 2L PETG.</t>
  </si>
  <si>
    <t>758</t>
  </si>
  <si>
    <t>253</t>
  </si>
  <si>
    <t>01702012</t>
  </si>
  <si>
    <t>01/26/2017</t>
  </si>
  <si>
    <t>SBW-377</t>
  </si>
  <si>
    <t>82</t>
  </si>
  <si>
    <t>SBW-377: Sampler bottle- 2L PETG.</t>
  </si>
  <si>
    <t>774</t>
  </si>
  <si>
    <t>375</t>
  </si>
  <si>
    <t>01702011</t>
  </si>
  <si>
    <t>1200</t>
  </si>
  <si>
    <t>SBW-378</t>
  </si>
  <si>
    <t>70</t>
  </si>
  <si>
    <t>SBW-378: Sampler bottle- 2L PETG.</t>
  </si>
  <si>
    <t>425</t>
  </si>
  <si>
    <t>01700258</t>
  </si>
  <si>
    <t>1201</t>
  </si>
  <si>
    <t>SBQ-378</t>
  </si>
  <si>
    <t>SBQ-378: Replicate to SBW-378; Sampler bottle- 2L PETG.</t>
  </si>
  <si>
    <t>01702292</t>
  </si>
  <si>
    <t>SBW-379</t>
  </si>
  <si>
    <t>18</t>
  </si>
  <si>
    <t>SBW-379: Sampler bottle- 2L PETG.</t>
  </si>
  <si>
    <t>430</t>
  </si>
  <si>
    <t>01702291</t>
  </si>
  <si>
    <t>SBW-380</t>
  </si>
  <si>
    <t>35</t>
  </si>
  <si>
    <t>SBW-380: Sampler bottle- 2L PETG.</t>
  </si>
  <si>
    <t>424</t>
  </si>
  <si>
    <t>01700269</t>
  </si>
  <si>
    <t>1331</t>
  </si>
  <si>
    <t>SBQ-380</t>
  </si>
  <si>
    <t>SBQ-380: Replicate to SBW-380; Sampler bottle- 2L PETG.</t>
  </si>
  <si>
    <t>01702442</t>
  </si>
  <si>
    <t>SBW-386</t>
  </si>
  <si>
    <t>580</t>
  </si>
  <si>
    <t>SBW-386: Sampler bottle- 2L PETG</t>
  </si>
  <si>
    <t>239</t>
  </si>
  <si>
    <t>9.9</t>
  </si>
  <si>
    <t>01702441</t>
  </si>
  <si>
    <t>SBW-387</t>
  </si>
  <si>
    <t>SBW-387: Sampler bottle- 2L PETG; Field readings taken from 2L PETG about 1 hour after sample collection.</t>
  </si>
  <si>
    <t>314</t>
  </si>
  <si>
    <t>01702436</t>
  </si>
  <si>
    <t>SBW-391</t>
  </si>
  <si>
    <t>SBW-391: Sampler bottle- 2L PETG.</t>
  </si>
  <si>
    <t>358</t>
  </si>
  <si>
    <t>01702435</t>
  </si>
  <si>
    <t>1450</t>
  </si>
  <si>
    <t>SBW-392</t>
  </si>
  <si>
    <t>640</t>
  </si>
  <si>
    <t>SBW-392: Sampler bottle- 2L PETG.</t>
  </si>
  <si>
    <t>13.4</t>
  </si>
  <si>
    <t>277</t>
  </si>
  <si>
    <t>10.1</t>
  </si>
  <si>
    <t>01703198</t>
  </si>
  <si>
    <t>SBW-396</t>
  </si>
  <si>
    <t>SBW-396, Single Vertical</t>
  </si>
  <si>
    <t>279</t>
  </si>
  <si>
    <t>01703197</t>
  </si>
  <si>
    <t>SBW-397</t>
  </si>
  <si>
    <t>SBW-397, Single Vertical</t>
  </si>
  <si>
    <t>356</t>
  </si>
  <si>
    <t>01705317</t>
  </si>
  <si>
    <t>SBW-401</t>
  </si>
  <si>
    <t>SBW-401, Single Vertical</t>
  </si>
  <si>
    <t>15.9</t>
  </si>
  <si>
    <t>409</t>
  </si>
  <si>
    <t>01705316</t>
  </si>
  <si>
    <t>1620</t>
  </si>
  <si>
    <t>SBW-402</t>
  </si>
  <si>
    <t>SBW-402, Single Vertical</t>
  </si>
  <si>
    <t>16.9</t>
  </si>
  <si>
    <t>393</t>
  </si>
  <si>
    <t>01705471</t>
  </si>
  <si>
    <t>SBW-407</t>
  </si>
  <si>
    <t>2.5</t>
  </si>
  <si>
    <t>SBW-407, Single Vertical</t>
  </si>
  <si>
    <t>17.9</t>
  </si>
  <si>
    <t>439</t>
  </si>
  <si>
    <t>01705470</t>
  </si>
  <si>
    <t>SBW-408</t>
  </si>
  <si>
    <t>95</t>
  </si>
  <si>
    <t>SBW-408, Single Vertical</t>
  </si>
  <si>
    <t>18.1</t>
  </si>
  <si>
    <t>420</t>
  </si>
  <si>
    <t>49 samples</t>
  </si>
  <si>
    <t>Out</t>
  </si>
  <si>
    <t>Site</t>
  </si>
  <si>
    <t>S Weir</t>
  </si>
  <si>
    <t>N Weir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</si>
</sst>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0.000"/>
    <numFmt numFmtId="166" formatCode="0.0"/>
    <numFmt numFmtId="167" formatCode="#,##0.0"/>
  </numFmts>
  <fonts count="12" x14ac:knownFonts="1">
    <font>
      <sz val="10"/>
      <color theme="1"/>
      <name val="Times New Roman"/>
      <family val="2"/>
    </font>
    <font>
      <sz val="11"/>
      <color theme="1"/>
      <name val="Calibri"/>
      <family val="2"/>
      <scheme val="minor"/>
    </font>
    <font>
      <sz val="11"/>
      <color rgb="FF0000FF"/>
      <name val="Calibri"/>
      <family val="2"/>
      <scheme val="minor"/>
    </font>
    <font>
      <sz val="10"/>
      <color theme="1"/>
      <name val="Calibri"/>
      <family val="2"/>
      <scheme val="minor"/>
    </font>
    <font>
      <sz val="11"/>
      <name val="Calibri"/>
      <family val="2"/>
      <scheme val="minor"/>
    </font>
    <font>
      <sz val="9"/>
      <name val="Calibri"/>
      <family val="2"/>
      <scheme val="minor"/>
    </font>
    <font>
      <sz val="9"/>
      <color theme="9" tint="-0.249977111117893"/>
      <name val="Calibri"/>
      <family val="2"/>
      <scheme val="minor"/>
    </font>
    <font>
      <b/>
      <sz val="9"/>
      <color indexed="81"/>
      <name val="Tahoma"/>
      <family val="2"/>
    </font>
    <font>
      <sz val="9"/>
      <color indexed="81"/>
      <name val="Tahoma"/>
      <family val="2"/>
    </font>
    <font>
      <sz val="9"/>
      <color theme="1"/>
      <name val="Calibri"/>
      <family val="2"/>
      <scheme val="minor"/>
    </font>
    <font>
      <sz val="11"/>
      <color rgb="FF000000"/>
      <name val="Calibri"/>
      <family val="2"/>
    </font>
    <font>
      <sz val="11"/>
      <name val="Calibri"/>
      <family val="2"/>
    </font>
  </fonts>
  <fills count="18">
    <fill>
      <patternFill patternType="none"/>
    </fill>
    <fill>
      <patternFill patternType="gray125"/>
    </fill>
    <fill>
      <patternFill patternType="solid">
        <fgColor theme="9" tint="0.59999389629810485"/>
        <bgColor indexed="64"/>
      </patternFill>
    </fill>
    <fill>
      <patternFill patternType="solid">
        <fgColor rgb="FFFFECA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8BFF8B"/>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896D"/>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A161"/>
        <bgColor indexed="64"/>
      </patternFill>
    </fill>
    <fill>
      <patternFill patternType="solid">
        <fgColor rgb="FFEAD5FF"/>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bottom style="thin">
        <color theme="0" tint="-0.14996795556505021"/>
      </bottom>
      <diagonal/>
    </border>
    <border>
      <left style="thin">
        <color rgb="FFD0D7E5"/>
      </left>
      <right style="thin">
        <color rgb="FFD0D7E5"/>
      </right>
      <top style="thin">
        <color rgb="FFD0D7E5"/>
      </top>
      <bottom style="thin">
        <color indexed="64"/>
      </bottom>
      <diagonal/>
    </border>
    <border>
      <left style="thin">
        <color rgb="FFD0D7E5"/>
      </left>
      <right style="thin">
        <color rgb="FFD0D7E5"/>
      </right>
      <top/>
      <bottom style="thin">
        <color rgb="FFD0D7E5"/>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 fillId="0" borderId="0"/>
  </cellStyleXfs>
  <cellXfs count="362">
    <xf numFmtId="0" fontId="0" fillId="0" borderId="0" xfId="0"/>
    <xf numFmtId="0" fontId="2" fillId="0" borderId="0" xfId="1" applyFont="1"/>
    <xf numFmtId="0" fontId="1" fillId="0" borderId="0" xfId="1" applyFont="1"/>
    <xf numFmtId="164" fontId="1" fillId="0" borderId="0" xfId="1" applyNumberFormat="1" applyFont="1"/>
    <xf numFmtId="0" fontId="1" fillId="0" borderId="0" xfId="1" applyFont="1" applyAlignment="1">
      <alignment horizontal="center"/>
    </xf>
    <xf numFmtId="0" fontId="3" fillId="0" borderId="0" xfId="1" applyFont="1" applyFill="1" applyBorder="1" applyAlignment="1">
      <alignment horizontal="center"/>
    </xf>
    <xf numFmtId="0" fontId="1" fillId="0" borderId="0" xfId="1" applyFont="1" applyFill="1" applyAlignment="1">
      <alignment horizontal="center"/>
    </xf>
    <xf numFmtId="0" fontId="1" fillId="3" borderId="0" xfId="1" applyFont="1" applyFill="1"/>
    <xf numFmtId="0" fontId="1" fillId="4" borderId="4" xfId="1" applyFont="1" applyFill="1" applyBorder="1" applyAlignment="1">
      <alignment horizontal="center"/>
    </xf>
    <xf numFmtId="0" fontId="1" fillId="5" borderId="4" xfId="1" applyFont="1" applyFill="1" applyBorder="1" applyAlignment="1">
      <alignment horizontal="center"/>
    </xf>
    <xf numFmtId="0" fontId="1" fillId="3" borderId="1" xfId="1" applyFont="1" applyFill="1" applyBorder="1" applyAlignment="1">
      <alignment horizontal="center"/>
    </xf>
    <xf numFmtId="0" fontId="1" fillId="6" borderId="4" xfId="1" applyFont="1" applyFill="1" applyBorder="1" applyAlignment="1">
      <alignment horizontal="center"/>
    </xf>
    <xf numFmtId="0" fontId="1" fillId="3" borderId="3" xfId="1" applyFont="1" applyFill="1" applyBorder="1" applyAlignment="1">
      <alignment horizontal="center"/>
    </xf>
    <xf numFmtId="0" fontId="1" fillId="3" borderId="4" xfId="1" applyFont="1" applyFill="1" applyBorder="1" applyAlignment="1">
      <alignment horizontal="center"/>
    </xf>
    <xf numFmtId="0" fontId="1" fillId="0" borderId="4" xfId="1" applyFont="1" applyBorder="1" applyAlignment="1">
      <alignment horizontal="center"/>
    </xf>
    <xf numFmtId="0" fontId="1" fillId="0" borderId="4" xfId="1" applyFont="1" applyFill="1" applyBorder="1" applyAlignment="1">
      <alignment horizontal="center"/>
    </xf>
    <xf numFmtId="0" fontId="1" fillId="0" borderId="0" xfId="1" applyFont="1" applyBorder="1" applyAlignment="1">
      <alignment horizontal="center"/>
    </xf>
    <xf numFmtId="0" fontId="1" fillId="2" borderId="0" xfId="1" applyFont="1" applyFill="1" applyBorder="1" applyAlignment="1">
      <alignment horizontal="center"/>
    </xf>
    <xf numFmtId="0" fontId="1" fillId="0" borderId="0" xfId="1"/>
    <xf numFmtId="0" fontId="1" fillId="7" borderId="4" xfId="1" applyFill="1" applyBorder="1" applyAlignment="1">
      <alignment horizontal="center"/>
    </xf>
    <xf numFmtId="0" fontId="1" fillId="0" borderId="0" xfId="1" applyAlignment="1">
      <alignment horizontal="center"/>
    </xf>
    <xf numFmtId="0" fontId="1" fillId="0" borderId="0" xfId="1" applyFill="1" applyBorder="1" applyAlignment="1">
      <alignment horizontal="center"/>
    </xf>
    <xf numFmtId="0" fontId="1" fillId="2" borderId="0" xfId="1" applyFill="1"/>
    <xf numFmtId="0" fontId="4" fillId="0" borderId="0" xfId="1" applyFont="1" applyAlignment="1">
      <alignment wrapText="1"/>
    </xf>
    <xf numFmtId="0" fontId="4" fillId="5" borderId="0" xfId="1" applyFont="1" applyFill="1" applyAlignment="1">
      <alignment wrapText="1"/>
    </xf>
    <xf numFmtId="164" fontId="4" fillId="3" borderId="5" xfId="1" applyNumberFormat="1" applyFont="1" applyFill="1" applyBorder="1" applyAlignment="1">
      <alignment horizontal="center" wrapText="1"/>
    </xf>
    <xf numFmtId="0" fontId="4" fillId="8" borderId="0" xfId="1" applyFont="1" applyFill="1" applyBorder="1" applyAlignment="1">
      <alignment horizontal="center" wrapText="1"/>
    </xf>
    <xf numFmtId="0" fontId="4" fillId="4" borderId="4" xfId="1" applyFont="1" applyFill="1" applyBorder="1" applyAlignment="1">
      <alignment horizontal="center" wrapText="1"/>
    </xf>
    <xf numFmtId="0" fontId="4" fillId="5" borderId="5" xfId="1" applyFont="1" applyFill="1" applyBorder="1" applyAlignment="1">
      <alignment horizontal="center" wrapText="1"/>
    </xf>
    <xf numFmtId="0" fontId="4" fillId="3" borderId="1" xfId="1" applyFont="1" applyFill="1" applyBorder="1" applyAlignment="1">
      <alignment horizontal="center" wrapText="1"/>
    </xf>
    <xf numFmtId="0" fontId="4" fillId="6" borderId="4" xfId="1" applyFont="1" applyFill="1" applyBorder="1" applyAlignment="1">
      <alignment horizontal="center" wrapText="1"/>
    </xf>
    <xf numFmtId="0" fontId="4" fillId="3" borderId="3" xfId="1" applyFont="1" applyFill="1" applyBorder="1" applyAlignment="1">
      <alignment horizontal="center" wrapText="1"/>
    </xf>
    <xf numFmtId="0" fontId="4" fillId="5" borderId="4" xfId="1" applyFont="1" applyFill="1" applyBorder="1" applyAlignment="1">
      <alignment horizontal="center" wrapText="1"/>
    </xf>
    <xf numFmtId="0" fontId="4" fillId="3" borderId="4" xfId="1" applyFont="1" applyFill="1" applyBorder="1" applyAlignment="1">
      <alignment horizontal="center" wrapText="1"/>
    </xf>
    <xf numFmtId="0" fontId="4" fillId="9" borderId="0" xfId="1" applyFont="1" applyFill="1" applyAlignment="1">
      <alignment horizontal="center" wrapText="1"/>
    </xf>
    <xf numFmtId="0" fontId="4" fillId="3" borderId="6" xfId="1" applyFont="1" applyFill="1" applyBorder="1" applyAlignment="1">
      <alignment horizontal="center" wrapText="1"/>
    </xf>
    <xf numFmtId="0" fontId="4" fillId="10" borderId="5" xfId="1" applyFont="1" applyFill="1" applyBorder="1" applyAlignment="1">
      <alignment horizontal="center" wrapText="1"/>
    </xf>
    <xf numFmtId="0" fontId="4" fillId="3" borderId="7" xfId="1" applyFont="1" applyFill="1" applyBorder="1" applyAlignment="1">
      <alignment horizontal="center" wrapText="1"/>
    </xf>
    <xf numFmtId="0" fontId="4" fillId="10" borderId="0" xfId="1" applyFont="1" applyFill="1" applyAlignment="1">
      <alignment wrapText="1"/>
    </xf>
    <xf numFmtId="0" fontId="1" fillId="5" borderId="0" xfId="1" applyFont="1" applyFill="1"/>
    <xf numFmtId="164" fontId="1" fillId="3" borderId="6" xfId="1" applyNumberFormat="1" applyFont="1" applyFill="1" applyBorder="1"/>
    <xf numFmtId="0" fontId="1" fillId="8" borderId="0" xfId="1" applyFont="1" applyFill="1"/>
    <xf numFmtId="0" fontId="1" fillId="4" borderId="1" xfId="1" applyFont="1" applyFill="1" applyBorder="1" applyAlignment="1">
      <alignment horizontal="center"/>
    </xf>
    <xf numFmtId="0" fontId="1" fillId="9" borderId="4" xfId="1" applyFont="1" applyFill="1" applyBorder="1" applyAlignment="1">
      <alignment horizontal="center"/>
    </xf>
    <xf numFmtId="0" fontId="1" fillId="10" borderId="4" xfId="1" applyFont="1" applyFill="1" applyBorder="1" applyAlignment="1">
      <alignment horizontal="center"/>
    </xf>
    <xf numFmtId="0" fontId="1" fillId="9" borderId="1" xfId="1" applyFont="1" applyFill="1" applyBorder="1" applyAlignment="1">
      <alignment horizontal="center"/>
    </xf>
    <xf numFmtId="0" fontId="1" fillId="9" borderId="3" xfId="1" applyFont="1" applyFill="1" applyBorder="1" applyAlignment="1">
      <alignment horizontal="center"/>
    </xf>
    <xf numFmtId="0" fontId="1" fillId="9" borderId="2" xfId="1" applyFont="1" applyFill="1" applyBorder="1" applyAlignment="1">
      <alignment horizontal="center"/>
    </xf>
    <xf numFmtId="0" fontId="1" fillId="10" borderId="0" xfId="1" applyFont="1" applyFill="1"/>
    <xf numFmtId="164" fontId="1" fillId="3" borderId="7" xfId="1" applyNumberFormat="1" applyFont="1" applyFill="1" applyBorder="1"/>
    <xf numFmtId="0" fontId="5" fillId="4" borderId="4" xfId="1" applyFont="1" applyFill="1" applyBorder="1" applyAlignment="1">
      <alignment horizontal="center" wrapText="1"/>
    </xf>
    <xf numFmtId="0" fontId="5" fillId="4" borderId="1" xfId="1" applyFont="1" applyFill="1" applyBorder="1" applyAlignment="1">
      <alignment horizontal="center" wrapText="1"/>
    </xf>
    <xf numFmtId="0" fontId="5" fillId="5" borderId="4" xfId="1" applyFont="1" applyFill="1" applyBorder="1" applyAlignment="1">
      <alignment horizontal="center" wrapText="1"/>
    </xf>
    <xf numFmtId="0" fontId="5" fillId="3" borderId="1" xfId="1" applyFont="1" applyFill="1" applyBorder="1" applyAlignment="1">
      <alignment horizontal="center" wrapText="1"/>
    </xf>
    <xf numFmtId="0" fontId="5" fillId="6" borderId="4" xfId="1" applyFont="1" applyFill="1" applyBorder="1" applyAlignment="1">
      <alignment horizontal="center" wrapText="1"/>
    </xf>
    <xf numFmtId="0" fontId="5" fillId="3" borderId="3" xfId="1" applyFont="1" applyFill="1" applyBorder="1" applyAlignment="1">
      <alignment horizontal="center" wrapText="1"/>
    </xf>
    <xf numFmtId="0" fontId="5" fillId="3" borderId="4" xfId="1" applyFont="1" applyFill="1" applyBorder="1" applyAlignment="1">
      <alignment horizontal="center" wrapText="1"/>
    </xf>
    <xf numFmtId="0" fontId="4" fillId="9" borderId="3" xfId="1" applyFont="1" applyFill="1" applyBorder="1" applyAlignment="1">
      <alignment horizontal="center" wrapText="1"/>
    </xf>
    <xf numFmtId="0" fontId="4" fillId="9" borderId="1" xfId="1" applyFont="1" applyFill="1" applyBorder="1" applyAlignment="1">
      <alignment horizontal="center" wrapText="1"/>
    </xf>
    <xf numFmtId="0" fontId="1" fillId="11" borderId="4" xfId="1" applyFont="1" applyFill="1" applyBorder="1" applyAlignment="1">
      <alignment horizontal="center"/>
    </xf>
    <xf numFmtId="0" fontId="1" fillId="0" borderId="8" xfId="1" applyFont="1" applyBorder="1"/>
    <xf numFmtId="0" fontId="1" fillId="12" borderId="8" xfId="1" applyFont="1" applyFill="1" applyBorder="1"/>
    <xf numFmtId="20" fontId="1" fillId="12" borderId="8" xfId="1" applyNumberFormat="1" applyFont="1" applyFill="1" applyBorder="1" applyAlignment="1">
      <alignment horizontal="center"/>
    </xf>
    <xf numFmtId="164" fontId="1" fillId="3" borderId="8" xfId="1" applyNumberFormat="1" applyFont="1" applyFill="1" applyBorder="1" applyAlignment="1">
      <alignment horizontal="center"/>
    </xf>
    <xf numFmtId="0" fontId="1" fillId="12" borderId="8" xfId="1" applyFont="1" applyFill="1" applyBorder="1" applyAlignment="1">
      <alignment horizontal="center"/>
    </xf>
    <xf numFmtId="1" fontId="1" fillId="4" borderId="8" xfId="1" applyNumberFormat="1" applyFont="1" applyFill="1" applyBorder="1" applyAlignment="1">
      <alignment horizontal="center"/>
    </xf>
    <xf numFmtId="1" fontId="1" fillId="5" borderId="8" xfId="1" applyNumberFormat="1" applyFont="1" applyFill="1" applyBorder="1" applyAlignment="1">
      <alignment horizontal="center"/>
    </xf>
    <xf numFmtId="1" fontId="1" fillId="3" borderId="8" xfId="1" applyNumberFormat="1" applyFont="1" applyFill="1" applyBorder="1" applyAlignment="1">
      <alignment horizontal="center"/>
    </xf>
    <xf numFmtId="0" fontId="1" fillId="6" borderId="7" xfId="1" applyFont="1" applyFill="1" applyBorder="1"/>
    <xf numFmtId="1" fontId="1" fillId="0" borderId="8" xfId="1" applyNumberFormat="1" applyFont="1" applyBorder="1" applyAlignment="1">
      <alignment horizontal="center"/>
    </xf>
    <xf numFmtId="0" fontId="1" fillId="10" borderId="8" xfId="1" applyNumberFormat="1" applyFill="1" applyBorder="1" applyAlignment="1">
      <alignment horizontal="center"/>
    </xf>
    <xf numFmtId="1" fontId="1" fillId="0" borderId="2" xfId="1" applyNumberFormat="1" applyFont="1" applyBorder="1" applyAlignment="1">
      <alignment horizontal="center"/>
    </xf>
    <xf numFmtId="0" fontId="1" fillId="3" borderId="8" xfId="1" applyFont="1" applyFill="1" applyBorder="1" applyAlignment="1">
      <alignment horizontal="center"/>
    </xf>
    <xf numFmtId="0" fontId="1" fillId="0" borderId="8" xfId="1" applyNumberFormat="1" applyFill="1" applyBorder="1" applyAlignment="1">
      <alignment horizontal="center"/>
    </xf>
    <xf numFmtId="0" fontId="1" fillId="0" borderId="8" xfId="1" applyFont="1" applyBorder="1" applyAlignment="1">
      <alignment horizontal="center"/>
    </xf>
    <xf numFmtId="165" fontId="1" fillId="0" borderId="8" xfId="1" applyNumberFormat="1" applyFill="1" applyBorder="1" applyAlignment="1">
      <alignment horizontal="center"/>
    </xf>
    <xf numFmtId="165" fontId="1" fillId="0" borderId="8" xfId="1" applyNumberFormat="1" applyFont="1" applyBorder="1" applyAlignment="1">
      <alignment horizontal="center"/>
    </xf>
    <xf numFmtId="166" fontId="1" fillId="3" borderId="8" xfId="1" applyNumberFormat="1" applyFont="1" applyFill="1" applyBorder="1" applyAlignment="1">
      <alignment horizontal="center"/>
    </xf>
    <xf numFmtId="1" fontId="1" fillId="0" borderId="8" xfId="1" applyNumberFormat="1" applyFill="1" applyBorder="1" applyAlignment="1">
      <alignment horizontal="center"/>
    </xf>
    <xf numFmtId="2" fontId="1" fillId="2" borderId="8" xfId="1" applyNumberFormat="1" applyFont="1" applyFill="1" applyBorder="1" applyAlignment="1">
      <alignment horizontal="center"/>
    </xf>
    <xf numFmtId="166" fontId="1" fillId="4" borderId="8" xfId="1" applyNumberFormat="1" applyFont="1" applyFill="1" applyBorder="1" applyAlignment="1">
      <alignment horizontal="center"/>
    </xf>
    <xf numFmtId="166" fontId="1" fillId="0" borderId="8" xfId="1" applyNumberFormat="1" applyFont="1" applyBorder="1" applyAlignment="1">
      <alignment horizontal="center"/>
    </xf>
    <xf numFmtId="2" fontId="1" fillId="11" borderId="1" xfId="1" applyNumberFormat="1" applyFill="1" applyBorder="1" applyAlignment="1">
      <alignment horizontal="center"/>
    </xf>
    <xf numFmtId="0" fontId="1" fillId="11" borderId="3" xfId="1" applyFont="1" applyFill="1" applyBorder="1" applyAlignment="1">
      <alignment horizontal="center"/>
    </xf>
    <xf numFmtId="0" fontId="1" fillId="11" borderId="1" xfId="1" applyNumberFormat="1" applyFill="1" applyBorder="1" applyAlignment="1">
      <alignment horizontal="center"/>
    </xf>
    <xf numFmtId="0" fontId="1" fillId="12" borderId="0" xfId="1" applyFont="1" applyFill="1"/>
    <xf numFmtId="20" fontId="1" fillId="12" borderId="0" xfId="1" applyNumberFormat="1" applyFont="1" applyFill="1" applyBorder="1" applyAlignment="1">
      <alignment horizontal="center"/>
    </xf>
    <xf numFmtId="164" fontId="1" fillId="3" borderId="0" xfId="1" quotePrefix="1" applyNumberFormat="1" applyFont="1" applyFill="1" applyAlignment="1">
      <alignment horizontal="center"/>
    </xf>
    <xf numFmtId="0" fontId="1" fillId="12" borderId="0" xfId="1" applyFont="1" applyFill="1" applyBorder="1" applyAlignment="1">
      <alignment horizontal="center"/>
    </xf>
    <xf numFmtId="1" fontId="1" fillId="4" borderId="0" xfId="1" applyNumberFormat="1" applyFont="1" applyFill="1" applyAlignment="1">
      <alignment horizontal="center"/>
    </xf>
    <xf numFmtId="1" fontId="1" fillId="5" borderId="0" xfId="1" applyNumberFormat="1" applyFont="1" applyFill="1" applyAlignment="1">
      <alignment horizontal="center"/>
    </xf>
    <xf numFmtId="0" fontId="1" fillId="3" borderId="0" xfId="1" quotePrefix="1" applyFont="1" applyFill="1" applyAlignment="1">
      <alignment horizontal="center"/>
    </xf>
    <xf numFmtId="0" fontId="1" fillId="6" borderId="6" xfId="1" applyFont="1" applyFill="1" applyBorder="1"/>
    <xf numFmtId="1" fontId="1" fillId="0" borderId="0" xfId="1" applyNumberFormat="1" applyFont="1" applyAlignment="1">
      <alignment horizontal="center"/>
    </xf>
    <xf numFmtId="1" fontId="1" fillId="3" borderId="0" xfId="1" quotePrefix="1" applyNumberFormat="1" applyFont="1" applyFill="1" applyAlignment="1">
      <alignment horizontal="center"/>
    </xf>
    <xf numFmtId="0" fontId="1" fillId="10" borderId="0" xfId="1" applyNumberFormat="1" applyFill="1" applyAlignment="1">
      <alignment horizontal="center"/>
    </xf>
    <xf numFmtId="166" fontId="1" fillId="0" borderId="0" xfId="1" applyNumberFormat="1" applyFont="1" applyAlignment="1">
      <alignment horizontal="center"/>
    </xf>
    <xf numFmtId="0" fontId="1" fillId="3" borderId="0" xfId="1" applyFont="1" applyFill="1" applyAlignment="1">
      <alignment horizontal="center"/>
    </xf>
    <xf numFmtId="0" fontId="1" fillId="0" borderId="0" xfId="1" applyNumberFormat="1" applyFill="1" applyAlignment="1">
      <alignment horizontal="center"/>
    </xf>
    <xf numFmtId="165" fontId="1" fillId="0" borderId="0" xfId="1" applyNumberFormat="1" applyFont="1" applyAlignment="1">
      <alignment horizontal="center"/>
    </xf>
    <xf numFmtId="166" fontId="1" fillId="3" borderId="0" xfId="1" applyNumberFormat="1" applyFont="1" applyFill="1" applyAlignment="1">
      <alignment horizontal="center"/>
    </xf>
    <xf numFmtId="1" fontId="1" fillId="0" borderId="0" xfId="1" applyNumberFormat="1" applyFill="1" applyAlignment="1">
      <alignment horizontal="center"/>
    </xf>
    <xf numFmtId="2" fontId="1" fillId="2" borderId="0" xfId="1" applyNumberFormat="1" applyFont="1" applyFill="1" applyAlignment="1">
      <alignment horizontal="center"/>
    </xf>
    <xf numFmtId="0" fontId="1" fillId="0" borderId="0" xfId="1" applyFont="1" applyBorder="1"/>
    <xf numFmtId="0" fontId="4" fillId="13" borderId="8" xfId="1" applyFont="1" applyFill="1" applyBorder="1" applyAlignment="1">
      <alignment horizontal="center"/>
    </xf>
    <xf numFmtId="0" fontId="1" fillId="0" borderId="8" xfId="1" applyFill="1" applyBorder="1" applyAlignment="1">
      <alignment horizontal="center"/>
    </xf>
    <xf numFmtId="2" fontId="1" fillId="0" borderId="8" xfId="1" applyNumberFormat="1" applyFill="1" applyBorder="1" applyAlignment="1">
      <alignment horizontal="center"/>
    </xf>
    <xf numFmtId="49" fontId="1" fillId="12" borderId="8" xfId="1" applyNumberFormat="1" applyFont="1" applyFill="1" applyBorder="1" applyAlignment="1">
      <alignment horizontal="center"/>
    </xf>
    <xf numFmtId="1" fontId="1" fillId="14" borderId="0" xfId="1" applyNumberFormat="1" applyFont="1" applyFill="1" applyAlignment="1">
      <alignment horizontal="center"/>
    </xf>
    <xf numFmtId="1" fontId="1" fillId="3" borderId="0" xfId="1" applyNumberFormat="1" applyFont="1" applyFill="1" applyAlignment="1">
      <alignment horizontal="center"/>
    </xf>
    <xf numFmtId="1" fontId="1" fillId="14" borderId="8" xfId="1" applyNumberFormat="1" applyFont="1" applyFill="1" applyBorder="1" applyAlignment="1">
      <alignment horizontal="center"/>
    </xf>
    <xf numFmtId="164" fontId="1" fillId="12" borderId="8" xfId="1" applyNumberFormat="1" applyFont="1" applyFill="1" applyBorder="1" applyAlignment="1">
      <alignment horizontal="center"/>
    </xf>
    <xf numFmtId="0" fontId="1" fillId="15" borderId="8" xfId="1" applyFont="1" applyFill="1" applyBorder="1"/>
    <xf numFmtId="164" fontId="1" fillId="15" borderId="8" xfId="1" applyNumberFormat="1" applyFont="1" applyFill="1" applyBorder="1" applyAlignment="1">
      <alignment horizontal="center"/>
    </xf>
    <xf numFmtId="0" fontId="1" fillId="15" borderId="8" xfId="1" applyFont="1" applyFill="1" applyBorder="1" applyAlignment="1">
      <alignment horizontal="center"/>
    </xf>
    <xf numFmtId="166" fontId="1" fillId="5" borderId="8" xfId="1" applyNumberFormat="1" applyFont="1" applyFill="1" applyBorder="1" applyAlignment="1">
      <alignment horizontal="center"/>
    </xf>
    <xf numFmtId="20" fontId="1" fillId="15" borderId="8" xfId="1" applyNumberFormat="1" applyFont="1" applyFill="1" applyBorder="1" applyAlignment="1">
      <alignment horizontal="center" wrapText="1"/>
    </xf>
    <xf numFmtId="0" fontId="1" fillId="15" borderId="8" xfId="1" applyFont="1" applyFill="1" applyBorder="1" applyAlignment="1">
      <alignment horizontal="center" wrapText="1"/>
    </xf>
    <xf numFmtId="1" fontId="1" fillId="2" borderId="8" xfId="1" applyNumberFormat="1" applyFont="1" applyFill="1" applyBorder="1" applyAlignment="1">
      <alignment horizontal="center"/>
    </xf>
    <xf numFmtId="166" fontId="1" fillId="2" borderId="8" xfId="1" applyNumberFormat="1" applyFont="1" applyFill="1" applyBorder="1" applyAlignment="1">
      <alignment horizontal="center"/>
    </xf>
    <xf numFmtId="2" fontId="1" fillId="0" borderId="8" xfId="1" applyNumberFormat="1" applyFont="1" applyBorder="1" applyAlignment="1">
      <alignment horizontal="center"/>
    </xf>
    <xf numFmtId="2" fontId="3" fillId="2" borderId="0" xfId="1" applyNumberFormat="1" applyFont="1" applyFill="1" applyBorder="1" applyAlignment="1">
      <alignment horizontal="center"/>
    </xf>
    <xf numFmtId="2" fontId="3" fillId="0" borderId="0" xfId="1" applyNumberFormat="1" applyFont="1" applyFill="1" applyBorder="1" applyAlignment="1">
      <alignment horizontal="center"/>
    </xf>
    <xf numFmtId="0" fontId="1" fillId="2" borderId="8" xfId="1" applyFont="1" applyFill="1" applyBorder="1" applyAlignment="1">
      <alignment horizontal="center"/>
    </xf>
    <xf numFmtId="0" fontId="1" fillId="15" borderId="0" xfId="1" applyFont="1" applyFill="1"/>
    <xf numFmtId="20" fontId="1" fillId="15" borderId="0" xfId="1" applyNumberFormat="1" applyFont="1" applyFill="1" applyBorder="1" applyAlignment="1">
      <alignment horizontal="center" wrapText="1"/>
    </xf>
    <xf numFmtId="0" fontId="1" fillId="15" borderId="0" xfId="1" applyFont="1" applyFill="1" applyBorder="1" applyAlignment="1">
      <alignment horizontal="center" wrapText="1"/>
    </xf>
    <xf numFmtId="166" fontId="1" fillId="4" borderId="0" xfId="1" applyNumberFormat="1" applyFont="1" applyFill="1" applyAlignment="1">
      <alignment horizontal="center"/>
    </xf>
    <xf numFmtId="1" fontId="1" fillId="2" borderId="0" xfId="1" applyNumberFormat="1" applyFont="1" applyFill="1" applyAlignment="1">
      <alignment horizontal="center"/>
    </xf>
    <xf numFmtId="2" fontId="1" fillId="0" borderId="0" xfId="1" applyNumberFormat="1" applyFont="1" applyAlignment="1">
      <alignment horizontal="center"/>
    </xf>
    <xf numFmtId="2" fontId="1" fillId="13" borderId="8" xfId="1" applyNumberFormat="1" applyFont="1" applyFill="1" applyBorder="1" applyAlignment="1">
      <alignment horizontal="center"/>
    </xf>
    <xf numFmtId="0" fontId="1" fillId="15" borderId="0" xfId="1" applyFont="1" applyFill="1" applyBorder="1"/>
    <xf numFmtId="1" fontId="1" fillId="4" borderId="0" xfId="1" applyNumberFormat="1" applyFont="1" applyFill="1" applyBorder="1" applyAlignment="1">
      <alignment horizontal="center"/>
    </xf>
    <xf numFmtId="1" fontId="1" fillId="5" borderId="0" xfId="1" applyNumberFormat="1" applyFont="1" applyFill="1" applyBorder="1" applyAlignment="1">
      <alignment horizontal="center"/>
    </xf>
    <xf numFmtId="1" fontId="1" fillId="0" borderId="0" xfId="1" applyNumberFormat="1" applyFont="1" applyBorder="1" applyAlignment="1">
      <alignment horizontal="center"/>
    </xf>
    <xf numFmtId="1" fontId="1" fillId="3" borderId="0" xfId="1" applyNumberFormat="1" applyFont="1" applyFill="1" applyBorder="1" applyAlignment="1">
      <alignment horizontal="center"/>
    </xf>
    <xf numFmtId="166" fontId="1" fillId="0" borderId="0" xfId="1" applyNumberFormat="1" applyFont="1" applyBorder="1" applyAlignment="1">
      <alignment horizontal="center"/>
    </xf>
    <xf numFmtId="0" fontId="1" fillId="3" borderId="0" xfId="1" applyFont="1" applyFill="1" applyBorder="1" applyAlignment="1">
      <alignment horizontal="center"/>
    </xf>
    <xf numFmtId="166" fontId="1" fillId="2" borderId="0" xfId="1" applyNumberFormat="1" applyFont="1" applyFill="1" applyBorder="1" applyAlignment="1">
      <alignment horizontal="center"/>
    </xf>
    <xf numFmtId="2" fontId="1" fillId="2" borderId="0" xfId="1" applyNumberFormat="1" applyFont="1" applyFill="1" applyBorder="1" applyAlignment="1">
      <alignment horizontal="center"/>
    </xf>
    <xf numFmtId="2" fontId="1" fillId="0" borderId="0" xfId="1" applyNumberFormat="1" applyFont="1" applyBorder="1" applyAlignment="1">
      <alignment horizontal="center"/>
    </xf>
    <xf numFmtId="2" fontId="3" fillId="11" borderId="1" xfId="1" applyNumberFormat="1" applyFont="1" applyFill="1" applyBorder="1" applyAlignment="1">
      <alignment horizontal="center"/>
    </xf>
    <xf numFmtId="2" fontId="3" fillId="11" borderId="3" xfId="1" applyNumberFormat="1" applyFont="1" applyFill="1" applyBorder="1" applyAlignment="1">
      <alignment horizontal="center"/>
    </xf>
    <xf numFmtId="166" fontId="1" fillId="2" borderId="0" xfId="1" applyNumberFormat="1" applyFont="1" applyFill="1" applyAlignment="1">
      <alignment horizontal="center"/>
    </xf>
    <xf numFmtId="0" fontId="6" fillId="0" borderId="0" xfId="1" applyFont="1" applyAlignment="1">
      <alignment horizontal="right"/>
    </xf>
    <xf numFmtId="0" fontId="3" fillId="2" borderId="1" xfId="1" applyFont="1" applyFill="1" applyBorder="1" applyAlignment="1"/>
    <xf numFmtId="0" fontId="3" fillId="2" borderId="3" xfId="1" applyFont="1" applyFill="1" applyBorder="1" applyAlignment="1"/>
    <xf numFmtId="0" fontId="1" fillId="2" borderId="3" xfId="1" applyFont="1" applyFill="1" applyBorder="1" applyAlignment="1">
      <alignment horizontal="center"/>
    </xf>
    <xf numFmtId="0" fontId="1" fillId="0" borderId="0" xfId="1" applyFont="1" applyAlignment="1">
      <alignment horizontal="left"/>
    </xf>
    <xf numFmtId="0" fontId="1" fillId="0" borderId="0" xfId="1" applyFont="1" applyFill="1" applyBorder="1" applyAlignment="1">
      <alignment horizontal="left"/>
    </xf>
    <xf numFmtId="0" fontId="1" fillId="0" borderId="7" xfId="1" applyFont="1" applyBorder="1" applyAlignment="1">
      <alignment horizontal="center"/>
    </xf>
    <xf numFmtId="0" fontId="4" fillId="0" borderId="0" xfId="1" applyFont="1" applyAlignment="1">
      <alignment horizontal="center" wrapText="1"/>
    </xf>
    <xf numFmtId="0" fontId="4" fillId="3" borderId="5" xfId="1" applyFont="1" applyFill="1" applyBorder="1" applyAlignment="1">
      <alignment horizontal="center" wrapText="1"/>
    </xf>
    <xf numFmtId="0" fontId="4" fillId="5" borderId="0" xfId="1" applyFont="1" applyFill="1" applyAlignment="1">
      <alignment horizontal="center" wrapText="1"/>
    </xf>
    <xf numFmtId="0" fontId="4" fillId="3" borderId="0" xfId="1" applyFont="1" applyFill="1" applyAlignment="1">
      <alignment horizontal="center" wrapText="1"/>
    </xf>
    <xf numFmtId="0" fontId="4" fillId="10" borderId="0" xfId="1" applyFont="1" applyFill="1" applyAlignment="1">
      <alignment horizontal="center" wrapText="1"/>
    </xf>
    <xf numFmtId="0" fontId="1" fillId="9" borderId="0" xfId="1" applyFill="1"/>
    <xf numFmtId="0" fontId="4" fillId="10" borderId="0" xfId="1" applyFont="1" applyFill="1" applyBorder="1" applyAlignment="1">
      <alignment horizontal="left" wrapText="1"/>
    </xf>
    <xf numFmtId="0" fontId="1" fillId="3" borderId="6" xfId="1" applyFont="1" applyFill="1" applyBorder="1"/>
    <xf numFmtId="0" fontId="1" fillId="8" borderId="0" xfId="1" applyFont="1" applyFill="1" applyAlignment="1">
      <alignment horizontal="center"/>
    </xf>
    <xf numFmtId="0" fontId="1" fillId="10" borderId="0" xfId="1" applyFont="1" applyFill="1" applyBorder="1" applyAlignment="1">
      <alignment horizontal="left"/>
    </xf>
    <xf numFmtId="20" fontId="1" fillId="0" borderId="9" xfId="1" applyNumberFormat="1" applyFont="1" applyFill="1" applyBorder="1" applyAlignment="1">
      <alignment horizontal="center"/>
    </xf>
    <xf numFmtId="0" fontId="9" fillId="0" borderId="0" xfId="1" applyFont="1"/>
    <xf numFmtId="0" fontId="9" fillId="0" borderId="0" xfId="1" applyFont="1" applyAlignment="1">
      <alignment horizontal="center"/>
    </xf>
    <xf numFmtId="0" fontId="9" fillId="5" borderId="0" xfId="1" applyFont="1" applyFill="1"/>
    <xf numFmtId="0" fontId="9" fillId="3" borderId="6" xfId="1" applyFont="1" applyFill="1" applyBorder="1"/>
    <xf numFmtId="0" fontId="9" fillId="8" borderId="0" xfId="1" applyFont="1" applyFill="1" applyAlignment="1">
      <alignment horizontal="center"/>
    </xf>
    <xf numFmtId="0" fontId="4" fillId="9" borderId="4" xfId="1" applyFont="1" applyFill="1" applyBorder="1" applyAlignment="1">
      <alignment horizontal="center" wrapText="1"/>
    </xf>
    <xf numFmtId="0" fontId="1" fillId="11" borderId="5" xfId="1" applyFont="1" applyFill="1" applyBorder="1" applyAlignment="1">
      <alignment horizontal="center"/>
    </xf>
    <xf numFmtId="0" fontId="1" fillId="11" borderId="1" xfId="1" applyFont="1" applyFill="1" applyBorder="1" applyAlignment="1">
      <alignment horizontal="center"/>
    </xf>
    <xf numFmtId="0" fontId="9" fillId="10" borderId="0" xfId="1" applyFont="1" applyFill="1"/>
    <xf numFmtId="20" fontId="1" fillId="8" borderId="10" xfId="1" applyNumberFormat="1" applyFont="1" applyFill="1" applyBorder="1" applyAlignment="1">
      <alignment horizontal="center"/>
    </xf>
    <xf numFmtId="0" fontId="1" fillId="8" borderId="10" xfId="1" applyFont="1" applyFill="1" applyBorder="1" applyAlignment="1">
      <alignment horizontal="center"/>
    </xf>
    <xf numFmtId="0" fontId="1" fillId="3" borderId="5" xfId="1" applyFill="1" applyBorder="1"/>
    <xf numFmtId="0" fontId="1" fillId="0" borderId="0" xfId="1" applyNumberFormat="1" applyFont="1" applyAlignment="1">
      <alignment horizontal="center"/>
    </xf>
    <xf numFmtId="2" fontId="10" fillId="2" borderId="11" xfId="1" applyNumberFormat="1" applyFont="1" applyFill="1" applyBorder="1" applyAlignment="1" applyProtection="1">
      <alignment horizontal="center" vertical="center" wrapText="1"/>
    </xf>
    <xf numFmtId="166" fontId="1" fillId="3" borderId="0" xfId="1" quotePrefix="1" applyNumberFormat="1" applyFont="1" applyFill="1" applyAlignment="1">
      <alignment horizontal="center"/>
    </xf>
    <xf numFmtId="0" fontId="1" fillId="8" borderId="8" xfId="1" applyFont="1" applyFill="1" applyBorder="1" applyAlignment="1">
      <alignment horizontal="center"/>
    </xf>
    <xf numFmtId="20" fontId="1" fillId="8" borderId="12" xfId="1" applyNumberFormat="1" applyFont="1" applyFill="1" applyBorder="1" applyAlignment="1">
      <alignment horizontal="center"/>
    </xf>
    <xf numFmtId="164" fontId="1" fillId="3" borderId="8" xfId="1" quotePrefix="1" applyNumberFormat="1" applyFont="1" applyFill="1" applyBorder="1" applyAlignment="1">
      <alignment horizontal="center"/>
    </xf>
    <xf numFmtId="0" fontId="4" fillId="16" borderId="12" xfId="1" applyFont="1" applyFill="1" applyBorder="1" applyAlignment="1">
      <alignment horizontal="center"/>
    </xf>
    <xf numFmtId="0" fontId="1" fillId="3" borderId="7" xfId="1" applyFill="1" applyBorder="1"/>
    <xf numFmtId="1" fontId="1" fillId="3" borderId="8" xfId="1" quotePrefix="1" applyNumberFormat="1" applyFont="1" applyFill="1" applyBorder="1" applyAlignment="1">
      <alignment horizontal="center"/>
    </xf>
    <xf numFmtId="0" fontId="1" fillId="0" borderId="8" xfId="1" applyNumberFormat="1" applyFont="1" applyBorder="1" applyAlignment="1">
      <alignment horizontal="center"/>
    </xf>
    <xf numFmtId="166" fontId="1" fillId="3" borderId="8" xfId="1" quotePrefix="1" applyNumberFormat="1" applyFont="1" applyFill="1" applyBorder="1" applyAlignment="1">
      <alignment horizontal="center"/>
    </xf>
    <xf numFmtId="0" fontId="1" fillId="0" borderId="0" xfId="1" applyNumberFormat="1" applyFont="1" applyBorder="1" applyAlignment="1">
      <alignment horizontal="center"/>
    </xf>
    <xf numFmtId="0" fontId="1" fillId="11" borderId="1" xfId="1" applyNumberFormat="1" applyFont="1" applyFill="1" applyBorder="1" applyAlignment="1">
      <alignment horizontal="center"/>
    </xf>
    <xf numFmtId="2" fontId="1" fillId="3" borderId="8" xfId="1" quotePrefix="1" applyNumberFormat="1" applyFont="1" applyFill="1" applyBorder="1" applyAlignment="1">
      <alignment horizontal="center"/>
    </xf>
    <xf numFmtId="0" fontId="1" fillId="0" borderId="8" xfId="1" applyFont="1" applyBorder="1" applyAlignment="1">
      <alignment horizontal="left"/>
    </xf>
    <xf numFmtId="20" fontId="1" fillId="8" borderId="13" xfId="1" applyNumberFormat="1" applyFont="1" applyFill="1" applyBorder="1" applyAlignment="1">
      <alignment horizontal="center"/>
    </xf>
    <xf numFmtId="0" fontId="1" fillId="8" borderId="13" xfId="1" applyFont="1" applyFill="1" applyBorder="1" applyAlignment="1">
      <alignment horizontal="center"/>
    </xf>
    <xf numFmtId="0" fontId="1" fillId="10" borderId="5" xfId="1" applyFill="1" applyBorder="1"/>
    <xf numFmtId="0" fontId="1" fillId="16" borderId="0" xfId="1" applyFont="1" applyFill="1" applyAlignment="1">
      <alignment horizontal="center"/>
    </xf>
    <xf numFmtId="0" fontId="1" fillId="8" borderId="12" xfId="1" applyFont="1" applyFill="1" applyBorder="1" applyAlignment="1">
      <alignment horizontal="center"/>
    </xf>
    <xf numFmtId="0" fontId="1" fillId="10" borderId="7" xfId="1" applyFill="1" applyBorder="1"/>
    <xf numFmtId="2" fontId="10" fillId="2" borderId="14" xfId="1" applyNumberFormat="1" applyFont="1" applyFill="1" applyBorder="1" applyAlignment="1" applyProtection="1">
      <alignment horizontal="center" vertical="center" wrapText="1"/>
    </xf>
    <xf numFmtId="0" fontId="1" fillId="14" borderId="6" xfId="1" applyFill="1" applyBorder="1"/>
    <xf numFmtId="2" fontId="10" fillId="2" borderId="15" xfId="1" applyNumberFormat="1" applyFont="1" applyFill="1" applyBorder="1" applyAlignment="1" applyProtection="1">
      <alignment horizontal="center" vertical="center" wrapText="1"/>
    </xf>
    <xf numFmtId="0" fontId="1" fillId="14" borderId="7" xfId="1" applyFill="1" applyBorder="1"/>
    <xf numFmtId="0" fontId="1" fillId="3" borderId="8" xfId="1" quotePrefix="1" applyFont="1" applyFill="1" applyBorder="1" applyAlignment="1">
      <alignment horizontal="center"/>
    </xf>
    <xf numFmtId="20" fontId="1" fillId="8" borderId="16" xfId="1" applyNumberFormat="1" applyFont="1" applyFill="1" applyBorder="1" applyAlignment="1">
      <alignment horizontal="center"/>
    </xf>
    <xf numFmtId="0" fontId="1" fillId="8" borderId="16" xfId="1" applyFont="1" applyFill="1" applyBorder="1" applyAlignment="1">
      <alignment horizontal="center"/>
    </xf>
    <xf numFmtId="165" fontId="1" fillId="0" borderId="0" xfId="1" applyNumberFormat="1" applyFont="1" applyFill="1" applyAlignment="1">
      <alignment horizontal="center"/>
    </xf>
    <xf numFmtId="20" fontId="1" fillId="8" borderId="17" xfId="1" applyNumberFormat="1" applyFont="1" applyFill="1" applyBorder="1" applyAlignment="1">
      <alignment horizontal="center"/>
    </xf>
    <xf numFmtId="0" fontId="1" fillId="8" borderId="17" xfId="1" applyFont="1" applyFill="1" applyBorder="1" applyAlignment="1">
      <alignment horizontal="center"/>
    </xf>
    <xf numFmtId="0" fontId="1" fillId="15" borderId="0" xfId="1" applyFont="1" applyFill="1" applyAlignment="1">
      <alignment horizontal="center"/>
    </xf>
    <xf numFmtId="20" fontId="1" fillId="15" borderId="16" xfId="1" applyNumberFormat="1" applyFont="1" applyFill="1" applyBorder="1" applyAlignment="1">
      <alignment horizontal="center" wrapText="1"/>
    </xf>
    <xf numFmtId="0" fontId="1" fillId="15" borderId="16" xfId="1" applyFont="1" applyFill="1" applyBorder="1" applyAlignment="1">
      <alignment horizontal="center"/>
    </xf>
    <xf numFmtId="166" fontId="4" fillId="2" borderId="0" xfId="1" applyNumberFormat="1" applyFont="1" applyFill="1" applyBorder="1" applyAlignment="1">
      <alignment horizontal="center"/>
    </xf>
    <xf numFmtId="2" fontId="11" fillId="2" borderId="0" xfId="1" applyNumberFormat="1" applyFont="1" applyFill="1" applyBorder="1" applyAlignment="1">
      <alignment horizontal="center"/>
    </xf>
    <xf numFmtId="20" fontId="1" fillId="15" borderId="17" xfId="1" applyNumberFormat="1" applyFont="1" applyFill="1" applyBorder="1" applyAlignment="1">
      <alignment horizontal="center" wrapText="1"/>
    </xf>
    <xf numFmtId="0" fontId="1" fillId="15" borderId="17" xfId="1" applyFont="1" applyFill="1" applyBorder="1" applyAlignment="1">
      <alignment horizontal="center"/>
    </xf>
    <xf numFmtId="166" fontId="4" fillId="2" borderId="8" xfId="1" applyNumberFormat="1" applyFont="1" applyFill="1" applyBorder="1" applyAlignment="1">
      <alignment horizontal="center"/>
    </xf>
    <xf numFmtId="2" fontId="11" fillId="2" borderId="8" xfId="1" applyNumberFormat="1" applyFont="1" applyFill="1" applyBorder="1" applyAlignment="1">
      <alignment horizontal="center"/>
    </xf>
    <xf numFmtId="0" fontId="1" fillId="10" borderId="6" xfId="1" applyFill="1" applyBorder="1"/>
    <xf numFmtId="3" fontId="1" fillId="0" borderId="0" xfId="1" applyNumberFormat="1" applyFont="1" applyAlignment="1">
      <alignment horizontal="center"/>
    </xf>
    <xf numFmtId="20" fontId="1" fillId="15" borderId="18" xfId="1" applyNumberFormat="1" applyFont="1" applyFill="1" applyBorder="1" applyAlignment="1">
      <alignment horizontal="center" wrapText="1"/>
    </xf>
    <xf numFmtId="0" fontId="1" fillId="15" borderId="18" xfId="1" applyFont="1" applyFill="1" applyBorder="1" applyAlignment="1">
      <alignment horizontal="center"/>
    </xf>
    <xf numFmtId="0" fontId="4" fillId="15" borderId="17" xfId="1" applyFont="1" applyFill="1" applyBorder="1" applyAlignment="1">
      <alignment horizontal="center"/>
    </xf>
    <xf numFmtId="3" fontId="1" fillId="3" borderId="8" xfId="1" quotePrefix="1" applyNumberFormat="1" applyFont="1" applyFill="1" applyBorder="1" applyAlignment="1">
      <alignment horizontal="center"/>
    </xf>
    <xf numFmtId="0" fontId="1" fillId="15" borderId="16" xfId="1" applyFont="1" applyFill="1" applyBorder="1" applyAlignment="1">
      <alignment horizontal="center" wrapText="1"/>
    </xf>
    <xf numFmtId="0" fontId="1" fillId="15" borderId="17" xfId="1" applyFont="1" applyFill="1" applyBorder="1" applyAlignment="1">
      <alignment horizontal="center" wrapText="1"/>
    </xf>
    <xf numFmtId="0" fontId="1" fillId="15" borderId="19" xfId="1" applyFont="1" applyFill="1" applyBorder="1" applyAlignment="1">
      <alignment horizontal="center" wrapText="1"/>
    </xf>
    <xf numFmtId="0" fontId="1" fillId="14" borderId="5" xfId="1" applyFill="1" applyBorder="1"/>
    <xf numFmtId="0" fontId="1" fillId="15" borderId="20" xfId="1" applyFont="1" applyFill="1" applyBorder="1" applyAlignment="1">
      <alignment horizontal="center" wrapText="1"/>
    </xf>
    <xf numFmtId="164" fontId="1" fillId="15" borderId="16" xfId="1" applyNumberFormat="1" applyFont="1" applyFill="1" applyBorder="1" applyAlignment="1">
      <alignment horizontal="center" wrapText="1"/>
    </xf>
    <xf numFmtId="165" fontId="1" fillId="2" borderId="0" xfId="1" applyNumberFormat="1" applyFont="1" applyFill="1" applyBorder="1" applyAlignment="1">
      <alignment horizontal="center"/>
    </xf>
    <xf numFmtId="20" fontId="1" fillId="15" borderId="12" xfId="1" applyNumberFormat="1" applyFont="1" applyFill="1" applyBorder="1" applyAlignment="1">
      <alignment horizontal="center" wrapText="1"/>
    </xf>
    <xf numFmtId="0" fontId="1" fillId="15" borderId="12" xfId="1" applyFont="1" applyFill="1" applyBorder="1" applyAlignment="1">
      <alignment horizontal="center" wrapText="1"/>
    </xf>
    <xf numFmtId="165" fontId="1" fillId="2" borderId="8" xfId="1" applyNumberFormat="1" applyFont="1" applyFill="1" applyBorder="1" applyAlignment="1">
      <alignment horizontal="center"/>
    </xf>
    <xf numFmtId="20" fontId="1" fillId="15" borderId="21" xfId="1" applyNumberFormat="1" applyFont="1" applyFill="1" applyBorder="1" applyAlignment="1">
      <alignment horizontal="center" wrapText="1"/>
    </xf>
    <xf numFmtId="0" fontId="1" fillId="15" borderId="21" xfId="1" applyFont="1" applyFill="1" applyBorder="1" applyAlignment="1">
      <alignment horizontal="center" wrapText="1"/>
    </xf>
    <xf numFmtId="20" fontId="1" fillId="15" borderId="22" xfId="1" applyNumberFormat="1" applyFont="1" applyFill="1" applyBorder="1" applyAlignment="1">
      <alignment horizontal="center" wrapText="1"/>
    </xf>
    <xf numFmtId="0" fontId="1" fillId="15" borderId="22" xfId="1" applyFont="1" applyFill="1" applyBorder="1" applyAlignment="1">
      <alignment horizontal="center" wrapText="1"/>
    </xf>
    <xf numFmtId="20" fontId="1" fillId="15" borderId="13" xfId="1" applyNumberFormat="1" applyFont="1" applyFill="1" applyBorder="1" applyAlignment="1">
      <alignment horizontal="center" wrapText="1"/>
    </xf>
    <xf numFmtId="0" fontId="1" fillId="15" borderId="13" xfId="1" applyFont="1" applyFill="1" applyBorder="1" applyAlignment="1">
      <alignment horizontal="center" wrapText="1"/>
    </xf>
    <xf numFmtId="0" fontId="1" fillId="15" borderId="18" xfId="1" applyFont="1" applyFill="1" applyBorder="1" applyAlignment="1">
      <alignment horizontal="center" wrapText="1"/>
    </xf>
    <xf numFmtId="2" fontId="1" fillId="11" borderId="1" xfId="1" applyNumberFormat="1" applyFont="1" applyFill="1" applyBorder="1" applyAlignment="1">
      <alignment horizontal="center"/>
    </xf>
    <xf numFmtId="167" fontId="1" fillId="3" borderId="8" xfId="1" quotePrefix="1" applyNumberFormat="1" applyFont="1" applyFill="1" applyBorder="1" applyAlignment="1">
      <alignment horizontal="center"/>
    </xf>
    <xf numFmtId="0" fontId="1" fillId="8" borderId="0" xfId="1" applyFont="1" applyFill="1" applyBorder="1" applyAlignment="1">
      <alignment horizontal="center"/>
    </xf>
    <xf numFmtId="0" fontId="9" fillId="5" borderId="8" xfId="0" applyFont="1" applyFill="1" applyBorder="1" applyAlignment="1">
      <alignment horizontal="center"/>
    </xf>
    <xf numFmtId="0" fontId="9" fillId="5" borderId="0" xfId="0" applyFont="1" applyFill="1" applyBorder="1" applyAlignment="1">
      <alignment horizontal="center"/>
    </xf>
    <xf numFmtId="164" fontId="4" fillId="8" borderId="5" xfId="1" applyNumberFormat="1" applyFont="1" applyFill="1" applyBorder="1" applyAlignment="1">
      <alignment horizontal="center" wrapText="1"/>
    </xf>
    <xf numFmtId="164" fontId="1" fillId="8" borderId="6" xfId="1" applyNumberFormat="1" applyFont="1" applyFill="1" applyBorder="1"/>
    <xf numFmtId="164" fontId="1" fillId="8" borderId="7" xfId="1" applyNumberFormat="1" applyFont="1" applyFill="1" applyBorder="1"/>
    <xf numFmtId="164" fontId="1" fillId="8" borderId="8" xfId="1" applyNumberFormat="1" applyFont="1" applyFill="1" applyBorder="1" applyAlignment="1">
      <alignment horizontal="center"/>
    </xf>
    <xf numFmtId="164" fontId="1" fillId="8" borderId="0" xfId="1" quotePrefix="1" applyNumberFormat="1" applyFont="1" applyFill="1" applyAlignment="1">
      <alignment horizontal="center"/>
    </xf>
    <xf numFmtId="164" fontId="1" fillId="8" borderId="8" xfId="1" quotePrefix="1" applyNumberFormat="1" applyFont="1" applyFill="1" applyBorder="1" applyAlignment="1">
      <alignment horizontal="center"/>
    </xf>
    <xf numFmtId="20" fontId="1" fillId="17" borderId="8" xfId="1" applyNumberFormat="1" applyFont="1" applyFill="1" applyBorder="1" applyAlignment="1">
      <alignment horizontal="center"/>
    </xf>
    <xf numFmtId="20" fontId="1" fillId="17" borderId="0" xfId="1" applyNumberFormat="1" applyFont="1" applyFill="1" applyBorder="1" applyAlignment="1">
      <alignment horizontal="center"/>
    </xf>
    <xf numFmtId="49" fontId="1" fillId="17" borderId="8" xfId="1" applyNumberFormat="1" applyFont="1" applyFill="1" applyBorder="1" applyAlignment="1">
      <alignment horizontal="center"/>
    </xf>
    <xf numFmtId="164" fontId="1" fillId="17" borderId="8" xfId="1" applyNumberFormat="1" applyFont="1" applyFill="1" applyBorder="1" applyAlignment="1">
      <alignment horizontal="center"/>
    </xf>
    <xf numFmtId="20" fontId="1" fillId="17" borderId="10" xfId="1" applyNumberFormat="1" applyFont="1" applyFill="1" applyBorder="1" applyAlignment="1">
      <alignment horizontal="center"/>
    </xf>
    <xf numFmtId="20" fontId="1" fillId="17" borderId="12" xfId="1" applyNumberFormat="1" applyFont="1" applyFill="1" applyBorder="1" applyAlignment="1">
      <alignment horizontal="center"/>
    </xf>
    <xf numFmtId="20" fontId="1" fillId="17" borderId="13" xfId="1" applyNumberFormat="1" applyFont="1" applyFill="1" applyBorder="1" applyAlignment="1">
      <alignment horizontal="center"/>
    </xf>
    <xf numFmtId="20" fontId="1" fillId="17" borderId="16" xfId="1" applyNumberFormat="1" applyFont="1" applyFill="1" applyBorder="1" applyAlignment="1">
      <alignment horizontal="center"/>
    </xf>
    <xf numFmtId="20" fontId="1" fillId="17" borderId="17" xfId="1" applyNumberFormat="1" applyFont="1" applyFill="1" applyBorder="1" applyAlignment="1">
      <alignment horizontal="center"/>
    </xf>
    <xf numFmtId="20" fontId="1" fillId="17" borderId="8" xfId="1" applyNumberFormat="1" applyFont="1" applyFill="1" applyBorder="1" applyAlignment="1">
      <alignment horizontal="center" wrapText="1"/>
    </xf>
    <xf numFmtId="20" fontId="1" fillId="17" borderId="0" xfId="1" applyNumberFormat="1" applyFont="1" applyFill="1" applyBorder="1" applyAlignment="1">
      <alignment horizontal="center" wrapText="1"/>
    </xf>
    <xf numFmtId="20" fontId="1" fillId="17" borderId="16" xfId="1" applyNumberFormat="1" applyFont="1" applyFill="1" applyBorder="1" applyAlignment="1">
      <alignment horizontal="center" wrapText="1"/>
    </xf>
    <xf numFmtId="20" fontId="1" fillId="17" borderId="17" xfId="1" applyNumberFormat="1" applyFont="1" applyFill="1" applyBorder="1" applyAlignment="1">
      <alignment horizontal="center" wrapText="1"/>
    </xf>
    <xf numFmtId="20" fontId="1" fillId="17" borderId="18" xfId="1" applyNumberFormat="1" applyFont="1" applyFill="1" applyBorder="1" applyAlignment="1">
      <alignment horizontal="center" wrapText="1"/>
    </xf>
    <xf numFmtId="164" fontId="1" fillId="17" borderId="16" xfId="1" applyNumberFormat="1" applyFont="1" applyFill="1" applyBorder="1" applyAlignment="1">
      <alignment horizontal="center" wrapText="1"/>
    </xf>
    <xf numFmtId="20" fontId="1" fillId="17" borderId="12" xfId="1" applyNumberFormat="1" applyFont="1" applyFill="1" applyBorder="1" applyAlignment="1">
      <alignment horizontal="center" wrapText="1"/>
    </xf>
    <xf numFmtId="20" fontId="1" fillId="17" borderId="21" xfId="1" applyNumberFormat="1" applyFont="1" applyFill="1" applyBorder="1" applyAlignment="1">
      <alignment horizontal="center" wrapText="1"/>
    </xf>
    <xf numFmtId="20" fontId="1" fillId="17" borderId="22" xfId="1" applyNumberFormat="1" applyFont="1" applyFill="1" applyBorder="1" applyAlignment="1">
      <alignment horizontal="center" wrapText="1"/>
    </xf>
    <xf numFmtId="20" fontId="1" fillId="17" borderId="13" xfId="1" applyNumberFormat="1" applyFont="1" applyFill="1" applyBorder="1" applyAlignment="1">
      <alignment horizontal="center" wrapText="1"/>
    </xf>
    <xf numFmtId="0" fontId="1" fillId="0" borderId="0" xfId="1" quotePrefix="1" applyFont="1" applyFill="1" applyBorder="1" applyAlignment="1">
      <alignment horizontal="center"/>
    </xf>
    <xf numFmtId="1" fontId="1" fillId="0" borderId="0" xfId="1" quotePrefix="1" applyNumberFormat="1" applyFont="1" applyFill="1" applyBorder="1" applyAlignment="1">
      <alignment horizontal="center"/>
    </xf>
    <xf numFmtId="3" fontId="1" fillId="0" borderId="0" xfId="1" quotePrefix="1" applyNumberFormat="1" applyFont="1" applyFill="1" applyBorder="1" applyAlignment="1">
      <alignment horizontal="center"/>
    </xf>
    <xf numFmtId="1" fontId="1" fillId="6" borderId="5" xfId="1" applyNumberFormat="1" applyFont="1" applyFill="1" applyBorder="1" applyAlignment="1">
      <alignment horizontal="center"/>
    </xf>
    <xf numFmtId="1" fontId="1" fillId="6" borderId="7" xfId="1" applyNumberFormat="1" applyFont="1" applyFill="1" applyBorder="1" applyAlignment="1">
      <alignment horizontal="center"/>
    </xf>
    <xf numFmtId="1" fontId="1" fillId="6" borderId="6" xfId="1" applyNumberFormat="1" applyFont="1" applyFill="1" applyBorder="1" applyAlignment="1">
      <alignment horizontal="center"/>
    </xf>
    <xf numFmtId="0" fontId="1" fillId="8" borderId="8" xfId="1" applyFont="1" applyFill="1" applyBorder="1" applyAlignment="1">
      <alignment horizontal="center" wrapText="1"/>
    </xf>
    <xf numFmtId="0" fontId="1" fillId="8" borderId="0" xfId="1" applyFont="1" applyFill="1" applyBorder="1" applyAlignment="1">
      <alignment horizontal="center" wrapText="1"/>
    </xf>
    <xf numFmtId="0" fontId="1" fillId="8" borderId="18" xfId="1" applyFont="1" applyFill="1" applyBorder="1" applyAlignment="1">
      <alignment horizontal="center"/>
    </xf>
    <xf numFmtId="0" fontId="4" fillId="8" borderId="17" xfId="1" applyFont="1" applyFill="1" applyBorder="1" applyAlignment="1">
      <alignment horizontal="center"/>
    </xf>
    <xf numFmtId="0" fontId="1" fillId="8" borderId="16" xfId="1" applyFont="1" applyFill="1" applyBorder="1" applyAlignment="1">
      <alignment horizontal="center" wrapText="1"/>
    </xf>
    <xf numFmtId="0" fontId="1" fillId="8" borderId="17" xfId="1" applyFont="1" applyFill="1" applyBorder="1" applyAlignment="1">
      <alignment horizontal="center" wrapText="1"/>
    </xf>
    <xf numFmtId="0" fontId="1" fillId="8" borderId="19" xfId="1" applyFont="1" applyFill="1" applyBorder="1" applyAlignment="1">
      <alignment horizontal="center" wrapText="1"/>
    </xf>
    <xf numFmtId="0" fontId="1" fillId="8" borderId="20" xfId="1" applyFont="1" applyFill="1" applyBorder="1" applyAlignment="1">
      <alignment horizontal="center" wrapText="1"/>
    </xf>
    <xf numFmtId="0" fontId="1" fillId="8" borderId="12" xfId="1" applyFont="1" applyFill="1" applyBorder="1" applyAlignment="1">
      <alignment horizontal="center" wrapText="1"/>
    </xf>
    <xf numFmtId="0" fontId="1" fillId="8" borderId="21" xfId="1" applyFont="1" applyFill="1" applyBorder="1" applyAlignment="1">
      <alignment horizontal="center" wrapText="1"/>
    </xf>
    <xf numFmtId="0" fontId="1" fillId="8" borderId="22" xfId="1" applyFont="1" applyFill="1" applyBorder="1" applyAlignment="1">
      <alignment horizontal="center" wrapText="1"/>
    </xf>
    <xf numFmtId="0" fontId="1" fillId="8" borderId="13" xfId="1" applyFont="1" applyFill="1" applyBorder="1" applyAlignment="1">
      <alignment horizontal="center" wrapText="1"/>
    </xf>
    <xf numFmtId="0" fontId="1" fillId="8" borderId="18" xfId="1" applyFont="1" applyFill="1" applyBorder="1" applyAlignment="1">
      <alignment horizontal="center" wrapText="1"/>
    </xf>
    <xf numFmtId="0" fontId="1" fillId="17" borderId="8" xfId="1" applyFont="1" applyFill="1" applyBorder="1"/>
    <xf numFmtId="0" fontId="1" fillId="17" borderId="0" xfId="1" applyFont="1" applyFill="1"/>
    <xf numFmtId="0" fontId="1" fillId="17" borderId="0" xfId="1" applyFont="1" applyFill="1" applyBorder="1"/>
    <xf numFmtId="0" fontId="1" fillId="17" borderId="0" xfId="1" applyFont="1" applyFill="1" applyAlignment="1">
      <alignment horizontal="center"/>
    </xf>
    <xf numFmtId="0" fontId="1" fillId="17" borderId="8" xfId="1" applyFont="1" applyFill="1" applyBorder="1" applyAlignment="1">
      <alignment horizontal="center"/>
    </xf>
    <xf numFmtId="1" fontId="1" fillId="4" borderId="4" xfId="1" applyNumberFormat="1" applyFont="1" applyFill="1" applyBorder="1" applyAlignment="1">
      <alignment horizontal="center"/>
    </xf>
    <xf numFmtId="166" fontId="1" fillId="4" borderId="7" xfId="1" applyNumberFormat="1" applyFont="1" applyFill="1" applyBorder="1" applyAlignment="1">
      <alignment horizontal="center"/>
    </xf>
    <xf numFmtId="1" fontId="1" fillId="4" borderId="7" xfId="1" applyNumberFormat="1" applyFont="1" applyFill="1" applyBorder="1" applyAlignment="1">
      <alignment horizontal="center"/>
    </xf>
    <xf numFmtId="1" fontId="1" fillId="4" borderId="6" xfId="1" applyNumberFormat="1" applyFont="1" applyFill="1" applyBorder="1" applyAlignment="1">
      <alignment horizontal="center"/>
    </xf>
    <xf numFmtId="0" fontId="9" fillId="3" borderId="23" xfId="1" applyFont="1" applyFill="1" applyBorder="1" applyAlignment="1">
      <alignment horizontal="center"/>
    </xf>
    <xf numFmtId="0" fontId="9" fillId="3" borderId="24" xfId="1" applyFont="1" applyFill="1" applyBorder="1" applyAlignment="1">
      <alignment horizontal="center"/>
    </xf>
    <xf numFmtId="0" fontId="9" fillId="10" borderId="23" xfId="1" applyFont="1" applyFill="1" applyBorder="1" applyAlignment="1">
      <alignment horizontal="center"/>
    </xf>
    <xf numFmtId="0" fontId="9" fillId="10" borderId="24" xfId="1" applyFont="1" applyFill="1" applyBorder="1" applyAlignment="1">
      <alignment horizontal="center"/>
    </xf>
    <xf numFmtId="0" fontId="9" fillId="14" borderId="25" xfId="1" applyFont="1" applyFill="1" applyBorder="1" applyAlignment="1">
      <alignment horizontal="center"/>
    </xf>
    <xf numFmtId="0" fontId="9" fillId="14" borderId="24" xfId="1" applyFont="1" applyFill="1" applyBorder="1" applyAlignment="1">
      <alignment horizontal="center"/>
    </xf>
    <xf numFmtId="0" fontId="9" fillId="10" borderId="25" xfId="1" applyFont="1" applyFill="1" applyBorder="1" applyAlignment="1">
      <alignment horizontal="center"/>
    </xf>
    <xf numFmtId="0" fontId="9" fillId="14" borderId="23" xfId="1" applyFont="1" applyFill="1" applyBorder="1" applyAlignment="1">
      <alignment horizontal="center"/>
    </xf>
    <xf numFmtId="1" fontId="1" fillId="14" borderId="6" xfId="1" applyNumberFormat="1" applyFont="1" applyFill="1" applyBorder="1" applyAlignment="1">
      <alignment horizontal="center"/>
    </xf>
    <xf numFmtId="1" fontId="1" fillId="14" borderId="7" xfId="1" applyNumberFormat="1" applyFont="1" applyFill="1" applyBorder="1" applyAlignment="1">
      <alignment horizontal="center"/>
    </xf>
    <xf numFmtId="166" fontId="1" fillId="4" borderId="6" xfId="1" applyNumberFormat="1" applyFont="1" applyFill="1" applyBorder="1" applyAlignment="1">
      <alignment horizontal="center"/>
    </xf>
    <xf numFmtId="1" fontId="1" fillId="5" borderId="4" xfId="1" applyNumberFormat="1" applyFont="1" applyFill="1" applyBorder="1" applyAlignment="1">
      <alignment horizontal="center"/>
    </xf>
    <xf numFmtId="1" fontId="1" fillId="5" borderId="7" xfId="1" applyNumberFormat="1" applyFont="1" applyFill="1" applyBorder="1" applyAlignment="1">
      <alignment horizontal="center"/>
    </xf>
    <xf numFmtId="1" fontId="1" fillId="5" borderId="6" xfId="1" applyNumberFormat="1" applyFont="1" applyFill="1" applyBorder="1" applyAlignment="1">
      <alignment horizontal="center"/>
    </xf>
    <xf numFmtId="166" fontId="1" fillId="5" borderId="7" xfId="1" applyNumberFormat="1" applyFont="1" applyFill="1" applyBorder="1" applyAlignment="1">
      <alignment horizontal="center"/>
    </xf>
    <xf numFmtId="0" fontId="1" fillId="0" borderId="6" xfId="1" applyFont="1" applyBorder="1"/>
    <xf numFmtId="0" fontId="1" fillId="0" borderId="7" xfId="1" applyFont="1" applyBorder="1"/>
    <xf numFmtId="1" fontId="1" fillId="4" borderId="5" xfId="1" applyNumberFormat="1" applyFont="1" applyFill="1" applyBorder="1" applyAlignment="1">
      <alignment horizontal="center"/>
    </xf>
    <xf numFmtId="1" fontId="1" fillId="3" borderId="7" xfId="1" applyNumberFormat="1" applyFont="1" applyFill="1" applyBorder="1" applyAlignment="1">
      <alignment horizontal="center"/>
    </xf>
    <xf numFmtId="0" fontId="9" fillId="5" borderId="7" xfId="1" applyFont="1" applyFill="1" applyBorder="1" applyAlignment="1">
      <alignment horizontal="center" wrapText="1"/>
    </xf>
    <xf numFmtId="0" fontId="4" fillId="8" borderId="5" xfId="1" applyFont="1" applyFill="1" applyBorder="1" applyAlignment="1">
      <alignment horizontal="center" wrapText="1"/>
    </xf>
    <xf numFmtId="0" fontId="1" fillId="8" borderId="6" xfId="1" applyFont="1" applyFill="1" applyBorder="1"/>
    <xf numFmtId="0" fontId="1" fillId="8" borderId="7" xfId="1" applyFont="1" applyFill="1" applyBorder="1"/>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1" fillId="9" borderId="1" xfId="1" applyFont="1" applyFill="1" applyBorder="1" applyAlignment="1">
      <alignment horizontal="center"/>
    </xf>
    <xf numFmtId="0" fontId="1" fillId="9" borderId="3" xfId="1" applyFont="1" applyFill="1" applyBorder="1" applyAlignment="1">
      <alignment horizontal="center"/>
    </xf>
    <xf numFmtId="0" fontId="4" fillId="5" borderId="0" xfId="1" applyFont="1" applyFill="1" applyBorder="1" applyAlignment="1">
      <alignment horizontal="center" wrapText="1"/>
    </xf>
    <xf numFmtId="0" fontId="4" fillId="3" borderId="1" xfId="1" applyFont="1" applyFill="1" applyBorder="1" applyAlignment="1">
      <alignment horizontal="center" wrapText="1"/>
    </xf>
    <xf numFmtId="0" fontId="4" fillId="3" borderId="3" xfId="1" applyFont="1" applyFill="1" applyBorder="1" applyAlignment="1">
      <alignment horizontal="center" wrapText="1"/>
    </xf>
    <xf numFmtId="0" fontId="4" fillId="3" borderId="24" xfId="1" applyFont="1" applyFill="1" applyBorder="1" applyAlignment="1">
      <alignment horizontal="center" wrapText="1"/>
    </xf>
    <xf numFmtId="0" fontId="4" fillId="3" borderId="8" xfId="1" applyFont="1" applyFill="1" applyBorder="1" applyAlignment="1">
      <alignment horizontal="center" wrapText="1"/>
    </xf>
    <xf numFmtId="0" fontId="1" fillId="5" borderId="0" xfId="1" applyFont="1" applyFill="1" applyAlignment="1">
      <alignment horizontal="center"/>
    </xf>
    <xf numFmtId="0" fontId="1" fillId="3" borderId="1" xfId="1" applyFont="1" applyFill="1" applyBorder="1" applyAlignment="1">
      <alignment horizontal="center"/>
    </xf>
    <xf numFmtId="0" fontId="1" fillId="3" borderId="3" xfId="1" applyFont="1" applyFill="1" applyBorder="1" applyAlignment="1">
      <alignment horizontal="center"/>
    </xf>
    <xf numFmtId="0" fontId="9" fillId="5" borderId="0" xfId="1" applyFont="1" applyFill="1" applyAlignment="1">
      <alignment horizontal="center" wrapText="1"/>
    </xf>
    <xf numFmtId="2" fontId="1" fillId="11" borderId="8" xfId="1" quotePrefix="1" applyNumberFormat="1" applyFont="1" applyFill="1" applyBorder="1" applyAlignment="1">
      <alignment horizontal="center"/>
    </xf>
    <xf numFmtId="166" fontId="1" fillId="11" borderId="8" xfId="1" applyNumberFormat="1" applyFont="1" applyFill="1" applyBorder="1" applyAlignment="1">
      <alignment horizontal="center"/>
    </xf>
    <xf numFmtId="0" fontId="1" fillId="7" borderId="4" xfId="1" applyFont="1" applyFill="1" applyBorder="1" applyAlignment="1">
      <alignment horizontal="center"/>
    </xf>
    <xf numFmtId="0" fontId="1" fillId="0" borderId="0" xfId="1" applyFont="1" applyFill="1" applyBorder="1" applyAlignment="1">
      <alignment horizontal="center"/>
    </xf>
    <xf numFmtId="0" fontId="1" fillId="2" borderId="0" xfId="1" applyFont="1" applyFill="1"/>
    <xf numFmtId="0" fontId="1" fillId="10" borderId="8" xfId="1" applyNumberFormat="1" applyFont="1" applyFill="1" applyBorder="1" applyAlignment="1">
      <alignment horizontal="center"/>
    </xf>
    <xf numFmtId="0" fontId="1" fillId="0" borderId="8" xfId="1" applyNumberFormat="1" applyFont="1" applyFill="1" applyBorder="1" applyAlignment="1">
      <alignment horizontal="center"/>
    </xf>
    <xf numFmtId="165" fontId="1" fillId="0" borderId="8" xfId="1" applyNumberFormat="1" applyFont="1" applyFill="1" applyBorder="1" applyAlignment="1">
      <alignment horizontal="center"/>
    </xf>
    <xf numFmtId="1" fontId="1" fillId="0" borderId="8" xfId="1" applyNumberFormat="1" applyFont="1" applyFill="1" applyBorder="1" applyAlignment="1">
      <alignment horizontal="center"/>
    </xf>
    <xf numFmtId="0" fontId="1" fillId="10" borderId="0" xfId="1" applyNumberFormat="1" applyFont="1" applyFill="1" applyAlignment="1">
      <alignment horizontal="center"/>
    </xf>
    <xf numFmtId="0" fontId="1" fillId="0" borderId="0" xfId="1" applyNumberFormat="1" applyFont="1" applyFill="1" applyAlignment="1">
      <alignment horizontal="center"/>
    </xf>
    <xf numFmtId="1" fontId="1" fillId="0" borderId="0" xfId="1" applyNumberFormat="1" applyFont="1" applyFill="1" applyAlignment="1">
      <alignment horizontal="center"/>
    </xf>
    <xf numFmtId="0" fontId="1" fillId="0" borderId="8" xfId="1" applyFont="1" applyFill="1" applyBorder="1" applyAlignment="1">
      <alignment horizontal="center"/>
    </xf>
    <xf numFmtId="2" fontId="1" fillId="0" borderId="8" xfId="1" applyNumberFormat="1" applyFont="1" applyFill="1" applyBorder="1" applyAlignment="1">
      <alignment horizontal="center"/>
    </xf>
    <xf numFmtId="2" fontId="4" fillId="2" borderId="0" xfId="1" applyNumberFormat="1" applyFont="1" applyFill="1" applyBorder="1" applyAlignment="1">
      <alignment horizontal="center"/>
    </xf>
    <xf numFmtId="2" fontId="4" fillId="2" borderId="8" xfId="1" applyNumberFormat="1" applyFont="1" applyFill="1" applyBorder="1" applyAlignment="1">
      <alignment horizontal="center"/>
    </xf>
    <xf numFmtId="0" fontId="1" fillId="2" borderId="1" xfId="1" applyFont="1" applyFill="1" applyBorder="1" applyAlignment="1">
      <alignment horizontal="center"/>
    </xf>
    <xf numFmtId="0" fontId="1" fillId="2" borderId="2" xfId="1" applyFont="1"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1" fillId="2" borderId="5" xfId="1" applyFont="1" applyFill="1" applyBorder="1" applyAlignment="1">
      <alignment horizontal="center"/>
    </xf>
    <xf numFmtId="2" fontId="1" fillId="0" borderId="0" xfId="1" applyNumberFormat="1" applyFont="1" applyFill="1" applyBorder="1" applyAlignment="1">
      <alignment horizontal="center"/>
    </xf>
    <xf numFmtId="2" fontId="1" fillId="11" borderId="3" xfId="1" applyNumberFormat="1" applyFont="1" applyFill="1" applyBorder="1" applyAlignment="1">
      <alignment horizontal="center"/>
    </xf>
    <xf numFmtId="0" fontId="1" fillId="0" borderId="6" xfId="0" applyFont="1" applyBorder="1"/>
    <xf numFmtId="0" fontId="1" fillId="0" borderId="7" xfId="0" applyFont="1" applyBorder="1"/>
    <xf numFmtId="0" fontId="9" fillId="0" borderId="0" xfId="0" applyFont="1" applyAlignment="1">
      <alignment horizontal="center"/>
    </xf>
    <xf numFmtId="0" fontId="5" fillId="5" borderId="5" xfId="1" applyFont="1" applyFill="1" applyBorder="1" applyAlignment="1">
      <alignment horizontal="center" wrapText="1"/>
    </xf>
    <xf numFmtId="0" fontId="9" fillId="5" borderId="6" xfId="1" applyFont="1" applyFill="1" applyBorder="1" applyAlignment="1">
      <alignment horizontal="center"/>
    </xf>
  </cellXfs>
  <cellStyles count="2">
    <cellStyle name="Normal" xfId="0" builtinId="0"/>
    <cellStyle name="Normal 2" xfId="1" xr:uid="{16CC6DD9-FB7D-43D5-94DE-F4E7701FCCF2}"/>
  </cellStyles>
  <dxfs count="0"/>
  <tableStyles count="0" defaultTableStyle="TableStyleMedium2" defaultPivotStyle="PivotStyleLight16"/>
  <colors>
    <mruColors>
      <color rgb="FFEAD5FF"/>
      <color rgb="FFBDBDFF"/>
      <color rgb="FFFFEC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C51B4-C52E-45BE-87E9-3CA081660891}">
  <sheetPr>
    <tabColor theme="5" tint="0.39997558519241921"/>
  </sheetPr>
  <dimension ref="A1"/>
  <sheetViews>
    <sheetView workbookViewId="0">
      <selection activeCell="C37" sqref="C37"/>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51AE-5911-4245-B766-E85C10C9423C}">
  <dimension ref="A1:DV42"/>
  <sheetViews>
    <sheetView zoomScale="90" zoomScaleNormal="90" workbookViewId="0">
      <selection activeCell="H5" sqref="H5"/>
    </sheetView>
  </sheetViews>
  <sheetFormatPr defaultRowHeight="15" x14ac:dyDescent="0.25"/>
  <cols>
    <col min="1" max="1" width="4.83203125" style="2" customWidth="1"/>
    <col min="2" max="2" width="13" style="2" customWidth="1"/>
    <col min="3" max="3" width="14.83203125" style="2" customWidth="1"/>
    <col min="4" max="4" width="2.6640625" style="2" customWidth="1"/>
    <col min="5" max="5" width="11.33203125" style="2" customWidth="1"/>
    <col min="6" max="6" width="4" style="2" customWidth="1"/>
    <col min="7" max="7" width="13.6640625" style="2" customWidth="1"/>
    <col min="8" max="8" width="64.33203125" style="2" customWidth="1"/>
    <col min="9" max="9" width="14.1640625" style="2" customWidth="1"/>
    <col min="10" max="11" width="8.33203125" style="2" customWidth="1"/>
    <col min="12" max="12" width="8.33203125" style="3" customWidth="1"/>
    <col min="13" max="13" width="5.83203125" style="2" customWidth="1"/>
    <col min="14" max="18" width="12.5" style="2" customWidth="1"/>
    <col min="19" max="19" width="1" style="2" customWidth="1"/>
    <col min="20" max="22" width="12.5" style="2" customWidth="1"/>
    <col min="23" max="31" width="12.5" style="4" customWidth="1"/>
    <col min="32" max="32" width="4.33203125" style="4" customWidth="1"/>
    <col min="33" max="34" width="12.5" style="4" customWidth="1"/>
    <col min="35" max="35" width="4.33203125" style="4" customWidth="1"/>
    <col min="36" max="36" width="12.5" style="4" customWidth="1"/>
    <col min="37" max="37" width="4.33203125" style="4" customWidth="1"/>
    <col min="38" max="39" width="12.5" style="4" customWidth="1"/>
    <col min="40" max="40" width="4.33203125" style="6" customWidth="1"/>
    <col min="41" max="44" width="12.5" style="4" customWidth="1"/>
    <col min="45" max="45" width="4.33203125" style="4" customWidth="1"/>
    <col min="46" max="48" width="12.5" style="4" customWidth="1"/>
    <col min="49" max="49" width="4.33203125" style="4" customWidth="1"/>
    <col min="50" max="50" width="12.5" style="4" customWidth="1"/>
    <col min="51" max="51" width="4.33203125" style="4" customWidth="1"/>
    <col min="52" max="52" width="12.5" style="4" customWidth="1"/>
    <col min="53" max="53" width="4.33203125" style="4" customWidth="1"/>
    <col min="54" max="54" width="12.5" style="4" customWidth="1"/>
    <col min="55" max="55" width="4.33203125" style="4" customWidth="1"/>
    <col min="56" max="60" width="12.5" style="4" customWidth="1"/>
    <col min="61" max="62" width="12.5" style="2" customWidth="1"/>
    <col min="63" max="64" width="24.1640625" style="2" customWidth="1"/>
    <col min="65" max="126" width="12.5" style="2" customWidth="1"/>
    <col min="127" max="16384" width="9.33203125" style="2"/>
  </cols>
  <sheetData>
    <row r="1" spans="1:126" x14ac:dyDescent="0.25">
      <c r="A1" s="1" t="s">
        <v>0</v>
      </c>
      <c r="AD1" s="318" t="s">
        <v>1</v>
      </c>
      <c r="AE1" s="319"/>
      <c r="AF1" s="319"/>
      <c r="AG1" s="319"/>
      <c r="AH1" s="319"/>
      <c r="AI1" s="319"/>
      <c r="AJ1" s="319"/>
      <c r="AK1" s="319"/>
      <c r="AL1" s="319"/>
      <c r="AM1" s="320"/>
      <c r="AN1" s="5"/>
    </row>
    <row r="2" spans="1:126" x14ac:dyDescent="0.25">
      <c r="A2" s="1" t="s">
        <v>2</v>
      </c>
      <c r="BB2" s="321" t="s">
        <v>3</v>
      </c>
      <c r="BC2" s="321"/>
      <c r="BD2" s="321"/>
      <c r="BE2" s="322"/>
    </row>
    <row r="3" spans="1:126" x14ac:dyDescent="0.25">
      <c r="H3" s="7" t="s">
        <v>4</v>
      </c>
      <c r="O3" s="8">
        <v>11452900</v>
      </c>
      <c r="P3" s="8">
        <v>11452800</v>
      </c>
      <c r="Q3" s="9">
        <v>11452901</v>
      </c>
      <c r="R3" s="10">
        <v>11452900</v>
      </c>
      <c r="S3" s="11"/>
      <c r="T3" s="12">
        <v>11452901</v>
      </c>
      <c r="U3" s="9">
        <v>11452900</v>
      </c>
      <c r="V3" s="13">
        <v>11452900</v>
      </c>
      <c r="W3" s="14" t="s">
        <v>5</v>
      </c>
      <c r="X3" s="14"/>
      <c r="Y3" s="14" t="s">
        <v>5</v>
      </c>
      <c r="Z3" s="14"/>
      <c r="AA3" s="14"/>
      <c r="AB3" s="14"/>
      <c r="AC3" s="14"/>
      <c r="AD3" s="14" t="s">
        <v>5</v>
      </c>
      <c r="AE3" s="14" t="s">
        <v>5</v>
      </c>
      <c r="AF3" s="14"/>
      <c r="AG3" s="14"/>
      <c r="AH3" s="14" t="s">
        <v>5</v>
      </c>
      <c r="AI3" s="14"/>
      <c r="AJ3" s="14" t="s">
        <v>5</v>
      </c>
      <c r="AK3" s="14"/>
      <c r="AL3" s="14"/>
      <c r="AM3" s="14" t="s">
        <v>5</v>
      </c>
      <c r="AN3" s="15"/>
      <c r="AO3" s="14"/>
      <c r="AP3" s="14"/>
      <c r="AQ3" s="14"/>
      <c r="AR3" s="14"/>
      <c r="AS3" s="14"/>
      <c r="AT3" s="14"/>
      <c r="AU3" s="14"/>
      <c r="AV3" s="14"/>
      <c r="AW3" s="14"/>
      <c r="AX3" s="14" t="s">
        <v>5</v>
      </c>
      <c r="AY3" s="14"/>
      <c r="AZ3" s="14" t="s">
        <v>5</v>
      </c>
      <c r="BA3" s="14"/>
      <c r="BB3" s="14" t="s">
        <v>5</v>
      </c>
      <c r="BC3" s="16"/>
      <c r="BD3" s="17"/>
      <c r="BE3" s="14"/>
      <c r="BF3" s="14"/>
      <c r="BG3" s="14"/>
      <c r="BH3" s="14"/>
    </row>
    <row r="4" spans="1:126" s="18" customFormat="1" x14ac:dyDescent="0.25">
      <c r="AD4" s="19" t="s">
        <v>6</v>
      </c>
      <c r="AE4" s="19" t="s">
        <v>7</v>
      </c>
      <c r="AF4" s="20"/>
      <c r="AG4" s="20"/>
      <c r="AH4" s="19" t="s">
        <v>7</v>
      </c>
      <c r="AI4" s="20"/>
      <c r="AJ4" s="19" t="s">
        <v>8</v>
      </c>
      <c r="AK4" s="20"/>
      <c r="AL4" s="20"/>
      <c r="AM4" s="19" t="s">
        <v>9</v>
      </c>
      <c r="AN4" s="21"/>
      <c r="BD4" s="22"/>
    </row>
    <row r="5" spans="1:126" s="23" customFormat="1" ht="270" x14ac:dyDescent="0.25">
      <c r="A5" s="23" t="s">
        <v>10</v>
      </c>
      <c r="B5" s="23" t="s">
        <v>11</v>
      </c>
      <c r="C5" s="23" t="s">
        <v>12</v>
      </c>
      <c r="D5" s="23" t="s">
        <v>13</v>
      </c>
      <c r="E5" s="23" t="s">
        <v>14</v>
      </c>
      <c r="F5" s="23" t="s">
        <v>15</v>
      </c>
      <c r="G5" s="23" t="s">
        <v>16</v>
      </c>
      <c r="H5" s="23" t="s">
        <v>17</v>
      </c>
      <c r="I5" s="23" t="s">
        <v>18</v>
      </c>
      <c r="J5" s="23" t="s">
        <v>19</v>
      </c>
      <c r="K5" s="24" t="s">
        <v>20</v>
      </c>
      <c r="L5" s="25" t="s">
        <v>21</v>
      </c>
      <c r="M5" s="23" t="s">
        <v>22</v>
      </c>
      <c r="N5" s="26" t="s">
        <v>23</v>
      </c>
      <c r="O5" s="27" t="s">
        <v>24</v>
      </c>
      <c r="P5" s="27" t="s">
        <v>24</v>
      </c>
      <c r="Q5" s="28" t="s">
        <v>24</v>
      </c>
      <c r="R5" s="29"/>
      <c r="S5" s="30"/>
      <c r="T5" s="31"/>
      <c r="U5" s="32"/>
      <c r="V5" s="33"/>
      <c r="W5" s="34" t="s">
        <v>25</v>
      </c>
      <c r="X5" s="35" t="s">
        <v>26</v>
      </c>
      <c r="Y5" s="36" t="s">
        <v>27</v>
      </c>
      <c r="Z5" s="34"/>
      <c r="AA5" s="34"/>
      <c r="AB5" s="37" t="s">
        <v>26</v>
      </c>
      <c r="AC5" s="37" t="s">
        <v>26</v>
      </c>
      <c r="AD5" s="34" t="s">
        <v>28</v>
      </c>
      <c r="AE5" s="34" t="s">
        <v>29</v>
      </c>
      <c r="AF5" s="34"/>
      <c r="AG5" s="34"/>
      <c r="AH5" s="34" t="s">
        <v>30</v>
      </c>
      <c r="AI5" s="34"/>
      <c r="AJ5" s="34" t="s">
        <v>31</v>
      </c>
      <c r="AK5" s="34"/>
      <c r="AL5" s="34"/>
      <c r="AM5" s="34" t="s">
        <v>32</v>
      </c>
      <c r="AN5" s="34"/>
      <c r="AO5" s="33" t="s">
        <v>26</v>
      </c>
      <c r="AP5" s="33" t="s">
        <v>26</v>
      </c>
      <c r="AQ5" s="33" t="s">
        <v>26</v>
      </c>
      <c r="AR5" s="326" t="s">
        <v>26</v>
      </c>
      <c r="AS5" s="327"/>
      <c r="AT5" s="33" t="s">
        <v>26</v>
      </c>
      <c r="AU5" s="33" t="s">
        <v>26</v>
      </c>
      <c r="AV5" s="326" t="s">
        <v>26</v>
      </c>
      <c r="AW5" s="327"/>
      <c r="AX5" s="34" t="s">
        <v>33</v>
      </c>
      <c r="AY5" s="34"/>
      <c r="AZ5" s="34" t="s">
        <v>34</v>
      </c>
      <c r="BA5" s="34"/>
      <c r="BB5" s="34" t="s">
        <v>35</v>
      </c>
      <c r="BC5" s="34"/>
      <c r="BD5" s="34"/>
      <c r="BE5" s="33" t="s">
        <v>26</v>
      </c>
      <c r="BF5" s="33" t="s">
        <v>26</v>
      </c>
      <c r="BG5" s="33" t="s">
        <v>26</v>
      </c>
      <c r="BH5" s="33" t="s">
        <v>26</v>
      </c>
      <c r="BI5" s="38" t="s">
        <v>36</v>
      </c>
      <c r="BJ5" s="38" t="s">
        <v>37</v>
      </c>
      <c r="BK5" s="23" t="s">
        <v>38</v>
      </c>
      <c r="BL5" s="23" t="s">
        <v>39</v>
      </c>
      <c r="BM5" s="23" t="s">
        <v>40</v>
      </c>
      <c r="BN5" s="23" t="s">
        <v>41</v>
      </c>
      <c r="BO5" s="23" t="s">
        <v>42</v>
      </c>
      <c r="BP5" s="23" t="s">
        <v>43</v>
      </c>
      <c r="BQ5" s="23" t="s">
        <v>44</v>
      </c>
      <c r="BR5" s="23" t="s">
        <v>45</v>
      </c>
      <c r="BS5" s="23" t="s">
        <v>46</v>
      </c>
      <c r="BT5" s="23" t="s">
        <v>47</v>
      </c>
      <c r="BU5" s="23" t="s">
        <v>48</v>
      </c>
      <c r="BV5" s="23" t="s">
        <v>24</v>
      </c>
      <c r="BW5" s="23" t="s">
        <v>49</v>
      </c>
      <c r="BX5" s="23" t="s">
        <v>50</v>
      </c>
      <c r="BY5" s="23" t="s">
        <v>51</v>
      </c>
      <c r="BZ5" s="23" t="s">
        <v>52</v>
      </c>
      <c r="CA5" s="23" t="s">
        <v>53</v>
      </c>
      <c r="CB5" s="23" t="s">
        <v>54</v>
      </c>
      <c r="CC5" s="23" t="s">
        <v>55</v>
      </c>
      <c r="CD5" s="23" t="s">
        <v>56</v>
      </c>
      <c r="CE5" s="23" t="s">
        <v>57</v>
      </c>
      <c r="CF5" s="23" t="s">
        <v>58</v>
      </c>
      <c r="CG5" s="23" t="s">
        <v>59</v>
      </c>
      <c r="CH5" s="23" t="s">
        <v>60</v>
      </c>
      <c r="CI5" s="23" t="s">
        <v>61</v>
      </c>
      <c r="CJ5" s="23" t="s">
        <v>62</v>
      </c>
      <c r="CK5" s="23" t="s">
        <v>63</v>
      </c>
      <c r="CL5" s="23" t="s">
        <v>64</v>
      </c>
      <c r="CM5" s="23" t="s">
        <v>65</v>
      </c>
      <c r="CN5" s="23" t="s">
        <v>66</v>
      </c>
      <c r="CO5" s="23" t="s">
        <v>67</v>
      </c>
      <c r="CP5" s="23" t="s">
        <v>68</v>
      </c>
      <c r="CQ5" s="23" t="s">
        <v>69</v>
      </c>
      <c r="CR5" s="23" t="s">
        <v>70</v>
      </c>
      <c r="CS5" s="23" t="s">
        <v>71</v>
      </c>
      <c r="CT5" s="23" t="s">
        <v>72</v>
      </c>
      <c r="CU5" s="23" t="s">
        <v>73</v>
      </c>
      <c r="CV5" s="23" t="s">
        <v>74</v>
      </c>
      <c r="CW5" s="23" t="s">
        <v>75</v>
      </c>
      <c r="CX5" s="23" t="s">
        <v>76</v>
      </c>
      <c r="CY5" s="23" t="s">
        <v>77</v>
      </c>
      <c r="CZ5" s="23" t="s">
        <v>78</v>
      </c>
      <c r="DA5" s="23" t="s">
        <v>79</v>
      </c>
      <c r="DB5" s="23" t="s">
        <v>80</v>
      </c>
      <c r="DC5" s="23" t="s">
        <v>81</v>
      </c>
      <c r="DD5" s="23" t="s">
        <v>82</v>
      </c>
      <c r="DE5" s="23" t="s">
        <v>83</v>
      </c>
      <c r="DF5" s="23" t="s">
        <v>84</v>
      </c>
      <c r="DG5" s="23" t="s">
        <v>85</v>
      </c>
      <c r="DH5" s="23" t="s">
        <v>86</v>
      </c>
      <c r="DI5" s="23" t="s">
        <v>87</v>
      </c>
      <c r="DJ5" s="23" t="s">
        <v>88</v>
      </c>
      <c r="DK5" s="23" t="s">
        <v>89</v>
      </c>
      <c r="DL5" s="23" t="s">
        <v>90</v>
      </c>
      <c r="DM5" s="23" t="s">
        <v>91</v>
      </c>
      <c r="DN5" s="23" t="s">
        <v>92</v>
      </c>
      <c r="DO5" s="23" t="s">
        <v>93</v>
      </c>
      <c r="DP5" s="23" t="s">
        <v>94</v>
      </c>
      <c r="DQ5" s="23" t="s">
        <v>95</v>
      </c>
      <c r="DR5" s="23" t="s">
        <v>96</v>
      </c>
      <c r="DS5" s="23" t="s">
        <v>97</v>
      </c>
      <c r="DT5" s="23" t="s">
        <v>98</v>
      </c>
      <c r="DU5" s="23" t="s">
        <v>99</v>
      </c>
      <c r="DV5" s="23" t="s">
        <v>100</v>
      </c>
    </row>
    <row r="6" spans="1:126" x14ac:dyDescent="0.25">
      <c r="K6" s="39"/>
      <c r="L6" s="40"/>
      <c r="N6" s="41"/>
      <c r="O6" s="8" t="s">
        <v>101</v>
      </c>
      <c r="P6" s="42" t="s">
        <v>101</v>
      </c>
      <c r="Q6" s="9" t="s">
        <v>101</v>
      </c>
      <c r="R6" s="10" t="s">
        <v>102</v>
      </c>
      <c r="S6" s="11"/>
      <c r="T6" s="12" t="s">
        <v>102</v>
      </c>
      <c r="U6" s="9" t="s">
        <v>101</v>
      </c>
      <c r="V6" s="13" t="s">
        <v>102</v>
      </c>
      <c r="W6" s="43" t="s">
        <v>103</v>
      </c>
      <c r="X6" s="13" t="s">
        <v>104</v>
      </c>
      <c r="Y6" s="44" t="s">
        <v>105</v>
      </c>
      <c r="Z6" s="46" t="s">
        <v>104</v>
      </c>
      <c r="AA6" s="45" t="s">
        <v>104</v>
      </c>
      <c r="AB6" s="13" t="s">
        <v>104</v>
      </c>
      <c r="AC6" s="13" t="s">
        <v>104</v>
      </c>
      <c r="AD6" s="43" t="s">
        <v>106</v>
      </c>
      <c r="AE6" s="323" t="s">
        <v>107</v>
      </c>
      <c r="AF6" s="324"/>
      <c r="AG6" s="47"/>
      <c r="AH6" s="323" t="s">
        <v>108</v>
      </c>
      <c r="AI6" s="324"/>
      <c r="AJ6" s="323" t="s">
        <v>109</v>
      </c>
      <c r="AK6" s="324"/>
      <c r="AL6" s="46"/>
      <c r="AM6" s="323" t="s">
        <v>110</v>
      </c>
      <c r="AN6" s="324"/>
      <c r="AO6" s="13" t="s">
        <v>111</v>
      </c>
      <c r="AP6" s="13" t="s">
        <v>111</v>
      </c>
      <c r="AQ6" s="13" t="s">
        <v>111</v>
      </c>
      <c r="AR6" s="331" t="s">
        <v>111</v>
      </c>
      <c r="AS6" s="332"/>
      <c r="AT6" s="13" t="s">
        <v>111</v>
      </c>
      <c r="AU6" s="13" t="s">
        <v>111</v>
      </c>
      <c r="AV6" s="331" t="s">
        <v>111</v>
      </c>
      <c r="AW6" s="332"/>
      <c r="AX6" s="323" t="s">
        <v>112</v>
      </c>
      <c r="AY6" s="324"/>
      <c r="AZ6" s="323" t="s">
        <v>113</v>
      </c>
      <c r="BA6" s="324"/>
      <c r="BB6" s="323" t="s">
        <v>114</v>
      </c>
      <c r="BC6" s="324"/>
      <c r="BD6" s="45" t="s">
        <v>104</v>
      </c>
      <c r="BE6" s="13" t="s">
        <v>104</v>
      </c>
      <c r="BF6" s="13" t="s">
        <v>104</v>
      </c>
      <c r="BG6" s="13" t="s">
        <v>115</v>
      </c>
      <c r="BH6" s="13" t="s">
        <v>104</v>
      </c>
      <c r="BI6" s="48" t="s">
        <v>116</v>
      </c>
      <c r="BJ6" s="48" t="s">
        <v>117</v>
      </c>
      <c r="BM6" s="2" t="s">
        <v>118</v>
      </c>
      <c r="BN6" s="2" t="s">
        <v>119</v>
      </c>
      <c r="BO6" s="2" t="s">
        <v>120</v>
      </c>
      <c r="BP6" s="2" t="s">
        <v>121</v>
      </c>
      <c r="BQ6" s="2" t="s">
        <v>122</v>
      </c>
      <c r="BR6" s="2" t="s">
        <v>123</v>
      </c>
      <c r="BS6" s="2" t="s">
        <v>124</v>
      </c>
      <c r="BT6" s="2" t="s">
        <v>125</v>
      </c>
      <c r="BU6" s="2" t="s">
        <v>126</v>
      </c>
      <c r="BV6" s="2" t="s">
        <v>127</v>
      </c>
      <c r="BW6" s="2" t="s">
        <v>128</v>
      </c>
      <c r="BX6" s="2" t="s">
        <v>129</v>
      </c>
      <c r="BY6" s="2" t="s">
        <v>130</v>
      </c>
      <c r="BZ6" s="2" t="s">
        <v>131</v>
      </c>
      <c r="CA6" s="2" t="s">
        <v>132</v>
      </c>
      <c r="CB6" s="2" t="s">
        <v>133</v>
      </c>
      <c r="CC6" s="2" t="s">
        <v>134</v>
      </c>
      <c r="CD6" s="2" t="s">
        <v>135</v>
      </c>
      <c r="CE6" s="2" t="s">
        <v>136</v>
      </c>
      <c r="CF6" s="2" t="s">
        <v>137</v>
      </c>
      <c r="CG6" s="2" t="s">
        <v>138</v>
      </c>
      <c r="CH6" s="2" t="s">
        <v>139</v>
      </c>
      <c r="CI6" s="2" t="s">
        <v>140</v>
      </c>
      <c r="CJ6" s="2" t="s">
        <v>141</v>
      </c>
      <c r="CK6" s="2" t="s">
        <v>142</v>
      </c>
      <c r="CL6" s="2" t="s">
        <v>143</v>
      </c>
      <c r="CM6" s="2" t="s">
        <v>144</v>
      </c>
      <c r="CN6" s="2" t="s">
        <v>145</v>
      </c>
      <c r="CO6" s="2" t="s">
        <v>146</v>
      </c>
      <c r="CP6" s="2" t="s">
        <v>147</v>
      </c>
      <c r="CQ6" s="2" t="s">
        <v>148</v>
      </c>
      <c r="CR6" s="2" t="s">
        <v>149</v>
      </c>
      <c r="CS6" s="2" t="s">
        <v>150</v>
      </c>
      <c r="CT6" s="2" t="s">
        <v>151</v>
      </c>
      <c r="CU6" s="2" t="s">
        <v>152</v>
      </c>
      <c r="CV6" s="2" t="s">
        <v>153</v>
      </c>
      <c r="CW6" s="2" t="s">
        <v>154</v>
      </c>
      <c r="CX6" s="2" t="s">
        <v>155</v>
      </c>
      <c r="CY6" s="2" t="s">
        <v>156</v>
      </c>
      <c r="CZ6" s="2" t="s">
        <v>157</v>
      </c>
      <c r="DA6" s="2" t="s">
        <v>158</v>
      </c>
      <c r="DB6" s="2" t="s">
        <v>159</v>
      </c>
      <c r="DC6" s="2" t="s">
        <v>160</v>
      </c>
      <c r="DD6" s="2" t="s">
        <v>161</v>
      </c>
      <c r="DE6" s="2" t="s">
        <v>162</v>
      </c>
      <c r="DF6" s="2" t="s">
        <v>163</v>
      </c>
      <c r="DG6" s="2" t="s">
        <v>164</v>
      </c>
      <c r="DH6" s="2" t="s">
        <v>165</v>
      </c>
      <c r="DI6" s="2" t="s">
        <v>166</v>
      </c>
      <c r="DJ6" s="2" t="s">
        <v>167</v>
      </c>
      <c r="DK6" s="2" t="s">
        <v>168</v>
      </c>
      <c r="DL6" s="2" t="s">
        <v>169</v>
      </c>
      <c r="DM6" s="2" t="s">
        <v>170</v>
      </c>
      <c r="DN6" s="2" t="s">
        <v>171</v>
      </c>
      <c r="DO6" s="2" t="s">
        <v>172</v>
      </c>
      <c r="DP6" s="2" t="s">
        <v>173</v>
      </c>
      <c r="DQ6" s="2" t="s">
        <v>174</v>
      </c>
      <c r="DR6" s="2" t="s">
        <v>175</v>
      </c>
      <c r="DS6" s="2" t="s">
        <v>176</v>
      </c>
      <c r="DT6" s="2" t="s">
        <v>177</v>
      </c>
      <c r="DU6" s="2" t="s">
        <v>178</v>
      </c>
      <c r="DV6" s="2" t="s">
        <v>179</v>
      </c>
    </row>
    <row r="7" spans="1:126" ht="39.950000000000003" customHeight="1" x14ac:dyDescent="0.25">
      <c r="K7" s="39"/>
      <c r="L7" s="49"/>
      <c r="N7" s="41"/>
      <c r="O7" s="50" t="s">
        <v>180</v>
      </c>
      <c r="P7" s="51" t="s">
        <v>181</v>
      </c>
      <c r="Q7" s="52" t="s">
        <v>182</v>
      </c>
      <c r="R7" s="53" t="s">
        <v>183</v>
      </c>
      <c r="S7" s="54"/>
      <c r="T7" s="55" t="s">
        <v>184</v>
      </c>
      <c r="U7" s="52" t="s">
        <v>185</v>
      </c>
      <c r="V7" s="56" t="s">
        <v>186</v>
      </c>
      <c r="W7" s="43" t="s">
        <v>187</v>
      </c>
      <c r="X7" s="33" t="s">
        <v>188</v>
      </c>
      <c r="Y7" s="44" t="s">
        <v>189</v>
      </c>
      <c r="Z7" s="57" t="s">
        <v>190</v>
      </c>
      <c r="AA7" s="58" t="s">
        <v>191</v>
      </c>
      <c r="AB7" s="33" t="s">
        <v>190</v>
      </c>
      <c r="AC7" s="33" t="s">
        <v>191</v>
      </c>
      <c r="AD7" s="46" t="s">
        <v>192</v>
      </c>
      <c r="AE7" s="43" t="s">
        <v>193</v>
      </c>
      <c r="AF7" s="43" t="s">
        <v>194</v>
      </c>
      <c r="AG7" s="43" t="s">
        <v>195</v>
      </c>
      <c r="AH7" s="59" t="s">
        <v>196</v>
      </c>
      <c r="AI7" s="59" t="s">
        <v>194</v>
      </c>
      <c r="AJ7" s="43" t="s">
        <v>197</v>
      </c>
      <c r="AK7" s="43" t="s">
        <v>194</v>
      </c>
      <c r="AL7" s="43" t="s">
        <v>198</v>
      </c>
      <c r="AM7" s="59" t="s">
        <v>199</v>
      </c>
      <c r="AN7" s="59" t="s">
        <v>194</v>
      </c>
      <c r="AO7" s="33" t="s">
        <v>192</v>
      </c>
      <c r="AP7" s="33" t="s">
        <v>193</v>
      </c>
      <c r="AQ7" s="33" t="s">
        <v>200</v>
      </c>
      <c r="AR7" s="33" t="s">
        <v>196</v>
      </c>
      <c r="AS7" s="33" t="s">
        <v>194</v>
      </c>
      <c r="AT7" s="33" t="s">
        <v>197</v>
      </c>
      <c r="AU7" s="33" t="s">
        <v>198</v>
      </c>
      <c r="AV7" s="33" t="s">
        <v>199</v>
      </c>
      <c r="AW7" s="33" t="s">
        <v>194</v>
      </c>
      <c r="AX7" s="46" t="s">
        <v>201</v>
      </c>
      <c r="AY7" s="45" t="s">
        <v>194</v>
      </c>
      <c r="AZ7" s="43" t="s">
        <v>202</v>
      </c>
      <c r="BA7" s="45" t="s">
        <v>194</v>
      </c>
      <c r="BB7" s="43" t="s">
        <v>203</v>
      </c>
      <c r="BC7" s="45" t="s">
        <v>194</v>
      </c>
      <c r="BD7" s="58" t="s">
        <v>204</v>
      </c>
      <c r="BE7" s="33" t="s">
        <v>205</v>
      </c>
      <c r="BF7" s="33" t="s">
        <v>206</v>
      </c>
      <c r="BG7" s="33" t="s">
        <v>207</v>
      </c>
      <c r="BH7" s="33" t="s">
        <v>204</v>
      </c>
      <c r="BI7" s="48"/>
      <c r="BJ7" s="48"/>
    </row>
    <row r="8" spans="1:126" s="60" customFormat="1" x14ac:dyDescent="0.25">
      <c r="A8" s="60" t="s">
        <v>208</v>
      </c>
      <c r="B8" s="60" t="s">
        <v>209</v>
      </c>
      <c r="C8" s="60" t="s">
        <v>210</v>
      </c>
      <c r="D8" s="60" t="s">
        <v>211</v>
      </c>
      <c r="E8" s="60" t="s">
        <v>212</v>
      </c>
      <c r="F8" s="60" t="s">
        <v>213</v>
      </c>
      <c r="G8" s="60" t="s">
        <v>214</v>
      </c>
      <c r="H8" s="60" t="s">
        <v>215</v>
      </c>
      <c r="I8" s="61" t="s">
        <v>216</v>
      </c>
      <c r="J8" s="60" t="s">
        <v>217</v>
      </c>
      <c r="K8" s="62">
        <v>0.5625</v>
      </c>
      <c r="L8" s="63">
        <f>K8</f>
        <v>0.5625</v>
      </c>
      <c r="M8" s="60" t="s">
        <v>218</v>
      </c>
      <c r="N8" s="64" t="s">
        <v>219</v>
      </c>
      <c r="O8" s="65">
        <v>476.24779999999998</v>
      </c>
      <c r="P8" s="65">
        <v>0</v>
      </c>
      <c r="Q8" s="66">
        <f>O8+P8</f>
        <v>476.24779999999998</v>
      </c>
      <c r="R8" s="67">
        <f>O8</f>
        <v>476.24779999999998</v>
      </c>
      <c r="S8" s="68"/>
      <c r="T8" s="67">
        <f>Q8</f>
        <v>476.24779999999998</v>
      </c>
      <c r="U8" s="66">
        <v>158.1437</v>
      </c>
      <c r="V8" s="67">
        <f>U8</f>
        <v>158.1437</v>
      </c>
      <c r="W8" s="69">
        <v>172</v>
      </c>
      <c r="X8" s="67">
        <f>W8</f>
        <v>172</v>
      </c>
      <c r="Y8" s="70">
        <v>100</v>
      </c>
      <c r="Z8" s="71">
        <f>W8*(Y8/100)</f>
        <v>172</v>
      </c>
      <c r="AA8" s="71">
        <f>W8-Z8</f>
        <v>0</v>
      </c>
      <c r="AB8" s="67">
        <f>Z8</f>
        <v>172</v>
      </c>
      <c r="AC8" s="72">
        <f>AA8</f>
        <v>0</v>
      </c>
      <c r="AD8" s="73">
        <v>32.5</v>
      </c>
      <c r="AE8" s="73">
        <v>8.7100000000000009</v>
      </c>
      <c r="AF8" s="74"/>
      <c r="AG8" s="74">
        <f t="shared" ref="AG8:AG41" si="0">AD8+AE8</f>
        <v>41.21</v>
      </c>
      <c r="AH8" s="75">
        <v>0.25</v>
      </c>
      <c r="AI8" s="74" t="s">
        <v>220</v>
      </c>
      <c r="AJ8" s="73">
        <v>7.0000000000000007E-2</v>
      </c>
      <c r="AK8" s="74"/>
      <c r="AL8" s="76">
        <f>AH8+AJ8</f>
        <v>0.32</v>
      </c>
      <c r="AM8" s="73">
        <v>0.91</v>
      </c>
      <c r="AN8" s="73"/>
      <c r="AO8" s="67">
        <f>AD8</f>
        <v>32.5</v>
      </c>
      <c r="AP8" s="77">
        <f>AE8</f>
        <v>8.7100000000000009</v>
      </c>
      <c r="AQ8" s="67">
        <f t="shared" ref="AQ8:AR11" si="1">AG8</f>
        <v>41.21</v>
      </c>
      <c r="AR8" s="77">
        <f t="shared" si="1"/>
        <v>0.25</v>
      </c>
      <c r="AS8" s="77"/>
      <c r="AT8" s="77">
        <f>AJ8</f>
        <v>7.0000000000000007E-2</v>
      </c>
      <c r="AU8" s="77">
        <f t="shared" ref="AU8:AV11" si="2">AL8</f>
        <v>0.32</v>
      </c>
      <c r="AV8" s="77">
        <f t="shared" si="2"/>
        <v>0.91</v>
      </c>
      <c r="AW8" s="77"/>
      <c r="AX8" s="73">
        <v>40</v>
      </c>
      <c r="AY8" s="74"/>
      <c r="AZ8" s="73">
        <v>22.3</v>
      </c>
      <c r="BA8" s="74"/>
      <c r="BB8" s="78">
        <v>131</v>
      </c>
      <c r="BC8" s="74" t="s">
        <v>221</v>
      </c>
      <c r="BD8" s="79">
        <v>6.5762520240950204</v>
      </c>
      <c r="BE8" s="67">
        <f>AX8</f>
        <v>40</v>
      </c>
      <c r="BF8" s="67">
        <f>AZ8</f>
        <v>22.3</v>
      </c>
      <c r="BG8" s="67">
        <f>BB8</f>
        <v>131</v>
      </c>
      <c r="BH8" s="77">
        <f>BD8</f>
        <v>6.5762520240950204</v>
      </c>
      <c r="BI8" s="60" t="s">
        <v>222</v>
      </c>
      <c r="BJ8" s="60" t="s">
        <v>223</v>
      </c>
      <c r="BK8" s="60" t="s">
        <v>219</v>
      </c>
      <c r="BL8" s="60" t="s">
        <v>224</v>
      </c>
      <c r="BM8" s="60" t="s">
        <v>224</v>
      </c>
      <c r="BN8" s="60" t="s">
        <v>225</v>
      </c>
      <c r="BO8" s="60" t="s">
        <v>224</v>
      </c>
      <c r="BP8" s="60" t="s">
        <v>226</v>
      </c>
      <c r="BQ8" s="60" t="s">
        <v>224</v>
      </c>
      <c r="BR8" s="60" t="s">
        <v>224</v>
      </c>
      <c r="BS8" s="60" t="s">
        <v>224</v>
      </c>
      <c r="BT8" s="60" t="s">
        <v>224</v>
      </c>
      <c r="BU8" s="60" t="s">
        <v>227</v>
      </c>
      <c r="BV8" s="60" t="s">
        <v>224</v>
      </c>
      <c r="BW8" s="60" t="s">
        <v>228</v>
      </c>
      <c r="BX8" s="60" t="s">
        <v>224</v>
      </c>
      <c r="BY8" s="60" t="s">
        <v>224</v>
      </c>
      <c r="BZ8" s="60" t="s">
        <v>229</v>
      </c>
      <c r="CA8" s="60" t="s">
        <v>230</v>
      </c>
      <c r="CB8" s="60" t="s">
        <v>231</v>
      </c>
      <c r="CC8" s="60" t="s">
        <v>224</v>
      </c>
      <c r="CD8" s="60" t="s">
        <v>224</v>
      </c>
      <c r="CE8" s="60" t="s">
        <v>224</v>
      </c>
      <c r="CF8" s="60" t="s">
        <v>224</v>
      </c>
      <c r="CG8" s="60" t="s">
        <v>224</v>
      </c>
      <c r="CH8" s="60" t="s">
        <v>224</v>
      </c>
      <c r="CI8" s="60" t="s">
        <v>224</v>
      </c>
      <c r="CJ8" s="60" t="s">
        <v>224</v>
      </c>
      <c r="CK8" s="60" t="s">
        <v>224</v>
      </c>
      <c r="CL8" s="60" t="s">
        <v>224</v>
      </c>
      <c r="CM8" s="60" t="s">
        <v>224</v>
      </c>
      <c r="CN8" s="60" t="s">
        <v>224</v>
      </c>
      <c r="CO8" s="60" t="s">
        <v>224</v>
      </c>
      <c r="CP8" s="60" t="s">
        <v>232</v>
      </c>
      <c r="CQ8" s="60" t="s">
        <v>224</v>
      </c>
      <c r="CR8" s="60" t="s">
        <v>224</v>
      </c>
      <c r="CS8" s="60" t="s">
        <v>224</v>
      </c>
      <c r="CT8" s="60" t="s">
        <v>224</v>
      </c>
      <c r="CU8" s="60" t="s">
        <v>224</v>
      </c>
      <c r="CV8" s="60" t="s">
        <v>224</v>
      </c>
      <c r="CW8" s="60" t="s">
        <v>224</v>
      </c>
      <c r="CX8" s="60" t="s">
        <v>224</v>
      </c>
      <c r="CY8" s="60" t="s">
        <v>233</v>
      </c>
      <c r="CZ8" s="60" t="s">
        <v>224</v>
      </c>
      <c r="DA8" s="60" t="s">
        <v>224</v>
      </c>
      <c r="DB8" s="60" t="s">
        <v>224</v>
      </c>
      <c r="DC8" s="60" t="s">
        <v>224</v>
      </c>
      <c r="DD8" s="60" t="s">
        <v>224</v>
      </c>
      <c r="DE8" s="60" t="s">
        <v>224</v>
      </c>
      <c r="DF8" s="60" t="s">
        <v>224</v>
      </c>
      <c r="DG8" s="60" t="s">
        <v>234</v>
      </c>
      <c r="DH8" s="60" t="s">
        <v>224</v>
      </c>
      <c r="DI8" s="60" t="s">
        <v>224</v>
      </c>
      <c r="DJ8" s="60" t="s">
        <v>224</v>
      </c>
      <c r="DK8" s="60" t="s">
        <v>224</v>
      </c>
      <c r="DL8" s="60" t="s">
        <v>224</v>
      </c>
      <c r="DM8" s="60" t="s">
        <v>235</v>
      </c>
      <c r="DN8" s="60" t="s">
        <v>236</v>
      </c>
      <c r="DO8" s="60" t="s">
        <v>237</v>
      </c>
      <c r="DP8" s="60" t="s">
        <v>238</v>
      </c>
      <c r="DQ8" s="60" t="s">
        <v>239</v>
      </c>
      <c r="DR8" s="60" t="s">
        <v>224</v>
      </c>
      <c r="DS8" s="60" t="s">
        <v>224</v>
      </c>
      <c r="DT8" s="60" t="s">
        <v>224</v>
      </c>
      <c r="DU8" s="60" t="s">
        <v>224</v>
      </c>
      <c r="DV8" s="60" t="s">
        <v>224</v>
      </c>
    </row>
    <row r="9" spans="1:126" s="60" customFormat="1" x14ac:dyDescent="0.25">
      <c r="A9" s="60" t="s">
        <v>208</v>
      </c>
      <c r="B9" s="60" t="s">
        <v>240</v>
      </c>
      <c r="C9" s="60" t="s">
        <v>210</v>
      </c>
      <c r="D9" s="60" t="s">
        <v>211</v>
      </c>
      <c r="E9" s="60" t="s">
        <v>212</v>
      </c>
      <c r="F9" s="60" t="s">
        <v>213</v>
      </c>
      <c r="G9" s="60" t="s">
        <v>214</v>
      </c>
      <c r="H9" s="60" t="s">
        <v>215</v>
      </c>
      <c r="I9" s="61" t="s">
        <v>241</v>
      </c>
      <c r="J9" s="60" t="s">
        <v>242</v>
      </c>
      <c r="K9" s="62">
        <v>0.45833333333333331</v>
      </c>
      <c r="L9" s="63">
        <f t="shared" ref="L9:L11" si="3">K9</f>
        <v>0.45833333333333331</v>
      </c>
      <c r="M9" s="60" t="s">
        <v>218</v>
      </c>
      <c r="N9" s="64" t="s">
        <v>243</v>
      </c>
      <c r="O9" s="65">
        <v>56.146810000000002</v>
      </c>
      <c r="P9" s="80">
        <v>1.5552919999999999</v>
      </c>
      <c r="Q9" s="66">
        <f t="shared" ref="Q9:Q41" si="4">O9+P9</f>
        <v>57.702102000000004</v>
      </c>
      <c r="R9" s="67">
        <f t="shared" ref="R9:R11" si="5">O9</f>
        <v>56.146810000000002</v>
      </c>
      <c r="S9" s="68"/>
      <c r="T9" s="67">
        <f t="shared" ref="T9:T11" si="6">Q9</f>
        <v>57.702102000000004</v>
      </c>
      <c r="U9" s="66">
        <v>56.107500000000002</v>
      </c>
      <c r="V9" s="67">
        <f t="shared" ref="V9:V11" si="7">U9</f>
        <v>56.107500000000002</v>
      </c>
      <c r="W9" s="69">
        <v>55</v>
      </c>
      <c r="X9" s="67">
        <f>W9</f>
        <v>55</v>
      </c>
      <c r="Y9" s="70">
        <v>99</v>
      </c>
      <c r="Z9" s="81">
        <f t="shared" ref="Z9:Z41" si="8">W9*(Y9/100)</f>
        <v>54.45</v>
      </c>
      <c r="AA9" s="81">
        <f t="shared" ref="AA9:AA41" si="9">W9-Z9</f>
        <v>0.54999999999999716</v>
      </c>
      <c r="AB9" s="77">
        <f t="shared" ref="AB9:AC11" si="10">Z9</f>
        <v>54.45</v>
      </c>
      <c r="AC9" s="77">
        <f t="shared" si="10"/>
        <v>0.54999999999999716</v>
      </c>
      <c r="AD9" s="73">
        <v>12</v>
      </c>
      <c r="AE9" s="73">
        <v>6.32</v>
      </c>
      <c r="AF9" s="74"/>
      <c r="AG9" s="74">
        <f t="shared" si="0"/>
        <v>18.32</v>
      </c>
      <c r="AH9" s="82">
        <v>7.3530158812740401E-2</v>
      </c>
      <c r="AI9" s="83" t="s">
        <v>244</v>
      </c>
      <c r="AJ9" s="73">
        <v>7.0000000000000007E-2</v>
      </c>
      <c r="AK9" s="74"/>
      <c r="AL9" s="76">
        <f t="shared" ref="AL9:AL41" si="11">AH9+AJ9</f>
        <v>0.14353015881274039</v>
      </c>
      <c r="AM9" s="73">
        <v>0.39</v>
      </c>
      <c r="AN9" s="73"/>
      <c r="AO9" s="72">
        <f>AD9</f>
        <v>12</v>
      </c>
      <c r="AP9" s="77">
        <f t="shared" ref="AP9:AP11" si="12">AE9</f>
        <v>6.32</v>
      </c>
      <c r="AQ9" s="67">
        <f t="shared" si="1"/>
        <v>18.32</v>
      </c>
      <c r="AR9" s="335">
        <f t="shared" si="1"/>
        <v>7.3530158812740401E-2</v>
      </c>
      <c r="AS9" s="335" t="s">
        <v>257</v>
      </c>
      <c r="AT9" s="77">
        <f t="shared" ref="AT9:AT11" si="13">AJ9</f>
        <v>7.0000000000000007E-2</v>
      </c>
      <c r="AU9" s="77">
        <f t="shared" si="2"/>
        <v>0.14353015881274039</v>
      </c>
      <c r="AV9" s="77">
        <f t="shared" si="2"/>
        <v>0.39</v>
      </c>
      <c r="AW9" s="77"/>
      <c r="AX9" s="73">
        <v>39.799999999999997</v>
      </c>
      <c r="AY9" s="74"/>
      <c r="AZ9" s="73">
        <v>27.1</v>
      </c>
      <c r="BA9" s="74"/>
      <c r="BB9" s="78">
        <v>145</v>
      </c>
      <c r="BC9" s="74" t="s">
        <v>221</v>
      </c>
      <c r="BD9" s="79">
        <v>5.4252982796373104</v>
      </c>
      <c r="BE9" s="67">
        <f t="shared" ref="BE9:BE11" si="14">AX9</f>
        <v>39.799999999999997</v>
      </c>
      <c r="BF9" s="67">
        <f t="shared" ref="BF9:BF11" si="15">AZ9</f>
        <v>27.1</v>
      </c>
      <c r="BG9" s="67">
        <f t="shared" ref="BG9:BG11" si="16">BB9</f>
        <v>145</v>
      </c>
      <c r="BH9" s="77">
        <f t="shared" ref="BH9:BH11" si="17">BD9</f>
        <v>5.4252982796373104</v>
      </c>
      <c r="BI9" s="60" t="s">
        <v>245</v>
      </c>
      <c r="BJ9" s="60" t="s">
        <v>246</v>
      </c>
      <c r="BK9" s="60" t="s">
        <v>243</v>
      </c>
      <c r="BL9" s="60" t="s">
        <v>224</v>
      </c>
      <c r="BM9" s="60" t="s">
        <v>224</v>
      </c>
      <c r="BN9" s="60" t="s">
        <v>225</v>
      </c>
      <c r="BO9" s="60" t="s">
        <v>224</v>
      </c>
      <c r="BP9" s="60" t="s">
        <v>247</v>
      </c>
      <c r="BQ9" s="60" t="s">
        <v>224</v>
      </c>
      <c r="BR9" s="60" t="s">
        <v>224</v>
      </c>
      <c r="BS9" s="60" t="s">
        <v>224</v>
      </c>
      <c r="BT9" s="60" t="s">
        <v>224</v>
      </c>
      <c r="BU9" s="60" t="s">
        <v>248</v>
      </c>
      <c r="BV9" s="60" t="s">
        <v>224</v>
      </c>
      <c r="BW9" s="60" t="s">
        <v>228</v>
      </c>
      <c r="BX9" s="60" t="s">
        <v>224</v>
      </c>
      <c r="BY9" s="60" t="s">
        <v>224</v>
      </c>
      <c r="BZ9" s="60" t="s">
        <v>249</v>
      </c>
      <c r="CA9" s="60" t="s">
        <v>250</v>
      </c>
      <c r="CB9" s="60" t="s">
        <v>251</v>
      </c>
      <c r="CC9" s="60" t="s">
        <v>224</v>
      </c>
      <c r="CD9" s="60" t="s">
        <v>224</v>
      </c>
      <c r="CE9" s="60" t="s">
        <v>224</v>
      </c>
      <c r="CF9" s="60" t="s">
        <v>224</v>
      </c>
      <c r="CG9" s="60" t="s">
        <v>224</v>
      </c>
      <c r="CH9" s="60" t="s">
        <v>224</v>
      </c>
      <c r="CI9" s="60" t="s">
        <v>224</v>
      </c>
      <c r="CJ9" s="60" t="s">
        <v>224</v>
      </c>
      <c r="CK9" s="60" t="s">
        <v>224</v>
      </c>
      <c r="CL9" s="60" t="s">
        <v>224</v>
      </c>
      <c r="CM9" s="60" t="s">
        <v>224</v>
      </c>
      <c r="CN9" s="60" t="s">
        <v>224</v>
      </c>
      <c r="CO9" s="60" t="s">
        <v>224</v>
      </c>
      <c r="CP9" s="60" t="s">
        <v>224</v>
      </c>
      <c r="CQ9" s="60" t="s">
        <v>224</v>
      </c>
      <c r="CR9" s="60" t="s">
        <v>224</v>
      </c>
      <c r="CS9" s="60" t="s">
        <v>224</v>
      </c>
      <c r="CT9" s="60" t="s">
        <v>224</v>
      </c>
      <c r="CU9" s="60" t="s">
        <v>224</v>
      </c>
      <c r="CV9" s="60" t="s">
        <v>224</v>
      </c>
      <c r="CW9" s="60" t="s">
        <v>224</v>
      </c>
      <c r="CX9" s="60" t="s">
        <v>224</v>
      </c>
      <c r="CY9" s="60" t="s">
        <v>233</v>
      </c>
      <c r="CZ9" s="60" t="s">
        <v>224</v>
      </c>
      <c r="DA9" s="60" t="s">
        <v>224</v>
      </c>
      <c r="DB9" s="60" t="s">
        <v>224</v>
      </c>
      <c r="DC9" s="60" t="s">
        <v>224</v>
      </c>
      <c r="DD9" s="60" t="s">
        <v>224</v>
      </c>
      <c r="DE9" s="60" t="s">
        <v>224</v>
      </c>
      <c r="DF9" s="60" t="s">
        <v>224</v>
      </c>
      <c r="DG9" s="60" t="s">
        <v>234</v>
      </c>
      <c r="DH9" s="60" t="s">
        <v>252</v>
      </c>
      <c r="DI9" s="60" t="s">
        <v>224</v>
      </c>
      <c r="DJ9" s="60" t="s">
        <v>224</v>
      </c>
      <c r="DK9" s="60" t="s">
        <v>224</v>
      </c>
      <c r="DL9" s="60" t="s">
        <v>224</v>
      </c>
      <c r="DM9" s="60" t="s">
        <v>224</v>
      </c>
      <c r="DN9" s="60" t="s">
        <v>236</v>
      </c>
      <c r="DO9" s="60" t="s">
        <v>237</v>
      </c>
      <c r="DP9" s="60" t="s">
        <v>238</v>
      </c>
      <c r="DQ9" s="60" t="s">
        <v>239</v>
      </c>
      <c r="DR9" s="60" t="s">
        <v>224</v>
      </c>
      <c r="DS9" s="60" t="s">
        <v>224</v>
      </c>
      <c r="DT9" s="60" t="s">
        <v>224</v>
      </c>
      <c r="DU9" s="60" t="s">
        <v>224</v>
      </c>
      <c r="DV9" s="60" t="s">
        <v>224</v>
      </c>
    </row>
    <row r="10" spans="1:126" s="60" customFormat="1" x14ac:dyDescent="0.25">
      <c r="A10" s="60" t="s">
        <v>208</v>
      </c>
      <c r="B10" s="60" t="s">
        <v>253</v>
      </c>
      <c r="C10" s="60" t="s">
        <v>210</v>
      </c>
      <c r="D10" s="60" t="s">
        <v>211</v>
      </c>
      <c r="E10" s="60" t="s">
        <v>212</v>
      </c>
      <c r="F10" s="60" t="s">
        <v>213</v>
      </c>
      <c r="G10" s="60" t="s">
        <v>214</v>
      </c>
      <c r="H10" s="60" t="s">
        <v>215</v>
      </c>
      <c r="I10" s="61" t="s">
        <v>254</v>
      </c>
      <c r="J10" s="60" t="s">
        <v>255</v>
      </c>
      <c r="K10" s="62">
        <v>0.3611111111111111</v>
      </c>
      <c r="L10" s="63">
        <f t="shared" si="3"/>
        <v>0.3611111111111111</v>
      </c>
      <c r="M10" s="60" t="s">
        <v>218</v>
      </c>
      <c r="N10" s="64" t="s">
        <v>256</v>
      </c>
      <c r="O10" s="65">
        <v>54.979649999999999</v>
      </c>
      <c r="P10" s="65">
        <v>58.9161</v>
      </c>
      <c r="Q10" s="66">
        <f t="shared" si="4"/>
        <v>113.89574999999999</v>
      </c>
      <c r="R10" s="67">
        <f t="shared" si="5"/>
        <v>54.979649999999999</v>
      </c>
      <c r="S10" s="68"/>
      <c r="T10" s="67">
        <f t="shared" si="6"/>
        <v>113.89574999999999</v>
      </c>
      <c r="U10" s="66">
        <v>54.974080000000001</v>
      </c>
      <c r="V10" s="67">
        <f t="shared" si="7"/>
        <v>54.974080000000001</v>
      </c>
      <c r="W10" s="69">
        <v>27</v>
      </c>
      <c r="X10" s="67">
        <f t="shared" ref="X10:X11" si="18">W10</f>
        <v>27</v>
      </c>
      <c r="Y10" s="70">
        <v>100</v>
      </c>
      <c r="Z10" s="74">
        <f t="shared" si="8"/>
        <v>27</v>
      </c>
      <c r="AA10" s="74">
        <f t="shared" si="9"/>
        <v>0</v>
      </c>
      <c r="AB10" s="72">
        <f t="shared" si="10"/>
        <v>27</v>
      </c>
      <c r="AC10" s="72">
        <f t="shared" si="10"/>
        <v>0</v>
      </c>
      <c r="AD10" s="73">
        <v>7.02</v>
      </c>
      <c r="AE10" s="73">
        <v>4.67</v>
      </c>
      <c r="AF10" s="74"/>
      <c r="AG10" s="74">
        <f t="shared" si="0"/>
        <v>11.69</v>
      </c>
      <c r="AH10" s="84">
        <v>6.2E-2</v>
      </c>
      <c r="AI10" s="83" t="s">
        <v>257</v>
      </c>
      <c r="AJ10" s="73">
        <v>0.08</v>
      </c>
      <c r="AK10" s="74"/>
      <c r="AL10" s="76">
        <f t="shared" si="11"/>
        <v>0.14200000000000002</v>
      </c>
      <c r="AM10" s="73">
        <v>0.28000000000000003</v>
      </c>
      <c r="AN10" s="73"/>
      <c r="AO10" s="77">
        <f>AD10</f>
        <v>7.02</v>
      </c>
      <c r="AP10" s="77">
        <f t="shared" si="12"/>
        <v>4.67</v>
      </c>
      <c r="AQ10" s="67">
        <f t="shared" si="1"/>
        <v>11.69</v>
      </c>
      <c r="AR10" s="335">
        <f t="shared" si="1"/>
        <v>6.2E-2</v>
      </c>
      <c r="AS10" s="335" t="s">
        <v>257</v>
      </c>
      <c r="AT10" s="77">
        <f t="shared" si="13"/>
        <v>0.08</v>
      </c>
      <c r="AU10" s="77">
        <f t="shared" si="2"/>
        <v>0.14200000000000002</v>
      </c>
      <c r="AV10" s="77">
        <f t="shared" si="2"/>
        <v>0.28000000000000003</v>
      </c>
      <c r="AW10" s="77"/>
      <c r="AX10" s="73">
        <v>48.4</v>
      </c>
      <c r="AY10" s="74"/>
      <c r="AZ10" s="73">
        <v>30.3</v>
      </c>
      <c r="BA10" s="74"/>
      <c r="BB10" s="78">
        <v>161</v>
      </c>
      <c r="BC10" s="74" t="s">
        <v>221</v>
      </c>
      <c r="BD10" s="79">
        <v>4.4930517961046501</v>
      </c>
      <c r="BE10" s="67">
        <f t="shared" si="14"/>
        <v>48.4</v>
      </c>
      <c r="BF10" s="67">
        <f t="shared" si="15"/>
        <v>30.3</v>
      </c>
      <c r="BG10" s="67">
        <f t="shared" si="16"/>
        <v>161</v>
      </c>
      <c r="BH10" s="77">
        <f t="shared" si="17"/>
        <v>4.4930517961046501</v>
      </c>
      <c r="BI10" s="60" t="s">
        <v>258</v>
      </c>
      <c r="BJ10" s="60" t="s">
        <v>259</v>
      </c>
      <c r="BK10" s="60" t="s">
        <v>256</v>
      </c>
      <c r="BL10" s="60" t="s">
        <v>224</v>
      </c>
      <c r="BM10" s="60" t="s">
        <v>224</v>
      </c>
      <c r="BN10" s="60" t="s">
        <v>225</v>
      </c>
      <c r="BO10" s="60" t="s">
        <v>224</v>
      </c>
      <c r="BP10" s="60" t="s">
        <v>260</v>
      </c>
      <c r="BQ10" s="60" t="s">
        <v>224</v>
      </c>
      <c r="BR10" s="60" t="s">
        <v>224</v>
      </c>
      <c r="BS10" s="60" t="s">
        <v>224</v>
      </c>
      <c r="BT10" s="60" t="s">
        <v>224</v>
      </c>
      <c r="BU10" s="60" t="s">
        <v>227</v>
      </c>
      <c r="BV10" s="60" t="s">
        <v>224</v>
      </c>
      <c r="BW10" s="60" t="s">
        <v>228</v>
      </c>
      <c r="BX10" s="60" t="s">
        <v>224</v>
      </c>
      <c r="BY10" s="60" t="s">
        <v>224</v>
      </c>
      <c r="BZ10" s="60" t="s">
        <v>261</v>
      </c>
      <c r="CA10" s="60" t="s">
        <v>262</v>
      </c>
      <c r="CB10" s="60" t="s">
        <v>251</v>
      </c>
      <c r="CC10" s="60" t="s">
        <v>224</v>
      </c>
      <c r="CD10" s="60" t="s">
        <v>224</v>
      </c>
      <c r="CE10" s="60" t="s">
        <v>224</v>
      </c>
      <c r="CF10" s="60" t="s">
        <v>224</v>
      </c>
      <c r="CG10" s="60" t="s">
        <v>224</v>
      </c>
      <c r="CH10" s="60" t="s">
        <v>224</v>
      </c>
      <c r="CI10" s="60" t="s">
        <v>224</v>
      </c>
      <c r="CJ10" s="60" t="s">
        <v>224</v>
      </c>
      <c r="CK10" s="60" t="s">
        <v>224</v>
      </c>
      <c r="CL10" s="60" t="s">
        <v>224</v>
      </c>
      <c r="CM10" s="60" t="s">
        <v>224</v>
      </c>
      <c r="CN10" s="60" t="s">
        <v>224</v>
      </c>
      <c r="CO10" s="60" t="s">
        <v>224</v>
      </c>
      <c r="CP10" s="60" t="s">
        <v>224</v>
      </c>
      <c r="CQ10" s="60" t="s">
        <v>224</v>
      </c>
      <c r="CR10" s="60" t="s">
        <v>224</v>
      </c>
      <c r="CS10" s="60" t="s">
        <v>224</v>
      </c>
      <c r="CT10" s="60" t="s">
        <v>224</v>
      </c>
      <c r="CU10" s="60" t="s">
        <v>224</v>
      </c>
      <c r="CV10" s="60" t="s">
        <v>224</v>
      </c>
      <c r="CW10" s="60" t="s">
        <v>224</v>
      </c>
      <c r="CX10" s="60" t="s">
        <v>224</v>
      </c>
      <c r="CY10" s="60" t="s">
        <v>233</v>
      </c>
      <c r="CZ10" s="60" t="s">
        <v>224</v>
      </c>
      <c r="DA10" s="60" t="s">
        <v>224</v>
      </c>
      <c r="DB10" s="60" t="s">
        <v>224</v>
      </c>
      <c r="DC10" s="60" t="s">
        <v>224</v>
      </c>
      <c r="DD10" s="60" t="s">
        <v>224</v>
      </c>
      <c r="DE10" s="60" t="s">
        <v>224</v>
      </c>
      <c r="DF10" s="60" t="s">
        <v>224</v>
      </c>
      <c r="DG10" s="60" t="s">
        <v>234</v>
      </c>
      <c r="DH10" s="60" t="s">
        <v>228</v>
      </c>
      <c r="DI10" s="60" t="s">
        <v>224</v>
      </c>
      <c r="DJ10" s="60" t="s">
        <v>224</v>
      </c>
      <c r="DK10" s="60" t="s">
        <v>224</v>
      </c>
      <c r="DL10" s="60" t="s">
        <v>224</v>
      </c>
      <c r="DM10" s="60" t="s">
        <v>224</v>
      </c>
      <c r="DN10" s="60" t="s">
        <v>236</v>
      </c>
      <c r="DO10" s="60" t="s">
        <v>237</v>
      </c>
      <c r="DP10" s="60" t="s">
        <v>238</v>
      </c>
      <c r="DQ10" s="60" t="s">
        <v>239</v>
      </c>
      <c r="DR10" s="60" t="s">
        <v>224</v>
      </c>
      <c r="DS10" s="60" t="s">
        <v>224</v>
      </c>
      <c r="DT10" s="60" t="s">
        <v>224</v>
      </c>
      <c r="DU10" s="60" t="s">
        <v>224</v>
      </c>
      <c r="DV10" s="60" t="s">
        <v>224</v>
      </c>
    </row>
    <row r="11" spans="1:126" s="60" customFormat="1" x14ac:dyDescent="0.25">
      <c r="A11" s="60" t="s">
        <v>208</v>
      </c>
      <c r="B11" s="60" t="s">
        <v>263</v>
      </c>
      <c r="C11" s="60" t="s">
        <v>210</v>
      </c>
      <c r="D11" s="60" t="s">
        <v>211</v>
      </c>
      <c r="E11" s="60" t="s">
        <v>212</v>
      </c>
      <c r="F11" s="60" t="s">
        <v>213</v>
      </c>
      <c r="G11" s="60" t="s">
        <v>214</v>
      </c>
      <c r="H11" s="60" t="s">
        <v>215</v>
      </c>
      <c r="I11" s="61" t="s">
        <v>264</v>
      </c>
      <c r="J11" s="60" t="s">
        <v>265</v>
      </c>
      <c r="K11" s="62">
        <v>0.625</v>
      </c>
      <c r="L11" s="63">
        <f t="shared" si="3"/>
        <v>0.625</v>
      </c>
      <c r="M11" s="60" t="s">
        <v>218</v>
      </c>
      <c r="N11" s="64" t="s">
        <v>266</v>
      </c>
      <c r="O11" s="65">
        <v>497.60469999999998</v>
      </c>
      <c r="P11" s="65">
        <v>0</v>
      </c>
      <c r="Q11" s="66">
        <f t="shared" si="4"/>
        <v>497.60469999999998</v>
      </c>
      <c r="R11" s="67">
        <f t="shared" si="5"/>
        <v>497.60469999999998</v>
      </c>
      <c r="S11" s="68"/>
      <c r="T11" s="67">
        <f t="shared" si="6"/>
        <v>497.60469999999998</v>
      </c>
      <c r="U11" s="66">
        <v>495.02030000000002</v>
      </c>
      <c r="V11" s="67">
        <f t="shared" si="7"/>
        <v>495.02030000000002</v>
      </c>
      <c r="W11" s="69">
        <v>74</v>
      </c>
      <c r="X11" s="67">
        <f t="shared" si="18"/>
        <v>74</v>
      </c>
      <c r="Y11" s="70">
        <v>97</v>
      </c>
      <c r="Z11" s="81">
        <f t="shared" si="8"/>
        <v>71.78</v>
      </c>
      <c r="AA11" s="81">
        <f t="shared" si="9"/>
        <v>2.2199999999999989</v>
      </c>
      <c r="AB11" s="77">
        <f t="shared" si="10"/>
        <v>71.78</v>
      </c>
      <c r="AC11" s="77">
        <f t="shared" si="10"/>
        <v>2.2199999999999989</v>
      </c>
      <c r="AD11" s="73">
        <v>22.9</v>
      </c>
      <c r="AE11" s="73">
        <v>4.3899999999999997</v>
      </c>
      <c r="AF11" s="74"/>
      <c r="AG11" s="74">
        <f t="shared" si="0"/>
        <v>27.29</v>
      </c>
      <c r="AH11" s="73">
        <v>0.254</v>
      </c>
      <c r="AI11" s="74"/>
      <c r="AJ11" s="73">
        <v>0.14000000000000001</v>
      </c>
      <c r="AK11" s="74"/>
      <c r="AL11" s="76">
        <f t="shared" si="11"/>
        <v>0.39400000000000002</v>
      </c>
      <c r="AM11" s="73">
        <v>0.56000000000000005</v>
      </c>
      <c r="AN11" s="73"/>
      <c r="AO11" s="67">
        <f>AD11</f>
        <v>22.9</v>
      </c>
      <c r="AP11" s="77">
        <f t="shared" si="12"/>
        <v>4.3899999999999997</v>
      </c>
      <c r="AQ11" s="67">
        <f t="shared" si="1"/>
        <v>27.29</v>
      </c>
      <c r="AR11" s="77">
        <f t="shared" si="1"/>
        <v>0.254</v>
      </c>
      <c r="AS11" s="77"/>
      <c r="AT11" s="77">
        <f t="shared" si="13"/>
        <v>0.14000000000000001</v>
      </c>
      <c r="AU11" s="77">
        <f t="shared" si="2"/>
        <v>0.39400000000000002</v>
      </c>
      <c r="AV11" s="77">
        <f t="shared" si="2"/>
        <v>0.56000000000000005</v>
      </c>
      <c r="AW11" s="77"/>
      <c r="AX11" s="73">
        <v>56.3</v>
      </c>
      <c r="AY11" s="74"/>
      <c r="AZ11" s="73">
        <v>30.5</v>
      </c>
      <c r="BA11" s="74"/>
      <c r="BB11" s="78">
        <v>171</v>
      </c>
      <c r="BC11" s="74" t="s">
        <v>221</v>
      </c>
      <c r="BD11" s="79">
        <v>5.4104559687474696</v>
      </c>
      <c r="BE11" s="67">
        <f t="shared" si="14"/>
        <v>56.3</v>
      </c>
      <c r="BF11" s="67">
        <f t="shared" si="15"/>
        <v>30.5</v>
      </c>
      <c r="BG11" s="67">
        <f t="shared" si="16"/>
        <v>171</v>
      </c>
      <c r="BH11" s="77">
        <f t="shared" si="17"/>
        <v>5.4104559687474696</v>
      </c>
      <c r="BI11" s="60" t="s">
        <v>267</v>
      </c>
      <c r="BJ11" s="60" t="s">
        <v>268</v>
      </c>
      <c r="BK11" s="60" t="s">
        <v>266</v>
      </c>
      <c r="BL11" s="60" t="s">
        <v>224</v>
      </c>
      <c r="BM11" s="60" t="s">
        <v>224</v>
      </c>
      <c r="BN11" s="60" t="s">
        <v>225</v>
      </c>
      <c r="BO11" s="60" t="s">
        <v>224</v>
      </c>
      <c r="BP11" s="60" t="s">
        <v>269</v>
      </c>
      <c r="BQ11" s="60" t="s">
        <v>224</v>
      </c>
      <c r="BR11" s="60" t="s">
        <v>224</v>
      </c>
      <c r="BS11" s="60" t="s">
        <v>224</v>
      </c>
      <c r="BT11" s="60" t="s">
        <v>224</v>
      </c>
      <c r="BU11" s="60" t="s">
        <v>227</v>
      </c>
      <c r="BV11" s="60" t="s">
        <v>224</v>
      </c>
      <c r="BW11" s="60" t="s">
        <v>228</v>
      </c>
      <c r="BX11" s="60" t="s">
        <v>224</v>
      </c>
      <c r="BY11" s="60" t="s">
        <v>224</v>
      </c>
      <c r="BZ11" s="60" t="s">
        <v>270</v>
      </c>
      <c r="CA11" s="60" t="s">
        <v>271</v>
      </c>
      <c r="CB11" s="60" t="s">
        <v>250</v>
      </c>
      <c r="CC11" s="60" t="s">
        <v>224</v>
      </c>
      <c r="CD11" s="60" t="s">
        <v>224</v>
      </c>
      <c r="CE11" s="60" t="s">
        <v>224</v>
      </c>
      <c r="CF11" s="60" t="s">
        <v>224</v>
      </c>
      <c r="CG11" s="60" t="s">
        <v>224</v>
      </c>
      <c r="CH11" s="60" t="s">
        <v>224</v>
      </c>
      <c r="CI11" s="60" t="s">
        <v>224</v>
      </c>
      <c r="CJ11" s="60" t="s">
        <v>224</v>
      </c>
      <c r="CK11" s="60" t="s">
        <v>224</v>
      </c>
      <c r="CL11" s="60" t="s">
        <v>224</v>
      </c>
      <c r="CM11" s="60" t="s">
        <v>224</v>
      </c>
      <c r="CN11" s="60" t="s">
        <v>224</v>
      </c>
      <c r="CO11" s="60" t="s">
        <v>224</v>
      </c>
      <c r="CP11" s="60" t="s">
        <v>224</v>
      </c>
      <c r="CQ11" s="60" t="s">
        <v>224</v>
      </c>
      <c r="CR11" s="60" t="s">
        <v>224</v>
      </c>
      <c r="CS11" s="60" t="s">
        <v>224</v>
      </c>
      <c r="CT11" s="60" t="s">
        <v>224</v>
      </c>
      <c r="CU11" s="60" t="s">
        <v>224</v>
      </c>
      <c r="CV11" s="60" t="s">
        <v>224</v>
      </c>
      <c r="CW11" s="60" t="s">
        <v>224</v>
      </c>
      <c r="CX11" s="60" t="s">
        <v>224</v>
      </c>
      <c r="CY11" s="60" t="s">
        <v>233</v>
      </c>
      <c r="CZ11" s="60" t="s">
        <v>224</v>
      </c>
      <c r="DA11" s="60" t="s">
        <v>224</v>
      </c>
      <c r="DB11" s="60" t="s">
        <v>224</v>
      </c>
      <c r="DC11" s="60" t="s">
        <v>224</v>
      </c>
      <c r="DD11" s="60" t="s">
        <v>224</v>
      </c>
      <c r="DE11" s="60" t="s">
        <v>224</v>
      </c>
      <c r="DF11" s="60" t="s">
        <v>224</v>
      </c>
      <c r="DG11" s="60" t="s">
        <v>234</v>
      </c>
      <c r="DH11" s="60" t="s">
        <v>224</v>
      </c>
      <c r="DI11" s="60" t="s">
        <v>224</v>
      </c>
      <c r="DJ11" s="60" t="s">
        <v>224</v>
      </c>
      <c r="DK11" s="60" t="s">
        <v>224</v>
      </c>
      <c r="DL11" s="60" t="s">
        <v>224</v>
      </c>
      <c r="DM11" s="60" t="s">
        <v>224</v>
      </c>
      <c r="DN11" s="60" t="s">
        <v>236</v>
      </c>
      <c r="DO11" s="60" t="s">
        <v>237</v>
      </c>
      <c r="DP11" s="60" t="s">
        <v>238</v>
      </c>
      <c r="DQ11" s="60" t="s">
        <v>239</v>
      </c>
      <c r="DR11" s="60" t="s">
        <v>224</v>
      </c>
      <c r="DS11" s="60" t="s">
        <v>224</v>
      </c>
      <c r="DT11" s="60" t="s">
        <v>224</v>
      </c>
      <c r="DU11" s="60" t="s">
        <v>224</v>
      </c>
      <c r="DV11" s="60" t="s">
        <v>224</v>
      </c>
    </row>
    <row r="12" spans="1:126" x14ac:dyDescent="0.25">
      <c r="A12" s="2" t="s">
        <v>208</v>
      </c>
      <c r="B12" s="2" t="s">
        <v>272</v>
      </c>
      <c r="C12" s="2" t="s">
        <v>210</v>
      </c>
      <c r="D12" s="2" t="s">
        <v>211</v>
      </c>
      <c r="E12" s="2" t="s">
        <v>212</v>
      </c>
      <c r="F12" s="2" t="s">
        <v>273</v>
      </c>
      <c r="G12" s="2" t="s">
        <v>214</v>
      </c>
      <c r="H12" s="2" t="s">
        <v>215</v>
      </c>
      <c r="I12" s="85" t="s">
        <v>274</v>
      </c>
      <c r="J12" s="2" t="s">
        <v>275</v>
      </c>
      <c r="K12" s="86">
        <v>0.58333333333333337</v>
      </c>
      <c r="L12" s="87" t="s">
        <v>224</v>
      </c>
      <c r="M12" s="2" t="s">
        <v>218</v>
      </c>
      <c r="N12" s="88" t="s">
        <v>276</v>
      </c>
      <c r="O12" s="89">
        <v>430.21800000000002</v>
      </c>
      <c r="P12" s="89">
        <v>0</v>
      </c>
      <c r="Q12" s="90">
        <f t="shared" si="4"/>
        <v>430.21800000000002</v>
      </c>
      <c r="R12" s="91" t="s">
        <v>224</v>
      </c>
      <c r="S12" s="92"/>
      <c r="T12" s="91" t="s">
        <v>224</v>
      </c>
      <c r="U12" s="90">
        <v>435.91770000000002</v>
      </c>
      <c r="V12" s="91" t="s">
        <v>224</v>
      </c>
      <c r="W12" s="93">
        <v>76</v>
      </c>
      <c r="X12" s="94" t="s">
        <v>224</v>
      </c>
      <c r="Y12" s="95">
        <v>99</v>
      </c>
      <c r="Z12" s="96">
        <f t="shared" si="8"/>
        <v>75.239999999999995</v>
      </c>
      <c r="AA12" s="96">
        <f t="shared" si="9"/>
        <v>0.76000000000000512</v>
      </c>
      <c r="AB12" s="97" t="s">
        <v>224</v>
      </c>
      <c r="AC12" s="97" t="s">
        <v>224</v>
      </c>
      <c r="AD12" s="98">
        <v>27.2</v>
      </c>
      <c r="AE12" s="98">
        <v>6.81</v>
      </c>
      <c r="AG12" s="4">
        <f t="shared" si="0"/>
        <v>34.01</v>
      </c>
      <c r="AH12" s="98">
        <v>0.34899999999999998</v>
      </c>
      <c r="AJ12" s="98">
        <v>0.26</v>
      </c>
      <c r="AL12" s="99">
        <f t="shared" si="11"/>
        <v>0.60899999999999999</v>
      </c>
      <c r="AM12" s="98">
        <v>0.64</v>
      </c>
      <c r="AN12" s="98"/>
      <c r="AO12" s="97" t="s">
        <v>224</v>
      </c>
      <c r="AP12" s="97" t="s">
        <v>224</v>
      </c>
      <c r="AQ12" s="97" t="s">
        <v>224</v>
      </c>
      <c r="AR12" s="100" t="s">
        <v>224</v>
      </c>
      <c r="AS12" s="100"/>
      <c r="AT12" s="100" t="s">
        <v>224</v>
      </c>
      <c r="AU12" s="100" t="s">
        <v>224</v>
      </c>
      <c r="AV12" s="100" t="s">
        <v>224</v>
      </c>
      <c r="AW12" s="100"/>
      <c r="AX12" s="98">
        <v>56.5</v>
      </c>
      <c r="AZ12" s="98">
        <v>29.6</v>
      </c>
      <c r="BB12" s="101">
        <v>171</v>
      </c>
      <c r="BC12" s="4" t="s">
        <v>221</v>
      </c>
      <c r="BD12" s="102">
        <v>5.9883725526319704</v>
      </c>
      <c r="BE12" s="100" t="s">
        <v>224</v>
      </c>
      <c r="BF12" s="100" t="s">
        <v>224</v>
      </c>
      <c r="BG12" s="100" t="s">
        <v>224</v>
      </c>
      <c r="BH12" s="100" t="s">
        <v>224</v>
      </c>
      <c r="BI12" s="2" t="s">
        <v>277</v>
      </c>
      <c r="BJ12" s="2" t="s">
        <v>278</v>
      </c>
      <c r="BK12" s="2" t="s">
        <v>276</v>
      </c>
      <c r="BL12" s="2" t="s">
        <v>224</v>
      </c>
      <c r="BM12" s="2" t="s">
        <v>224</v>
      </c>
      <c r="BN12" s="2" t="s">
        <v>225</v>
      </c>
      <c r="BO12" s="2" t="s">
        <v>224</v>
      </c>
      <c r="BP12" s="2" t="s">
        <v>269</v>
      </c>
      <c r="BQ12" s="2" t="s">
        <v>224</v>
      </c>
      <c r="BR12" s="2" t="s">
        <v>224</v>
      </c>
      <c r="BS12" s="2" t="s">
        <v>224</v>
      </c>
      <c r="BT12" s="2" t="s">
        <v>224</v>
      </c>
      <c r="BU12" s="2" t="s">
        <v>224</v>
      </c>
      <c r="BV12" s="2" t="s">
        <v>224</v>
      </c>
      <c r="BW12" s="2" t="s">
        <v>228</v>
      </c>
      <c r="BX12" s="103" t="s">
        <v>224</v>
      </c>
      <c r="BY12" s="2" t="s">
        <v>224</v>
      </c>
      <c r="BZ12" s="2" t="s">
        <v>279</v>
      </c>
      <c r="CA12" s="2" t="s">
        <v>280</v>
      </c>
      <c r="CB12" s="2" t="s">
        <v>281</v>
      </c>
      <c r="CC12" s="2" t="s">
        <v>224</v>
      </c>
      <c r="CD12" s="2" t="s">
        <v>224</v>
      </c>
      <c r="CE12" s="2" t="s">
        <v>224</v>
      </c>
      <c r="CF12" s="2" t="s">
        <v>224</v>
      </c>
      <c r="CG12" s="2" t="s">
        <v>224</v>
      </c>
      <c r="CH12" s="2" t="s">
        <v>224</v>
      </c>
      <c r="CI12" s="2" t="s">
        <v>224</v>
      </c>
      <c r="CJ12" s="2" t="s">
        <v>224</v>
      </c>
      <c r="CK12" s="2" t="s">
        <v>224</v>
      </c>
      <c r="CL12" s="2" t="s">
        <v>224</v>
      </c>
      <c r="CM12" s="2" t="s">
        <v>224</v>
      </c>
      <c r="CN12" s="2" t="s">
        <v>224</v>
      </c>
      <c r="CO12" s="2" t="s">
        <v>224</v>
      </c>
      <c r="CP12" s="2" t="s">
        <v>224</v>
      </c>
      <c r="CQ12" s="2" t="s">
        <v>224</v>
      </c>
      <c r="CR12" s="2" t="s">
        <v>224</v>
      </c>
      <c r="CS12" s="2" t="s">
        <v>224</v>
      </c>
      <c r="CT12" s="2" t="s">
        <v>224</v>
      </c>
      <c r="CU12" s="2" t="s">
        <v>224</v>
      </c>
      <c r="CV12" s="2" t="s">
        <v>224</v>
      </c>
      <c r="CW12" s="2" t="s">
        <v>224</v>
      </c>
      <c r="CX12" s="2" t="s">
        <v>224</v>
      </c>
      <c r="CY12" s="2" t="s">
        <v>233</v>
      </c>
      <c r="CZ12" s="2" t="s">
        <v>224</v>
      </c>
      <c r="DA12" s="2" t="s">
        <v>224</v>
      </c>
      <c r="DB12" s="2" t="s">
        <v>224</v>
      </c>
      <c r="DC12" s="2" t="s">
        <v>224</v>
      </c>
      <c r="DD12" s="2" t="s">
        <v>224</v>
      </c>
      <c r="DE12" s="2" t="s">
        <v>224</v>
      </c>
      <c r="DF12" s="2" t="s">
        <v>224</v>
      </c>
      <c r="DG12" s="2" t="s">
        <v>234</v>
      </c>
      <c r="DH12" s="2" t="s">
        <v>224</v>
      </c>
      <c r="DI12" s="2" t="s">
        <v>224</v>
      </c>
      <c r="DJ12" s="2" t="s">
        <v>224</v>
      </c>
      <c r="DK12" s="2" t="s">
        <v>224</v>
      </c>
      <c r="DL12" s="2" t="s">
        <v>224</v>
      </c>
      <c r="DM12" s="2" t="s">
        <v>224</v>
      </c>
      <c r="DN12" s="2" t="s">
        <v>236</v>
      </c>
      <c r="DO12" s="2" t="s">
        <v>237</v>
      </c>
      <c r="DP12" s="2" t="s">
        <v>238</v>
      </c>
      <c r="DQ12" s="2" t="s">
        <v>239</v>
      </c>
      <c r="DR12" s="2" t="s">
        <v>224</v>
      </c>
      <c r="DS12" s="2" t="s">
        <v>282</v>
      </c>
      <c r="DT12" s="2" t="s">
        <v>283</v>
      </c>
      <c r="DU12" s="2" t="s">
        <v>224</v>
      </c>
      <c r="DV12" s="2" t="s">
        <v>224</v>
      </c>
    </row>
    <row r="13" spans="1:126" s="60" customFormat="1" x14ac:dyDescent="0.25">
      <c r="A13" s="60" t="s">
        <v>284</v>
      </c>
      <c r="B13" s="60" t="s">
        <v>285</v>
      </c>
      <c r="C13" s="60" t="s">
        <v>210</v>
      </c>
      <c r="D13" s="60" t="s">
        <v>286</v>
      </c>
      <c r="E13" s="60" t="s">
        <v>287</v>
      </c>
      <c r="F13" s="60" t="s">
        <v>273</v>
      </c>
      <c r="G13" s="60" t="s">
        <v>214</v>
      </c>
      <c r="H13" s="60" t="s">
        <v>215</v>
      </c>
      <c r="I13" s="61" t="s">
        <v>274</v>
      </c>
      <c r="J13" s="60" t="s">
        <v>288</v>
      </c>
      <c r="K13" s="62">
        <v>0.58402777777777781</v>
      </c>
      <c r="L13" s="63">
        <f>AVERAGE(K12:K13)</f>
        <v>0.58368055555555554</v>
      </c>
      <c r="M13" s="60" t="s">
        <v>218</v>
      </c>
      <c r="N13" s="104" t="s">
        <v>289</v>
      </c>
      <c r="O13" s="65">
        <v>430.01187333333337</v>
      </c>
      <c r="P13" s="65">
        <v>0</v>
      </c>
      <c r="Q13" s="66">
        <f t="shared" si="4"/>
        <v>430.01187333333337</v>
      </c>
      <c r="R13" s="67">
        <f>AVERAGE(O12:O13)</f>
        <v>430.11493666666672</v>
      </c>
      <c r="S13" s="68"/>
      <c r="T13" s="67">
        <f>AVERAGE(Q12:Q13)</f>
        <v>430.11493666666672</v>
      </c>
      <c r="U13" s="66">
        <v>435.91770000000002</v>
      </c>
      <c r="V13" s="67">
        <f>AVERAGE(U12:U13)</f>
        <v>435.91770000000002</v>
      </c>
      <c r="W13" s="69">
        <v>75</v>
      </c>
      <c r="X13" s="67">
        <f>AVERAGE(W12:W13)</f>
        <v>75.5</v>
      </c>
      <c r="Y13" s="70">
        <v>99</v>
      </c>
      <c r="Z13" s="81">
        <f t="shared" si="8"/>
        <v>74.25</v>
      </c>
      <c r="AA13" s="81">
        <f t="shared" si="9"/>
        <v>0.75</v>
      </c>
      <c r="AB13" s="77">
        <f>AVERAGE(Z12:Z13)</f>
        <v>74.745000000000005</v>
      </c>
      <c r="AC13" s="77">
        <f>AVERAGE(AA12:AA13)</f>
        <v>0.75500000000000256</v>
      </c>
      <c r="AD13" s="73">
        <v>25.9</v>
      </c>
      <c r="AE13" s="73">
        <v>6.36</v>
      </c>
      <c r="AF13" s="74"/>
      <c r="AG13" s="74">
        <f t="shared" si="0"/>
        <v>32.26</v>
      </c>
      <c r="AH13" s="73">
        <v>0.38800000000000001</v>
      </c>
      <c r="AI13" s="74"/>
      <c r="AJ13" s="73">
        <v>0.24</v>
      </c>
      <c r="AK13" s="74"/>
      <c r="AL13" s="76">
        <f t="shared" si="11"/>
        <v>0.628</v>
      </c>
      <c r="AM13" s="73">
        <v>0.82</v>
      </c>
      <c r="AN13" s="73"/>
      <c r="AO13" s="67">
        <f>AVERAGE(AD12:AD13)</f>
        <v>26.549999999999997</v>
      </c>
      <c r="AP13" s="77">
        <f>AVERAGE(AE12:AE13)</f>
        <v>6.585</v>
      </c>
      <c r="AQ13" s="67">
        <f>AVERAGE(AG12:AG13)</f>
        <v>33.134999999999998</v>
      </c>
      <c r="AR13" s="77">
        <f>AVERAGE(AH12:AH13)</f>
        <v>0.36849999999999999</v>
      </c>
      <c r="AS13" s="77"/>
      <c r="AT13" s="77">
        <f>AVERAGE(AJ12:AJ13)</f>
        <v>0.25</v>
      </c>
      <c r="AU13" s="77">
        <f>AVERAGE(AL12:AL13)</f>
        <v>0.61850000000000005</v>
      </c>
      <c r="AV13" s="77">
        <f>AVERAGE(AM12:AM13)</f>
        <v>0.73</v>
      </c>
      <c r="AW13" s="77"/>
      <c r="AX13" s="73">
        <v>56.4</v>
      </c>
      <c r="AY13" s="74"/>
      <c r="AZ13" s="73">
        <v>29.6</v>
      </c>
      <c r="BA13" s="74"/>
      <c r="BB13" s="78">
        <v>171</v>
      </c>
      <c r="BC13" s="74" t="s">
        <v>221</v>
      </c>
      <c r="BD13" s="79">
        <v>6.2442382896412596</v>
      </c>
      <c r="BE13" s="67">
        <f>AVERAGE(AX12:AX13)</f>
        <v>56.45</v>
      </c>
      <c r="BF13" s="67">
        <f>AVERAGE(AZ12:AZ13)</f>
        <v>29.6</v>
      </c>
      <c r="BG13" s="67">
        <f>AVERAGE(BB12:BB13)</f>
        <v>171</v>
      </c>
      <c r="BH13" s="77">
        <f>AVERAGE(BD12:BD13)</f>
        <v>6.116305421136615</v>
      </c>
      <c r="BI13" s="60" t="s">
        <v>224</v>
      </c>
      <c r="BJ13" s="60" t="s">
        <v>290</v>
      </c>
      <c r="BK13" s="60" t="s">
        <v>291</v>
      </c>
      <c r="BL13" s="60" t="s">
        <v>292</v>
      </c>
      <c r="BM13" s="60" t="s">
        <v>224</v>
      </c>
      <c r="BN13" s="60" t="s">
        <v>225</v>
      </c>
      <c r="BO13" s="60" t="s">
        <v>224</v>
      </c>
      <c r="BP13" s="60" t="s">
        <v>224</v>
      </c>
      <c r="BQ13" s="60" t="s">
        <v>224</v>
      </c>
      <c r="BR13" s="60" t="s">
        <v>224</v>
      </c>
      <c r="BS13" s="60" t="s">
        <v>224</v>
      </c>
      <c r="BT13" s="60" t="s">
        <v>224</v>
      </c>
      <c r="BU13" s="60" t="s">
        <v>224</v>
      </c>
      <c r="BV13" s="60" t="s">
        <v>224</v>
      </c>
      <c r="BW13" s="60" t="s">
        <v>228</v>
      </c>
      <c r="BX13" s="60" t="s">
        <v>224</v>
      </c>
      <c r="BY13" s="60" t="s">
        <v>224</v>
      </c>
      <c r="BZ13" s="60" t="s">
        <v>224</v>
      </c>
      <c r="CA13" s="60" t="s">
        <v>224</v>
      </c>
      <c r="CB13" s="60" t="s">
        <v>224</v>
      </c>
      <c r="CC13" s="60" t="s">
        <v>224</v>
      </c>
      <c r="CD13" s="60" t="s">
        <v>224</v>
      </c>
      <c r="CE13" s="60" t="s">
        <v>224</v>
      </c>
      <c r="CF13" s="60" t="s">
        <v>224</v>
      </c>
      <c r="CG13" s="60" t="s">
        <v>224</v>
      </c>
      <c r="CH13" s="60" t="s">
        <v>224</v>
      </c>
      <c r="CI13" s="60" t="s">
        <v>224</v>
      </c>
      <c r="CJ13" s="60" t="s">
        <v>224</v>
      </c>
      <c r="CK13" s="60" t="s">
        <v>224</v>
      </c>
      <c r="CL13" s="60" t="s">
        <v>224</v>
      </c>
      <c r="CM13" s="60" t="s">
        <v>224</v>
      </c>
      <c r="CN13" s="60" t="s">
        <v>224</v>
      </c>
      <c r="CO13" s="60" t="s">
        <v>224</v>
      </c>
      <c r="CP13" s="60" t="s">
        <v>224</v>
      </c>
      <c r="CQ13" s="60" t="s">
        <v>224</v>
      </c>
      <c r="CR13" s="60" t="s">
        <v>224</v>
      </c>
      <c r="CS13" s="60" t="s">
        <v>224</v>
      </c>
      <c r="CT13" s="60" t="s">
        <v>224</v>
      </c>
      <c r="CU13" s="60" t="s">
        <v>224</v>
      </c>
      <c r="CV13" s="60" t="s">
        <v>224</v>
      </c>
      <c r="CW13" s="60" t="s">
        <v>224</v>
      </c>
      <c r="CX13" s="60" t="s">
        <v>224</v>
      </c>
      <c r="CY13" s="60" t="s">
        <v>233</v>
      </c>
      <c r="CZ13" s="60" t="s">
        <v>224</v>
      </c>
      <c r="DA13" s="60" t="s">
        <v>224</v>
      </c>
      <c r="DB13" s="60" t="s">
        <v>224</v>
      </c>
      <c r="DC13" s="60" t="s">
        <v>224</v>
      </c>
      <c r="DD13" s="60" t="s">
        <v>224</v>
      </c>
      <c r="DE13" s="60" t="s">
        <v>224</v>
      </c>
      <c r="DF13" s="60" t="s">
        <v>224</v>
      </c>
      <c r="DG13" s="60" t="s">
        <v>293</v>
      </c>
      <c r="DH13" s="60" t="s">
        <v>224</v>
      </c>
      <c r="DI13" s="60" t="s">
        <v>224</v>
      </c>
      <c r="DJ13" s="60" t="s">
        <v>224</v>
      </c>
      <c r="DK13" s="60" t="s">
        <v>224</v>
      </c>
      <c r="DL13" s="60" t="s">
        <v>224</v>
      </c>
      <c r="DM13" s="60" t="s">
        <v>224</v>
      </c>
      <c r="DN13" s="60" t="s">
        <v>236</v>
      </c>
      <c r="DO13" s="60" t="s">
        <v>237</v>
      </c>
      <c r="DP13" s="60" t="s">
        <v>238</v>
      </c>
      <c r="DQ13" s="60" t="s">
        <v>239</v>
      </c>
      <c r="DR13" s="60" t="s">
        <v>224</v>
      </c>
      <c r="DS13" s="60" t="s">
        <v>282</v>
      </c>
      <c r="DT13" s="60" t="s">
        <v>283</v>
      </c>
      <c r="DU13" s="60" t="s">
        <v>224</v>
      </c>
      <c r="DV13" s="60" t="s">
        <v>224</v>
      </c>
    </row>
    <row r="14" spans="1:126" s="60" customFormat="1" x14ac:dyDescent="0.25">
      <c r="A14" s="60" t="s">
        <v>208</v>
      </c>
      <c r="B14" s="60" t="s">
        <v>294</v>
      </c>
      <c r="C14" s="60" t="s">
        <v>210</v>
      </c>
      <c r="D14" s="60" t="s">
        <v>211</v>
      </c>
      <c r="E14" s="60" t="s">
        <v>212</v>
      </c>
      <c r="F14" s="60" t="s">
        <v>213</v>
      </c>
      <c r="G14" s="60" t="s">
        <v>214</v>
      </c>
      <c r="H14" s="60" t="s">
        <v>215</v>
      </c>
      <c r="I14" s="61" t="s">
        <v>295</v>
      </c>
      <c r="J14" s="60" t="s">
        <v>296</v>
      </c>
      <c r="K14" s="62">
        <v>0.52777777777777779</v>
      </c>
      <c r="L14" s="63">
        <f t="shared" ref="L14:L19" si="19">K14</f>
        <v>0.52777777777777779</v>
      </c>
      <c r="M14" s="60" t="s">
        <v>218</v>
      </c>
      <c r="N14" s="64" t="s">
        <v>297</v>
      </c>
      <c r="O14" s="65">
        <v>255.53373333333334</v>
      </c>
      <c r="P14" s="65">
        <v>0</v>
      </c>
      <c r="Q14" s="66">
        <f t="shared" si="4"/>
        <v>255.53373333333334</v>
      </c>
      <c r="R14" s="67">
        <f t="shared" ref="R14:R19" si="20">O14</f>
        <v>255.53373333333334</v>
      </c>
      <c r="S14" s="68"/>
      <c r="T14" s="67">
        <f t="shared" ref="T14:T19" si="21">Q14</f>
        <v>255.53373333333334</v>
      </c>
      <c r="U14" s="66">
        <v>263.55270000000002</v>
      </c>
      <c r="V14" s="67">
        <f t="shared" ref="V14:V19" si="22">U14</f>
        <v>263.55270000000002</v>
      </c>
      <c r="W14" s="69">
        <v>208</v>
      </c>
      <c r="X14" s="67">
        <f t="shared" ref="X14:X19" si="23">W14</f>
        <v>208</v>
      </c>
      <c r="Y14" s="70">
        <v>99</v>
      </c>
      <c r="Z14" s="81">
        <f t="shared" si="8"/>
        <v>205.92</v>
      </c>
      <c r="AA14" s="81">
        <f t="shared" si="9"/>
        <v>2.0800000000000125</v>
      </c>
      <c r="AB14" s="77">
        <f t="shared" ref="AB14:AC19" si="24">Z14</f>
        <v>205.92</v>
      </c>
      <c r="AC14" s="77">
        <f t="shared" si="24"/>
        <v>2.0800000000000125</v>
      </c>
      <c r="AD14" s="73">
        <v>85.1</v>
      </c>
      <c r="AE14" s="73">
        <v>7.48</v>
      </c>
      <c r="AF14" s="74"/>
      <c r="AG14" s="74">
        <f t="shared" si="0"/>
        <v>92.58</v>
      </c>
      <c r="AH14" s="75">
        <v>0.83</v>
      </c>
      <c r="AI14" s="74"/>
      <c r="AJ14" s="73">
        <v>0.25</v>
      </c>
      <c r="AK14" s="74"/>
      <c r="AL14" s="76">
        <f t="shared" si="11"/>
        <v>1.08</v>
      </c>
      <c r="AM14" s="73">
        <v>1.78</v>
      </c>
      <c r="AN14" s="73"/>
      <c r="AO14" s="67">
        <f t="shared" ref="AO14:AP19" si="25">AD14</f>
        <v>85.1</v>
      </c>
      <c r="AP14" s="77">
        <f t="shared" si="25"/>
        <v>7.48</v>
      </c>
      <c r="AQ14" s="67">
        <f t="shared" ref="AQ14:AR19" si="26">AG14</f>
        <v>92.58</v>
      </c>
      <c r="AR14" s="77">
        <f t="shared" si="26"/>
        <v>0.83</v>
      </c>
      <c r="AS14" s="77"/>
      <c r="AT14" s="77">
        <f t="shared" ref="AT14:AT19" si="27">AJ14</f>
        <v>0.25</v>
      </c>
      <c r="AU14" s="77">
        <f t="shared" ref="AU14:AV19" si="28">AL14</f>
        <v>1.08</v>
      </c>
      <c r="AV14" s="77">
        <f t="shared" si="28"/>
        <v>1.78</v>
      </c>
      <c r="AW14" s="77"/>
      <c r="AX14" s="73">
        <v>59.1</v>
      </c>
      <c r="AY14" s="74"/>
      <c r="AZ14" s="73">
        <v>30.5</v>
      </c>
      <c r="BA14" s="74"/>
      <c r="BB14" s="78">
        <v>181</v>
      </c>
      <c r="BC14" s="74" t="s">
        <v>221</v>
      </c>
      <c r="BD14" s="79">
        <v>6.4083276683872299</v>
      </c>
      <c r="BE14" s="67">
        <f t="shared" ref="BE14:BE19" si="29">AX14</f>
        <v>59.1</v>
      </c>
      <c r="BF14" s="67">
        <f t="shared" ref="BF14:BF19" si="30">AZ14</f>
        <v>30.5</v>
      </c>
      <c r="BG14" s="67">
        <f t="shared" ref="BG14:BG19" si="31">BB14</f>
        <v>181</v>
      </c>
      <c r="BH14" s="77">
        <f t="shared" ref="BH14:BH19" si="32">BD14</f>
        <v>6.4083276683872299</v>
      </c>
      <c r="BI14" s="60" t="s">
        <v>222</v>
      </c>
      <c r="BJ14" s="60" t="s">
        <v>298</v>
      </c>
      <c r="BK14" s="60" t="s">
        <v>297</v>
      </c>
      <c r="BL14" s="60" t="s">
        <v>224</v>
      </c>
      <c r="BM14" s="60" t="s">
        <v>224</v>
      </c>
      <c r="BN14" s="60" t="s">
        <v>225</v>
      </c>
      <c r="BO14" s="60" t="s">
        <v>224</v>
      </c>
      <c r="BP14" s="60" t="s">
        <v>299</v>
      </c>
      <c r="BQ14" s="60" t="s">
        <v>224</v>
      </c>
      <c r="BR14" s="60" t="s">
        <v>224</v>
      </c>
      <c r="BS14" s="60" t="s">
        <v>224</v>
      </c>
      <c r="BT14" s="60" t="s">
        <v>224</v>
      </c>
      <c r="BU14" s="60" t="s">
        <v>300</v>
      </c>
      <c r="BV14" s="60" t="s">
        <v>224</v>
      </c>
      <c r="BW14" s="60" t="s">
        <v>228</v>
      </c>
      <c r="BX14" s="60" t="s">
        <v>224</v>
      </c>
      <c r="BY14" s="60" t="s">
        <v>224</v>
      </c>
      <c r="BZ14" s="60" t="s">
        <v>301</v>
      </c>
      <c r="CA14" s="60" t="s">
        <v>302</v>
      </c>
      <c r="CB14" s="60" t="s">
        <v>281</v>
      </c>
      <c r="CC14" s="60" t="s">
        <v>224</v>
      </c>
      <c r="CD14" s="60" t="s">
        <v>224</v>
      </c>
      <c r="CE14" s="60" t="s">
        <v>224</v>
      </c>
      <c r="CF14" s="60" t="s">
        <v>224</v>
      </c>
      <c r="CG14" s="60" t="s">
        <v>224</v>
      </c>
      <c r="CH14" s="60" t="s">
        <v>224</v>
      </c>
      <c r="CI14" s="60" t="s">
        <v>224</v>
      </c>
      <c r="CJ14" s="60" t="s">
        <v>224</v>
      </c>
      <c r="CK14" s="60" t="s">
        <v>224</v>
      </c>
      <c r="CL14" s="60" t="s">
        <v>224</v>
      </c>
      <c r="CM14" s="60" t="s">
        <v>224</v>
      </c>
      <c r="CN14" s="60" t="s">
        <v>224</v>
      </c>
      <c r="CO14" s="60" t="s">
        <v>224</v>
      </c>
      <c r="CP14" s="60" t="s">
        <v>224</v>
      </c>
      <c r="CQ14" s="60" t="s">
        <v>224</v>
      </c>
      <c r="CR14" s="60" t="s">
        <v>224</v>
      </c>
      <c r="CS14" s="60" t="s">
        <v>224</v>
      </c>
      <c r="CT14" s="60" t="s">
        <v>224</v>
      </c>
      <c r="CU14" s="60" t="s">
        <v>224</v>
      </c>
      <c r="CV14" s="60" t="s">
        <v>224</v>
      </c>
      <c r="CW14" s="60" t="s">
        <v>224</v>
      </c>
      <c r="CX14" s="60" t="s">
        <v>224</v>
      </c>
      <c r="CY14" s="60" t="s">
        <v>233</v>
      </c>
      <c r="CZ14" s="60" t="s">
        <v>224</v>
      </c>
      <c r="DA14" s="60" t="s">
        <v>224</v>
      </c>
      <c r="DB14" s="60" t="s">
        <v>224</v>
      </c>
      <c r="DC14" s="60" t="s">
        <v>224</v>
      </c>
      <c r="DD14" s="60" t="s">
        <v>224</v>
      </c>
      <c r="DE14" s="60" t="s">
        <v>224</v>
      </c>
      <c r="DF14" s="60" t="s">
        <v>224</v>
      </c>
      <c r="DG14" s="60" t="s">
        <v>234</v>
      </c>
      <c r="DH14" s="60" t="s">
        <v>224</v>
      </c>
      <c r="DI14" s="60" t="s">
        <v>224</v>
      </c>
      <c r="DJ14" s="60" t="s">
        <v>224</v>
      </c>
      <c r="DK14" s="60" t="s">
        <v>224</v>
      </c>
      <c r="DL14" s="60" t="s">
        <v>224</v>
      </c>
      <c r="DM14" s="60" t="s">
        <v>224</v>
      </c>
      <c r="DN14" s="60" t="s">
        <v>236</v>
      </c>
      <c r="DO14" s="60" t="s">
        <v>237</v>
      </c>
      <c r="DP14" s="60" t="s">
        <v>238</v>
      </c>
      <c r="DQ14" s="60" t="s">
        <v>239</v>
      </c>
      <c r="DR14" s="60" t="s">
        <v>224</v>
      </c>
      <c r="DS14" s="60" t="s">
        <v>224</v>
      </c>
      <c r="DT14" s="60" t="s">
        <v>224</v>
      </c>
      <c r="DU14" s="60" t="s">
        <v>224</v>
      </c>
      <c r="DV14" s="60" t="s">
        <v>224</v>
      </c>
    </row>
    <row r="15" spans="1:126" s="60" customFormat="1" x14ac:dyDescent="0.25">
      <c r="A15" s="60" t="s">
        <v>208</v>
      </c>
      <c r="B15" s="60" t="s">
        <v>303</v>
      </c>
      <c r="C15" s="60" t="s">
        <v>210</v>
      </c>
      <c r="D15" s="60" t="s">
        <v>211</v>
      </c>
      <c r="E15" s="60" t="s">
        <v>212</v>
      </c>
      <c r="F15" s="60" t="s">
        <v>213</v>
      </c>
      <c r="G15" s="60" t="s">
        <v>214</v>
      </c>
      <c r="H15" s="60" t="s">
        <v>215</v>
      </c>
      <c r="I15" s="61" t="s">
        <v>304</v>
      </c>
      <c r="J15" s="60" t="s">
        <v>305</v>
      </c>
      <c r="K15" s="62">
        <v>0.56944444444444442</v>
      </c>
      <c r="L15" s="63">
        <f t="shared" si="19"/>
        <v>0.56944444444444442</v>
      </c>
      <c r="M15" s="60" t="s">
        <v>218</v>
      </c>
      <c r="N15" s="64" t="s">
        <v>306</v>
      </c>
      <c r="O15" s="65">
        <v>541.08540000000005</v>
      </c>
      <c r="P15" s="65">
        <v>0</v>
      </c>
      <c r="Q15" s="66">
        <f t="shared" si="4"/>
        <v>541.08540000000005</v>
      </c>
      <c r="R15" s="67">
        <f t="shared" si="20"/>
        <v>541.08540000000005</v>
      </c>
      <c r="S15" s="68"/>
      <c r="T15" s="67">
        <f t="shared" si="21"/>
        <v>541.08540000000005</v>
      </c>
      <c r="U15" s="66">
        <v>533.61800000000005</v>
      </c>
      <c r="V15" s="67">
        <f t="shared" si="22"/>
        <v>533.61800000000005</v>
      </c>
      <c r="W15" s="69">
        <v>998</v>
      </c>
      <c r="X15" s="67">
        <f t="shared" si="23"/>
        <v>998</v>
      </c>
      <c r="Y15" s="70">
        <v>100</v>
      </c>
      <c r="Z15" s="74">
        <f t="shared" si="8"/>
        <v>998</v>
      </c>
      <c r="AA15" s="74">
        <f t="shared" si="9"/>
        <v>0</v>
      </c>
      <c r="AB15" s="72">
        <f t="shared" si="24"/>
        <v>998</v>
      </c>
      <c r="AC15" s="72">
        <f t="shared" si="24"/>
        <v>0</v>
      </c>
      <c r="AD15" s="73">
        <v>185</v>
      </c>
      <c r="AE15" s="73">
        <v>7.1</v>
      </c>
      <c r="AF15" s="74"/>
      <c r="AG15" s="74">
        <f t="shared" si="0"/>
        <v>192.1</v>
      </c>
      <c r="AH15" s="105">
        <v>0.46899999999999997</v>
      </c>
      <c r="AI15" s="74" t="s">
        <v>307</v>
      </c>
      <c r="AJ15" s="73">
        <v>0.06</v>
      </c>
      <c r="AK15" s="74"/>
      <c r="AL15" s="76">
        <f t="shared" si="11"/>
        <v>0.52899999999999991</v>
      </c>
      <c r="AM15" s="106">
        <v>3.3</v>
      </c>
      <c r="AN15" s="106"/>
      <c r="AO15" s="72">
        <f t="shared" si="25"/>
        <v>185</v>
      </c>
      <c r="AP15" s="72">
        <f t="shared" si="25"/>
        <v>7.1</v>
      </c>
      <c r="AQ15" s="67">
        <f t="shared" si="26"/>
        <v>192.1</v>
      </c>
      <c r="AR15" s="77">
        <f t="shared" si="26"/>
        <v>0.46899999999999997</v>
      </c>
      <c r="AS15" s="77"/>
      <c r="AT15" s="77">
        <f t="shared" si="27"/>
        <v>0.06</v>
      </c>
      <c r="AU15" s="77">
        <f t="shared" si="28"/>
        <v>0.52899999999999991</v>
      </c>
      <c r="AV15" s="77">
        <f t="shared" si="28"/>
        <v>3.3</v>
      </c>
      <c r="AW15" s="77"/>
      <c r="AX15" s="73">
        <v>42.2</v>
      </c>
      <c r="AY15" s="74"/>
      <c r="AZ15" s="73">
        <v>25.1</v>
      </c>
      <c r="BA15" s="74"/>
      <c r="BB15" s="78">
        <v>136</v>
      </c>
      <c r="BC15" s="74" t="s">
        <v>221</v>
      </c>
      <c r="BD15" s="79">
        <v>7.3672051823767699</v>
      </c>
      <c r="BE15" s="67">
        <f t="shared" si="29"/>
        <v>42.2</v>
      </c>
      <c r="BF15" s="67">
        <f t="shared" si="30"/>
        <v>25.1</v>
      </c>
      <c r="BG15" s="67">
        <f t="shared" si="31"/>
        <v>136</v>
      </c>
      <c r="BH15" s="77">
        <f t="shared" si="32"/>
        <v>7.3672051823767699</v>
      </c>
      <c r="BI15" s="60" t="s">
        <v>308</v>
      </c>
      <c r="BJ15" s="60" t="s">
        <v>309</v>
      </c>
      <c r="BK15" s="60" t="s">
        <v>310</v>
      </c>
      <c r="BL15" s="60" t="s">
        <v>311</v>
      </c>
      <c r="BM15" s="60" t="s">
        <v>224</v>
      </c>
      <c r="BN15" s="60" t="s">
        <v>312</v>
      </c>
      <c r="BO15" s="60" t="s">
        <v>224</v>
      </c>
      <c r="BP15" s="60" t="s">
        <v>313</v>
      </c>
      <c r="BQ15" s="60" t="s">
        <v>224</v>
      </c>
      <c r="BR15" s="60" t="s">
        <v>224</v>
      </c>
      <c r="BS15" s="60" t="s">
        <v>224</v>
      </c>
      <c r="BT15" s="60" t="s">
        <v>224</v>
      </c>
      <c r="BU15" s="60" t="s">
        <v>314</v>
      </c>
      <c r="BV15" s="60" t="s">
        <v>224</v>
      </c>
      <c r="BW15" s="60" t="s">
        <v>228</v>
      </c>
      <c r="BX15" s="60" t="s">
        <v>224</v>
      </c>
      <c r="BY15" s="60" t="s">
        <v>224</v>
      </c>
      <c r="BZ15" s="60" t="s">
        <v>315</v>
      </c>
      <c r="CA15" s="60" t="s">
        <v>316</v>
      </c>
      <c r="CB15" s="60" t="s">
        <v>317</v>
      </c>
      <c r="CC15" s="60" t="s">
        <v>224</v>
      </c>
      <c r="CD15" s="60" t="s">
        <v>224</v>
      </c>
      <c r="CE15" s="60" t="s">
        <v>224</v>
      </c>
      <c r="CF15" s="60" t="s">
        <v>224</v>
      </c>
      <c r="CG15" s="60" t="s">
        <v>224</v>
      </c>
      <c r="CH15" s="60" t="s">
        <v>224</v>
      </c>
      <c r="CI15" s="60" t="s">
        <v>224</v>
      </c>
      <c r="CJ15" s="60" t="s">
        <v>224</v>
      </c>
      <c r="CK15" s="60" t="s">
        <v>224</v>
      </c>
      <c r="CL15" s="60" t="s">
        <v>224</v>
      </c>
      <c r="CM15" s="60" t="s">
        <v>224</v>
      </c>
      <c r="CN15" s="60" t="s">
        <v>224</v>
      </c>
      <c r="CO15" s="60" t="s">
        <v>224</v>
      </c>
      <c r="CP15" s="60" t="s">
        <v>224</v>
      </c>
      <c r="CQ15" s="60" t="s">
        <v>224</v>
      </c>
      <c r="CR15" s="60" t="s">
        <v>224</v>
      </c>
      <c r="CS15" s="60" t="s">
        <v>224</v>
      </c>
      <c r="CT15" s="60" t="s">
        <v>224</v>
      </c>
      <c r="CU15" s="60" t="s">
        <v>224</v>
      </c>
      <c r="CV15" s="60" t="s">
        <v>224</v>
      </c>
      <c r="CW15" s="60" t="s">
        <v>224</v>
      </c>
      <c r="CX15" s="60" t="s">
        <v>224</v>
      </c>
      <c r="CY15" s="60" t="s">
        <v>233</v>
      </c>
      <c r="CZ15" s="60" t="s">
        <v>224</v>
      </c>
      <c r="DA15" s="60" t="s">
        <v>224</v>
      </c>
      <c r="DB15" s="60" t="s">
        <v>224</v>
      </c>
      <c r="DC15" s="60" t="s">
        <v>224</v>
      </c>
      <c r="DD15" s="60" t="s">
        <v>224</v>
      </c>
      <c r="DE15" s="60" t="s">
        <v>224</v>
      </c>
      <c r="DF15" s="60" t="s">
        <v>224</v>
      </c>
      <c r="DG15" s="60" t="s">
        <v>234</v>
      </c>
      <c r="DH15" s="60" t="s">
        <v>224</v>
      </c>
      <c r="DI15" s="60" t="s">
        <v>224</v>
      </c>
      <c r="DJ15" s="60" t="s">
        <v>224</v>
      </c>
      <c r="DK15" s="60" t="s">
        <v>224</v>
      </c>
      <c r="DL15" s="60" t="s">
        <v>224</v>
      </c>
      <c r="DM15" s="60" t="s">
        <v>224</v>
      </c>
      <c r="DN15" s="60" t="s">
        <v>236</v>
      </c>
      <c r="DO15" s="60" t="s">
        <v>237</v>
      </c>
      <c r="DP15" s="60" t="s">
        <v>238</v>
      </c>
      <c r="DQ15" s="60" t="s">
        <v>239</v>
      </c>
      <c r="DR15" s="60" t="s">
        <v>224</v>
      </c>
      <c r="DS15" s="60" t="s">
        <v>224</v>
      </c>
      <c r="DT15" s="60" t="s">
        <v>224</v>
      </c>
      <c r="DU15" s="60" t="s">
        <v>224</v>
      </c>
      <c r="DV15" s="60" t="s">
        <v>224</v>
      </c>
    </row>
    <row r="16" spans="1:126" s="60" customFormat="1" x14ac:dyDescent="0.25">
      <c r="A16" s="60" t="s">
        <v>208</v>
      </c>
      <c r="B16" s="60" t="s">
        <v>318</v>
      </c>
      <c r="C16" s="60" t="s">
        <v>210</v>
      </c>
      <c r="D16" s="60" t="s">
        <v>211</v>
      </c>
      <c r="E16" s="60" t="s">
        <v>212</v>
      </c>
      <c r="F16" s="60" t="s">
        <v>213</v>
      </c>
      <c r="G16" s="60" t="s">
        <v>214</v>
      </c>
      <c r="H16" s="60" t="s">
        <v>215</v>
      </c>
      <c r="I16" s="61" t="s">
        <v>319</v>
      </c>
      <c r="J16" s="60" t="s">
        <v>320</v>
      </c>
      <c r="K16" s="107" t="s">
        <v>321</v>
      </c>
      <c r="L16" s="63" t="str">
        <f t="shared" si="19"/>
        <v>14:20</v>
      </c>
      <c r="M16" s="60" t="s">
        <v>218</v>
      </c>
      <c r="N16" s="64" t="s">
        <v>322</v>
      </c>
      <c r="O16" s="65">
        <v>550.91426666666666</v>
      </c>
      <c r="P16" s="65">
        <v>0</v>
      </c>
      <c r="Q16" s="66">
        <f t="shared" si="4"/>
        <v>550.91426666666666</v>
      </c>
      <c r="R16" s="67">
        <f t="shared" si="20"/>
        <v>550.91426666666666</v>
      </c>
      <c r="S16" s="68"/>
      <c r="T16" s="67">
        <f t="shared" si="21"/>
        <v>550.91426666666666</v>
      </c>
      <c r="U16" s="66">
        <v>551.70609999999999</v>
      </c>
      <c r="V16" s="67">
        <f t="shared" si="22"/>
        <v>551.70609999999999</v>
      </c>
      <c r="W16" s="69">
        <v>825</v>
      </c>
      <c r="X16" s="67">
        <f t="shared" si="23"/>
        <v>825</v>
      </c>
      <c r="Y16" s="70">
        <v>100</v>
      </c>
      <c r="Z16" s="74">
        <f t="shared" si="8"/>
        <v>825</v>
      </c>
      <c r="AA16" s="74">
        <f t="shared" si="9"/>
        <v>0</v>
      </c>
      <c r="AB16" s="72">
        <f t="shared" si="24"/>
        <v>825</v>
      </c>
      <c r="AC16" s="72">
        <f t="shared" si="24"/>
        <v>0</v>
      </c>
      <c r="AD16" s="73">
        <v>188</v>
      </c>
      <c r="AE16" s="75">
        <v>10.62</v>
      </c>
      <c r="AF16" s="74" t="s">
        <v>220</v>
      </c>
      <c r="AG16" s="74">
        <f t="shared" si="0"/>
        <v>198.62</v>
      </c>
      <c r="AH16" s="105">
        <v>0.58799999999999997</v>
      </c>
      <c r="AI16" s="74" t="s">
        <v>307</v>
      </c>
      <c r="AJ16" s="105">
        <v>7.6999999999999999E-2</v>
      </c>
      <c r="AK16" s="74" t="s">
        <v>220</v>
      </c>
      <c r="AL16" s="76">
        <f t="shared" si="11"/>
        <v>0.66499999999999992</v>
      </c>
      <c r="AM16" s="73">
        <v>3.38</v>
      </c>
      <c r="AN16" s="73"/>
      <c r="AO16" s="72">
        <f t="shared" si="25"/>
        <v>188</v>
      </c>
      <c r="AP16" s="67">
        <f t="shared" si="25"/>
        <v>10.62</v>
      </c>
      <c r="AQ16" s="67">
        <f t="shared" si="26"/>
        <v>198.62</v>
      </c>
      <c r="AR16" s="77">
        <f t="shared" si="26"/>
        <v>0.58799999999999997</v>
      </c>
      <c r="AS16" s="77"/>
      <c r="AT16" s="77">
        <f t="shared" si="27"/>
        <v>7.6999999999999999E-2</v>
      </c>
      <c r="AU16" s="77">
        <f t="shared" si="28"/>
        <v>0.66499999999999992</v>
      </c>
      <c r="AV16" s="77">
        <f t="shared" si="28"/>
        <v>3.38</v>
      </c>
      <c r="AW16" s="77"/>
      <c r="AX16" s="73">
        <v>26.8</v>
      </c>
      <c r="AY16" s="74"/>
      <c r="AZ16" s="73">
        <v>19.399999999999999</v>
      </c>
      <c r="BA16" s="74"/>
      <c r="BB16" s="78">
        <v>122</v>
      </c>
      <c r="BC16" s="74" t="s">
        <v>221</v>
      </c>
      <c r="BD16" s="79">
        <v>6.8892258834394697</v>
      </c>
      <c r="BE16" s="67">
        <f t="shared" si="29"/>
        <v>26.8</v>
      </c>
      <c r="BF16" s="67">
        <f t="shared" si="30"/>
        <v>19.399999999999999</v>
      </c>
      <c r="BG16" s="67">
        <f t="shared" si="31"/>
        <v>122</v>
      </c>
      <c r="BH16" s="77">
        <f t="shared" si="32"/>
        <v>6.8892258834394697</v>
      </c>
      <c r="BI16" s="60" t="s">
        <v>323</v>
      </c>
      <c r="BJ16" s="60" t="s">
        <v>309</v>
      </c>
      <c r="BK16" s="60" t="s">
        <v>322</v>
      </c>
      <c r="BL16" s="60" t="s">
        <v>324</v>
      </c>
      <c r="BM16" s="60" t="s">
        <v>224</v>
      </c>
      <c r="BN16" s="60" t="s">
        <v>312</v>
      </c>
      <c r="BO16" s="60" t="s">
        <v>224</v>
      </c>
      <c r="BP16" s="60" t="s">
        <v>325</v>
      </c>
      <c r="BQ16" s="60" t="s">
        <v>224</v>
      </c>
      <c r="BR16" s="60" t="s">
        <v>224</v>
      </c>
      <c r="BS16" s="60" t="s">
        <v>224</v>
      </c>
      <c r="BT16" s="60" t="s">
        <v>224</v>
      </c>
      <c r="BU16" s="60" t="s">
        <v>227</v>
      </c>
      <c r="BV16" s="60" t="s">
        <v>224</v>
      </c>
      <c r="BW16" s="60" t="s">
        <v>228</v>
      </c>
      <c r="BX16" s="60" t="s">
        <v>224</v>
      </c>
      <c r="BY16" s="60" t="s">
        <v>224</v>
      </c>
      <c r="BZ16" s="60" t="s">
        <v>326</v>
      </c>
      <c r="CA16" s="60" t="s">
        <v>327</v>
      </c>
      <c r="CB16" s="60" t="s">
        <v>281</v>
      </c>
      <c r="CC16" s="60" t="s">
        <v>224</v>
      </c>
      <c r="CD16" s="60" t="s">
        <v>224</v>
      </c>
      <c r="CE16" s="60" t="s">
        <v>224</v>
      </c>
      <c r="CF16" s="60" t="s">
        <v>224</v>
      </c>
      <c r="CG16" s="60" t="s">
        <v>224</v>
      </c>
      <c r="CH16" s="60" t="s">
        <v>224</v>
      </c>
      <c r="CI16" s="60" t="s">
        <v>224</v>
      </c>
      <c r="CJ16" s="60" t="s">
        <v>224</v>
      </c>
      <c r="CK16" s="60" t="s">
        <v>224</v>
      </c>
      <c r="CL16" s="60" t="s">
        <v>224</v>
      </c>
      <c r="CM16" s="60" t="s">
        <v>224</v>
      </c>
      <c r="CN16" s="60" t="s">
        <v>224</v>
      </c>
      <c r="CO16" s="60" t="s">
        <v>224</v>
      </c>
      <c r="CP16" s="60" t="s">
        <v>224</v>
      </c>
      <c r="CQ16" s="60" t="s">
        <v>224</v>
      </c>
      <c r="CR16" s="60" t="s">
        <v>224</v>
      </c>
      <c r="CS16" s="60" t="s">
        <v>224</v>
      </c>
      <c r="CT16" s="60" t="s">
        <v>224</v>
      </c>
      <c r="CU16" s="60" t="s">
        <v>224</v>
      </c>
      <c r="CV16" s="60" t="s">
        <v>224</v>
      </c>
      <c r="CW16" s="60" t="s">
        <v>224</v>
      </c>
      <c r="CX16" s="60" t="s">
        <v>224</v>
      </c>
      <c r="CY16" s="60" t="s">
        <v>233</v>
      </c>
      <c r="CZ16" s="60" t="s">
        <v>224</v>
      </c>
      <c r="DA16" s="60" t="s">
        <v>224</v>
      </c>
      <c r="DB16" s="60" t="s">
        <v>224</v>
      </c>
      <c r="DC16" s="60" t="s">
        <v>224</v>
      </c>
      <c r="DD16" s="60" t="s">
        <v>224</v>
      </c>
      <c r="DE16" s="60" t="s">
        <v>224</v>
      </c>
      <c r="DF16" s="60" t="s">
        <v>224</v>
      </c>
      <c r="DG16" s="60" t="s">
        <v>234</v>
      </c>
      <c r="DH16" s="60" t="s">
        <v>224</v>
      </c>
      <c r="DI16" s="60" t="s">
        <v>224</v>
      </c>
      <c r="DJ16" s="60" t="s">
        <v>224</v>
      </c>
      <c r="DK16" s="60" t="s">
        <v>224</v>
      </c>
      <c r="DL16" s="60" t="s">
        <v>224</v>
      </c>
      <c r="DM16" s="60" t="s">
        <v>224</v>
      </c>
      <c r="DN16" s="60" t="s">
        <v>236</v>
      </c>
      <c r="DO16" s="60" t="s">
        <v>237</v>
      </c>
      <c r="DP16" s="60" t="s">
        <v>238</v>
      </c>
      <c r="DQ16" s="60" t="s">
        <v>239</v>
      </c>
      <c r="DR16" s="60" t="s">
        <v>224</v>
      </c>
      <c r="DS16" s="60" t="s">
        <v>224</v>
      </c>
      <c r="DT16" s="60" t="s">
        <v>328</v>
      </c>
      <c r="DU16" s="60" t="s">
        <v>224</v>
      </c>
      <c r="DV16" s="60" t="s">
        <v>224</v>
      </c>
    </row>
    <row r="17" spans="1:126" s="60" customFormat="1" x14ac:dyDescent="0.25">
      <c r="A17" s="60" t="s">
        <v>208</v>
      </c>
      <c r="B17" s="60" t="s">
        <v>329</v>
      </c>
      <c r="C17" s="60" t="s">
        <v>210</v>
      </c>
      <c r="D17" s="60" t="s">
        <v>211</v>
      </c>
      <c r="E17" s="60" t="s">
        <v>212</v>
      </c>
      <c r="F17" s="60" t="s">
        <v>213</v>
      </c>
      <c r="G17" s="60" t="s">
        <v>214</v>
      </c>
      <c r="H17" s="60" t="s">
        <v>215</v>
      </c>
      <c r="I17" s="61" t="s">
        <v>330</v>
      </c>
      <c r="J17" s="60" t="s">
        <v>275</v>
      </c>
      <c r="K17" s="62">
        <v>0.58333333333333337</v>
      </c>
      <c r="L17" s="63">
        <f t="shared" si="19"/>
        <v>0.58333333333333337</v>
      </c>
      <c r="M17" s="60" t="s">
        <v>218</v>
      </c>
      <c r="N17" s="64" t="s">
        <v>331</v>
      </c>
      <c r="O17" s="65">
        <v>555.5693</v>
      </c>
      <c r="P17" s="65">
        <v>299.93720000000002</v>
      </c>
      <c r="Q17" s="66">
        <f t="shared" si="4"/>
        <v>855.50649999999996</v>
      </c>
      <c r="R17" s="67">
        <f t="shared" si="20"/>
        <v>555.5693</v>
      </c>
      <c r="S17" s="68"/>
      <c r="T17" s="67">
        <f t="shared" si="21"/>
        <v>855.50649999999996</v>
      </c>
      <c r="U17" s="66">
        <v>553.45420000000001</v>
      </c>
      <c r="V17" s="67">
        <f t="shared" si="22"/>
        <v>553.45420000000001</v>
      </c>
      <c r="W17" s="69">
        <v>253</v>
      </c>
      <c r="X17" s="67">
        <f t="shared" si="23"/>
        <v>253</v>
      </c>
      <c r="Y17" s="70">
        <v>100</v>
      </c>
      <c r="Z17" s="74">
        <f t="shared" si="8"/>
        <v>253</v>
      </c>
      <c r="AA17" s="74">
        <f t="shared" si="9"/>
        <v>0</v>
      </c>
      <c r="AB17" s="72">
        <f t="shared" si="24"/>
        <v>253</v>
      </c>
      <c r="AC17" s="72">
        <f t="shared" si="24"/>
        <v>0</v>
      </c>
      <c r="AD17" s="73">
        <v>65.099999999999994</v>
      </c>
      <c r="AE17" s="73">
        <v>9.76</v>
      </c>
      <c r="AF17" s="74"/>
      <c r="AG17" s="74">
        <f t="shared" si="0"/>
        <v>74.86</v>
      </c>
      <c r="AH17" s="105">
        <v>0.184</v>
      </c>
      <c r="AI17" s="74" t="s">
        <v>307</v>
      </c>
      <c r="AJ17" s="73">
        <v>7.0000000000000007E-2</v>
      </c>
      <c r="AK17" s="74"/>
      <c r="AL17" s="76">
        <f t="shared" si="11"/>
        <v>0.254</v>
      </c>
      <c r="AM17" s="73">
        <v>1.22</v>
      </c>
      <c r="AN17" s="73"/>
      <c r="AO17" s="67">
        <f t="shared" si="25"/>
        <v>65.099999999999994</v>
      </c>
      <c r="AP17" s="77">
        <f t="shared" si="25"/>
        <v>9.76</v>
      </c>
      <c r="AQ17" s="67">
        <f t="shared" si="26"/>
        <v>74.86</v>
      </c>
      <c r="AR17" s="77">
        <f t="shared" si="26"/>
        <v>0.184</v>
      </c>
      <c r="AS17" s="77"/>
      <c r="AT17" s="77">
        <f t="shared" si="27"/>
        <v>7.0000000000000007E-2</v>
      </c>
      <c r="AU17" s="77">
        <f t="shared" si="28"/>
        <v>0.254</v>
      </c>
      <c r="AV17" s="77">
        <f t="shared" si="28"/>
        <v>1.22</v>
      </c>
      <c r="AW17" s="77"/>
      <c r="AX17" s="73">
        <v>25.8</v>
      </c>
      <c r="AY17" s="74"/>
      <c r="AZ17" s="73">
        <v>19.600000000000001</v>
      </c>
      <c r="BA17" s="74"/>
      <c r="BB17" s="78">
        <v>123</v>
      </c>
      <c r="BC17" s="74" t="s">
        <v>221</v>
      </c>
      <c r="BD17" s="79">
        <v>7.1977888822153204</v>
      </c>
      <c r="BE17" s="67">
        <f t="shared" si="29"/>
        <v>25.8</v>
      </c>
      <c r="BF17" s="67">
        <f t="shared" si="30"/>
        <v>19.600000000000001</v>
      </c>
      <c r="BG17" s="67">
        <f t="shared" si="31"/>
        <v>123</v>
      </c>
      <c r="BH17" s="77">
        <f t="shared" si="32"/>
        <v>7.1977888822153204</v>
      </c>
      <c r="BI17" s="60" t="s">
        <v>332</v>
      </c>
      <c r="BJ17" s="60" t="s">
        <v>333</v>
      </c>
      <c r="BK17" s="60" t="s">
        <v>334</v>
      </c>
      <c r="BL17" s="60" t="s">
        <v>224</v>
      </c>
      <c r="BM17" s="60" t="s">
        <v>224</v>
      </c>
      <c r="BN17" s="60" t="s">
        <v>312</v>
      </c>
      <c r="BO17" s="60" t="s">
        <v>224</v>
      </c>
      <c r="BP17" s="60" t="s">
        <v>226</v>
      </c>
      <c r="BQ17" s="60" t="s">
        <v>224</v>
      </c>
      <c r="BR17" s="60" t="s">
        <v>224</v>
      </c>
      <c r="BS17" s="60" t="s">
        <v>224</v>
      </c>
      <c r="BT17" s="60" t="s">
        <v>224</v>
      </c>
      <c r="BU17" s="60" t="s">
        <v>227</v>
      </c>
      <c r="BV17" s="60" t="s">
        <v>224</v>
      </c>
      <c r="BW17" s="60" t="s">
        <v>228</v>
      </c>
      <c r="BX17" s="60" t="s">
        <v>224</v>
      </c>
      <c r="BY17" s="60" t="s">
        <v>224</v>
      </c>
      <c r="BZ17" s="60" t="s">
        <v>335</v>
      </c>
      <c r="CA17" s="60" t="s">
        <v>336</v>
      </c>
      <c r="CB17" s="60" t="s">
        <v>231</v>
      </c>
      <c r="CC17" s="60" t="s">
        <v>224</v>
      </c>
      <c r="CD17" s="60" t="s">
        <v>224</v>
      </c>
      <c r="CE17" s="60" t="s">
        <v>224</v>
      </c>
      <c r="CF17" s="60" t="s">
        <v>224</v>
      </c>
      <c r="CG17" s="60" t="s">
        <v>224</v>
      </c>
      <c r="CH17" s="60" t="s">
        <v>224</v>
      </c>
      <c r="CI17" s="60" t="s">
        <v>224</v>
      </c>
      <c r="CJ17" s="60" t="s">
        <v>224</v>
      </c>
      <c r="CK17" s="60" t="s">
        <v>224</v>
      </c>
      <c r="CL17" s="60" t="s">
        <v>224</v>
      </c>
      <c r="CM17" s="60" t="s">
        <v>224</v>
      </c>
      <c r="CN17" s="60" t="s">
        <v>224</v>
      </c>
      <c r="CO17" s="60" t="s">
        <v>224</v>
      </c>
      <c r="CP17" s="60" t="s">
        <v>232</v>
      </c>
      <c r="CQ17" s="60" t="s">
        <v>224</v>
      </c>
      <c r="CR17" s="60" t="s">
        <v>224</v>
      </c>
      <c r="CS17" s="60" t="s">
        <v>224</v>
      </c>
      <c r="CT17" s="60" t="s">
        <v>224</v>
      </c>
      <c r="CU17" s="60" t="s">
        <v>224</v>
      </c>
      <c r="CV17" s="60" t="s">
        <v>224</v>
      </c>
      <c r="CW17" s="60" t="s">
        <v>224</v>
      </c>
      <c r="CX17" s="60" t="s">
        <v>224</v>
      </c>
      <c r="CY17" s="60" t="s">
        <v>233</v>
      </c>
      <c r="CZ17" s="60" t="s">
        <v>224</v>
      </c>
      <c r="DA17" s="60" t="s">
        <v>224</v>
      </c>
      <c r="DB17" s="60" t="s">
        <v>224</v>
      </c>
      <c r="DC17" s="60" t="s">
        <v>224</v>
      </c>
      <c r="DD17" s="60" t="s">
        <v>224</v>
      </c>
      <c r="DE17" s="60" t="s">
        <v>224</v>
      </c>
      <c r="DF17" s="60" t="s">
        <v>224</v>
      </c>
      <c r="DG17" s="60" t="s">
        <v>234</v>
      </c>
      <c r="DH17" s="60" t="s">
        <v>228</v>
      </c>
      <c r="DI17" s="60" t="s">
        <v>224</v>
      </c>
      <c r="DJ17" s="60" t="s">
        <v>225</v>
      </c>
      <c r="DK17" s="60" t="s">
        <v>224</v>
      </c>
      <c r="DL17" s="60" t="s">
        <v>224</v>
      </c>
      <c r="DM17" s="60" t="s">
        <v>224</v>
      </c>
      <c r="DN17" s="60" t="s">
        <v>236</v>
      </c>
      <c r="DO17" s="60" t="s">
        <v>237</v>
      </c>
      <c r="DP17" s="60" t="s">
        <v>238</v>
      </c>
      <c r="DQ17" s="60" t="s">
        <v>239</v>
      </c>
      <c r="DR17" s="60" t="s">
        <v>224</v>
      </c>
      <c r="DS17" s="60" t="s">
        <v>224</v>
      </c>
      <c r="DT17" s="60" t="s">
        <v>224</v>
      </c>
      <c r="DU17" s="60" t="s">
        <v>224</v>
      </c>
      <c r="DV17" s="60" t="s">
        <v>224</v>
      </c>
    </row>
    <row r="18" spans="1:126" s="60" customFormat="1" x14ac:dyDescent="0.25">
      <c r="A18" s="60" t="s">
        <v>208</v>
      </c>
      <c r="B18" s="60" t="s">
        <v>337</v>
      </c>
      <c r="C18" s="60" t="s">
        <v>210</v>
      </c>
      <c r="D18" s="60" t="s">
        <v>211</v>
      </c>
      <c r="E18" s="60" t="s">
        <v>212</v>
      </c>
      <c r="F18" s="60" t="s">
        <v>213</v>
      </c>
      <c r="G18" s="60" t="s">
        <v>214</v>
      </c>
      <c r="H18" s="60" t="s">
        <v>215</v>
      </c>
      <c r="I18" s="61" t="s">
        <v>338</v>
      </c>
      <c r="J18" s="60" t="s">
        <v>339</v>
      </c>
      <c r="K18" s="62">
        <v>0.65277777777777779</v>
      </c>
      <c r="L18" s="63">
        <f t="shared" si="19"/>
        <v>0.65277777777777779</v>
      </c>
      <c r="M18" s="60" t="s">
        <v>218</v>
      </c>
      <c r="N18" s="64" t="s">
        <v>340</v>
      </c>
      <c r="O18" s="65">
        <v>549.17660000000001</v>
      </c>
      <c r="P18" s="65">
        <v>104.60598666666667</v>
      </c>
      <c r="Q18" s="66">
        <f t="shared" si="4"/>
        <v>653.7825866666667</v>
      </c>
      <c r="R18" s="67">
        <f t="shared" si="20"/>
        <v>549.17660000000001</v>
      </c>
      <c r="S18" s="68"/>
      <c r="T18" s="67">
        <f t="shared" si="21"/>
        <v>653.7825866666667</v>
      </c>
      <c r="U18" s="66">
        <v>553.3818</v>
      </c>
      <c r="V18" s="67">
        <f t="shared" si="22"/>
        <v>553.3818</v>
      </c>
      <c r="W18" s="69">
        <v>114</v>
      </c>
      <c r="X18" s="67">
        <f t="shared" si="23"/>
        <v>114</v>
      </c>
      <c r="Y18" s="70">
        <v>100</v>
      </c>
      <c r="Z18" s="74">
        <f t="shared" si="8"/>
        <v>114</v>
      </c>
      <c r="AA18" s="74">
        <f t="shared" si="9"/>
        <v>0</v>
      </c>
      <c r="AB18" s="72">
        <f t="shared" si="24"/>
        <v>114</v>
      </c>
      <c r="AC18" s="72">
        <f t="shared" si="24"/>
        <v>0</v>
      </c>
      <c r="AD18" s="73">
        <v>32.4</v>
      </c>
      <c r="AE18" s="73">
        <v>8.4499999999999993</v>
      </c>
      <c r="AF18" s="74"/>
      <c r="AG18" s="74">
        <f t="shared" si="0"/>
        <v>40.849999999999994</v>
      </c>
      <c r="AH18" s="105">
        <v>0.122</v>
      </c>
      <c r="AI18" s="74" t="s">
        <v>307</v>
      </c>
      <c r="AJ18" s="73">
        <v>0.11</v>
      </c>
      <c r="AK18" s="74"/>
      <c r="AL18" s="76">
        <f t="shared" si="11"/>
        <v>0.23199999999999998</v>
      </c>
      <c r="AM18" s="73">
        <v>0.84</v>
      </c>
      <c r="AN18" s="73"/>
      <c r="AO18" s="67">
        <f t="shared" si="25"/>
        <v>32.4</v>
      </c>
      <c r="AP18" s="77">
        <f t="shared" si="25"/>
        <v>8.4499999999999993</v>
      </c>
      <c r="AQ18" s="67">
        <f t="shared" si="26"/>
        <v>40.849999999999994</v>
      </c>
      <c r="AR18" s="77">
        <f t="shared" si="26"/>
        <v>0.122</v>
      </c>
      <c r="AS18" s="77"/>
      <c r="AT18" s="77">
        <f t="shared" si="27"/>
        <v>0.11</v>
      </c>
      <c r="AU18" s="77">
        <f t="shared" si="28"/>
        <v>0.23199999999999998</v>
      </c>
      <c r="AV18" s="77">
        <f t="shared" si="28"/>
        <v>0.84</v>
      </c>
      <c r="AW18" s="77"/>
      <c r="AX18" s="73">
        <v>29.9</v>
      </c>
      <c r="AY18" s="74"/>
      <c r="AZ18" s="73">
        <v>22.7</v>
      </c>
      <c r="BA18" s="74"/>
      <c r="BB18" s="78">
        <v>137</v>
      </c>
      <c r="BC18" s="74" t="s">
        <v>221</v>
      </c>
      <c r="BD18" s="79">
        <v>6.3930565814078903</v>
      </c>
      <c r="BE18" s="67">
        <f t="shared" si="29"/>
        <v>29.9</v>
      </c>
      <c r="BF18" s="67">
        <f t="shared" si="30"/>
        <v>22.7</v>
      </c>
      <c r="BG18" s="67">
        <f t="shared" si="31"/>
        <v>137</v>
      </c>
      <c r="BH18" s="77">
        <f t="shared" si="32"/>
        <v>6.3930565814078903</v>
      </c>
      <c r="BI18" s="60" t="s">
        <v>341</v>
      </c>
      <c r="BJ18" s="60" t="s">
        <v>342</v>
      </c>
      <c r="BK18" s="60" t="s">
        <v>343</v>
      </c>
      <c r="BL18" s="60" t="s">
        <v>224</v>
      </c>
      <c r="BM18" s="60" t="s">
        <v>224</v>
      </c>
      <c r="BN18" s="60" t="s">
        <v>224</v>
      </c>
      <c r="BO18" s="60" t="s">
        <v>224</v>
      </c>
      <c r="BP18" s="60" t="s">
        <v>344</v>
      </c>
      <c r="BQ18" s="60" t="s">
        <v>224</v>
      </c>
      <c r="BR18" s="60" t="s">
        <v>345</v>
      </c>
      <c r="BS18" s="60" t="s">
        <v>224</v>
      </c>
      <c r="BT18" s="60" t="s">
        <v>224</v>
      </c>
      <c r="BU18" s="60" t="s">
        <v>346</v>
      </c>
      <c r="BV18" s="60" t="s">
        <v>224</v>
      </c>
      <c r="BW18" s="60" t="s">
        <v>228</v>
      </c>
      <c r="BX18" s="60" t="s">
        <v>224</v>
      </c>
      <c r="BY18" s="60" t="s">
        <v>224</v>
      </c>
      <c r="BZ18" s="60" t="s">
        <v>347</v>
      </c>
      <c r="CA18" s="60" t="s">
        <v>230</v>
      </c>
      <c r="CB18" s="60" t="s">
        <v>348</v>
      </c>
      <c r="CC18" s="60" t="s">
        <v>224</v>
      </c>
      <c r="CD18" s="60" t="s">
        <v>224</v>
      </c>
      <c r="CE18" s="60" t="s">
        <v>224</v>
      </c>
      <c r="CF18" s="60" t="s">
        <v>224</v>
      </c>
      <c r="CG18" s="60" t="s">
        <v>224</v>
      </c>
      <c r="CH18" s="60" t="s">
        <v>224</v>
      </c>
      <c r="CI18" s="60" t="s">
        <v>224</v>
      </c>
      <c r="CJ18" s="60" t="s">
        <v>224</v>
      </c>
      <c r="CK18" s="60" t="s">
        <v>224</v>
      </c>
      <c r="CL18" s="60" t="s">
        <v>224</v>
      </c>
      <c r="CM18" s="60" t="s">
        <v>224</v>
      </c>
      <c r="CN18" s="60" t="s">
        <v>224</v>
      </c>
      <c r="CO18" s="60" t="s">
        <v>224</v>
      </c>
      <c r="CP18" s="60" t="s">
        <v>224</v>
      </c>
      <c r="CQ18" s="60" t="s">
        <v>224</v>
      </c>
      <c r="CR18" s="60" t="s">
        <v>224</v>
      </c>
      <c r="CS18" s="60" t="s">
        <v>224</v>
      </c>
      <c r="CT18" s="60" t="s">
        <v>224</v>
      </c>
      <c r="CU18" s="60" t="s">
        <v>349</v>
      </c>
      <c r="CV18" s="60" t="s">
        <v>349</v>
      </c>
      <c r="CW18" s="60" t="s">
        <v>224</v>
      </c>
      <c r="CX18" s="60" t="s">
        <v>224</v>
      </c>
      <c r="CY18" s="60" t="s">
        <v>233</v>
      </c>
      <c r="CZ18" s="60" t="s">
        <v>224</v>
      </c>
      <c r="DA18" s="60" t="s">
        <v>224</v>
      </c>
      <c r="DB18" s="60" t="s">
        <v>224</v>
      </c>
      <c r="DC18" s="60" t="s">
        <v>224</v>
      </c>
      <c r="DD18" s="60" t="s">
        <v>224</v>
      </c>
      <c r="DE18" s="60" t="s">
        <v>224</v>
      </c>
      <c r="DF18" s="60" t="s">
        <v>224</v>
      </c>
      <c r="DG18" s="60" t="s">
        <v>234</v>
      </c>
      <c r="DH18" s="60" t="s">
        <v>224</v>
      </c>
      <c r="DI18" s="60" t="s">
        <v>224</v>
      </c>
      <c r="DJ18" s="60" t="s">
        <v>224</v>
      </c>
      <c r="DK18" s="60" t="s">
        <v>224</v>
      </c>
      <c r="DL18" s="60" t="s">
        <v>224</v>
      </c>
      <c r="DM18" s="60" t="s">
        <v>224</v>
      </c>
      <c r="DN18" s="60" t="s">
        <v>236</v>
      </c>
      <c r="DO18" s="60" t="s">
        <v>237</v>
      </c>
      <c r="DP18" s="60" t="s">
        <v>238</v>
      </c>
      <c r="DQ18" s="60" t="s">
        <v>239</v>
      </c>
      <c r="DR18" s="60" t="s">
        <v>224</v>
      </c>
      <c r="DS18" s="60" t="s">
        <v>224</v>
      </c>
      <c r="DT18" s="60" t="s">
        <v>224</v>
      </c>
      <c r="DU18" s="60" t="s">
        <v>224</v>
      </c>
      <c r="DV18" s="60" t="s">
        <v>224</v>
      </c>
    </row>
    <row r="19" spans="1:126" s="60" customFormat="1" x14ac:dyDescent="0.25">
      <c r="A19" s="60" t="s">
        <v>208</v>
      </c>
      <c r="B19" s="60" t="s">
        <v>350</v>
      </c>
      <c r="C19" s="60" t="s">
        <v>210</v>
      </c>
      <c r="D19" s="60" t="s">
        <v>211</v>
      </c>
      <c r="E19" s="60" t="s">
        <v>212</v>
      </c>
      <c r="F19" s="60" t="s">
        <v>213</v>
      </c>
      <c r="G19" s="60" t="s">
        <v>214</v>
      </c>
      <c r="H19" s="60" t="s">
        <v>215</v>
      </c>
      <c r="I19" s="61" t="s">
        <v>351</v>
      </c>
      <c r="J19" s="60" t="s">
        <v>320</v>
      </c>
      <c r="K19" s="62">
        <v>0.59722222222222221</v>
      </c>
      <c r="L19" s="63">
        <f t="shared" si="19"/>
        <v>0.59722222222222221</v>
      </c>
      <c r="M19" s="60" t="s">
        <v>218</v>
      </c>
      <c r="N19" s="64" t="s">
        <v>352</v>
      </c>
      <c r="O19" s="65">
        <v>588.6867666666667</v>
      </c>
      <c r="P19" s="65">
        <v>3876.5039999999999</v>
      </c>
      <c r="Q19" s="66">
        <f t="shared" si="4"/>
        <v>4465.1907666666666</v>
      </c>
      <c r="R19" s="67">
        <f t="shared" si="20"/>
        <v>588.6867666666667</v>
      </c>
      <c r="S19" s="68"/>
      <c r="T19" s="67">
        <f t="shared" si="21"/>
        <v>4465.1907666666666</v>
      </c>
      <c r="U19" s="66">
        <v>591.77589999999998</v>
      </c>
      <c r="V19" s="67">
        <f t="shared" si="22"/>
        <v>591.77589999999998</v>
      </c>
      <c r="W19" s="69">
        <v>537</v>
      </c>
      <c r="X19" s="67">
        <f t="shared" si="23"/>
        <v>537</v>
      </c>
      <c r="Y19" s="70">
        <v>100</v>
      </c>
      <c r="Z19" s="74">
        <f t="shared" si="8"/>
        <v>537</v>
      </c>
      <c r="AA19" s="74">
        <f t="shared" si="9"/>
        <v>0</v>
      </c>
      <c r="AB19" s="72">
        <f t="shared" si="24"/>
        <v>537</v>
      </c>
      <c r="AC19" s="72">
        <f t="shared" si="24"/>
        <v>0</v>
      </c>
      <c r="AD19" s="73">
        <v>114</v>
      </c>
      <c r="AE19" s="73">
        <v>8.5</v>
      </c>
      <c r="AF19" s="74"/>
      <c r="AG19" s="74">
        <f t="shared" si="0"/>
        <v>122.5</v>
      </c>
      <c r="AH19" s="73">
        <v>0.42699999999999999</v>
      </c>
      <c r="AI19" s="74"/>
      <c r="AJ19" s="73">
        <v>0.09</v>
      </c>
      <c r="AK19" s="74"/>
      <c r="AL19" s="76">
        <f t="shared" si="11"/>
        <v>0.51700000000000002</v>
      </c>
      <c r="AM19" s="106">
        <v>2.2000000000000002</v>
      </c>
      <c r="AN19" s="106"/>
      <c r="AO19" s="67">
        <f t="shared" si="25"/>
        <v>114</v>
      </c>
      <c r="AP19" s="77">
        <f t="shared" si="25"/>
        <v>8.5</v>
      </c>
      <c r="AQ19" s="67">
        <f t="shared" si="26"/>
        <v>122.5</v>
      </c>
      <c r="AR19" s="77">
        <f t="shared" si="26"/>
        <v>0.42699999999999999</v>
      </c>
      <c r="AS19" s="77"/>
      <c r="AT19" s="77">
        <f t="shared" si="27"/>
        <v>0.09</v>
      </c>
      <c r="AU19" s="77">
        <f t="shared" si="28"/>
        <v>0.51700000000000002</v>
      </c>
      <c r="AV19" s="77">
        <f t="shared" si="28"/>
        <v>2.2000000000000002</v>
      </c>
      <c r="AW19" s="77"/>
      <c r="AX19" s="73">
        <v>21.7</v>
      </c>
      <c r="AY19" s="74"/>
      <c r="AZ19" s="73">
        <v>19</v>
      </c>
      <c r="BA19" s="74"/>
      <c r="BB19" s="78">
        <v>109</v>
      </c>
      <c r="BC19" s="74" t="s">
        <v>221</v>
      </c>
      <c r="BD19" s="79">
        <v>6.3128302017261699</v>
      </c>
      <c r="BE19" s="67">
        <f t="shared" si="29"/>
        <v>21.7</v>
      </c>
      <c r="BF19" s="67">
        <f t="shared" si="30"/>
        <v>19</v>
      </c>
      <c r="BG19" s="67">
        <f t="shared" si="31"/>
        <v>109</v>
      </c>
      <c r="BH19" s="77">
        <f t="shared" si="32"/>
        <v>6.3128302017261699</v>
      </c>
      <c r="BI19" s="60" t="s">
        <v>353</v>
      </c>
      <c r="BJ19" s="60" t="s">
        <v>354</v>
      </c>
      <c r="BK19" s="60" t="s">
        <v>352</v>
      </c>
      <c r="BL19" s="60" t="s">
        <v>224</v>
      </c>
      <c r="BM19" s="60" t="s">
        <v>224</v>
      </c>
      <c r="BN19" s="60" t="s">
        <v>355</v>
      </c>
      <c r="BO19" s="60" t="s">
        <v>224</v>
      </c>
      <c r="BP19" s="60" t="s">
        <v>356</v>
      </c>
      <c r="BQ19" s="60" t="s">
        <v>224</v>
      </c>
      <c r="BR19" s="60" t="s">
        <v>224</v>
      </c>
      <c r="BS19" s="60" t="s">
        <v>224</v>
      </c>
      <c r="BT19" s="60" t="s">
        <v>224</v>
      </c>
      <c r="BU19" s="60" t="s">
        <v>314</v>
      </c>
      <c r="BV19" s="60" t="s">
        <v>224</v>
      </c>
      <c r="BW19" s="60" t="s">
        <v>228</v>
      </c>
      <c r="BX19" s="60" t="s">
        <v>224</v>
      </c>
      <c r="BY19" s="60" t="s">
        <v>224</v>
      </c>
      <c r="BZ19" s="60" t="s">
        <v>357</v>
      </c>
      <c r="CA19" s="60" t="s">
        <v>336</v>
      </c>
      <c r="CB19" s="60" t="s">
        <v>231</v>
      </c>
      <c r="CC19" s="60" t="s">
        <v>224</v>
      </c>
      <c r="CD19" s="60" t="s">
        <v>224</v>
      </c>
      <c r="CE19" s="60" t="s">
        <v>224</v>
      </c>
      <c r="CF19" s="60" t="s">
        <v>224</v>
      </c>
      <c r="CG19" s="60" t="s">
        <v>224</v>
      </c>
      <c r="CH19" s="60" t="s">
        <v>224</v>
      </c>
      <c r="CI19" s="60" t="s">
        <v>224</v>
      </c>
      <c r="CJ19" s="60" t="s">
        <v>224</v>
      </c>
      <c r="CK19" s="60" t="s">
        <v>224</v>
      </c>
      <c r="CL19" s="60" t="s">
        <v>224</v>
      </c>
      <c r="CM19" s="60" t="s">
        <v>224</v>
      </c>
      <c r="CN19" s="60" t="s">
        <v>224</v>
      </c>
      <c r="CO19" s="60" t="s">
        <v>224</v>
      </c>
      <c r="CP19" s="60" t="s">
        <v>224</v>
      </c>
      <c r="CQ19" s="60" t="s">
        <v>224</v>
      </c>
      <c r="CR19" s="60" t="s">
        <v>224</v>
      </c>
      <c r="CS19" s="60" t="s">
        <v>224</v>
      </c>
      <c r="CT19" s="60" t="s">
        <v>224</v>
      </c>
      <c r="CU19" s="60" t="s">
        <v>224</v>
      </c>
      <c r="CV19" s="60" t="s">
        <v>224</v>
      </c>
      <c r="CW19" s="60" t="s">
        <v>224</v>
      </c>
      <c r="CX19" s="60" t="s">
        <v>224</v>
      </c>
      <c r="CY19" s="60" t="s">
        <v>233</v>
      </c>
      <c r="CZ19" s="60" t="s">
        <v>224</v>
      </c>
      <c r="DA19" s="60" t="s">
        <v>224</v>
      </c>
      <c r="DB19" s="60" t="s">
        <v>224</v>
      </c>
      <c r="DC19" s="60" t="s">
        <v>224</v>
      </c>
      <c r="DD19" s="60" t="s">
        <v>224</v>
      </c>
      <c r="DE19" s="60" t="s">
        <v>224</v>
      </c>
      <c r="DF19" s="60" t="s">
        <v>224</v>
      </c>
      <c r="DG19" s="60" t="s">
        <v>234</v>
      </c>
      <c r="DH19" s="60" t="s">
        <v>224</v>
      </c>
      <c r="DI19" s="60" t="s">
        <v>224</v>
      </c>
      <c r="DJ19" s="60" t="s">
        <v>224</v>
      </c>
      <c r="DK19" s="60" t="s">
        <v>224</v>
      </c>
      <c r="DL19" s="60" t="s">
        <v>224</v>
      </c>
      <c r="DM19" s="60" t="s">
        <v>224</v>
      </c>
      <c r="DN19" s="60" t="s">
        <v>236</v>
      </c>
      <c r="DO19" s="60" t="s">
        <v>237</v>
      </c>
      <c r="DP19" s="60" t="s">
        <v>238</v>
      </c>
      <c r="DQ19" s="60" t="s">
        <v>239</v>
      </c>
      <c r="DR19" s="60" t="s">
        <v>224</v>
      </c>
      <c r="DS19" s="60" t="s">
        <v>224</v>
      </c>
      <c r="DT19" s="60" t="s">
        <v>224</v>
      </c>
      <c r="DU19" s="60" t="s">
        <v>224</v>
      </c>
      <c r="DV19" s="60" t="s">
        <v>224</v>
      </c>
    </row>
    <row r="20" spans="1:126" x14ac:dyDescent="0.25">
      <c r="A20" s="2" t="s">
        <v>208</v>
      </c>
      <c r="B20" s="2" t="s">
        <v>358</v>
      </c>
      <c r="C20" s="2" t="s">
        <v>210</v>
      </c>
      <c r="D20" s="2" t="s">
        <v>211</v>
      </c>
      <c r="E20" s="2" t="s">
        <v>212</v>
      </c>
      <c r="F20" s="2" t="s">
        <v>273</v>
      </c>
      <c r="G20" s="2" t="s">
        <v>214</v>
      </c>
      <c r="H20" s="2" t="s">
        <v>215</v>
      </c>
      <c r="I20" s="85" t="s">
        <v>359</v>
      </c>
      <c r="J20" s="2" t="s">
        <v>360</v>
      </c>
      <c r="K20" s="86">
        <v>0.54861111111111105</v>
      </c>
      <c r="L20" s="87" t="s">
        <v>224</v>
      </c>
      <c r="M20" s="2" t="s">
        <v>361</v>
      </c>
      <c r="N20" s="88" t="s">
        <v>362</v>
      </c>
      <c r="O20" s="108">
        <v>583.28271060267468</v>
      </c>
      <c r="P20" s="89">
        <v>3151.3993333333333</v>
      </c>
      <c r="Q20" s="90">
        <f t="shared" si="4"/>
        <v>3734.6820439360081</v>
      </c>
      <c r="R20" s="91" t="s">
        <v>224</v>
      </c>
      <c r="S20" s="92"/>
      <c r="T20" s="91" t="s">
        <v>224</v>
      </c>
      <c r="U20" s="90">
        <v>590</v>
      </c>
      <c r="V20" s="91" t="s">
        <v>224</v>
      </c>
      <c r="W20" s="93">
        <v>330</v>
      </c>
      <c r="X20" s="109" t="s">
        <v>224</v>
      </c>
      <c r="Y20" s="95">
        <v>100</v>
      </c>
      <c r="Z20" s="4">
        <f t="shared" si="8"/>
        <v>330</v>
      </c>
      <c r="AA20" s="4">
        <f t="shared" si="9"/>
        <v>0</v>
      </c>
      <c r="AB20" s="97" t="s">
        <v>224</v>
      </c>
      <c r="AC20" s="97" t="s">
        <v>224</v>
      </c>
      <c r="AD20" s="98">
        <v>68.3</v>
      </c>
      <c r="AE20" s="98">
        <v>10.199999999999999</v>
      </c>
      <c r="AG20" s="4">
        <f t="shared" si="0"/>
        <v>78.5</v>
      </c>
      <c r="AH20" s="98">
        <v>0.27600000000000002</v>
      </c>
      <c r="AJ20" s="98">
        <v>7.0000000000000007E-2</v>
      </c>
      <c r="AL20" s="99">
        <f t="shared" si="11"/>
        <v>0.34600000000000003</v>
      </c>
      <c r="AM20" s="98">
        <v>1.51</v>
      </c>
      <c r="AN20" s="98"/>
      <c r="AO20" s="97" t="s">
        <v>224</v>
      </c>
      <c r="AP20" s="97" t="s">
        <v>224</v>
      </c>
      <c r="AQ20" s="97" t="s">
        <v>224</v>
      </c>
      <c r="AR20" s="100" t="s">
        <v>224</v>
      </c>
      <c r="AS20" s="100"/>
      <c r="AT20" s="100" t="s">
        <v>224</v>
      </c>
      <c r="AU20" s="100" t="s">
        <v>224</v>
      </c>
      <c r="AV20" s="100" t="s">
        <v>224</v>
      </c>
      <c r="AW20" s="100"/>
      <c r="AX20" s="98">
        <v>16.399999999999999</v>
      </c>
      <c r="AZ20" s="98">
        <v>17.3</v>
      </c>
      <c r="BB20" s="101">
        <v>107</v>
      </c>
      <c r="BC20" s="4" t="s">
        <v>221</v>
      </c>
      <c r="BD20" s="102">
        <v>5.3994837253496399</v>
      </c>
      <c r="BE20" s="100" t="s">
        <v>224</v>
      </c>
      <c r="BF20" s="100" t="s">
        <v>224</v>
      </c>
      <c r="BG20" s="100" t="s">
        <v>224</v>
      </c>
      <c r="BH20" s="100" t="s">
        <v>224</v>
      </c>
      <c r="BI20" s="2" t="s">
        <v>363</v>
      </c>
      <c r="BJ20" s="2" t="s">
        <v>364</v>
      </c>
      <c r="BK20" s="2" t="s">
        <v>362</v>
      </c>
      <c r="BL20" s="2" t="s">
        <v>224</v>
      </c>
      <c r="BM20" s="2" t="s">
        <v>224</v>
      </c>
      <c r="BN20" s="2" t="s">
        <v>224</v>
      </c>
      <c r="BO20" s="2" t="s">
        <v>224</v>
      </c>
      <c r="BP20" s="2" t="s">
        <v>365</v>
      </c>
      <c r="BQ20" s="2" t="s">
        <v>224</v>
      </c>
      <c r="BR20" s="2" t="s">
        <v>224</v>
      </c>
      <c r="BS20" s="2" t="s">
        <v>224</v>
      </c>
      <c r="BT20" s="2" t="s">
        <v>224</v>
      </c>
      <c r="BU20" s="2" t="s">
        <v>248</v>
      </c>
      <c r="BV20" s="2" t="s">
        <v>224</v>
      </c>
      <c r="BW20" s="2" t="s">
        <v>228</v>
      </c>
      <c r="BX20" s="103" t="s">
        <v>224</v>
      </c>
      <c r="BY20" s="2" t="s">
        <v>224</v>
      </c>
      <c r="BZ20" s="2" t="s">
        <v>366</v>
      </c>
      <c r="CA20" s="2" t="s">
        <v>230</v>
      </c>
      <c r="CB20" s="2" t="s">
        <v>250</v>
      </c>
      <c r="CC20" s="2" t="s">
        <v>224</v>
      </c>
      <c r="CD20" s="2" t="s">
        <v>224</v>
      </c>
      <c r="CE20" s="2" t="s">
        <v>224</v>
      </c>
      <c r="CF20" s="2" t="s">
        <v>224</v>
      </c>
      <c r="CG20" s="2" t="s">
        <v>224</v>
      </c>
      <c r="CH20" s="2" t="s">
        <v>224</v>
      </c>
      <c r="CI20" s="2" t="s">
        <v>224</v>
      </c>
      <c r="CJ20" s="2" t="s">
        <v>224</v>
      </c>
      <c r="CK20" s="2" t="s">
        <v>224</v>
      </c>
      <c r="CL20" s="2" t="s">
        <v>224</v>
      </c>
      <c r="CM20" s="2" t="s">
        <v>224</v>
      </c>
      <c r="CN20" s="2" t="s">
        <v>224</v>
      </c>
      <c r="CO20" s="2" t="s">
        <v>224</v>
      </c>
      <c r="CP20" s="2" t="s">
        <v>349</v>
      </c>
      <c r="CQ20" s="2" t="s">
        <v>224</v>
      </c>
      <c r="CR20" s="2" t="s">
        <v>224</v>
      </c>
      <c r="CS20" s="2" t="s">
        <v>349</v>
      </c>
      <c r="CT20" s="2" t="s">
        <v>224</v>
      </c>
      <c r="CU20" s="2" t="s">
        <v>349</v>
      </c>
      <c r="CV20" s="2" t="s">
        <v>232</v>
      </c>
      <c r="CW20" s="2" t="s">
        <v>224</v>
      </c>
      <c r="CX20" s="2" t="s">
        <v>224</v>
      </c>
      <c r="CY20" s="2" t="s">
        <v>367</v>
      </c>
      <c r="CZ20" s="2" t="s">
        <v>224</v>
      </c>
      <c r="DA20" s="2" t="s">
        <v>224</v>
      </c>
      <c r="DB20" s="2" t="s">
        <v>224</v>
      </c>
      <c r="DC20" s="2" t="s">
        <v>224</v>
      </c>
      <c r="DD20" s="2" t="s">
        <v>224</v>
      </c>
      <c r="DE20" s="2" t="s">
        <v>224</v>
      </c>
      <c r="DF20" s="2" t="s">
        <v>224</v>
      </c>
      <c r="DG20" s="2" t="s">
        <v>234</v>
      </c>
      <c r="DH20" s="2" t="s">
        <v>224</v>
      </c>
      <c r="DI20" s="2" t="s">
        <v>224</v>
      </c>
      <c r="DJ20" s="2" t="s">
        <v>224</v>
      </c>
      <c r="DK20" s="2" t="s">
        <v>224</v>
      </c>
      <c r="DL20" s="2" t="s">
        <v>224</v>
      </c>
      <c r="DM20" s="2" t="s">
        <v>224</v>
      </c>
      <c r="DN20" s="2" t="s">
        <v>236</v>
      </c>
      <c r="DO20" s="2" t="s">
        <v>237</v>
      </c>
      <c r="DP20" s="2" t="s">
        <v>238</v>
      </c>
      <c r="DQ20" s="2" t="s">
        <v>239</v>
      </c>
      <c r="DR20" s="2" t="s">
        <v>224</v>
      </c>
      <c r="DS20" s="2" t="s">
        <v>282</v>
      </c>
      <c r="DT20" s="2" t="s">
        <v>283</v>
      </c>
      <c r="DU20" s="2" t="s">
        <v>224</v>
      </c>
      <c r="DV20" s="2" t="s">
        <v>224</v>
      </c>
    </row>
    <row r="21" spans="1:126" s="60" customFormat="1" x14ac:dyDescent="0.25">
      <c r="A21" s="60" t="s">
        <v>284</v>
      </c>
      <c r="B21" s="60" t="s">
        <v>368</v>
      </c>
      <c r="C21" s="60" t="s">
        <v>210</v>
      </c>
      <c r="D21" s="60" t="s">
        <v>286</v>
      </c>
      <c r="E21" s="60" t="s">
        <v>287</v>
      </c>
      <c r="F21" s="60" t="s">
        <v>273</v>
      </c>
      <c r="G21" s="60" t="s">
        <v>214</v>
      </c>
      <c r="H21" s="60" t="s">
        <v>215</v>
      </c>
      <c r="I21" s="61" t="s">
        <v>359</v>
      </c>
      <c r="J21" s="60" t="s">
        <v>369</v>
      </c>
      <c r="K21" s="62">
        <v>0.5493055555555556</v>
      </c>
      <c r="L21" s="63">
        <f>AVERAGE(K20:K21)</f>
        <v>0.54895833333333333</v>
      </c>
      <c r="M21" s="60" t="s">
        <v>361</v>
      </c>
      <c r="N21" s="64" t="s">
        <v>370</v>
      </c>
      <c r="O21" s="110">
        <v>583.27769679702828</v>
      </c>
      <c r="P21" s="65">
        <v>3145.2386666666666</v>
      </c>
      <c r="Q21" s="66">
        <f t="shared" si="4"/>
        <v>3728.5163634636947</v>
      </c>
      <c r="R21" s="67">
        <f>AVERAGE(O20:O21)</f>
        <v>583.28020369985143</v>
      </c>
      <c r="S21" s="68"/>
      <c r="T21" s="67">
        <f>AVERAGE(Q20:Q21)</f>
        <v>3731.5992036998514</v>
      </c>
      <c r="U21" s="66">
        <v>590</v>
      </c>
      <c r="V21" s="67">
        <f>AVERAGE(U20:U21)</f>
        <v>590</v>
      </c>
      <c r="W21" s="69">
        <v>338</v>
      </c>
      <c r="X21" s="67">
        <f>AVERAGE(W20:W21)</f>
        <v>334</v>
      </c>
      <c r="Y21" s="70">
        <v>100</v>
      </c>
      <c r="Z21" s="74">
        <f t="shared" si="8"/>
        <v>338</v>
      </c>
      <c r="AA21" s="74">
        <f t="shared" si="9"/>
        <v>0</v>
      </c>
      <c r="AB21" s="72">
        <f>AVERAGE(Z20:Z21)</f>
        <v>334</v>
      </c>
      <c r="AC21" s="72">
        <f>AVERAGE(AA20:AA21)</f>
        <v>0</v>
      </c>
      <c r="AD21" s="73">
        <v>62.1</v>
      </c>
      <c r="AE21" s="73">
        <v>7.96</v>
      </c>
      <c r="AF21" s="74"/>
      <c r="AG21" s="74">
        <f t="shared" si="0"/>
        <v>70.06</v>
      </c>
      <c r="AH21" s="73">
        <v>0.26700000000000002</v>
      </c>
      <c r="AI21" s="74"/>
      <c r="AJ21" s="73">
        <v>0.09</v>
      </c>
      <c r="AK21" s="74"/>
      <c r="AL21" s="76">
        <f t="shared" si="11"/>
        <v>0.35699999999999998</v>
      </c>
      <c r="AM21" s="73">
        <v>1.74</v>
      </c>
      <c r="AN21" s="73"/>
      <c r="AO21" s="67">
        <f>AVERAGE(AD20:AD21)</f>
        <v>65.2</v>
      </c>
      <c r="AP21" s="77">
        <f>AVERAGE(AE20:AE21)</f>
        <v>9.08</v>
      </c>
      <c r="AQ21" s="67">
        <f>AVERAGE(AG20:AG21)</f>
        <v>74.28</v>
      </c>
      <c r="AR21" s="77">
        <f>AVERAGE(AH20:AH21)</f>
        <v>0.27150000000000002</v>
      </c>
      <c r="AS21" s="77"/>
      <c r="AT21" s="77">
        <f>AVERAGE(AJ20:AJ21)</f>
        <v>0.08</v>
      </c>
      <c r="AU21" s="77">
        <f>AVERAGE(AL20:AL21)</f>
        <v>0.35150000000000003</v>
      </c>
      <c r="AV21" s="77">
        <f>AVERAGE(AM20:AM21)</f>
        <v>1.625</v>
      </c>
      <c r="AW21" s="77"/>
      <c r="AX21" s="73">
        <v>16.399999999999999</v>
      </c>
      <c r="AY21" s="74"/>
      <c r="AZ21" s="73">
        <v>17.3</v>
      </c>
      <c r="BA21" s="74"/>
      <c r="BB21" s="78">
        <v>108</v>
      </c>
      <c r="BC21" s="74" t="s">
        <v>221</v>
      </c>
      <c r="BD21" s="79">
        <v>5.3575191575161298</v>
      </c>
      <c r="BE21" s="67">
        <f>AVERAGE(AX20:AX21)</f>
        <v>16.399999999999999</v>
      </c>
      <c r="BF21" s="67">
        <f>AVERAGE(AZ20:AZ21)</f>
        <v>17.3</v>
      </c>
      <c r="BG21" s="67">
        <f>AVERAGE(BB20:BB21)</f>
        <v>107.5</v>
      </c>
      <c r="BH21" s="77">
        <f>AVERAGE(BD20:BD21)</f>
        <v>5.3785014414328849</v>
      </c>
      <c r="BI21" s="60" t="s">
        <v>224</v>
      </c>
      <c r="BJ21" s="60" t="s">
        <v>371</v>
      </c>
      <c r="BK21" s="60" t="s">
        <v>372</v>
      </c>
      <c r="BL21" s="60" t="s">
        <v>224</v>
      </c>
      <c r="BM21" s="60" t="s">
        <v>224</v>
      </c>
      <c r="BN21" s="60" t="s">
        <v>224</v>
      </c>
      <c r="BO21" s="60" t="s">
        <v>224</v>
      </c>
      <c r="BP21" s="60" t="s">
        <v>224</v>
      </c>
      <c r="BQ21" s="60" t="s">
        <v>224</v>
      </c>
      <c r="BR21" s="60" t="s">
        <v>224</v>
      </c>
      <c r="BS21" s="60" t="s">
        <v>224</v>
      </c>
      <c r="BT21" s="60" t="s">
        <v>224</v>
      </c>
      <c r="BU21" s="60" t="s">
        <v>248</v>
      </c>
      <c r="BV21" s="60" t="s">
        <v>224</v>
      </c>
      <c r="BW21" s="60" t="s">
        <v>228</v>
      </c>
      <c r="BX21" s="60" t="s">
        <v>224</v>
      </c>
      <c r="BY21" s="60" t="s">
        <v>224</v>
      </c>
      <c r="BZ21" s="60" t="s">
        <v>224</v>
      </c>
      <c r="CA21" s="60" t="s">
        <v>224</v>
      </c>
      <c r="CB21" s="60" t="s">
        <v>224</v>
      </c>
      <c r="CC21" s="60" t="s">
        <v>224</v>
      </c>
      <c r="CD21" s="60" t="s">
        <v>224</v>
      </c>
      <c r="CE21" s="60" t="s">
        <v>224</v>
      </c>
      <c r="CF21" s="60" t="s">
        <v>224</v>
      </c>
      <c r="CG21" s="60" t="s">
        <v>224</v>
      </c>
      <c r="CH21" s="60" t="s">
        <v>224</v>
      </c>
      <c r="CI21" s="60" t="s">
        <v>224</v>
      </c>
      <c r="CJ21" s="60" t="s">
        <v>224</v>
      </c>
      <c r="CK21" s="60" t="s">
        <v>224</v>
      </c>
      <c r="CL21" s="60" t="s">
        <v>224</v>
      </c>
      <c r="CM21" s="60" t="s">
        <v>224</v>
      </c>
      <c r="CN21" s="60" t="s">
        <v>224</v>
      </c>
      <c r="CO21" s="60" t="s">
        <v>224</v>
      </c>
      <c r="CP21" s="60" t="s">
        <v>349</v>
      </c>
      <c r="CQ21" s="60" t="s">
        <v>224</v>
      </c>
      <c r="CR21" s="60" t="s">
        <v>224</v>
      </c>
      <c r="CS21" s="60" t="s">
        <v>349</v>
      </c>
      <c r="CT21" s="60" t="s">
        <v>224</v>
      </c>
      <c r="CU21" s="60" t="s">
        <v>349</v>
      </c>
      <c r="CV21" s="60" t="s">
        <v>232</v>
      </c>
      <c r="CW21" s="60" t="s">
        <v>224</v>
      </c>
      <c r="CX21" s="60" t="s">
        <v>224</v>
      </c>
      <c r="CY21" s="60" t="s">
        <v>373</v>
      </c>
      <c r="CZ21" s="60" t="s">
        <v>224</v>
      </c>
      <c r="DA21" s="60" t="s">
        <v>224</v>
      </c>
      <c r="DB21" s="60" t="s">
        <v>224</v>
      </c>
      <c r="DC21" s="60" t="s">
        <v>224</v>
      </c>
      <c r="DD21" s="60" t="s">
        <v>224</v>
      </c>
      <c r="DE21" s="60" t="s">
        <v>224</v>
      </c>
      <c r="DF21" s="60" t="s">
        <v>224</v>
      </c>
      <c r="DG21" s="60" t="s">
        <v>293</v>
      </c>
      <c r="DH21" s="60" t="s">
        <v>224</v>
      </c>
      <c r="DI21" s="60" t="s">
        <v>224</v>
      </c>
      <c r="DJ21" s="60" t="s">
        <v>224</v>
      </c>
      <c r="DK21" s="60" t="s">
        <v>224</v>
      </c>
      <c r="DL21" s="60" t="s">
        <v>224</v>
      </c>
      <c r="DM21" s="60" t="s">
        <v>224</v>
      </c>
      <c r="DN21" s="60" t="s">
        <v>236</v>
      </c>
      <c r="DO21" s="60" t="s">
        <v>237</v>
      </c>
      <c r="DP21" s="60" t="s">
        <v>238</v>
      </c>
      <c r="DQ21" s="60" t="s">
        <v>239</v>
      </c>
      <c r="DR21" s="60" t="s">
        <v>224</v>
      </c>
      <c r="DS21" s="60" t="s">
        <v>224</v>
      </c>
      <c r="DT21" s="60" t="s">
        <v>374</v>
      </c>
      <c r="DU21" s="60" t="s">
        <v>224</v>
      </c>
      <c r="DV21" s="60" t="s">
        <v>224</v>
      </c>
    </row>
    <row r="22" spans="1:126" s="60" customFormat="1" x14ac:dyDescent="0.25">
      <c r="A22" s="60" t="s">
        <v>208</v>
      </c>
      <c r="B22" s="60" t="s">
        <v>375</v>
      </c>
      <c r="C22" s="60" t="s">
        <v>210</v>
      </c>
      <c r="D22" s="60" t="s">
        <v>211</v>
      </c>
      <c r="E22" s="60" t="s">
        <v>212</v>
      </c>
      <c r="F22" s="60" t="s">
        <v>213</v>
      </c>
      <c r="G22" s="60" t="s">
        <v>214</v>
      </c>
      <c r="H22" s="60" t="s">
        <v>215</v>
      </c>
      <c r="I22" s="61" t="s">
        <v>376</v>
      </c>
      <c r="J22" s="60" t="s">
        <v>217</v>
      </c>
      <c r="K22" s="62">
        <v>0.5625</v>
      </c>
      <c r="L22" s="63">
        <f t="shared" ref="L22:L32" si="33">K22</f>
        <v>0.5625</v>
      </c>
      <c r="M22" s="60" t="s">
        <v>361</v>
      </c>
      <c r="N22" s="64" t="s">
        <v>377</v>
      </c>
      <c r="O22" s="110">
        <v>575.65765230312036</v>
      </c>
      <c r="P22" s="65">
        <v>2600</v>
      </c>
      <c r="Q22" s="66">
        <f t="shared" si="4"/>
        <v>3175.6576523031204</v>
      </c>
      <c r="R22" s="67">
        <f t="shared" ref="R22:R32" si="34">O22</f>
        <v>575.65765230312036</v>
      </c>
      <c r="S22" s="68"/>
      <c r="T22" s="67">
        <f t="shared" ref="T22:T32" si="35">Q22</f>
        <v>3175.6576523031204</v>
      </c>
      <c r="U22" s="66">
        <v>590</v>
      </c>
      <c r="V22" s="67">
        <f t="shared" ref="V22:V32" si="36">U22</f>
        <v>590</v>
      </c>
      <c r="W22" s="69">
        <v>337</v>
      </c>
      <c r="X22" s="67">
        <f t="shared" ref="X22:X32" si="37">W22</f>
        <v>337</v>
      </c>
      <c r="Y22" s="70">
        <v>100</v>
      </c>
      <c r="Z22" s="74">
        <f t="shared" si="8"/>
        <v>337</v>
      </c>
      <c r="AA22" s="74">
        <f t="shared" si="9"/>
        <v>0</v>
      </c>
      <c r="AB22" s="72">
        <f t="shared" ref="AB22:AC32" si="38">Z22</f>
        <v>337</v>
      </c>
      <c r="AC22" s="72">
        <f t="shared" si="38"/>
        <v>0</v>
      </c>
      <c r="AD22" s="73">
        <v>70.7</v>
      </c>
      <c r="AE22" s="73">
        <v>6.15</v>
      </c>
      <c r="AF22" s="74"/>
      <c r="AG22" s="74">
        <f t="shared" si="0"/>
        <v>76.850000000000009</v>
      </c>
      <c r="AH22" s="75">
        <v>0.3</v>
      </c>
      <c r="AI22" s="74"/>
      <c r="AJ22" s="73">
        <v>7.0000000000000007E-2</v>
      </c>
      <c r="AK22" s="74"/>
      <c r="AL22" s="76">
        <f t="shared" si="11"/>
        <v>0.37</v>
      </c>
      <c r="AM22" s="73">
        <v>1.32</v>
      </c>
      <c r="AN22" s="73"/>
      <c r="AO22" s="67">
        <f t="shared" ref="AO22:AP32" si="39">AD22</f>
        <v>70.7</v>
      </c>
      <c r="AP22" s="77">
        <f t="shared" si="39"/>
        <v>6.15</v>
      </c>
      <c r="AQ22" s="67">
        <f t="shared" ref="AQ22:AR32" si="40">AG22</f>
        <v>76.850000000000009</v>
      </c>
      <c r="AR22" s="77">
        <f t="shared" si="40"/>
        <v>0.3</v>
      </c>
      <c r="AS22" s="77"/>
      <c r="AT22" s="77">
        <f t="shared" ref="AT22:AT28" si="41">AJ22</f>
        <v>7.0000000000000007E-2</v>
      </c>
      <c r="AU22" s="77">
        <f t="shared" ref="AU22:AV32" si="42">AL22</f>
        <v>0.37</v>
      </c>
      <c r="AV22" s="77">
        <f t="shared" si="42"/>
        <v>1.32</v>
      </c>
      <c r="AW22" s="77"/>
      <c r="AX22" s="73">
        <v>19.8</v>
      </c>
      <c r="AY22" s="74"/>
      <c r="AZ22" s="73">
        <v>18.899999999999999</v>
      </c>
      <c r="BA22" s="74"/>
      <c r="BB22" s="78">
        <v>128</v>
      </c>
      <c r="BC22" s="74" t="s">
        <v>221</v>
      </c>
      <c r="BD22" s="79">
        <v>4.6381346209847401</v>
      </c>
      <c r="BE22" s="67">
        <f t="shared" ref="BE22:BE32" si="43">AX22</f>
        <v>19.8</v>
      </c>
      <c r="BF22" s="67">
        <f t="shared" ref="BF22:BF32" si="44">AZ22</f>
        <v>18.899999999999999</v>
      </c>
      <c r="BG22" s="67">
        <f t="shared" ref="BG22:BG32" si="45">BB22</f>
        <v>128</v>
      </c>
      <c r="BH22" s="77">
        <f t="shared" ref="BH22:BH32" si="46">BD22</f>
        <v>4.6381346209847401</v>
      </c>
      <c r="BI22" s="60" t="s">
        <v>378</v>
      </c>
      <c r="BJ22" s="60" t="s">
        <v>379</v>
      </c>
      <c r="BK22" s="60" t="s">
        <v>377</v>
      </c>
      <c r="BL22" s="60" t="s">
        <v>224</v>
      </c>
      <c r="BM22" s="60" t="s">
        <v>224</v>
      </c>
      <c r="BN22" s="60" t="s">
        <v>380</v>
      </c>
      <c r="BO22" s="60" t="s">
        <v>224</v>
      </c>
      <c r="BP22" s="60" t="s">
        <v>313</v>
      </c>
      <c r="BQ22" s="60" t="s">
        <v>224</v>
      </c>
      <c r="BR22" s="60" t="s">
        <v>381</v>
      </c>
      <c r="BS22" s="60" t="s">
        <v>224</v>
      </c>
      <c r="BT22" s="60" t="s">
        <v>224</v>
      </c>
      <c r="BU22" s="60" t="s">
        <v>224</v>
      </c>
      <c r="BV22" s="60" t="s">
        <v>224</v>
      </c>
      <c r="BW22" s="60" t="s">
        <v>228</v>
      </c>
      <c r="BX22" s="60" t="s">
        <v>224</v>
      </c>
      <c r="BY22" s="60" t="s">
        <v>224</v>
      </c>
      <c r="BZ22" s="60" t="s">
        <v>382</v>
      </c>
      <c r="CA22" s="60" t="s">
        <v>336</v>
      </c>
      <c r="CB22" s="60" t="s">
        <v>231</v>
      </c>
      <c r="CC22" s="60" t="s">
        <v>224</v>
      </c>
      <c r="CD22" s="60" t="s">
        <v>224</v>
      </c>
      <c r="CE22" s="60" t="s">
        <v>224</v>
      </c>
      <c r="CF22" s="60" t="s">
        <v>224</v>
      </c>
      <c r="CG22" s="60" t="s">
        <v>224</v>
      </c>
      <c r="CH22" s="60" t="s">
        <v>224</v>
      </c>
      <c r="CI22" s="60" t="s">
        <v>224</v>
      </c>
      <c r="CJ22" s="60" t="s">
        <v>224</v>
      </c>
      <c r="CK22" s="60" t="s">
        <v>224</v>
      </c>
      <c r="CL22" s="60" t="s">
        <v>224</v>
      </c>
      <c r="CM22" s="60" t="s">
        <v>224</v>
      </c>
      <c r="CN22" s="60" t="s">
        <v>224</v>
      </c>
      <c r="CO22" s="60" t="s">
        <v>224</v>
      </c>
      <c r="CP22" s="60" t="s">
        <v>224</v>
      </c>
      <c r="CQ22" s="60" t="s">
        <v>224</v>
      </c>
      <c r="CR22" s="60" t="s">
        <v>224</v>
      </c>
      <c r="CS22" s="60" t="s">
        <v>224</v>
      </c>
      <c r="CT22" s="60" t="s">
        <v>224</v>
      </c>
      <c r="CU22" s="60" t="s">
        <v>224</v>
      </c>
      <c r="CV22" s="60" t="s">
        <v>224</v>
      </c>
      <c r="CW22" s="60" t="s">
        <v>224</v>
      </c>
      <c r="CX22" s="60" t="s">
        <v>224</v>
      </c>
      <c r="CY22" s="60" t="s">
        <v>367</v>
      </c>
      <c r="CZ22" s="60" t="s">
        <v>224</v>
      </c>
      <c r="DA22" s="60" t="s">
        <v>224</v>
      </c>
      <c r="DB22" s="60" t="s">
        <v>224</v>
      </c>
      <c r="DC22" s="60" t="s">
        <v>224</v>
      </c>
      <c r="DD22" s="60" t="s">
        <v>224</v>
      </c>
      <c r="DE22" s="60" t="s">
        <v>224</v>
      </c>
      <c r="DF22" s="60" t="s">
        <v>224</v>
      </c>
      <c r="DG22" s="60" t="s">
        <v>234</v>
      </c>
      <c r="DH22" s="60" t="s">
        <v>224</v>
      </c>
      <c r="DI22" s="60" t="s">
        <v>224</v>
      </c>
      <c r="DJ22" s="60" t="s">
        <v>224</v>
      </c>
      <c r="DK22" s="60" t="s">
        <v>224</v>
      </c>
      <c r="DL22" s="60" t="s">
        <v>224</v>
      </c>
      <c r="DM22" s="60" t="s">
        <v>224</v>
      </c>
      <c r="DN22" s="60" t="s">
        <v>236</v>
      </c>
      <c r="DO22" s="60" t="s">
        <v>237</v>
      </c>
      <c r="DP22" s="60" t="s">
        <v>238</v>
      </c>
      <c r="DQ22" s="60" t="s">
        <v>239</v>
      </c>
      <c r="DR22" s="60" t="s">
        <v>224</v>
      </c>
      <c r="DS22" s="60" t="s">
        <v>224</v>
      </c>
      <c r="DT22" s="60" t="s">
        <v>224</v>
      </c>
      <c r="DU22" s="60" t="s">
        <v>224</v>
      </c>
      <c r="DV22" s="60" t="s">
        <v>224</v>
      </c>
    </row>
    <row r="23" spans="1:126" s="60" customFormat="1" x14ac:dyDescent="0.25">
      <c r="A23" s="60" t="s">
        <v>208</v>
      </c>
      <c r="B23" s="60" t="s">
        <v>383</v>
      </c>
      <c r="C23" s="60" t="s">
        <v>210</v>
      </c>
      <c r="D23" s="60" t="s">
        <v>211</v>
      </c>
      <c r="E23" s="60" t="s">
        <v>212</v>
      </c>
      <c r="F23" s="60" t="s">
        <v>213</v>
      </c>
      <c r="G23" s="60" t="s">
        <v>214</v>
      </c>
      <c r="H23" s="60" t="s">
        <v>215</v>
      </c>
      <c r="I23" s="61" t="s">
        <v>384</v>
      </c>
      <c r="J23" s="60" t="s">
        <v>385</v>
      </c>
      <c r="K23" s="62">
        <v>0.55555555555555558</v>
      </c>
      <c r="L23" s="63">
        <f t="shared" si="33"/>
        <v>0.55555555555555558</v>
      </c>
      <c r="M23" s="60" t="s">
        <v>361</v>
      </c>
      <c r="N23" s="64" t="s">
        <v>386</v>
      </c>
      <c r="O23" s="110">
        <v>568.18927543001485</v>
      </c>
      <c r="P23" s="65">
        <v>2029.9839999999999</v>
      </c>
      <c r="Q23" s="66">
        <f t="shared" si="4"/>
        <v>2598.1732754300147</v>
      </c>
      <c r="R23" s="67">
        <f t="shared" si="34"/>
        <v>568.18927543001485</v>
      </c>
      <c r="S23" s="68"/>
      <c r="T23" s="67">
        <f t="shared" si="35"/>
        <v>2598.1732754300147</v>
      </c>
      <c r="U23" s="66">
        <v>580</v>
      </c>
      <c r="V23" s="67">
        <f t="shared" si="36"/>
        <v>580</v>
      </c>
      <c r="W23" s="69">
        <v>245</v>
      </c>
      <c r="X23" s="67">
        <f t="shared" si="37"/>
        <v>245</v>
      </c>
      <c r="Y23" s="70">
        <v>99</v>
      </c>
      <c r="Z23" s="81">
        <f t="shared" si="8"/>
        <v>242.55</v>
      </c>
      <c r="AA23" s="81">
        <f t="shared" si="9"/>
        <v>2.4499999999999886</v>
      </c>
      <c r="AB23" s="77">
        <f t="shared" si="38"/>
        <v>242.55</v>
      </c>
      <c r="AC23" s="77">
        <f t="shared" si="38"/>
        <v>2.4499999999999886</v>
      </c>
      <c r="AD23" s="73">
        <v>48.3</v>
      </c>
      <c r="AE23" s="73">
        <v>6.48</v>
      </c>
      <c r="AF23" s="74"/>
      <c r="AG23" s="74">
        <f t="shared" si="0"/>
        <v>54.78</v>
      </c>
      <c r="AH23" s="105">
        <v>0.159</v>
      </c>
      <c r="AI23" s="74" t="s">
        <v>307</v>
      </c>
      <c r="AJ23" s="73">
        <v>0.06</v>
      </c>
      <c r="AK23" s="74"/>
      <c r="AL23" s="76">
        <f t="shared" si="11"/>
        <v>0.219</v>
      </c>
      <c r="AM23" s="73">
        <v>0.87</v>
      </c>
      <c r="AN23" s="73"/>
      <c r="AO23" s="67">
        <f t="shared" si="39"/>
        <v>48.3</v>
      </c>
      <c r="AP23" s="77">
        <f t="shared" si="39"/>
        <v>6.48</v>
      </c>
      <c r="AQ23" s="67">
        <f t="shared" si="40"/>
        <v>54.78</v>
      </c>
      <c r="AR23" s="77">
        <f t="shared" si="40"/>
        <v>0.159</v>
      </c>
      <c r="AS23" s="77"/>
      <c r="AT23" s="77">
        <f t="shared" si="41"/>
        <v>0.06</v>
      </c>
      <c r="AU23" s="77">
        <f t="shared" si="42"/>
        <v>0.219</v>
      </c>
      <c r="AV23" s="77">
        <f t="shared" si="42"/>
        <v>0.87</v>
      </c>
      <c r="AW23" s="77"/>
      <c r="AX23" s="73">
        <v>20.100000000000001</v>
      </c>
      <c r="AY23" s="74"/>
      <c r="AZ23" s="73">
        <v>19.399999999999999</v>
      </c>
      <c r="BA23" s="74"/>
      <c r="BB23" s="78">
        <v>124</v>
      </c>
      <c r="BC23" s="74" t="s">
        <v>221</v>
      </c>
      <c r="BD23" s="79">
        <v>4.2924454569846402</v>
      </c>
      <c r="BE23" s="67">
        <f t="shared" si="43"/>
        <v>20.100000000000001</v>
      </c>
      <c r="BF23" s="67">
        <f t="shared" si="44"/>
        <v>19.399999999999999</v>
      </c>
      <c r="BG23" s="67">
        <f t="shared" si="45"/>
        <v>124</v>
      </c>
      <c r="BH23" s="77">
        <f t="shared" si="46"/>
        <v>4.2924454569846402</v>
      </c>
      <c r="BI23" s="60" t="s">
        <v>387</v>
      </c>
      <c r="BJ23" s="60" t="s">
        <v>388</v>
      </c>
      <c r="BK23" s="60" t="s">
        <v>389</v>
      </c>
      <c r="BL23" s="60" t="s">
        <v>224</v>
      </c>
      <c r="BM23" s="60" t="s">
        <v>224</v>
      </c>
      <c r="BN23" s="60" t="s">
        <v>390</v>
      </c>
      <c r="BO23" s="60" t="s">
        <v>224</v>
      </c>
      <c r="BP23" s="60" t="s">
        <v>391</v>
      </c>
      <c r="BQ23" s="60" t="s">
        <v>224</v>
      </c>
      <c r="BR23" s="60" t="s">
        <v>224</v>
      </c>
      <c r="BS23" s="60" t="s">
        <v>224</v>
      </c>
      <c r="BT23" s="60" t="s">
        <v>224</v>
      </c>
      <c r="BU23" s="60" t="s">
        <v>300</v>
      </c>
      <c r="BV23" s="60" t="s">
        <v>224</v>
      </c>
      <c r="BW23" s="60" t="s">
        <v>228</v>
      </c>
      <c r="BX23" s="60" t="s">
        <v>224</v>
      </c>
      <c r="BY23" s="60" t="s">
        <v>224</v>
      </c>
      <c r="BZ23" s="60" t="s">
        <v>392</v>
      </c>
      <c r="CA23" s="60" t="s">
        <v>393</v>
      </c>
      <c r="CB23" s="60" t="s">
        <v>281</v>
      </c>
      <c r="CC23" s="60" t="s">
        <v>224</v>
      </c>
      <c r="CD23" s="60" t="s">
        <v>224</v>
      </c>
      <c r="CE23" s="60" t="s">
        <v>224</v>
      </c>
      <c r="CF23" s="60" t="s">
        <v>224</v>
      </c>
      <c r="CG23" s="60" t="s">
        <v>224</v>
      </c>
      <c r="CH23" s="60" t="s">
        <v>224</v>
      </c>
      <c r="CI23" s="60" t="s">
        <v>224</v>
      </c>
      <c r="CJ23" s="60" t="s">
        <v>224</v>
      </c>
      <c r="CK23" s="60" t="s">
        <v>224</v>
      </c>
      <c r="CL23" s="60" t="s">
        <v>224</v>
      </c>
      <c r="CM23" s="60" t="s">
        <v>224</v>
      </c>
      <c r="CN23" s="60" t="s">
        <v>224</v>
      </c>
      <c r="CO23" s="60" t="s">
        <v>224</v>
      </c>
      <c r="CP23" s="60" t="s">
        <v>224</v>
      </c>
      <c r="CQ23" s="60" t="s">
        <v>224</v>
      </c>
      <c r="CR23" s="60" t="s">
        <v>224</v>
      </c>
      <c r="CS23" s="60" t="s">
        <v>224</v>
      </c>
      <c r="CT23" s="60" t="s">
        <v>224</v>
      </c>
      <c r="CU23" s="60" t="s">
        <v>224</v>
      </c>
      <c r="CV23" s="60" t="s">
        <v>224</v>
      </c>
      <c r="CW23" s="60" t="s">
        <v>224</v>
      </c>
      <c r="CX23" s="60" t="s">
        <v>224</v>
      </c>
      <c r="CY23" s="60" t="s">
        <v>233</v>
      </c>
      <c r="CZ23" s="60" t="s">
        <v>224</v>
      </c>
      <c r="DA23" s="60" t="s">
        <v>224</v>
      </c>
      <c r="DB23" s="60" t="s">
        <v>224</v>
      </c>
      <c r="DC23" s="60" t="s">
        <v>224</v>
      </c>
      <c r="DD23" s="60" t="s">
        <v>224</v>
      </c>
      <c r="DE23" s="60" t="s">
        <v>224</v>
      </c>
      <c r="DF23" s="60" t="s">
        <v>224</v>
      </c>
      <c r="DG23" s="60" t="s">
        <v>234</v>
      </c>
      <c r="DH23" s="60" t="s">
        <v>252</v>
      </c>
      <c r="DI23" s="60" t="s">
        <v>224</v>
      </c>
      <c r="DJ23" s="60" t="s">
        <v>224</v>
      </c>
      <c r="DK23" s="60" t="s">
        <v>224</v>
      </c>
      <c r="DL23" s="60" t="s">
        <v>224</v>
      </c>
      <c r="DM23" s="60" t="s">
        <v>224</v>
      </c>
      <c r="DN23" s="60" t="s">
        <v>236</v>
      </c>
      <c r="DO23" s="60" t="s">
        <v>237</v>
      </c>
      <c r="DP23" s="60" t="s">
        <v>238</v>
      </c>
      <c r="DQ23" s="60" t="s">
        <v>394</v>
      </c>
      <c r="DR23" s="60" t="s">
        <v>224</v>
      </c>
      <c r="DS23" s="60" t="s">
        <v>224</v>
      </c>
      <c r="DT23" s="60" t="s">
        <v>224</v>
      </c>
      <c r="DU23" s="60" t="s">
        <v>224</v>
      </c>
      <c r="DV23" s="60" t="s">
        <v>224</v>
      </c>
    </row>
    <row r="24" spans="1:126" s="60" customFormat="1" x14ac:dyDescent="0.25">
      <c r="A24" s="60" t="s">
        <v>208</v>
      </c>
      <c r="B24" s="60" t="s">
        <v>395</v>
      </c>
      <c r="C24" s="60" t="s">
        <v>210</v>
      </c>
      <c r="D24" s="60" t="s">
        <v>211</v>
      </c>
      <c r="E24" s="60" t="s">
        <v>212</v>
      </c>
      <c r="F24" s="60" t="s">
        <v>213</v>
      </c>
      <c r="G24" s="60" t="s">
        <v>214</v>
      </c>
      <c r="H24" s="60" t="s">
        <v>215</v>
      </c>
      <c r="I24" s="61" t="s">
        <v>396</v>
      </c>
      <c r="J24" s="60" t="s">
        <v>320</v>
      </c>
      <c r="K24" s="111">
        <v>0.59722222222222221</v>
      </c>
      <c r="L24" s="63">
        <f t="shared" si="33"/>
        <v>0.59722222222222221</v>
      </c>
      <c r="M24" s="60" t="s">
        <v>361</v>
      </c>
      <c r="N24" s="64" t="s">
        <v>397</v>
      </c>
      <c r="O24" s="110">
        <v>552.83449563803856</v>
      </c>
      <c r="P24" s="65">
        <v>2304.8910000000001</v>
      </c>
      <c r="Q24" s="66">
        <f t="shared" si="4"/>
        <v>2857.7254956380384</v>
      </c>
      <c r="R24" s="67">
        <f t="shared" si="34"/>
        <v>552.83449563803856</v>
      </c>
      <c r="S24" s="68"/>
      <c r="T24" s="67">
        <f t="shared" si="35"/>
        <v>2857.7254956380384</v>
      </c>
      <c r="U24" s="66">
        <v>560</v>
      </c>
      <c r="V24" s="67">
        <f t="shared" si="36"/>
        <v>560</v>
      </c>
      <c r="W24" s="69">
        <v>217</v>
      </c>
      <c r="X24" s="67">
        <f t="shared" si="37"/>
        <v>217</v>
      </c>
      <c r="Y24" s="70">
        <v>99</v>
      </c>
      <c r="Z24" s="81">
        <f t="shared" si="8"/>
        <v>214.82999999999998</v>
      </c>
      <c r="AA24" s="81">
        <f t="shared" si="9"/>
        <v>2.1700000000000159</v>
      </c>
      <c r="AB24" s="77">
        <f t="shared" si="38"/>
        <v>214.82999999999998</v>
      </c>
      <c r="AC24" s="77">
        <f t="shared" si="38"/>
        <v>2.1700000000000159</v>
      </c>
      <c r="AD24" s="73">
        <v>30.4</v>
      </c>
      <c r="AE24" s="73">
        <v>2.81</v>
      </c>
      <c r="AF24" s="74"/>
      <c r="AG24" s="74">
        <f t="shared" si="0"/>
        <v>33.21</v>
      </c>
      <c r="AH24" s="73">
        <v>0.27500000000000002</v>
      </c>
      <c r="AI24" s="74"/>
      <c r="AJ24" s="73">
        <v>0.05</v>
      </c>
      <c r="AK24" s="74"/>
      <c r="AL24" s="76">
        <f t="shared" si="11"/>
        <v>0.32500000000000001</v>
      </c>
      <c r="AM24" s="73">
        <v>0.64</v>
      </c>
      <c r="AN24" s="73"/>
      <c r="AO24" s="67">
        <f t="shared" si="39"/>
        <v>30.4</v>
      </c>
      <c r="AP24" s="77">
        <f t="shared" si="39"/>
        <v>2.81</v>
      </c>
      <c r="AQ24" s="67">
        <f t="shared" si="40"/>
        <v>33.21</v>
      </c>
      <c r="AR24" s="77">
        <f t="shared" si="40"/>
        <v>0.27500000000000002</v>
      </c>
      <c r="AS24" s="77"/>
      <c r="AT24" s="77">
        <f t="shared" si="41"/>
        <v>0.05</v>
      </c>
      <c r="AU24" s="77">
        <f t="shared" si="42"/>
        <v>0.32500000000000001</v>
      </c>
      <c r="AV24" s="77">
        <f t="shared" si="42"/>
        <v>0.64</v>
      </c>
      <c r="AW24" s="77"/>
      <c r="AX24" s="73">
        <v>18.100000000000001</v>
      </c>
      <c r="AY24" s="74"/>
      <c r="AZ24" s="73">
        <v>17.5</v>
      </c>
      <c r="BA24" s="74"/>
      <c r="BB24" s="78">
        <v>165</v>
      </c>
      <c r="BC24" s="74" t="s">
        <v>221</v>
      </c>
      <c r="BD24" s="79">
        <v>4.6380906255877203</v>
      </c>
      <c r="BE24" s="67">
        <f t="shared" si="43"/>
        <v>18.100000000000001</v>
      </c>
      <c r="BF24" s="67">
        <f t="shared" si="44"/>
        <v>17.5</v>
      </c>
      <c r="BG24" s="67">
        <f t="shared" si="45"/>
        <v>165</v>
      </c>
      <c r="BH24" s="77">
        <f t="shared" si="46"/>
        <v>4.6380906255877203</v>
      </c>
      <c r="BI24" s="60" t="s">
        <v>222</v>
      </c>
      <c r="BJ24" s="60" t="s">
        <v>398</v>
      </c>
      <c r="BK24" s="60" t="s">
        <v>399</v>
      </c>
      <c r="BL24" s="60" t="s">
        <v>224</v>
      </c>
      <c r="BM24" s="60" t="s">
        <v>224</v>
      </c>
      <c r="BN24" s="60" t="s">
        <v>224</v>
      </c>
      <c r="BO24" s="60" t="s">
        <v>224</v>
      </c>
      <c r="BP24" s="60" t="s">
        <v>400</v>
      </c>
      <c r="BQ24" s="60" t="s">
        <v>224</v>
      </c>
      <c r="BR24" s="60" t="s">
        <v>224</v>
      </c>
      <c r="BS24" s="60" t="s">
        <v>224</v>
      </c>
      <c r="BT24" s="60" t="s">
        <v>224</v>
      </c>
      <c r="BU24" s="60" t="s">
        <v>300</v>
      </c>
      <c r="BV24" s="60" t="s">
        <v>224</v>
      </c>
      <c r="BW24" s="60" t="s">
        <v>228</v>
      </c>
      <c r="BX24" s="60" t="s">
        <v>224</v>
      </c>
      <c r="BY24" s="60" t="s">
        <v>224</v>
      </c>
      <c r="BZ24" s="60" t="s">
        <v>401</v>
      </c>
      <c r="CA24" s="60" t="s">
        <v>402</v>
      </c>
      <c r="CB24" s="60" t="s">
        <v>281</v>
      </c>
      <c r="CC24" s="60" t="s">
        <v>224</v>
      </c>
      <c r="CD24" s="60" t="s">
        <v>224</v>
      </c>
      <c r="CE24" s="60" t="s">
        <v>224</v>
      </c>
      <c r="CF24" s="60" t="s">
        <v>224</v>
      </c>
      <c r="CG24" s="60" t="s">
        <v>224</v>
      </c>
      <c r="CH24" s="60" t="s">
        <v>224</v>
      </c>
      <c r="CI24" s="60" t="s">
        <v>224</v>
      </c>
      <c r="CJ24" s="60" t="s">
        <v>224</v>
      </c>
      <c r="CK24" s="60" t="s">
        <v>224</v>
      </c>
      <c r="CL24" s="60" t="s">
        <v>224</v>
      </c>
      <c r="CM24" s="60" t="s">
        <v>224</v>
      </c>
      <c r="CN24" s="60" t="s">
        <v>224</v>
      </c>
      <c r="CO24" s="60" t="s">
        <v>403</v>
      </c>
      <c r="CP24" s="60" t="s">
        <v>403</v>
      </c>
      <c r="CQ24" s="60" t="s">
        <v>403</v>
      </c>
      <c r="CR24" s="60" t="s">
        <v>403</v>
      </c>
      <c r="CS24" s="60" t="s">
        <v>349</v>
      </c>
      <c r="CT24" s="60" t="s">
        <v>403</v>
      </c>
      <c r="CU24" s="60" t="s">
        <v>403</v>
      </c>
      <c r="CV24" s="60" t="s">
        <v>349</v>
      </c>
      <c r="CW24" s="60" t="s">
        <v>224</v>
      </c>
      <c r="CX24" s="60" t="s">
        <v>224</v>
      </c>
      <c r="CY24" s="60" t="s">
        <v>367</v>
      </c>
      <c r="CZ24" s="60" t="s">
        <v>224</v>
      </c>
      <c r="DA24" s="60" t="s">
        <v>224</v>
      </c>
      <c r="DB24" s="60" t="s">
        <v>224</v>
      </c>
      <c r="DC24" s="60" t="s">
        <v>224</v>
      </c>
      <c r="DD24" s="60" t="s">
        <v>224</v>
      </c>
      <c r="DE24" s="60" t="s">
        <v>224</v>
      </c>
      <c r="DF24" s="60" t="s">
        <v>224</v>
      </c>
      <c r="DG24" s="60" t="s">
        <v>234</v>
      </c>
      <c r="DH24" s="60" t="s">
        <v>404</v>
      </c>
      <c r="DI24" s="60" t="s">
        <v>224</v>
      </c>
      <c r="DJ24" s="60" t="s">
        <v>224</v>
      </c>
      <c r="DK24" s="60" t="s">
        <v>224</v>
      </c>
      <c r="DL24" s="60" t="s">
        <v>224</v>
      </c>
      <c r="DM24" s="60" t="s">
        <v>224</v>
      </c>
      <c r="DN24" s="60" t="s">
        <v>236</v>
      </c>
      <c r="DO24" s="60" t="s">
        <v>237</v>
      </c>
      <c r="DP24" s="60" t="s">
        <v>238</v>
      </c>
      <c r="DQ24" s="60" t="s">
        <v>239</v>
      </c>
      <c r="DR24" s="60" t="s">
        <v>224</v>
      </c>
      <c r="DS24" s="60" t="s">
        <v>224</v>
      </c>
      <c r="DT24" s="60" t="s">
        <v>224</v>
      </c>
      <c r="DU24" s="60" t="s">
        <v>224</v>
      </c>
      <c r="DV24" s="60" t="s">
        <v>224</v>
      </c>
    </row>
    <row r="25" spans="1:126" s="60" customFormat="1" x14ac:dyDescent="0.25">
      <c r="A25" s="60" t="s">
        <v>208</v>
      </c>
      <c r="B25" s="60" t="s">
        <v>405</v>
      </c>
      <c r="C25" s="60" t="s">
        <v>210</v>
      </c>
      <c r="D25" s="60" t="s">
        <v>211</v>
      </c>
      <c r="E25" s="60" t="s">
        <v>212</v>
      </c>
      <c r="F25" s="60" t="s">
        <v>213</v>
      </c>
      <c r="G25" s="60" t="s">
        <v>214</v>
      </c>
      <c r="H25" s="60" t="s">
        <v>215</v>
      </c>
      <c r="I25" s="61" t="s">
        <v>406</v>
      </c>
      <c r="J25" s="60" t="s">
        <v>407</v>
      </c>
      <c r="K25" s="111">
        <v>0.54166666666666663</v>
      </c>
      <c r="L25" s="63">
        <f t="shared" si="33"/>
        <v>0.54166666666666663</v>
      </c>
      <c r="M25" s="60" t="s">
        <v>361</v>
      </c>
      <c r="N25" s="64" t="s">
        <v>408</v>
      </c>
      <c r="O25" s="65">
        <v>473.00170000000003</v>
      </c>
      <c r="P25" s="65">
        <v>0</v>
      </c>
      <c r="Q25" s="66">
        <f t="shared" si="4"/>
        <v>473.00170000000003</v>
      </c>
      <c r="R25" s="67">
        <f t="shared" si="34"/>
        <v>473.00170000000003</v>
      </c>
      <c r="S25" s="68"/>
      <c r="T25" s="67">
        <f t="shared" si="35"/>
        <v>473.00170000000003</v>
      </c>
      <c r="U25" s="66">
        <v>469.16590000000002</v>
      </c>
      <c r="V25" s="67">
        <f t="shared" si="36"/>
        <v>469.16590000000002</v>
      </c>
      <c r="W25" s="69">
        <v>23</v>
      </c>
      <c r="X25" s="67">
        <f t="shared" si="37"/>
        <v>23</v>
      </c>
      <c r="Y25" s="70">
        <v>96</v>
      </c>
      <c r="Z25" s="81">
        <f t="shared" si="8"/>
        <v>22.08</v>
      </c>
      <c r="AA25" s="81">
        <f t="shared" si="9"/>
        <v>0.92000000000000171</v>
      </c>
      <c r="AB25" s="77">
        <f t="shared" si="38"/>
        <v>22.08</v>
      </c>
      <c r="AC25" s="77">
        <f t="shared" si="38"/>
        <v>0.92000000000000171</v>
      </c>
      <c r="AD25" s="73">
        <v>5.68</v>
      </c>
      <c r="AE25" s="105">
        <v>2.83</v>
      </c>
      <c r="AF25" s="74" t="s">
        <v>220</v>
      </c>
      <c r="AG25" s="74">
        <f t="shared" si="0"/>
        <v>8.51</v>
      </c>
      <c r="AH25" s="73">
        <v>0.51400000000000001</v>
      </c>
      <c r="AI25" s="74"/>
      <c r="AJ25" s="105">
        <v>0.20200000000000001</v>
      </c>
      <c r="AK25" s="74" t="s">
        <v>220</v>
      </c>
      <c r="AL25" s="76">
        <f t="shared" si="11"/>
        <v>0.71599999999999997</v>
      </c>
      <c r="AM25" s="73">
        <v>0.26</v>
      </c>
      <c r="AN25" s="73"/>
      <c r="AO25" s="77">
        <f t="shared" si="39"/>
        <v>5.68</v>
      </c>
      <c r="AP25" s="77">
        <f t="shared" si="39"/>
        <v>2.83</v>
      </c>
      <c r="AQ25" s="77">
        <f t="shared" si="40"/>
        <v>8.51</v>
      </c>
      <c r="AR25" s="77">
        <f t="shared" si="40"/>
        <v>0.51400000000000001</v>
      </c>
      <c r="AS25" s="77"/>
      <c r="AT25" s="77">
        <f t="shared" si="41"/>
        <v>0.20200000000000001</v>
      </c>
      <c r="AU25" s="77">
        <f t="shared" si="42"/>
        <v>0.71599999999999997</v>
      </c>
      <c r="AV25" s="77">
        <f t="shared" si="42"/>
        <v>0.26</v>
      </c>
      <c r="AW25" s="77"/>
      <c r="AX25" s="73">
        <v>27.2</v>
      </c>
      <c r="AY25" s="74"/>
      <c r="AZ25" s="73">
        <v>19</v>
      </c>
      <c r="BA25" s="74"/>
      <c r="BB25" s="78">
        <v>222</v>
      </c>
      <c r="BC25" s="74" t="s">
        <v>221</v>
      </c>
      <c r="BD25" s="79">
        <v>5.0824332057257697</v>
      </c>
      <c r="BE25" s="67">
        <f t="shared" si="43"/>
        <v>27.2</v>
      </c>
      <c r="BF25" s="67">
        <f t="shared" si="44"/>
        <v>19</v>
      </c>
      <c r="BG25" s="67">
        <f t="shared" si="45"/>
        <v>222</v>
      </c>
      <c r="BH25" s="77">
        <f t="shared" si="46"/>
        <v>5.0824332057257697</v>
      </c>
      <c r="BI25" s="60" t="s">
        <v>409</v>
      </c>
      <c r="BJ25" s="60" t="s">
        <v>410</v>
      </c>
      <c r="BK25" s="60" t="s">
        <v>408</v>
      </c>
      <c r="BL25" s="60" t="s">
        <v>411</v>
      </c>
      <c r="BM25" s="60" t="s">
        <v>224</v>
      </c>
      <c r="BN25" s="60" t="s">
        <v>312</v>
      </c>
      <c r="BO25" s="60" t="s">
        <v>224</v>
      </c>
      <c r="BP25" s="60" t="s">
        <v>412</v>
      </c>
      <c r="BQ25" s="60" t="s">
        <v>224</v>
      </c>
      <c r="BR25" s="60" t="s">
        <v>413</v>
      </c>
      <c r="BS25" s="60" t="s">
        <v>224</v>
      </c>
      <c r="BT25" s="60" t="s">
        <v>224</v>
      </c>
      <c r="BU25" s="60" t="s">
        <v>300</v>
      </c>
      <c r="BV25" s="60" t="s">
        <v>224</v>
      </c>
      <c r="BW25" s="60" t="s">
        <v>228</v>
      </c>
      <c r="BX25" s="60" t="s">
        <v>224</v>
      </c>
      <c r="BY25" s="60" t="s">
        <v>224</v>
      </c>
      <c r="BZ25" s="60" t="s">
        <v>414</v>
      </c>
      <c r="CA25" s="60" t="s">
        <v>415</v>
      </c>
      <c r="CB25" s="60" t="s">
        <v>416</v>
      </c>
      <c r="CC25" s="60" t="s">
        <v>224</v>
      </c>
      <c r="CD25" s="60" t="s">
        <v>224</v>
      </c>
      <c r="CE25" s="60" t="s">
        <v>224</v>
      </c>
      <c r="CF25" s="60" t="s">
        <v>224</v>
      </c>
      <c r="CG25" s="60" t="s">
        <v>224</v>
      </c>
      <c r="CH25" s="60" t="s">
        <v>224</v>
      </c>
      <c r="CI25" s="60" t="s">
        <v>224</v>
      </c>
      <c r="CJ25" s="60" t="s">
        <v>224</v>
      </c>
      <c r="CK25" s="60" t="s">
        <v>224</v>
      </c>
      <c r="CL25" s="60" t="s">
        <v>224</v>
      </c>
      <c r="CM25" s="60" t="s">
        <v>224</v>
      </c>
      <c r="CN25" s="60" t="s">
        <v>224</v>
      </c>
      <c r="CO25" s="60" t="s">
        <v>224</v>
      </c>
      <c r="CP25" s="60" t="s">
        <v>224</v>
      </c>
      <c r="CQ25" s="60" t="s">
        <v>224</v>
      </c>
      <c r="CR25" s="60" t="s">
        <v>224</v>
      </c>
      <c r="CS25" s="60" t="s">
        <v>224</v>
      </c>
      <c r="CT25" s="60" t="s">
        <v>224</v>
      </c>
      <c r="CU25" s="60" t="s">
        <v>224</v>
      </c>
      <c r="CV25" s="60" t="s">
        <v>224</v>
      </c>
      <c r="CW25" s="60" t="s">
        <v>224</v>
      </c>
      <c r="CX25" s="60" t="s">
        <v>224</v>
      </c>
      <c r="CY25" s="60" t="s">
        <v>417</v>
      </c>
      <c r="CZ25" s="60" t="s">
        <v>224</v>
      </c>
      <c r="DA25" s="60" t="s">
        <v>224</v>
      </c>
      <c r="DB25" s="60" t="s">
        <v>224</v>
      </c>
      <c r="DC25" s="60" t="s">
        <v>224</v>
      </c>
      <c r="DD25" s="60" t="s">
        <v>224</v>
      </c>
      <c r="DE25" s="60" t="s">
        <v>224</v>
      </c>
      <c r="DF25" s="60" t="s">
        <v>224</v>
      </c>
      <c r="DG25" s="60" t="s">
        <v>234</v>
      </c>
      <c r="DH25" s="60" t="s">
        <v>224</v>
      </c>
      <c r="DI25" s="60" t="s">
        <v>224</v>
      </c>
      <c r="DJ25" s="60" t="s">
        <v>224</v>
      </c>
      <c r="DK25" s="60" t="s">
        <v>224</v>
      </c>
      <c r="DL25" s="60" t="s">
        <v>224</v>
      </c>
      <c r="DM25" s="60" t="s">
        <v>224</v>
      </c>
      <c r="DN25" s="60" t="s">
        <v>236</v>
      </c>
      <c r="DO25" s="60" t="s">
        <v>237</v>
      </c>
      <c r="DP25" s="60" t="s">
        <v>238</v>
      </c>
      <c r="DQ25" s="60" t="s">
        <v>239</v>
      </c>
      <c r="DR25" s="60" t="s">
        <v>224</v>
      </c>
      <c r="DS25" s="60" t="s">
        <v>224</v>
      </c>
      <c r="DT25" s="60" t="s">
        <v>224</v>
      </c>
      <c r="DU25" s="60" t="s">
        <v>224</v>
      </c>
      <c r="DV25" s="60" t="s">
        <v>224</v>
      </c>
    </row>
    <row r="26" spans="1:126" s="60" customFormat="1" x14ac:dyDescent="0.25">
      <c r="A26" s="60" t="s">
        <v>208</v>
      </c>
      <c r="B26" s="60" t="s">
        <v>418</v>
      </c>
      <c r="C26" s="60" t="s">
        <v>210</v>
      </c>
      <c r="D26" s="60" t="s">
        <v>211</v>
      </c>
      <c r="E26" s="60" t="s">
        <v>212</v>
      </c>
      <c r="F26" s="60" t="s">
        <v>213</v>
      </c>
      <c r="G26" s="60" t="s">
        <v>214</v>
      </c>
      <c r="H26" s="60" t="s">
        <v>215</v>
      </c>
      <c r="I26" s="112" t="s">
        <v>419</v>
      </c>
      <c r="J26" s="60" t="s">
        <v>420</v>
      </c>
      <c r="K26" s="113">
        <v>0.69444444444444453</v>
      </c>
      <c r="L26" s="63">
        <f t="shared" si="33"/>
        <v>0.69444444444444453</v>
      </c>
      <c r="M26" s="60" t="s">
        <v>218</v>
      </c>
      <c r="N26" s="114" t="s">
        <v>421</v>
      </c>
      <c r="O26" s="65">
        <v>79.189666976596001</v>
      </c>
      <c r="P26" s="65">
        <v>0</v>
      </c>
      <c r="Q26" s="66">
        <f t="shared" si="4"/>
        <v>79.189666976596001</v>
      </c>
      <c r="R26" s="67">
        <f t="shared" si="34"/>
        <v>79.189666976596001</v>
      </c>
      <c r="S26" s="68"/>
      <c r="T26" s="67">
        <f t="shared" si="35"/>
        <v>79.189666976596001</v>
      </c>
      <c r="U26" s="66">
        <v>50.196222772434197</v>
      </c>
      <c r="V26" s="67">
        <f t="shared" si="36"/>
        <v>50.196222772434197</v>
      </c>
      <c r="W26" s="69">
        <v>14</v>
      </c>
      <c r="X26" s="67">
        <f t="shared" si="37"/>
        <v>14</v>
      </c>
      <c r="Y26" s="70">
        <v>97</v>
      </c>
      <c r="Z26" s="81">
        <f t="shared" si="8"/>
        <v>13.58</v>
      </c>
      <c r="AA26" s="81">
        <f t="shared" si="9"/>
        <v>0.41999999999999993</v>
      </c>
      <c r="AB26" s="77">
        <f t="shared" si="38"/>
        <v>13.58</v>
      </c>
      <c r="AC26" s="77">
        <f t="shared" si="38"/>
        <v>0.41999999999999993</v>
      </c>
      <c r="AD26" s="73">
        <v>5.16</v>
      </c>
      <c r="AE26" s="73">
        <v>5.94</v>
      </c>
      <c r="AF26" s="74"/>
      <c r="AG26" s="74">
        <f t="shared" si="0"/>
        <v>11.100000000000001</v>
      </c>
      <c r="AH26" s="73">
        <v>0.11</v>
      </c>
      <c r="AI26" s="74"/>
      <c r="AJ26" s="73">
        <v>0.08</v>
      </c>
      <c r="AK26" s="74"/>
      <c r="AL26" s="76">
        <f t="shared" si="11"/>
        <v>0.19</v>
      </c>
      <c r="AM26" s="73">
        <v>0.15</v>
      </c>
      <c r="AN26" s="73"/>
      <c r="AO26" s="77">
        <f t="shared" si="39"/>
        <v>5.16</v>
      </c>
      <c r="AP26" s="77">
        <f t="shared" si="39"/>
        <v>5.94</v>
      </c>
      <c r="AQ26" s="67">
        <f t="shared" si="40"/>
        <v>11.100000000000001</v>
      </c>
      <c r="AR26" s="77">
        <f t="shared" si="40"/>
        <v>0.11</v>
      </c>
      <c r="AS26" s="77"/>
      <c r="AT26" s="77">
        <f t="shared" si="41"/>
        <v>0.08</v>
      </c>
      <c r="AU26" s="77">
        <f t="shared" si="42"/>
        <v>0.19</v>
      </c>
      <c r="AV26" s="77">
        <f t="shared" si="42"/>
        <v>0.15</v>
      </c>
      <c r="AW26" s="77"/>
      <c r="AX26" s="105">
        <v>139</v>
      </c>
      <c r="AY26" s="74" t="s">
        <v>422</v>
      </c>
      <c r="AZ26" s="105">
        <v>37.1</v>
      </c>
      <c r="BA26" s="74" t="s">
        <v>422</v>
      </c>
      <c r="BB26" s="78">
        <v>237</v>
      </c>
      <c r="BC26" s="74" t="s">
        <v>221</v>
      </c>
      <c r="BD26" s="79">
        <v>6.8000145554124503</v>
      </c>
      <c r="BE26" s="67">
        <f t="shared" si="43"/>
        <v>139</v>
      </c>
      <c r="BF26" s="67">
        <f t="shared" si="44"/>
        <v>37.1</v>
      </c>
      <c r="BG26" s="67">
        <f t="shared" si="45"/>
        <v>237</v>
      </c>
      <c r="BH26" s="77">
        <f t="shared" si="46"/>
        <v>6.8000145554124503</v>
      </c>
      <c r="BI26" s="60" t="s">
        <v>423</v>
      </c>
      <c r="BJ26" s="60" t="s">
        <v>424</v>
      </c>
      <c r="BK26" s="60" t="s">
        <v>425</v>
      </c>
      <c r="BL26" s="60" t="s">
        <v>224</v>
      </c>
      <c r="BM26" s="60" t="s">
        <v>224</v>
      </c>
      <c r="BN26" s="60" t="s">
        <v>426</v>
      </c>
      <c r="BO26" s="60" t="s">
        <v>224</v>
      </c>
      <c r="BP26" s="60" t="s">
        <v>427</v>
      </c>
      <c r="BQ26" s="60" t="s">
        <v>224</v>
      </c>
      <c r="BR26" s="60" t="s">
        <v>428</v>
      </c>
      <c r="BS26" s="60" t="s">
        <v>224</v>
      </c>
      <c r="BT26" s="60" t="s">
        <v>224</v>
      </c>
      <c r="BU26" s="60" t="s">
        <v>429</v>
      </c>
      <c r="BV26" s="60" t="s">
        <v>224</v>
      </c>
      <c r="BW26" s="60" t="s">
        <v>228</v>
      </c>
      <c r="BX26" s="60" t="s">
        <v>224</v>
      </c>
      <c r="BY26" s="60" t="s">
        <v>224</v>
      </c>
      <c r="BZ26" s="60" t="s">
        <v>430</v>
      </c>
      <c r="CA26" s="60" t="s">
        <v>431</v>
      </c>
      <c r="CB26" s="60" t="s">
        <v>432</v>
      </c>
      <c r="CC26" s="60" t="s">
        <v>224</v>
      </c>
      <c r="CD26" s="60" t="s">
        <v>224</v>
      </c>
      <c r="CE26" s="60" t="s">
        <v>224</v>
      </c>
      <c r="CF26" s="60" t="s">
        <v>224</v>
      </c>
      <c r="CG26" s="60" t="s">
        <v>224</v>
      </c>
      <c r="CH26" s="60" t="s">
        <v>224</v>
      </c>
      <c r="CI26" s="60" t="s">
        <v>224</v>
      </c>
      <c r="CJ26" s="60" t="s">
        <v>224</v>
      </c>
      <c r="CK26" s="60" t="s">
        <v>224</v>
      </c>
      <c r="CL26" s="60" t="s">
        <v>224</v>
      </c>
      <c r="CM26" s="60" t="s">
        <v>224</v>
      </c>
      <c r="CN26" s="60" t="s">
        <v>224</v>
      </c>
      <c r="CO26" s="60" t="s">
        <v>224</v>
      </c>
      <c r="CP26" s="60" t="s">
        <v>224</v>
      </c>
      <c r="CQ26" s="60" t="s">
        <v>224</v>
      </c>
      <c r="CR26" s="60" t="s">
        <v>224</v>
      </c>
      <c r="CS26" s="60" t="s">
        <v>224</v>
      </c>
      <c r="CT26" s="60" t="s">
        <v>224</v>
      </c>
      <c r="CU26" s="60" t="s">
        <v>224</v>
      </c>
      <c r="CV26" s="60" t="s">
        <v>224</v>
      </c>
      <c r="CW26" s="60" t="s">
        <v>224</v>
      </c>
      <c r="CX26" s="60" t="s">
        <v>224</v>
      </c>
      <c r="CY26" s="60" t="s">
        <v>233</v>
      </c>
      <c r="CZ26" s="60" t="s">
        <v>224</v>
      </c>
      <c r="DA26" s="60" t="s">
        <v>224</v>
      </c>
      <c r="DB26" s="60" t="s">
        <v>224</v>
      </c>
      <c r="DC26" s="60" t="s">
        <v>224</v>
      </c>
      <c r="DD26" s="60" t="s">
        <v>224</v>
      </c>
      <c r="DE26" s="60" t="s">
        <v>224</v>
      </c>
      <c r="DF26" s="60" t="s">
        <v>224</v>
      </c>
      <c r="DG26" s="60" t="s">
        <v>234</v>
      </c>
      <c r="DH26" s="60" t="s">
        <v>224</v>
      </c>
      <c r="DI26" s="60" t="s">
        <v>224</v>
      </c>
      <c r="DJ26" s="60" t="s">
        <v>224</v>
      </c>
      <c r="DK26" s="60" t="s">
        <v>224</v>
      </c>
      <c r="DL26" s="60" t="s">
        <v>224</v>
      </c>
      <c r="DM26" s="60" t="s">
        <v>224</v>
      </c>
      <c r="DN26" s="60" t="s">
        <v>236</v>
      </c>
      <c r="DO26" s="60" t="s">
        <v>237</v>
      </c>
      <c r="DP26" s="60" t="s">
        <v>238</v>
      </c>
      <c r="DQ26" s="60" t="s">
        <v>239</v>
      </c>
      <c r="DR26" s="60" t="s">
        <v>224</v>
      </c>
      <c r="DS26" s="60" t="s">
        <v>224</v>
      </c>
      <c r="DT26" s="60" t="s">
        <v>224</v>
      </c>
      <c r="DU26" s="60" t="s">
        <v>224</v>
      </c>
      <c r="DV26" s="60" t="s">
        <v>224</v>
      </c>
    </row>
    <row r="27" spans="1:126" s="60" customFormat="1" x14ac:dyDescent="0.25">
      <c r="A27" s="60" t="s">
        <v>208</v>
      </c>
      <c r="B27" s="60" t="s">
        <v>433</v>
      </c>
      <c r="C27" s="60" t="s">
        <v>210</v>
      </c>
      <c r="D27" s="60" t="s">
        <v>211</v>
      </c>
      <c r="E27" s="60" t="s">
        <v>212</v>
      </c>
      <c r="F27" s="60" t="s">
        <v>213</v>
      </c>
      <c r="G27" s="60" t="s">
        <v>214</v>
      </c>
      <c r="H27" s="60" t="s">
        <v>215</v>
      </c>
      <c r="I27" s="112" t="s">
        <v>434</v>
      </c>
      <c r="J27" s="60" t="s">
        <v>435</v>
      </c>
      <c r="K27" s="113">
        <v>0.72222222222222221</v>
      </c>
      <c r="L27" s="63">
        <f t="shared" si="33"/>
        <v>0.72222222222222221</v>
      </c>
      <c r="M27" s="60" t="s">
        <v>218</v>
      </c>
      <c r="N27" s="114" t="s">
        <v>436</v>
      </c>
      <c r="O27" s="65">
        <v>232.69094719646898</v>
      </c>
      <c r="P27" s="65">
        <v>0</v>
      </c>
      <c r="Q27" s="66">
        <f t="shared" si="4"/>
        <v>232.69094719646898</v>
      </c>
      <c r="R27" s="67">
        <f t="shared" si="34"/>
        <v>232.69094719646898</v>
      </c>
      <c r="S27" s="68"/>
      <c r="T27" s="67">
        <f t="shared" si="35"/>
        <v>232.69094719646898</v>
      </c>
      <c r="U27" s="66">
        <v>156.63740515773</v>
      </c>
      <c r="V27" s="67">
        <f t="shared" si="36"/>
        <v>156.63740515773</v>
      </c>
      <c r="W27" s="69">
        <v>194</v>
      </c>
      <c r="X27" s="67">
        <f t="shared" si="37"/>
        <v>194</v>
      </c>
      <c r="Y27" s="70">
        <v>99</v>
      </c>
      <c r="Z27" s="81">
        <f t="shared" si="8"/>
        <v>192.06</v>
      </c>
      <c r="AA27" s="81">
        <f t="shared" si="9"/>
        <v>1.9399999999999977</v>
      </c>
      <c r="AB27" s="77">
        <f t="shared" si="38"/>
        <v>192.06</v>
      </c>
      <c r="AC27" s="77">
        <f t="shared" si="38"/>
        <v>1.9399999999999977</v>
      </c>
      <c r="AD27" s="73">
        <v>38.700000000000003</v>
      </c>
      <c r="AE27" s="73">
        <v>3.59</v>
      </c>
      <c r="AF27" s="74"/>
      <c r="AG27" s="74">
        <f t="shared" si="0"/>
        <v>42.290000000000006</v>
      </c>
      <c r="AH27" s="73">
        <v>0.51900000000000002</v>
      </c>
      <c r="AI27" s="74"/>
      <c r="AJ27" s="73">
        <v>7.0000000000000007E-2</v>
      </c>
      <c r="AK27" s="74"/>
      <c r="AL27" s="76">
        <f t="shared" si="11"/>
        <v>0.58899999999999997</v>
      </c>
      <c r="AM27" s="73">
        <v>0.84</v>
      </c>
      <c r="AN27" s="73"/>
      <c r="AO27" s="67">
        <f t="shared" si="39"/>
        <v>38.700000000000003</v>
      </c>
      <c r="AP27" s="77">
        <f t="shared" si="39"/>
        <v>3.59</v>
      </c>
      <c r="AQ27" s="67">
        <f t="shared" si="40"/>
        <v>42.290000000000006</v>
      </c>
      <c r="AR27" s="77">
        <f t="shared" si="40"/>
        <v>0.51900000000000002</v>
      </c>
      <c r="AS27" s="77"/>
      <c r="AT27" s="77">
        <f t="shared" si="41"/>
        <v>7.0000000000000007E-2</v>
      </c>
      <c r="AU27" s="77">
        <f t="shared" si="42"/>
        <v>0.58899999999999997</v>
      </c>
      <c r="AV27" s="77">
        <f t="shared" si="42"/>
        <v>0.84</v>
      </c>
      <c r="AW27" s="77"/>
      <c r="AX27" s="73">
        <v>71.599999999999994</v>
      </c>
      <c r="AY27" s="74"/>
      <c r="AZ27" s="73">
        <v>31.9</v>
      </c>
      <c r="BA27" s="74"/>
      <c r="BB27" s="78">
        <v>181</v>
      </c>
      <c r="BC27" s="74" t="s">
        <v>221</v>
      </c>
      <c r="BD27" s="79">
        <v>5.9315995713491496</v>
      </c>
      <c r="BE27" s="67">
        <f t="shared" si="43"/>
        <v>71.599999999999994</v>
      </c>
      <c r="BF27" s="67">
        <f t="shared" si="44"/>
        <v>31.9</v>
      </c>
      <c r="BG27" s="67">
        <f t="shared" si="45"/>
        <v>181</v>
      </c>
      <c r="BH27" s="77">
        <f t="shared" si="46"/>
        <v>5.9315995713491496</v>
      </c>
      <c r="BI27" s="60" t="s">
        <v>437</v>
      </c>
      <c r="BJ27" s="60" t="s">
        <v>438</v>
      </c>
      <c r="BK27" s="60" t="s">
        <v>439</v>
      </c>
      <c r="BL27" s="60" t="s">
        <v>224</v>
      </c>
      <c r="BM27" s="60" t="s">
        <v>224</v>
      </c>
      <c r="BN27" s="60" t="s">
        <v>312</v>
      </c>
      <c r="BO27" s="60" t="s">
        <v>224</v>
      </c>
      <c r="BP27" s="60" t="s">
        <v>325</v>
      </c>
      <c r="BQ27" s="60" t="s">
        <v>440</v>
      </c>
      <c r="BR27" s="60" t="s">
        <v>441</v>
      </c>
      <c r="BS27" s="60" t="s">
        <v>224</v>
      </c>
      <c r="BT27" s="60" t="s">
        <v>224</v>
      </c>
      <c r="BU27" s="60" t="s">
        <v>224</v>
      </c>
      <c r="BV27" s="60" t="s">
        <v>224</v>
      </c>
      <c r="BW27" s="60" t="s">
        <v>228</v>
      </c>
      <c r="BX27" s="60" t="s">
        <v>224</v>
      </c>
      <c r="BY27" s="60" t="s">
        <v>224</v>
      </c>
      <c r="BZ27" s="60" t="s">
        <v>442</v>
      </c>
      <c r="CA27" s="60" t="s">
        <v>327</v>
      </c>
      <c r="CB27" s="60" t="s">
        <v>251</v>
      </c>
      <c r="CC27" s="60" t="s">
        <v>224</v>
      </c>
      <c r="CD27" s="60" t="s">
        <v>224</v>
      </c>
      <c r="CE27" s="60" t="s">
        <v>224</v>
      </c>
      <c r="CF27" s="60" t="s">
        <v>224</v>
      </c>
      <c r="CG27" s="60" t="s">
        <v>224</v>
      </c>
      <c r="CH27" s="60" t="s">
        <v>224</v>
      </c>
      <c r="CI27" s="60" t="s">
        <v>224</v>
      </c>
      <c r="CJ27" s="60" t="s">
        <v>224</v>
      </c>
      <c r="CK27" s="60" t="s">
        <v>224</v>
      </c>
      <c r="CL27" s="60" t="s">
        <v>224</v>
      </c>
      <c r="CM27" s="60" t="s">
        <v>224</v>
      </c>
      <c r="CN27" s="60" t="s">
        <v>224</v>
      </c>
      <c r="CO27" s="60" t="s">
        <v>224</v>
      </c>
      <c r="CP27" s="60" t="s">
        <v>224</v>
      </c>
      <c r="CQ27" s="60" t="s">
        <v>224</v>
      </c>
      <c r="CR27" s="60" t="s">
        <v>224</v>
      </c>
      <c r="CS27" s="60" t="s">
        <v>224</v>
      </c>
      <c r="CT27" s="60" t="s">
        <v>224</v>
      </c>
      <c r="CU27" s="60" t="s">
        <v>224</v>
      </c>
      <c r="CV27" s="60" t="s">
        <v>224</v>
      </c>
      <c r="CW27" s="60" t="s">
        <v>224</v>
      </c>
      <c r="CX27" s="60" t="s">
        <v>224</v>
      </c>
      <c r="CY27" s="60" t="s">
        <v>233</v>
      </c>
      <c r="CZ27" s="60" t="s">
        <v>224</v>
      </c>
      <c r="DA27" s="60" t="s">
        <v>224</v>
      </c>
      <c r="DB27" s="60" t="s">
        <v>224</v>
      </c>
      <c r="DC27" s="60" t="s">
        <v>224</v>
      </c>
      <c r="DD27" s="60" t="s">
        <v>224</v>
      </c>
      <c r="DE27" s="60" t="s">
        <v>224</v>
      </c>
      <c r="DF27" s="60" t="s">
        <v>224</v>
      </c>
      <c r="DG27" s="60" t="s">
        <v>234</v>
      </c>
      <c r="DH27" s="60" t="s">
        <v>224</v>
      </c>
      <c r="DI27" s="60" t="s">
        <v>224</v>
      </c>
      <c r="DJ27" s="60" t="s">
        <v>224</v>
      </c>
      <c r="DK27" s="60" t="s">
        <v>224</v>
      </c>
      <c r="DL27" s="60" t="s">
        <v>224</v>
      </c>
      <c r="DM27" s="60" t="s">
        <v>224</v>
      </c>
      <c r="DN27" s="60" t="s">
        <v>236</v>
      </c>
      <c r="DO27" s="60" t="s">
        <v>237</v>
      </c>
      <c r="DP27" s="60" t="s">
        <v>238</v>
      </c>
      <c r="DQ27" s="60" t="s">
        <v>239</v>
      </c>
      <c r="DR27" s="60" t="s">
        <v>224</v>
      </c>
      <c r="DS27" s="60" t="s">
        <v>224</v>
      </c>
      <c r="DT27" s="60" t="s">
        <v>224</v>
      </c>
      <c r="DU27" s="60" t="s">
        <v>224</v>
      </c>
      <c r="DV27" s="60" t="s">
        <v>224</v>
      </c>
    </row>
    <row r="28" spans="1:126" s="60" customFormat="1" x14ac:dyDescent="0.25">
      <c r="A28" s="60" t="s">
        <v>208</v>
      </c>
      <c r="B28" s="60" t="s">
        <v>443</v>
      </c>
      <c r="C28" s="60" t="s">
        <v>210</v>
      </c>
      <c r="D28" s="60" t="s">
        <v>211</v>
      </c>
      <c r="E28" s="60" t="s">
        <v>212</v>
      </c>
      <c r="F28" s="60" t="s">
        <v>213</v>
      </c>
      <c r="G28" s="60" t="s">
        <v>214</v>
      </c>
      <c r="H28" s="60" t="s">
        <v>215</v>
      </c>
      <c r="I28" s="112" t="s">
        <v>444</v>
      </c>
      <c r="J28" s="60" t="s">
        <v>445</v>
      </c>
      <c r="K28" s="113">
        <v>0.66666666666666663</v>
      </c>
      <c r="L28" s="63">
        <f t="shared" si="33"/>
        <v>0.66666666666666663</v>
      </c>
      <c r="M28" s="60" t="s">
        <v>218</v>
      </c>
      <c r="N28" s="114" t="s">
        <v>446</v>
      </c>
      <c r="O28" s="80">
        <v>0.59905188401808496</v>
      </c>
      <c r="P28" s="65">
        <v>0</v>
      </c>
      <c r="Q28" s="115">
        <f t="shared" si="4"/>
        <v>0.59905188401808496</v>
      </c>
      <c r="R28" s="77">
        <f t="shared" si="34"/>
        <v>0.59905188401808496</v>
      </c>
      <c r="S28" s="68"/>
      <c r="T28" s="77">
        <f t="shared" si="35"/>
        <v>0.59905188401808496</v>
      </c>
      <c r="U28" s="66">
        <v>183.869425756499</v>
      </c>
      <c r="V28" s="67">
        <f t="shared" si="36"/>
        <v>183.869425756499</v>
      </c>
      <c r="W28" s="69">
        <v>194</v>
      </c>
      <c r="X28" s="67">
        <f t="shared" si="37"/>
        <v>194</v>
      </c>
      <c r="Y28" s="70">
        <v>100</v>
      </c>
      <c r="Z28" s="74">
        <f t="shared" si="8"/>
        <v>194</v>
      </c>
      <c r="AA28" s="74">
        <f t="shared" si="9"/>
        <v>0</v>
      </c>
      <c r="AB28" s="72">
        <f t="shared" si="38"/>
        <v>194</v>
      </c>
      <c r="AC28" s="72">
        <f t="shared" si="38"/>
        <v>0</v>
      </c>
      <c r="AD28" s="73">
        <v>58.1</v>
      </c>
      <c r="AE28" s="73">
        <v>12.4</v>
      </c>
      <c r="AF28" s="74"/>
      <c r="AG28" s="74">
        <f t="shared" si="0"/>
        <v>70.5</v>
      </c>
      <c r="AH28" s="73">
        <v>0.751</v>
      </c>
      <c r="AI28" s="74"/>
      <c r="AJ28" s="73">
        <v>0.09</v>
      </c>
      <c r="AK28" s="74"/>
      <c r="AL28" s="76">
        <f t="shared" si="11"/>
        <v>0.84099999999999997</v>
      </c>
      <c r="AM28" s="73">
        <v>0.95</v>
      </c>
      <c r="AN28" s="73"/>
      <c r="AO28" s="67">
        <f t="shared" si="39"/>
        <v>58.1</v>
      </c>
      <c r="AP28" s="67">
        <f t="shared" si="39"/>
        <v>12.4</v>
      </c>
      <c r="AQ28" s="67">
        <f t="shared" si="40"/>
        <v>70.5</v>
      </c>
      <c r="AR28" s="77">
        <f t="shared" si="40"/>
        <v>0.751</v>
      </c>
      <c r="AS28" s="77"/>
      <c r="AT28" s="77">
        <f t="shared" si="41"/>
        <v>0.09</v>
      </c>
      <c r="AU28" s="77">
        <f t="shared" si="42"/>
        <v>0.84099999999999997</v>
      </c>
      <c r="AV28" s="77">
        <f t="shared" si="42"/>
        <v>0.95</v>
      </c>
      <c r="AW28" s="77"/>
      <c r="AX28" s="73">
        <v>28.3</v>
      </c>
      <c r="AY28" s="74"/>
      <c r="AZ28" s="73">
        <v>19.5</v>
      </c>
      <c r="BA28" s="74"/>
      <c r="BB28" s="78">
        <v>122</v>
      </c>
      <c r="BC28" s="74" t="s">
        <v>221</v>
      </c>
      <c r="BD28" s="79">
        <v>8.2697411269256396</v>
      </c>
      <c r="BE28" s="67">
        <f t="shared" si="43"/>
        <v>28.3</v>
      </c>
      <c r="BF28" s="67">
        <f t="shared" si="44"/>
        <v>19.5</v>
      </c>
      <c r="BG28" s="67">
        <f t="shared" si="45"/>
        <v>122</v>
      </c>
      <c r="BH28" s="77">
        <f t="shared" si="46"/>
        <v>8.2697411269256396</v>
      </c>
      <c r="BI28" s="60" t="s">
        <v>447</v>
      </c>
      <c r="BJ28" s="60" t="s">
        <v>448</v>
      </c>
      <c r="BK28" s="60" t="s">
        <v>449</v>
      </c>
      <c r="BL28" s="60" t="s">
        <v>224</v>
      </c>
      <c r="BM28" s="60" t="s">
        <v>224</v>
      </c>
      <c r="BN28" s="60" t="s">
        <v>312</v>
      </c>
      <c r="BO28" s="60" t="s">
        <v>224</v>
      </c>
      <c r="BP28" s="60" t="s">
        <v>230</v>
      </c>
      <c r="BQ28" s="60" t="s">
        <v>224</v>
      </c>
      <c r="BR28" s="60" t="s">
        <v>381</v>
      </c>
      <c r="BS28" s="60" t="s">
        <v>224</v>
      </c>
      <c r="BT28" s="60" t="s">
        <v>224</v>
      </c>
      <c r="BU28" s="60" t="s">
        <v>224</v>
      </c>
      <c r="BV28" s="60" t="s">
        <v>224</v>
      </c>
      <c r="BW28" s="60" t="s">
        <v>228</v>
      </c>
      <c r="BX28" s="60" t="s">
        <v>224</v>
      </c>
      <c r="BY28" s="60" t="s">
        <v>224</v>
      </c>
      <c r="BZ28" s="60" t="s">
        <v>450</v>
      </c>
      <c r="CA28" s="60" t="s">
        <v>336</v>
      </c>
      <c r="CB28" s="60" t="s">
        <v>281</v>
      </c>
      <c r="CC28" s="60" t="s">
        <v>224</v>
      </c>
      <c r="CD28" s="60" t="s">
        <v>224</v>
      </c>
      <c r="CE28" s="60" t="s">
        <v>224</v>
      </c>
      <c r="CF28" s="60" t="s">
        <v>224</v>
      </c>
      <c r="CG28" s="60" t="s">
        <v>224</v>
      </c>
      <c r="CH28" s="60" t="s">
        <v>224</v>
      </c>
      <c r="CI28" s="60" t="s">
        <v>224</v>
      </c>
      <c r="CJ28" s="60" t="s">
        <v>224</v>
      </c>
      <c r="CK28" s="60" t="s">
        <v>224</v>
      </c>
      <c r="CL28" s="60" t="s">
        <v>224</v>
      </c>
      <c r="CM28" s="60" t="s">
        <v>224</v>
      </c>
      <c r="CN28" s="60" t="s">
        <v>224</v>
      </c>
      <c r="CO28" s="60" t="s">
        <v>224</v>
      </c>
      <c r="CP28" s="60" t="s">
        <v>224</v>
      </c>
      <c r="CQ28" s="60" t="s">
        <v>224</v>
      </c>
      <c r="CR28" s="60" t="s">
        <v>224</v>
      </c>
      <c r="CS28" s="60" t="s">
        <v>224</v>
      </c>
      <c r="CT28" s="60" t="s">
        <v>224</v>
      </c>
      <c r="CU28" s="60" t="s">
        <v>224</v>
      </c>
      <c r="CV28" s="60" t="s">
        <v>224</v>
      </c>
      <c r="CW28" s="60" t="s">
        <v>224</v>
      </c>
      <c r="CX28" s="60" t="s">
        <v>224</v>
      </c>
      <c r="CY28" s="60" t="s">
        <v>233</v>
      </c>
      <c r="CZ28" s="60" t="s">
        <v>224</v>
      </c>
      <c r="DA28" s="60" t="s">
        <v>224</v>
      </c>
      <c r="DB28" s="60" t="s">
        <v>224</v>
      </c>
      <c r="DC28" s="60" t="s">
        <v>224</v>
      </c>
      <c r="DD28" s="60" t="s">
        <v>224</v>
      </c>
      <c r="DE28" s="60" t="s">
        <v>224</v>
      </c>
      <c r="DF28" s="60" t="s">
        <v>224</v>
      </c>
      <c r="DG28" s="60" t="s">
        <v>234</v>
      </c>
      <c r="DH28" s="60" t="s">
        <v>224</v>
      </c>
      <c r="DI28" s="60" t="s">
        <v>224</v>
      </c>
      <c r="DJ28" s="60" t="s">
        <v>224</v>
      </c>
      <c r="DK28" s="60" t="s">
        <v>224</v>
      </c>
      <c r="DL28" s="60" t="s">
        <v>224</v>
      </c>
      <c r="DM28" s="60" t="s">
        <v>224</v>
      </c>
      <c r="DN28" s="60" t="s">
        <v>236</v>
      </c>
      <c r="DO28" s="60" t="s">
        <v>237</v>
      </c>
      <c r="DP28" s="60" t="s">
        <v>238</v>
      </c>
      <c r="DQ28" s="60" t="s">
        <v>239</v>
      </c>
      <c r="DR28" s="60" t="s">
        <v>224</v>
      </c>
      <c r="DS28" s="60" t="s">
        <v>224</v>
      </c>
      <c r="DT28" s="60" t="s">
        <v>224</v>
      </c>
      <c r="DU28" s="60" t="s">
        <v>224</v>
      </c>
      <c r="DV28" s="60" t="s">
        <v>224</v>
      </c>
    </row>
    <row r="29" spans="1:126" s="60" customFormat="1" x14ac:dyDescent="0.25">
      <c r="A29" s="60" t="s">
        <v>208</v>
      </c>
      <c r="B29" s="60" t="s">
        <v>451</v>
      </c>
      <c r="C29" s="60" t="s">
        <v>210</v>
      </c>
      <c r="D29" s="60" t="s">
        <v>211</v>
      </c>
      <c r="E29" s="60" t="s">
        <v>212</v>
      </c>
      <c r="F29" s="60" t="s">
        <v>213</v>
      </c>
      <c r="G29" s="60" t="s">
        <v>214</v>
      </c>
      <c r="H29" s="60" t="s">
        <v>215</v>
      </c>
      <c r="I29" s="112" t="s">
        <v>452</v>
      </c>
      <c r="J29" s="60" t="s">
        <v>453</v>
      </c>
      <c r="K29" s="116">
        <v>0.74305555555555547</v>
      </c>
      <c r="L29" s="63">
        <f t="shared" si="33"/>
        <v>0.74305555555555547</v>
      </c>
      <c r="M29" s="60" t="s">
        <v>218</v>
      </c>
      <c r="N29" s="117" t="s">
        <v>454</v>
      </c>
      <c r="O29" s="80">
        <v>0.7</v>
      </c>
      <c r="P29" s="65">
        <v>12331.7224365481</v>
      </c>
      <c r="Q29" s="66">
        <f t="shared" si="4"/>
        <v>12332.4224365481</v>
      </c>
      <c r="R29" s="77">
        <f t="shared" si="34"/>
        <v>0.7</v>
      </c>
      <c r="S29" s="68"/>
      <c r="T29" s="67">
        <f t="shared" si="35"/>
        <v>12332.4224365481</v>
      </c>
      <c r="U29" s="66">
        <v>0.74896535358317295</v>
      </c>
      <c r="V29" s="77">
        <f t="shared" si="36"/>
        <v>0.74896535358317295</v>
      </c>
      <c r="W29" s="69">
        <v>1560</v>
      </c>
      <c r="X29" s="67">
        <f t="shared" si="37"/>
        <v>1560</v>
      </c>
      <c r="Y29" s="70">
        <v>100</v>
      </c>
      <c r="Z29" s="74">
        <f t="shared" si="8"/>
        <v>1560</v>
      </c>
      <c r="AA29" s="74">
        <f t="shared" si="9"/>
        <v>0</v>
      </c>
      <c r="AB29" s="72">
        <f t="shared" si="38"/>
        <v>1560</v>
      </c>
      <c r="AC29" s="72">
        <f t="shared" si="38"/>
        <v>0</v>
      </c>
      <c r="AD29" s="118">
        <v>489.43290937965395</v>
      </c>
      <c r="AE29" s="119">
        <v>10.376734558719013</v>
      </c>
      <c r="AF29" s="74"/>
      <c r="AG29" s="69">
        <f t="shared" si="0"/>
        <v>499.80964393837297</v>
      </c>
      <c r="AH29" s="79">
        <v>2.2223370250908205</v>
      </c>
      <c r="AI29" s="74"/>
      <c r="AJ29" s="79">
        <v>4.8997456233728025E-2</v>
      </c>
      <c r="AK29" s="74"/>
      <c r="AL29" s="120">
        <f t="shared" si="11"/>
        <v>2.2713344813245486</v>
      </c>
      <c r="AM29" s="121">
        <v>7.4121443212121942</v>
      </c>
      <c r="AN29" s="122"/>
      <c r="AO29" s="67">
        <f t="shared" si="39"/>
        <v>489.43290937965395</v>
      </c>
      <c r="AP29" s="67">
        <f>AE29</f>
        <v>10.376734558719013</v>
      </c>
      <c r="AQ29" s="67">
        <f t="shared" si="40"/>
        <v>499.80964393837297</v>
      </c>
      <c r="AR29" s="77">
        <f t="shared" si="40"/>
        <v>2.2223370250908205</v>
      </c>
      <c r="AS29" s="77"/>
      <c r="AT29" s="77">
        <f>AJ29</f>
        <v>4.8997456233728025E-2</v>
      </c>
      <c r="AU29" s="77">
        <f t="shared" si="42"/>
        <v>2.2713344813245486</v>
      </c>
      <c r="AV29" s="77">
        <f t="shared" si="42"/>
        <v>7.4121443212121942</v>
      </c>
      <c r="AW29" s="77"/>
      <c r="AX29" s="73">
        <v>8.3800000000000008</v>
      </c>
      <c r="AY29" s="74"/>
      <c r="AZ29" s="73">
        <v>11.7</v>
      </c>
      <c r="BA29" s="74"/>
      <c r="BB29" s="78">
        <v>80.3</v>
      </c>
      <c r="BC29" s="74" t="s">
        <v>221</v>
      </c>
      <c r="BD29" s="79">
        <v>5.2014103142810004</v>
      </c>
      <c r="BE29" s="77">
        <f t="shared" si="43"/>
        <v>8.3800000000000008</v>
      </c>
      <c r="BF29" s="67">
        <f t="shared" si="44"/>
        <v>11.7</v>
      </c>
      <c r="BG29" s="67">
        <f t="shared" si="45"/>
        <v>80.3</v>
      </c>
      <c r="BH29" s="77">
        <f t="shared" si="46"/>
        <v>5.2014103142810004</v>
      </c>
      <c r="BI29" s="60" t="s">
        <v>455</v>
      </c>
      <c r="BJ29" s="60" t="s">
        <v>224</v>
      </c>
      <c r="BK29" s="60" t="s">
        <v>454</v>
      </c>
      <c r="BL29" s="60" t="s">
        <v>224</v>
      </c>
      <c r="BM29" s="60" t="s">
        <v>224</v>
      </c>
      <c r="BN29" s="60" t="s">
        <v>224</v>
      </c>
      <c r="BO29" s="60" t="s">
        <v>224</v>
      </c>
      <c r="BP29" s="60" t="s">
        <v>456</v>
      </c>
      <c r="BQ29" s="60" t="s">
        <v>224</v>
      </c>
      <c r="BR29" s="60" t="s">
        <v>457</v>
      </c>
      <c r="BS29" s="60" t="s">
        <v>224</v>
      </c>
      <c r="BT29" s="60" t="s">
        <v>224</v>
      </c>
      <c r="BU29" s="60" t="s">
        <v>458</v>
      </c>
      <c r="BV29" s="60" t="s">
        <v>224</v>
      </c>
      <c r="BW29" s="60" t="s">
        <v>228</v>
      </c>
      <c r="BX29" s="60" t="s">
        <v>224</v>
      </c>
      <c r="BY29" s="60" t="s">
        <v>224</v>
      </c>
      <c r="BZ29" s="60" t="s">
        <v>459</v>
      </c>
      <c r="CA29" s="60" t="s">
        <v>460</v>
      </c>
      <c r="CB29" s="60" t="s">
        <v>416</v>
      </c>
      <c r="CC29" s="60" t="s">
        <v>224</v>
      </c>
      <c r="CD29" s="60" t="s">
        <v>224</v>
      </c>
      <c r="CE29" s="60" t="s">
        <v>224</v>
      </c>
      <c r="CF29" s="60" t="s">
        <v>224</v>
      </c>
      <c r="CG29" s="60" t="s">
        <v>224</v>
      </c>
      <c r="CH29" s="60" t="s">
        <v>224</v>
      </c>
      <c r="CI29" s="60" t="s">
        <v>224</v>
      </c>
      <c r="CJ29" s="60" t="s">
        <v>224</v>
      </c>
      <c r="CK29" s="60" t="s">
        <v>224</v>
      </c>
      <c r="CL29" s="60" t="s">
        <v>224</v>
      </c>
      <c r="CM29" s="60" t="s">
        <v>224</v>
      </c>
      <c r="CN29" s="60" t="s">
        <v>224</v>
      </c>
      <c r="CO29" s="60" t="s">
        <v>224</v>
      </c>
      <c r="CP29" s="60" t="s">
        <v>224</v>
      </c>
      <c r="CQ29" s="60" t="s">
        <v>224</v>
      </c>
      <c r="CR29" s="60" t="s">
        <v>224</v>
      </c>
      <c r="CS29" s="60" t="s">
        <v>224</v>
      </c>
      <c r="CT29" s="60" t="s">
        <v>224</v>
      </c>
      <c r="CU29" s="60" t="s">
        <v>224</v>
      </c>
      <c r="CV29" s="60" t="s">
        <v>461</v>
      </c>
      <c r="CW29" s="60" t="s">
        <v>224</v>
      </c>
      <c r="CX29" s="60" t="s">
        <v>224</v>
      </c>
      <c r="CY29" s="60" t="s">
        <v>233</v>
      </c>
      <c r="CZ29" s="60" t="s">
        <v>224</v>
      </c>
      <c r="DA29" s="60" t="s">
        <v>224</v>
      </c>
      <c r="DB29" s="60" t="s">
        <v>224</v>
      </c>
      <c r="DC29" s="60" t="s">
        <v>224</v>
      </c>
      <c r="DD29" s="60" t="s">
        <v>224</v>
      </c>
      <c r="DE29" s="60" t="s">
        <v>224</v>
      </c>
      <c r="DF29" s="60" t="s">
        <v>224</v>
      </c>
      <c r="DG29" s="60" t="s">
        <v>234</v>
      </c>
      <c r="DH29" s="60" t="s">
        <v>462</v>
      </c>
      <c r="DI29" s="60" t="s">
        <v>224</v>
      </c>
      <c r="DJ29" s="60" t="s">
        <v>224</v>
      </c>
      <c r="DK29" s="60" t="s">
        <v>224</v>
      </c>
      <c r="DL29" s="60" t="s">
        <v>224</v>
      </c>
      <c r="DM29" s="60" t="s">
        <v>224</v>
      </c>
      <c r="DN29" s="60" t="s">
        <v>236</v>
      </c>
      <c r="DO29" s="60" t="s">
        <v>237</v>
      </c>
      <c r="DP29" s="60" t="s">
        <v>238</v>
      </c>
      <c r="DQ29" s="60" t="s">
        <v>239</v>
      </c>
      <c r="DR29" s="60" t="s">
        <v>224</v>
      </c>
      <c r="DS29" s="60" t="s">
        <v>224</v>
      </c>
      <c r="DT29" s="60" t="s">
        <v>224</v>
      </c>
      <c r="DU29" s="60" t="s">
        <v>224</v>
      </c>
      <c r="DV29" s="60" t="s">
        <v>224</v>
      </c>
    </row>
    <row r="30" spans="1:126" s="60" customFormat="1" x14ac:dyDescent="0.25">
      <c r="A30" s="60" t="s">
        <v>208</v>
      </c>
      <c r="B30" s="60" t="s">
        <v>463</v>
      </c>
      <c r="C30" s="60" t="s">
        <v>210</v>
      </c>
      <c r="D30" s="60" t="s">
        <v>211</v>
      </c>
      <c r="E30" s="60" t="s">
        <v>212</v>
      </c>
      <c r="F30" s="60" t="s">
        <v>213</v>
      </c>
      <c r="G30" s="60" t="s">
        <v>214</v>
      </c>
      <c r="H30" s="60" t="s">
        <v>215</v>
      </c>
      <c r="I30" s="112" t="s">
        <v>464</v>
      </c>
      <c r="J30" s="60" t="s">
        <v>339</v>
      </c>
      <c r="K30" s="116">
        <v>0.65277777777777779</v>
      </c>
      <c r="L30" s="63">
        <f t="shared" si="33"/>
        <v>0.65277777777777779</v>
      </c>
      <c r="M30" s="60" t="s">
        <v>218</v>
      </c>
      <c r="N30" s="117" t="s">
        <v>465</v>
      </c>
      <c r="O30" s="80">
        <v>0.7</v>
      </c>
      <c r="P30" s="65">
        <v>3857.9609060596435</v>
      </c>
      <c r="Q30" s="66">
        <f t="shared" si="4"/>
        <v>3858.6609060596434</v>
      </c>
      <c r="R30" s="77">
        <f t="shared" si="34"/>
        <v>0.7</v>
      </c>
      <c r="S30" s="68"/>
      <c r="T30" s="67">
        <f t="shared" si="35"/>
        <v>3858.6609060596434</v>
      </c>
      <c r="U30" s="66">
        <v>0.74813704099392397</v>
      </c>
      <c r="V30" s="77">
        <f t="shared" si="36"/>
        <v>0.74813704099392397</v>
      </c>
      <c r="W30" s="69">
        <v>467</v>
      </c>
      <c r="X30" s="67">
        <f t="shared" si="37"/>
        <v>467</v>
      </c>
      <c r="Y30" s="70">
        <v>100</v>
      </c>
      <c r="Z30" s="74">
        <f t="shared" si="8"/>
        <v>467</v>
      </c>
      <c r="AA30" s="74">
        <f t="shared" si="9"/>
        <v>0</v>
      </c>
      <c r="AB30" s="72">
        <f t="shared" si="38"/>
        <v>467</v>
      </c>
      <c r="AC30" s="72">
        <f t="shared" si="38"/>
        <v>0</v>
      </c>
      <c r="AD30" s="118">
        <v>146.64457044329154</v>
      </c>
      <c r="AE30" s="79">
        <v>6.8513471377901238</v>
      </c>
      <c r="AF30" s="74"/>
      <c r="AG30" s="69">
        <f t="shared" si="0"/>
        <v>153.49591758108167</v>
      </c>
      <c r="AH30" s="79">
        <v>0.85807739262031724</v>
      </c>
      <c r="AI30" s="123" t="s">
        <v>466</v>
      </c>
      <c r="AJ30" s="79">
        <v>4.5573905289339675E-2</v>
      </c>
      <c r="AK30" s="74"/>
      <c r="AL30" s="120">
        <f t="shared" si="11"/>
        <v>0.90365129790965693</v>
      </c>
      <c r="AM30" s="121">
        <v>1.9413922282761891</v>
      </c>
      <c r="AN30" s="122"/>
      <c r="AO30" s="67">
        <f t="shared" si="39"/>
        <v>146.64457044329154</v>
      </c>
      <c r="AP30" s="77">
        <f t="shared" si="39"/>
        <v>6.8513471377901238</v>
      </c>
      <c r="AQ30" s="67">
        <f t="shared" si="40"/>
        <v>153.49591758108167</v>
      </c>
      <c r="AR30" s="77">
        <f t="shared" si="40"/>
        <v>0.85807739262031724</v>
      </c>
      <c r="AS30" s="77"/>
      <c r="AT30" s="77">
        <f t="shared" ref="AT30:AT32" si="47">AJ30</f>
        <v>4.5573905289339675E-2</v>
      </c>
      <c r="AU30" s="77">
        <f t="shared" si="42"/>
        <v>0.90365129790965693</v>
      </c>
      <c r="AV30" s="77">
        <f t="shared" si="42"/>
        <v>1.9413922282761891</v>
      </c>
      <c r="AW30" s="77"/>
      <c r="AX30" s="73">
        <v>16.3</v>
      </c>
      <c r="AY30" s="74"/>
      <c r="AZ30" s="73">
        <v>18.7</v>
      </c>
      <c r="BA30" s="74"/>
      <c r="BB30" s="78">
        <v>105</v>
      </c>
      <c r="BC30" s="74" t="s">
        <v>221</v>
      </c>
      <c r="BD30" s="79">
        <v>4.6855915322422401</v>
      </c>
      <c r="BE30" s="67">
        <f t="shared" si="43"/>
        <v>16.3</v>
      </c>
      <c r="BF30" s="67">
        <f t="shared" si="44"/>
        <v>18.7</v>
      </c>
      <c r="BG30" s="67">
        <f t="shared" si="45"/>
        <v>105</v>
      </c>
      <c r="BH30" s="77">
        <f t="shared" si="46"/>
        <v>4.6855915322422401</v>
      </c>
      <c r="BI30" s="60" t="s">
        <v>467</v>
      </c>
      <c r="BJ30" s="60" t="s">
        <v>224</v>
      </c>
      <c r="BK30" s="60" t="s">
        <v>468</v>
      </c>
      <c r="BL30" s="60" t="s">
        <v>224</v>
      </c>
      <c r="BM30" s="60" t="s">
        <v>224</v>
      </c>
      <c r="BN30" s="60" t="s">
        <v>224</v>
      </c>
      <c r="BO30" s="60" t="s">
        <v>224</v>
      </c>
      <c r="BP30" s="60" t="s">
        <v>469</v>
      </c>
      <c r="BQ30" s="60" t="s">
        <v>224</v>
      </c>
      <c r="BR30" s="60" t="s">
        <v>470</v>
      </c>
      <c r="BS30" s="60" t="s">
        <v>224</v>
      </c>
      <c r="BT30" s="60" t="s">
        <v>224</v>
      </c>
      <c r="BU30" s="60" t="s">
        <v>429</v>
      </c>
      <c r="BV30" s="60" t="s">
        <v>224</v>
      </c>
      <c r="BW30" s="60" t="s">
        <v>252</v>
      </c>
      <c r="BX30" s="60" t="s">
        <v>224</v>
      </c>
      <c r="BY30" s="60" t="s">
        <v>224</v>
      </c>
      <c r="BZ30" s="60" t="s">
        <v>471</v>
      </c>
      <c r="CA30" s="60" t="s">
        <v>472</v>
      </c>
      <c r="CB30" s="60" t="s">
        <v>281</v>
      </c>
      <c r="CC30" s="60" t="s">
        <v>224</v>
      </c>
      <c r="CD30" s="60" t="s">
        <v>224</v>
      </c>
      <c r="CE30" s="60" t="s">
        <v>224</v>
      </c>
      <c r="CF30" s="60" t="s">
        <v>224</v>
      </c>
      <c r="CG30" s="60" t="s">
        <v>224</v>
      </c>
      <c r="CH30" s="60" t="s">
        <v>224</v>
      </c>
      <c r="CI30" s="60" t="s">
        <v>224</v>
      </c>
      <c r="CJ30" s="60" t="s">
        <v>224</v>
      </c>
      <c r="CK30" s="60" t="s">
        <v>224</v>
      </c>
      <c r="CL30" s="60" t="s">
        <v>224</v>
      </c>
      <c r="CM30" s="60" t="s">
        <v>224</v>
      </c>
      <c r="CN30" s="60" t="s">
        <v>224</v>
      </c>
      <c r="CO30" s="60" t="s">
        <v>224</v>
      </c>
      <c r="CP30" s="60" t="s">
        <v>224</v>
      </c>
      <c r="CQ30" s="60" t="s">
        <v>224</v>
      </c>
      <c r="CR30" s="60" t="s">
        <v>224</v>
      </c>
      <c r="CS30" s="60" t="s">
        <v>224</v>
      </c>
      <c r="CT30" s="60" t="s">
        <v>224</v>
      </c>
      <c r="CU30" s="60" t="s">
        <v>232</v>
      </c>
      <c r="CV30" s="60" t="s">
        <v>224</v>
      </c>
      <c r="CW30" s="60" t="s">
        <v>224</v>
      </c>
      <c r="CX30" s="60" t="s">
        <v>224</v>
      </c>
      <c r="CY30" s="60" t="s">
        <v>367</v>
      </c>
      <c r="CZ30" s="60" t="s">
        <v>224</v>
      </c>
      <c r="DA30" s="60" t="s">
        <v>224</v>
      </c>
      <c r="DB30" s="60" t="s">
        <v>224</v>
      </c>
      <c r="DC30" s="60" t="s">
        <v>224</v>
      </c>
      <c r="DD30" s="60" t="s">
        <v>224</v>
      </c>
      <c r="DE30" s="60" t="s">
        <v>224</v>
      </c>
      <c r="DF30" s="60" t="s">
        <v>224</v>
      </c>
      <c r="DG30" s="60" t="s">
        <v>234</v>
      </c>
      <c r="DH30" s="60" t="s">
        <v>462</v>
      </c>
      <c r="DI30" s="60" t="s">
        <v>224</v>
      </c>
      <c r="DJ30" s="60" t="s">
        <v>224</v>
      </c>
      <c r="DK30" s="60" t="s">
        <v>224</v>
      </c>
      <c r="DL30" s="60" t="s">
        <v>224</v>
      </c>
      <c r="DM30" s="60" t="s">
        <v>224</v>
      </c>
      <c r="DN30" s="60" t="s">
        <v>473</v>
      </c>
      <c r="DO30" s="60" t="s">
        <v>237</v>
      </c>
      <c r="DP30" s="60" t="s">
        <v>238</v>
      </c>
      <c r="DQ30" s="60" t="s">
        <v>239</v>
      </c>
      <c r="DR30" s="60" t="s">
        <v>224</v>
      </c>
      <c r="DS30" s="60" t="s">
        <v>224</v>
      </c>
      <c r="DT30" s="60" t="s">
        <v>224</v>
      </c>
      <c r="DU30" s="60" t="s">
        <v>224</v>
      </c>
      <c r="DV30" s="60" t="s">
        <v>224</v>
      </c>
    </row>
    <row r="31" spans="1:126" s="60" customFormat="1" x14ac:dyDescent="0.25">
      <c r="A31" s="60" t="s">
        <v>208</v>
      </c>
      <c r="B31" s="60" t="s">
        <v>474</v>
      </c>
      <c r="C31" s="60" t="s">
        <v>210</v>
      </c>
      <c r="D31" s="60" t="s">
        <v>211</v>
      </c>
      <c r="E31" s="60" t="s">
        <v>212</v>
      </c>
      <c r="F31" s="60" t="s">
        <v>213</v>
      </c>
      <c r="G31" s="60" t="s">
        <v>214</v>
      </c>
      <c r="H31" s="60" t="s">
        <v>215</v>
      </c>
      <c r="I31" s="112" t="s">
        <v>475</v>
      </c>
      <c r="J31" s="60" t="s">
        <v>420</v>
      </c>
      <c r="K31" s="116">
        <v>0.69444444444444453</v>
      </c>
      <c r="L31" s="63">
        <f t="shared" si="33"/>
        <v>0.69444444444444453</v>
      </c>
      <c r="M31" s="60" t="s">
        <v>218</v>
      </c>
      <c r="N31" s="117" t="s">
        <v>476</v>
      </c>
      <c r="O31" s="80">
        <v>0.7</v>
      </c>
      <c r="P31" s="65">
        <v>13769.070954294566</v>
      </c>
      <c r="Q31" s="66">
        <f t="shared" si="4"/>
        <v>13769.770954294567</v>
      </c>
      <c r="R31" s="77">
        <f t="shared" si="34"/>
        <v>0.7</v>
      </c>
      <c r="S31" s="68"/>
      <c r="T31" s="67">
        <f t="shared" si="35"/>
        <v>13769.770954294567</v>
      </c>
      <c r="U31" s="66">
        <v>0.74730872840467599</v>
      </c>
      <c r="V31" s="77">
        <f t="shared" si="36"/>
        <v>0.74730872840467599</v>
      </c>
      <c r="W31" s="69">
        <v>1590</v>
      </c>
      <c r="X31" s="67">
        <f t="shared" si="37"/>
        <v>1590</v>
      </c>
      <c r="Y31" s="70">
        <v>100</v>
      </c>
      <c r="Z31" s="74">
        <f t="shared" si="8"/>
        <v>1590</v>
      </c>
      <c r="AA31" s="74">
        <f t="shared" si="9"/>
        <v>0</v>
      </c>
      <c r="AB31" s="72">
        <f t="shared" si="38"/>
        <v>1590</v>
      </c>
      <c r="AC31" s="72">
        <f t="shared" si="38"/>
        <v>0</v>
      </c>
      <c r="AD31" s="118">
        <v>426.53613126009321</v>
      </c>
      <c r="AE31" s="79">
        <v>8.3539193236601381</v>
      </c>
      <c r="AF31" s="74"/>
      <c r="AG31" s="69">
        <f t="shared" si="0"/>
        <v>434.89005058375335</v>
      </c>
      <c r="AH31" s="79">
        <v>1.5669274433524694</v>
      </c>
      <c r="AI31" s="74"/>
      <c r="AJ31" s="79">
        <v>4.6782366613502602E-2</v>
      </c>
      <c r="AK31" s="74"/>
      <c r="AL31" s="120">
        <f t="shared" si="11"/>
        <v>1.6137098099659719</v>
      </c>
      <c r="AM31" s="121">
        <v>6.0863949304262741</v>
      </c>
      <c r="AN31" s="122"/>
      <c r="AO31" s="67">
        <f t="shared" si="39"/>
        <v>426.53613126009321</v>
      </c>
      <c r="AP31" s="77">
        <f t="shared" si="39"/>
        <v>8.3539193236601381</v>
      </c>
      <c r="AQ31" s="67">
        <f t="shared" si="40"/>
        <v>434.89005058375335</v>
      </c>
      <c r="AR31" s="77">
        <f t="shared" si="40"/>
        <v>1.5669274433524694</v>
      </c>
      <c r="AS31" s="77"/>
      <c r="AT31" s="77">
        <f t="shared" si="47"/>
        <v>4.6782366613502602E-2</v>
      </c>
      <c r="AU31" s="77">
        <f t="shared" si="42"/>
        <v>1.6137098099659719</v>
      </c>
      <c r="AV31" s="77">
        <f t="shared" si="42"/>
        <v>6.0863949304262741</v>
      </c>
      <c r="AW31" s="77"/>
      <c r="AX31" s="73">
        <v>9.24</v>
      </c>
      <c r="AY31" s="74"/>
      <c r="AZ31" s="73">
        <v>11.1</v>
      </c>
      <c r="BA31" s="74"/>
      <c r="BB31" s="78">
        <v>80</v>
      </c>
      <c r="BC31" s="74" t="s">
        <v>221</v>
      </c>
      <c r="BD31" s="79">
        <v>4.40601346353621</v>
      </c>
      <c r="BE31" s="77">
        <f t="shared" si="43"/>
        <v>9.24</v>
      </c>
      <c r="BF31" s="67">
        <f t="shared" si="44"/>
        <v>11.1</v>
      </c>
      <c r="BG31" s="67">
        <f t="shared" si="45"/>
        <v>80</v>
      </c>
      <c r="BH31" s="77">
        <f t="shared" si="46"/>
        <v>4.40601346353621</v>
      </c>
      <c r="BI31" s="60" t="s">
        <v>477</v>
      </c>
      <c r="BJ31" s="60" t="s">
        <v>224</v>
      </c>
      <c r="BK31" s="60" t="s">
        <v>478</v>
      </c>
      <c r="BL31" s="60" t="s">
        <v>224</v>
      </c>
      <c r="BM31" s="60" t="s">
        <v>224</v>
      </c>
      <c r="BN31" s="60" t="s">
        <v>224</v>
      </c>
      <c r="BO31" s="60" t="s">
        <v>224</v>
      </c>
      <c r="BP31" s="60" t="s">
        <v>479</v>
      </c>
      <c r="BQ31" s="60" t="s">
        <v>224</v>
      </c>
      <c r="BR31" s="60" t="s">
        <v>480</v>
      </c>
      <c r="BS31" s="60" t="s">
        <v>224</v>
      </c>
      <c r="BT31" s="60" t="s">
        <v>224</v>
      </c>
      <c r="BU31" s="60" t="s">
        <v>481</v>
      </c>
      <c r="BV31" s="60" t="s">
        <v>224</v>
      </c>
      <c r="BW31" s="60" t="s">
        <v>252</v>
      </c>
      <c r="BX31" s="60" t="s">
        <v>224</v>
      </c>
      <c r="BY31" s="60" t="s">
        <v>224</v>
      </c>
      <c r="BZ31" s="60" t="s">
        <v>482</v>
      </c>
      <c r="CA31" s="60" t="s">
        <v>460</v>
      </c>
      <c r="CB31" s="60" t="s">
        <v>483</v>
      </c>
      <c r="CC31" s="60" t="s">
        <v>224</v>
      </c>
      <c r="CD31" s="60" t="s">
        <v>224</v>
      </c>
      <c r="CE31" s="60" t="s">
        <v>224</v>
      </c>
      <c r="CF31" s="60" t="s">
        <v>224</v>
      </c>
      <c r="CG31" s="60" t="s">
        <v>224</v>
      </c>
      <c r="CH31" s="60" t="s">
        <v>224</v>
      </c>
      <c r="CI31" s="60" t="s">
        <v>224</v>
      </c>
      <c r="CJ31" s="60" t="s">
        <v>224</v>
      </c>
      <c r="CK31" s="60" t="s">
        <v>224</v>
      </c>
      <c r="CL31" s="60" t="s">
        <v>224</v>
      </c>
      <c r="CM31" s="60" t="s">
        <v>224</v>
      </c>
      <c r="CN31" s="60" t="s">
        <v>224</v>
      </c>
      <c r="CO31" s="60" t="s">
        <v>224</v>
      </c>
      <c r="CP31" s="60" t="s">
        <v>224</v>
      </c>
      <c r="CQ31" s="60" t="s">
        <v>224</v>
      </c>
      <c r="CR31" s="60" t="s">
        <v>224</v>
      </c>
      <c r="CS31" s="60" t="s">
        <v>224</v>
      </c>
      <c r="CT31" s="60" t="s">
        <v>224</v>
      </c>
      <c r="CU31" s="60" t="s">
        <v>224</v>
      </c>
      <c r="CV31" s="60" t="s">
        <v>224</v>
      </c>
      <c r="CW31" s="60" t="s">
        <v>224</v>
      </c>
      <c r="CX31" s="60" t="s">
        <v>224</v>
      </c>
      <c r="CY31" s="60" t="s">
        <v>233</v>
      </c>
      <c r="CZ31" s="60" t="s">
        <v>224</v>
      </c>
      <c r="DA31" s="60" t="s">
        <v>224</v>
      </c>
      <c r="DB31" s="60" t="s">
        <v>224</v>
      </c>
      <c r="DC31" s="60" t="s">
        <v>224</v>
      </c>
      <c r="DD31" s="60" t="s">
        <v>224</v>
      </c>
      <c r="DE31" s="60" t="s">
        <v>224</v>
      </c>
      <c r="DF31" s="60" t="s">
        <v>224</v>
      </c>
      <c r="DG31" s="60" t="s">
        <v>234</v>
      </c>
      <c r="DH31" s="60" t="s">
        <v>224</v>
      </c>
      <c r="DI31" s="60" t="s">
        <v>224</v>
      </c>
      <c r="DJ31" s="60" t="s">
        <v>224</v>
      </c>
      <c r="DK31" s="60" t="s">
        <v>224</v>
      </c>
      <c r="DL31" s="60" t="s">
        <v>224</v>
      </c>
      <c r="DM31" s="60" t="s">
        <v>224</v>
      </c>
      <c r="DN31" s="60" t="s">
        <v>473</v>
      </c>
      <c r="DO31" s="60" t="s">
        <v>237</v>
      </c>
      <c r="DP31" s="60" t="s">
        <v>238</v>
      </c>
      <c r="DQ31" s="60" t="s">
        <v>239</v>
      </c>
      <c r="DR31" s="60" t="s">
        <v>224</v>
      </c>
      <c r="DS31" s="60" t="s">
        <v>224</v>
      </c>
      <c r="DT31" s="60" t="s">
        <v>224</v>
      </c>
      <c r="DU31" s="60" t="s">
        <v>224</v>
      </c>
      <c r="DV31" s="60" t="s">
        <v>224</v>
      </c>
    </row>
    <row r="32" spans="1:126" s="60" customFormat="1" x14ac:dyDescent="0.25">
      <c r="A32" s="60" t="s">
        <v>208</v>
      </c>
      <c r="B32" s="60" t="s">
        <v>484</v>
      </c>
      <c r="C32" s="60" t="s">
        <v>210</v>
      </c>
      <c r="D32" s="60" t="s">
        <v>211</v>
      </c>
      <c r="E32" s="60" t="s">
        <v>212</v>
      </c>
      <c r="F32" s="60" t="s">
        <v>213</v>
      </c>
      <c r="G32" s="60" t="s">
        <v>214</v>
      </c>
      <c r="H32" s="60" t="s">
        <v>215</v>
      </c>
      <c r="I32" s="112" t="s">
        <v>485</v>
      </c>
      <c r="J32" s="60" t="s">
        <v>486</v>
      </c>
      <c r="K32" s="116">
        <v>0.59027777777777779</v>
      </c>
      <c r="L32" s="63">
        <f t="shared" si="33"/>
        <v>0.59027777777777779</v>
      </c>
      <c r="M32" s="60" t="s">
        <v>218</v>
      </c>
      <c r="N32" s="117" t="s">
        <v>487</v>
      </c>
      <c r="O32" s="80">
        <v>0.7</v>
      </c>
      <c r="P32" s="65">
        <v>3029.8438324120002</v>
      </c>
      <c r="Q32" s="66">
        <f t="shared" si="4"/>
        <v>3030.543832412</v>
      </c>
      <c r="R32" s="77">
        <f t="shared" si="34"/>
        <v>0.7</v>
      </c>
      <c r="S32" s="68"/>
      <c r="T32" s="67">
        <f t="shared" si="35"/>
        <v>3030.543832412</v>
      </c>
      <c r="U32" s="66">
        <v>0.72991416403046006</v>
      </c>
      <c r="V32" s="77">
        <f t="shared" si="36"/>
        <v>0.72991416403046006</v>
      </c>
      <c r="W32" s="69">
        <v>92</v>
      </c>
      <c r="X32" s="67">
        <f t="shared" si="37"/>
        <v>92</v>
      </c>
      <c r="Y32" s="70">
        <v>99</v>
      </c>
      <c r="Z32" s="81">
        <f t="shared" si="8"/>
        <v>91.08</v>
      </c>
      <c r="AA32" s="81">
        <f t="shared" si="9"/>
        <v>0.92000000000000171</v>
      </c>
      <c r="AB32" s="77">
        <f t="shared" si="38"/>
        <v>91.08</v>
      </c>
      <c r="AC32" s="77">
        <f t="shared" si="38"/>
        <v>0.92000000000000171</v>
      </c>
      <c r="AD32" s="119">
        <v>19.504993059142102</v>
      </c>
      <c r="AE32" s="79">
        <v>1.3083488009440918</v>
      </c>
      <c r="AF32" s="74"/>
      <c r="AG32" s="69">
        <f t="shared" si="0"/>
        <v>20.813341860086194</v>
      </c>
      <c r="AH32" s="79">
        <v>0.18905523471093491</v>
      </c>
      <c r="AI32" s="74"/>
      <c r="AJ32" s="79">
        <v>1.6117598248164729E-2</v>
      </c>
      <c r="AK32" s="74"/>
      <c r="AL32" s="120">
        <f t="shared" si="11"/>
        <v>0.20517283295909963</v>
      </c>
      <c r="AM32" s="121">
        <v>0.21923701241386073</v>
      </c>
      <c r="AN32" s="122"/>
      <c r="AO32" s="67">
        <f t="shared" si="39"/>
        <v>19.504993059142102</v>
      </c>
      <c r="AP32" s="77">
        <f t="shared" si="39"/>
        <v>1.3083488009440918</v>
      </c>
      <c r="AQ32" s="67">
        <f t="shared" si="40"/>
        <v>20.813341860086194</v>
      </c>
      <c r="AR32" s="77">
        <f t="shared" si="40"/>
        <v>0.18905523471093491</v>
      </c>
      <c r="AS32" s="77"/>
      <c r="AT32" s="77">
        <f t="shared" si="47"/>
        <v>1.6117598248164729E-2</v>
      </c>
      <c r="AU32" s="77">
        <f t="shared" si="42"/>
        <v>0.20517283295909963</v>
      </c>
      <c r="AV32" s="77">
        <f t="shared" si="42"/>
        <v>0.21923701241386073</v>
      </c>
      <c r="AW32" s="77"/>
      <c r="AX32" s="73">
        <v>16.5</v>
      </c>
      <c r="AY32" s="74"/>
      <c r="AZ32" s="73">
        <v>16.2</v>
      </c>
      <c r="BA32" s="74"/>
      <c r="BB32" s="78">
        <v>198</v>
      </c>
      <c r="BC32" s="74" t="s">
        <v>221</v>
      </c>
      <c r="BD32" s="79">
        <v>3.9032114695376401</v>
      </c>
      <c r="BE32" s="67">
        <f t="shared" si="43"/>
        <v>16.5</v>
      </c>
      <c r="BF32" s="67">
        <f t="shared" si="44"/>
        <v>16.2</v>
      </c>
      <c r="BG32" s="67">
        <f t="shared" si="45"/>
        <v>198</v>
      </c>
      <c r="BH32" s="77">
        <f t="shared" si="46"/>
        <v>3.9032114695376401</v>
      </c>
      <c r="BI32" s="60" t="s">
        <v>488</v>
      </c>
      <c r="BJ32" s="60" t="s">
        <v>224</v>
      </c>
      <c r="BK32" s="60" t="s">
        <v>489</v>
      </c>
      <c r="BL32" s="60" t="s">
        <v>224</v>
      </c>
      <c r="BM32" s="60" t="s">
        <v>224</v>
      </c>
      <c r="BN32" s="60" t="s">
        <v>224</v>
      </c>
      <c r="BO32" s="60" t="s">
        <v>224</v>
      </c>
      <c r="BP32" s="60" t="s">
        <v>490</v>
      </c>
      <c r="BQ32" s="60" t="s">
        <v>490</v>
      </c>
      <c r="BR32" s="60" t="s">
        <v>441</v>
      </c>
      <c r="BS32" s="60" t="s">
        <v>224</v>
      </c>
      <c r="BT32" s="60" t="s">
        <v>224</v>
      </c>
      <c r="BU32" s="60" t="s">
        <v>227</v>
      </c>
      <c r="BV32" s="60" t="s">
        <v>224</v>
      </c>
      <c r="BW32" s="60" t="s">
        <v>228</v>
      </c>
      <c r="BX32" s="60" t="s">
        <v>224</v>
      </c>
      <c r="BY32" s="60" t="s">
        <v>224</v>
      </c>
      <c r="BZ32" s="60" t="s">
        <v>491</v>
      </c>
      <c r="CA32" s="60" t="s">
        <v>492</v>
      </c>
      <c r="CB32" s="60" t="s">
        <v>493</v>
      </c>
      <c r="CC32" s="60" t="s">
        <v>224</v>
      </c>
      <c r="CD32" s="60" t="s">
        <v>224</v>
      </c>
      <c r="CE32" s="60" t="s">
        <v>224</v>
      </c>
      <c r="CF32" s="60" t="s">
        <v>224</v>
      </c>
      <c r="CG32" s="60" t="s">
        <v>224</v>
      </c>
      <c r="CH32" s="60" t="s">
        <v>224</v>
      </c>
      <c r="CI32" s="60" t="s">
        <v>224</v>
      </c>
      <c r="CJ32" s="60" t="s">
        <v>224</v>
      </c>
      <c r="CK32" s="60" t="s">
        <v>224</v>
      </c>
      <c r="CL32" s="60" t="s">
        <v>224</v>
      </c>
      <c r="CM32" s="60" t="s">
        <v>224</v>
      </c>
      <c r="CN32" s="60" t="s">
        <v>224</v>
      </c>
      <c r="CO32" s="60" t="s">
        <v>224</v>
      </c>
      <c r="CP32" s="60" t="s">
        <v>224</v>
      </c>
      <c r="CQ32" s="60" t="s">
        <v>224</v>
      </c>
      <c r="CR32" s="60" t="s">
        <v>224</v>
      </c>
      <c r="CS32" s="60" t="s">
        <v>224</v>
      </c>
      <c r="CT32" s="60" t="s">
        <v>224</v>
      </c>
      <c r="CU32" s="60" t="s">
        <v>224</v>
      </c>
      <c r="CV32" s="60" t="s">
        <v>224</v>
      </c>
      <c r="CW32" s="60" t="s">
        <v>224</v>
      </c>
      <c r="CX32" s="60" t="s">
        <v>224</v>
      </c>
      <c r="CY32" s="60" t="s">
        <v>417</v>
      </c>
      <c r="CZ32" s="60" t="s">
        <v>224</v>
      </c>
      <c r="DA32" s="60" t="s">
        <v>224</v>
      </c>
      <c r="DB32" s="60" t="s">
        <v>224</v>
      </c>
      <c r="DC32" s="60" t="s">
        <v>224</v>
      </c>
      <c r="DD32" s="60" t="s">
        <v>224</v>
      </c>
      <c r="DE32" s="60" t="s">
        <v>224</v>
      </c>
      <c r="DF32" s="60" t="s">
        <v>224</v>
      </c>
      <c r="DG32" s="60" t="s">
        <v>234</v>
      </c>
      <c r="DH32" s="60" t="s">
        <v>273</v>
      </c>
      <c r="DI32" s="60" t="s">
        <v>224</v>
      </c>
      <c r="DJ32" s="60" t="s">
        <v>224</v>
      </c>
      <c r="DK32" s="60" t="s">
        <v>224</v>
      </c>
      <c r="DL32" s="60" t="s">
        <v>224</v>
      </c>
      <c r="DM32" s="60" t="s">
        <v>224</v>
      </c>
      <c r="DN32" s="60" t="s">
        <v>236</v>
      </c>
      <c r="DO32" s="60" t="s">
        <v>237</v>
      </c>
      <c r="DP32" s="60" t="s">
        <v>238</v>
      </c>
      <c r="DQ32" s="60" t="s">
        <v>239</v>
      </c>
      <c r="DR32" s="60" t="s">
        <v>224</v>
      </c>
      <c r="DS32" s="60" t="s">
        <v>224</v>
      </c>
      <c r="DT32" s="60" t="s">
        <v>224</v>
      </c>
      <c r="DU32" s="60" t="s">
        <v>224</v>
      </c>
      <c r="DV32" s="60" t="s">
        <v>224</v>
      </c>
    </row>
    <row r="33" spans="1:126" x14ac:dyDescent="0.25">
      <c r="A33" s="2" t="s">
        <v>208</v>
      </c>
      <c r="B33" s="2" t="s">
        <v>494</v>
      </c>
      <c r="C33" s="2" t="s">
        <v>210</v>
      </c>
      <c r="D33" s="2" t="s">
        <v>211</v>
      </c>
      <c r="E33" s="2" t="s">
        <v>212</v>
      </c>
      <c r="F33" s="2" t="s">
        <v>273</v>
      </c>
      <c r="G33" s="2" t="s">
        <v>214</v>
      </c>
      <c r="H33" s="2" t="s">
        <v>215</v>
      </c>
      <c r="I33" s="124" t="s">
        <v>495</v>
      </c>
      <c r="J33" s="2" t="s">
        <v>496</v>
      </c>
      <c r="K33" s="125">
        <v>0.61111111111111105</v>
      </c>
      <c r="L33" s="87" t="s">
        <v>224</v>
      </c>
      <c r="M33" s="2" t="s">
        <v>218</v>
      </c>
      <c r="N33" s="126" t="s">
        <v>497</v>
      </c>
      <c r="O33" s="127">
        <v>0.7</v>
      </c>
      <c r="P33" s="89">
        <v>10857.5392040313</v>
      </c>
      <c r="Q33" s="90">
        <f t="shared" si="4"/>
        <v>10858.239204031301</v>
      </c>
      <c r="R33" s="91" t="s">
        <v>224</v>
      </c>
      <c r="S33" s="92"/>
      <c r="T33" s="91" t="s">
        <v>224</v>
      </c>
      <c r="U33" s="90">
        <v>0.72411597590572097</v>
      </c>
      <c r="V33" s="91" t="s">
        <v>224</v>
      </c>
      <c r="W33" s="93">
        <v>721</v>
      </c>
      <c r="X33" s="109" t="s">
        <v>224</v>
      </c>
      <c r="Y33" s="95">
        <v>100</v>
      </c>
      <c r="Z33" s="4">
        <f t="shared" si="8"/>
        <v>721</v>
      </c>
      <c r="AA33" s="4">
        <f t="shared" si="9"/>
        <v>0</v>
      </c>
      <c r="AB33" s="97" t="s">
        <v>224</v>
      </c>
      <c r="AC33" s="97" t="s">
        <v>224</v>
      </c>
      <c r="AD33" s="128">
        <v>197.02272709366872</v>
      </c>
      <c r="AE33" s="102">
        <v>7.0300283854605743</v>
      </c>
      <c r="AG33" s="93">
        <f t="shared" si="0"/>
        <v>204.0527554791293</v>
      </c>
      <c r="AH33" s="102">
        <v>0.89346338524735258</v>
      </c>
      <c r="AJ33" s="102">
        <v>3.8708034028574652E-2</v>
      </c>
      <c r="AL33" s="129">
        <f t="shared" si="11"/>
        <v>0.93217141927592728</v>
      </c>
      <c r="AM33" s="121">
        <v>2.7810502653431719</v>
      </c>
      <c r="AN33" s="122"/>
      <c r="AO33" s="97" t="s">
        <v>224</v>
      </c>
      <c r="AP33" s="100" t="s">
        <v>224</v>
      </c>
      <c r="AQ33" s="100" t="s">
        <v>224</v>
      </c>
      <c r="AR33" s="100" t="s">
        <v>224</v>
      </c>
      <c r="AS33" s="100"/>
      <c r="AT33" s="100" t="s">
        <v>224</v>
      </c>
      <c r="AU33" s="100" t="s">
        <v>224</v>
      </c>
      <c r="AV33" s="100" t="s">
        <v>224</v>
      </c>
      <c r="AW33" s="100"/>
      <c r="AX33" s="98">
        <v>7.81</v>
      </c>
      <c r="AZ33" s="98">
        <v>13</v>
      </c>
      <c r="BB33" s="101">
        <v>103</v>
      </c>
      <c r="BC33" s="4" t="s">
        <v>221</v>
      </c>
      <c r="BD33" s="102">
        <v>3.7642945040866298</v>
      </c>
      <c r="BE33" s="100" t="s">
        <v>224</v>
      </c>
      <c r="BF33" s="100" t="s">
        <v>224</v>
      </c>
      <c r="BG33" s="100" t="s">
        <v>224</v>
      </c>
      <c r="BH33" s="100" t="s">
        <v>224</v>
      </c>
      <c r="BI33" s="2" t="s">
        <v>498</v>
      </c>
      <c r="BJ33" s="2" t="s">
        <v>224</v>
      </c>
      <c r="BK33" s="2" t="s">
        <v>499</v>
      </c>
      <c r="BL33" s="2" t="s">
        <v>224</v>
      </c>
      <c r="BM33" s="2" t="s">
        <v>224</v>
      </c>
      <c r="BN33" s="2" t="s">
        <v>224</v>
      </c>
      <c r="BO33" s="2" t="s">
        <v>224</v>
      </c>
      <c r="BP33" s="2" t="s">
        <v>500</v>
      </c>
      <c r="BQ33" s="2" t="s">
        <v>501</v>
      </c>
      <c r="BR33" s="2" t="s">
        <v>413</v>
      </c>
      <c r="BS33" s="2" t="s">
        <v>224</v>
      </c>
      <c r="BT33" s="2" t="s">
        <v>224</v>
      </c>
      <c r="BU33" s="2" t="s">
        <v>227</v>
      </c>
      <c r="BV33" s="2" t="s">
        <v>224</v>
      </c>
      <c r="BW33" s="2" t="s">
        <v>228</v>
      </c>
      <c r="BX33" s="103" t="s">
        <v>224</v>
      </c>
      <c r="BY33" s="2" t="s">
        <v>224</v>
      </c>
      <c r="BZ33" s="2" t="s">
        <v>502</v>
      </c>
      <c r="CA33" s="2" t="s">
        <v>503</v>
      </c>
      <c r="CB33" s="2" t="s">
        <v>415</v>
      </c>
      <c r="CC33" s="2" t="s">
        <v>224</v>
      </c>
      <c r="CD33" s="2" t="s">
        <v>224</v>
      </c>
      <c r="CE33" s="2" t="s">
        <v>224</v>
      </c>
      <c r="CF33" s="2" t="s">
        <v>224</v>
      </c>
      <c r="CG33" s="2" t="s">
        <v>224</v>
      </c>
      <c r="CH33" s="2" t="s">
        <v>224</v>
      </c>
      <c r="CI33" s="2" t="s">
        <v>224</v>
      </c>
      <c r="CJ33" s="2" t="s">
        <v>224</v>
      </c>
      <c r="CK33" s="2" t="s">
        <v>224</v>
      </c>
      <c r="CL33" s="2" t="s">
        <v>224</v>
      </c>
      <c r="CM33" s="2" t="s">
        <v>224</v>
      </c>
      <c r="CN33" s="2" t="s">
        <v>224</v>
      </c>
      <c r="CO33" s="2" t="s">
        <v>224</v>
      </c>
      <c r="CP33" s="2" t="s">
        <v>224</v>
      </c>
      <c r="CQ33" s="2" t="s">
        <v>224</v>
      </c>
      <c r="CR33" s="2" t="s">
        <v>224</v>
      </c>
      <c r="CS33" s="2" t="s">
        <v>224</v>
      </c>
      <c r="CT33" s="2" t="s">
        <v>224</v>
      </c>
      <c r="CU33" s="2" t="s">
        <v>224</v>
      </c>
      <c r="CV33" s="2" t="s">
        <v>224</v>
      </c>
      <c r="CW33" s="2" t="s">
        <v>224</v>
      </c>
      <c r="CX33" s="2" t="s">
        <v>224</v>
      </c>
      <c r="CY33" s="2" t="s">
        <v>233</v>
      </c>
      <c r="CZ33" s="2" t="s">
        <v>224</v>
      </c>
      <c r="DA33" s="2" t="s">
        <v>224</v>
      </c>
      <c r="DB33" s="2" t="s">
        <v>224</v>
      </c>
      <c r="DC33" s="2" t="s">
        <v>224</v>
      </c>
      <c r="DD33" s="2" t="s">
        <v>224</v>
      </c>
      <c r="DE33" s="2" t="s">
        <v>224</v>
      </c>
      <c r="DF33" s="2" t="s">
        <v>224</v>
      </c>
      <c r="DG33" s="2" t="s">
        <v>234</v>
      </c>
      <c r="DH33" s="2" t="s">
        <v>462</v>
      </c>
      <c r="DI33" s="2" t="s">
        <v>224</v>
      </c>
      <c r="DJ33" s="2" t="s">
        <v>224</v>
      </c>
      <c r="DK33" s="2" t="s">
        <v>224</v>
      </c>
      <c r="DL33" s="2" t="s">
        <v>224</v>
      </c>
      <c r="DM33" s="2" t="s">
        <v>224</v>
      </c>
      <c r="DN33" s="2" t="s">
        <v>236</v>
      </c>
      <c r="DO33" s="2" t="s">
        <v>237</v>
      </c>
      <c r="DP33" s="2" t="s">
        <v>238</v>
      </c>
      <c r="DQ33" s="2" t="s">
        <v>239</v>
      </c>
      <c r="DR33" s="2" t="s">
        <v>224</v>
      </c>
      <c r="DS33" s="2" t="s">
        <v>504</v>
      </c>
      <c r="DT33" s="2" t="s">
        <v>283</v>
      </c>
      <c r="DU33" s="2" t="s">
        <v>224</v>
      </c>
      <c r="DV33" s="2" t="s">
        <v>224</v>
      </c>
    </row>
    <row r="34" spans="1:126" s="60" customFormat="1" x14ac:dyDescent="0.25">
      <c r="A34" s="60" t="s">
        <v>284</v>
      </c>
      <c r="B34" s="60" t="s">
        <v>505</v>
      </c>
      <c r="C34" s="60" t="s">
        <v>210</v>
      </c>
      <c r="D34" s="60" t="s">
        <v>286</v>
      </c>
      <c r="E34" s="60" t="s">
        <v>287</v>
      </c>
      <c r="F34" s="60" t="s">
        <v>273</v>
      </c>
      <c r="G34" s="60" t="s">
        <v>214</v>
      </c>
      <c r="H34" s="60" t="s">
        <v>215</v>
      </c>
      <c r="I34" s="112" t="s">
        <v>495</v>
      </c>
      <c r="J34" s="60" t="s">
        <v>506</v>
      </c>
      <c r="K34" s="116">
        <v>0.6118055555555556</v>
      </c>
      <c r="L34" s="63">
        <f>AVERAGE(K33:K34)</f>
        <v>0.61145833333333333</v>
      </c>
      <c r="M34" s="60" t="s">
        <v>218</v>
      </c>
      <c r="N34" s="117" t="s">
        <v>507</v>
      </c>
      <c r="O34" s="80">
        <v>0.7</v>
      </c>
      <c r="P34" s="65">
        <v>10857.5392040313</v>
      </c>
      <c r="Q34" s="66">
        <f t="shared" si="4"/>
        <v>10858.239204031301</v>
      </c>
      <c r="R34" s="77">
        <f>AVERAGE(O33:O34)</f>
        <v>0.7</v>
      </c>
      <c r="S34" s="68"/>
      <c r="T34" s="67">
        <f>AVERAGE(Q33:Q34)</f>
        <v>10858.239204031301</v>
      </c>
      <c r="U34" s="66">
        <v>0.72411597590572097</v>
      </c>
      <c r="V34" s="77">
        <f>AVERAGE(U33:U34)</f>
        <v>0.72411597590572097</v>
      </c>
      <c r="W34" s="69">
        <v>726</v>
      </c>
      <c r="X34" s="67">
        <f>AVERAGE(W33:W34)</f>
        <v>723.5</v>
      </c>
      <c r="Y34" s="70">
        <v>100</v>
      </c>
      <c r="Z34" s="74">
        <f t="shared" si="8"/>
        <v>726</v>
      </c>
      <c r="AA34" s="74">
        <f t="shared" si="9"/>
        <v>0</v>
      </c>
      <c r="AB34" s="67">
        <f>AVERAGE(Z33:Z34)</f>
        <v>723.5</v>
      </c>
      <c r="AC34" s="72">
        <f>AVERAGE(AA33:AA34)</f>
        <v>0</v>
      </c>
      <c r="AD34" s="118">
        <v>195.60642204003568</v>
      </c>
      <c r="AE34" s="79">
        <v>5.7155195922857311</v>
      </c>
      <c r="AF34" s="74"/>
      <c r="AG34" s="69">
        <f t="shared" si="0"/>
        <v>201.32194163232143</v>
      </c>
      <c r="AH34" s="79">
        <v>0.77842387535329149</v>
      </c>
      <c r="AI34" s="74"/>
      <c r="AJ34" s="79">
        <v>4.270368622870168E-2</v>
      </c>
      <c r="AK34" s="74"/>
      <c r="AL34" s="120">
        <f t="shared" si="11"/>
        <v>0.82112756158199318</v>
      </c>
      <c r="AM34" s="121">
        <v>2.8151477912702889</v>
      </c>
      <c r="AN34" s="122"/>
      <c r="AO34" s="67">
        <f>AVERAGE(AD33:AD34)</f>
        <v>196.3145745668522</v>
      </c>
      <c r="AP34" s="77">
        <f>AVERAGE(AE33:AE34)</f>
        <v>6.3727739888731527</v>
      </c>
      <c r="AQ34" s="67">
        <f>AVERAGE(AG33:AG34)</f>
        <v>202.68734855572535</v>
      </c>
      <c r="AR34" s="77">
        <f>AVERAGE(AH33:AH34)</f>
        <v>0.83594363030032204</v>
      </c>
      <c r="AS34" s="77"/>
      <c r="AT34" s="77">
        <f>AVERAGE(AJ33:AJ34)</f>
        <v>4.0705860128638166E-2</v>
      </c>
      <c r="AU34" s="77">
        <f>AVERAGE(AL33:AL34)</f>
        <v>0.87664949042896023</v>
      </c>
      <c r="AV34" s="77">
        <f>AVERAGE(AM33:AM34)</f>
        <v>2.7980990283067304</v>
      </c>
      <c r="AW34" s="77"/>
      <c r="AX34" s="73">
        <v>7.79</v>
      </c>
      <c r="AY34" s="74"/>
      <c r="AZ34" s="73">
        <v>13</v>
      </c>
      <c r="BA34" s="74"/>
      <c r="BB34" s="78">
        <v>103</v>
      </c>
      <c r="BC34" s="74" t="s">
        <v>221</v>
      </c>
      <c r="BD34" s="79">
        <v>3.91268557242415</v>
      </c>
      <c r="BE34" s="77">
        <f>AVERAGE(AX33:AX34)</f>
        <v>7.8</v>
      </c>
      <c r="BF34" s="67">
        <f>AVERAGE(AZ33:AZ34)</f>
        <v>13</v>
      </c>
      <c r="BG34" s="67">
        <f>AVERAGE(BB33:BB34)</f>
        <v>103</v>
      </c>
      <c r="BH34" s="77">
        <f>AVERAGE(BD33:BD34)</f>
        <v>3.8384900382553901</v>
      </c>
      <c r="BI34" s="60" t="s">
        <v>224</v>
      </c>
      <c r="BJ34" s="60" t="s">
        <v>224</v>
      </c>
      <c r="BK34" s="60" t="s">
        <v>508</v>
      </c>
      <c r="BL34" s="60" t="s">
        <v>224</v>
      </c>
      <c r="BM34" s="60" t="s">
        <v>224</v>
      </c>
      <c r="BN34" s="60" t="s">
        <v>224</v>
      </c>
      <c r="BO34" s="60" t="s">
        <v>224</v>
      </c>
      <c r="BP34" s="60" t="s">
        <v>224</v>
      </c>
      <c r="BQ34" s="60" t="s">
        <v>224</v>
      </c>
      <c r="BR34" s="60" t="s">
        <v>224</v>
      </c>
      <c r="BS34" s="60" t="s">
        <v>224</v>
      </c>
      <c r="BT34" s="60" t="s">
        <v>224</v>
      </c>
      <c r="BU34" s="60" t="s">
        <v>227</v>
      </c>
      <c r="BV34" s="60" t="s">
        <v>224</v>
      </c>
      <c r="BW34" s="60" t="s">
        <v>228</v>
      </c>
      <c r="BX34" s="60" t="s">
        <v>224</v>
      </c>
      <c r="BY34" s="60" t="s">
        <v>224</v>
      </c>
      <c r="BZ34" s="60" t="s">
        <v>224</v>
      </c>
      <c r="CA34" s="60" t="s">
        <v>224</v>
      </c>
      <c r="CB34" s="60" t="s">
        <v>224</v>
      </c>
      <c r="CC34" s="60" t="s">
        <v>224</v>
      </c>
      <c r="CD34" s="60" t="s">
        <v>224</v>
      </c>
      <c r="CE34" s="60" t="s">
        <v>224</v>
      </c>
      <c r="CF34" s="60" t="s">
        <v>224</v>
      </c>
      <c r="CG34" s="60" t="s">
        <v>224</v>
      </c>
      <c r="CH34" s="60" t="s">
        <v>224</v>
      </c>
      <c r="CI34" s="60" t="s">
        <v>224</v>
      </c>
      <c r="CJ34" s="60" t="s">
        <v>224</v>
      </c>
      <c r="CK34" s="60" t="s">
        <v>224</v>
      </c>
      <c r="CL34" s="60" t="s">
        <v>224</v>
      </c>
      <c r="CM34" s="60" t="s">
        <v>224</v>
      </c>
      <c r="CN34" s="60" t="s">
        <v>224</v>
      </c>
      <c r="CO34" s="60" t="s">
        <v>224</v>
      </c>
      <c r="CP34" s="60" t="s">
        <v>224</v>
      </c>
      <c r="CQ34" s="60" t="s">
        <v>224</v>
      </c>
      <c r="CR34" s="60" t="s">
        <v>224</v>
      </c>
      <c r="CS34" s="60" t="s">
        <v>224</v>
      </c>
      <c r="CT34" s="60" t="s">
        <v>224</v>
      </c>
      <c r="CU34" s="60" t="s">
        <v>224</v>
      </c>
      <c r="CV34" s="60" t="s">
        <v>224</v>
      </c>
      <c r="CW34" s="60" t="s">
        <v>224</v>
      </c>
      <c r="CX34" s="60" t="s">
        <v>224</v>
      </c>
      <c r="CY34" s="60" t="s">
        <v>373</v>
      </c>
      <c r="CZ34" s="60" t="s">
        <v>224</v>
      </c>
      <c r="DA34" s="60" t="s">
        <v>224</v>
      </c>
      <c r="DB34" s="60" t="s">
        <v>224</v>
      </c>
      <c r="DC34" s="60" t="s">
        <v>224</v>
      </c>
      <c r="DD34" s="60" t="s">
        <v>224</v>
      </c>
      <c r="DE34" s="60" t="s">
        <v>224</v>
      </c>
      <c r="DF34" s="60" t="s">
        <v>224</v>
      </c>
      <c r="DG34" s="60" t="s">
        <v>293</v>
      </c>
      <c r="DH34" s="60" t="s">
        <v>462</v>
      </c>
      <c r="DI34" s="60" t="s">
        <v>224</v>
      </c>
      <c r="DJ34" s="60" t="s">
        <v>224</v>
      </c>
      <c r="DK34" s="60" t="s">
        <v>224</v>
      </c>
      <c r="DL34" s="60" t="s">
        <v>224</v>
      </c>
      <c r="DM34" s="60" t="s">
        <v>224</v>
      </c>
      <c r="DN34" s="60" t="s">
        <v>236</v>
      </c>
      <c r="DO34" s="60" t="s">
        <v>237</v>
      </c>
      <c r="DP34" s="60" t="s">
        <v>238</v>
      </c>
      <c r="DQ34" s="60" t="s">
        <v>239</v>
      </c>
      <c r="DR34" s="60" t="s">
        <v>224</v>
      </c>
      <c r="DS34" s="60" t="s">
        <v>504</v>
      </c>
      <c r="DT34" s="60" t="s">
        <v>283</v>
      </c>
      <c r="DU34" s="60" t="s">
        <v>224</v>
      </c>
      <c r="DV34" s="60" t="s">
        <v>224</v>
      </c>
    </row>
    <row r="35" spans="1:126" s="60" customFormat="1" x14ac:dyDescent="0.25">
      <c r="A35" s="60" t="s">
        <v>208</v>
      </c>
      <c r="B35" s="60" t="s">
        <v>509</v>
      </c>
      <c r="C35" s="60" t="s">
        <v>210</v>
      </c>
      <c r="D35" s="60" t="s">
        <v>211</v>
      </c>
      <c r="E35" s="60" t="s">
        <v>212</v>
      </c>
      <c r="F35" s="60" t="s">
        <v>213</v>
      </c>
      <c r="G35" s="60" t="s">
        <v>214</v>
      </c>
      <c r="H35" s="60" t="s">
        <v>215</v>
      </c>
      <c r="I35" s="112" t="s">
        <v>510</v>
      </c>
      <c r="J35" s="60" t="s">
        <v>511</v>
      </c>
      <c r="K35" s="116">
        <v>0.63888888888888895</v>
      </c>
      <c r="L35" s="63">
        <f t="shared" ref="L35:L36" si="48">K35</f>
        <v>0.63888888888888895</v>
      </c>
      <c r="M35" s="60" t="s">
        <v>218</v>
      </c>
      <c r="N35" s="117" t="s">
        <v>512</v>
      </c>
      <c r="O35" s="80">
        <v>0.7</v>
      </c>
      <c r="P35" s="65">
        <v>11504.1550569025</v>
      </c>
      <c r="Q35" s="66">
        <f t="shared" si="4"/>
        <v>11504.855056902501</v>
      </c>
      <c r="R35" s="77">
        <f t="shared" ref="R35:R36" si="49">O35</f>
        <v>0.7</v>
      </c>
      <c r="S35" s="68"/>
      <c r="T35" s="67">
        <f t="shared" ref="T35:T36" si="50">Q35</f>
        <v>11504.855056902501</v>
      </c>
      <c r="U35" s="66">
        <v>0.722459350727225</v>
      </c>
      <c r="V35" s="77">
        <f t="shared" ref="V35:V36" si="51">U35</f>
        <v>0.722459350727225</v>
      </c>
      <c r="W35" s="69">
        <v>917</v>
      </c>
      <c r="X35" s="67">
        <f t="shared" ref="X35:X36" si="52">W35</f>
        <v>917</v>
      </c>
      <c r="Y35" s="70">
        <v>100</v>
      </c>
      <c r="Z35" s="74">
        <f t="shared" si="8"/>
        <v>917</v>
      </c>
      <c r="AA35" s="74">
        <f t="shared" si="9"/>
        <v>0</v>
      </c>
      <c r="AB35" s="72">
        <f t="shared" ref="AB35:AC36" si="53">Z35</f>
        <v>917</v>
      </c>
      <c r="AC35" s="72">
        <f t="shared" si="53"/>
        <v>0</v>
      </c>
      <c r="AD35" s="118">
        <v>266.86632618033821</v>
      </c>
      <c r="AE35" s="79">
        <v>6.0844013384169857</v>
      </c>
      <c r="AF35" s="74"/>
      <c r="AG35" s="69">
        <f t="shared" si="0"/>
        <v>272.95072751875517</v>
      </c>
      <c r="AH35" s="79">
        <v>0.90882226975960723</v>
      </c>
      <c r="AI35" s="74"/>
      <c r="AJ35" s="79">
        <v>4.2441574982429668E-2</v>
      </c>
      <c r="AK35" s="74"/>
      <c r="AL35" s="120">
        <f t="shared" si="11"/>
        <v>0.95126384474203685</v>
      </c>
      <c r="AM35" s="121">
        <v>2.7650708912605295</v>
      </c>
      <c r="AN35" s="122"/>
      <c r="AO35" s="67">
        <f>AD35</f>
        <v>266.86632618033821</v>
      </c>
      <c r="AP35" s="77">
        <f t="shared" ref="AP35:AP36" si="54">AE35</f>
        <v>6.0844013384169857</v>
      </c>
      <c r="AQ35" s="67">
        <f>AG35</f>
        <v>272.95072751875517</v>
      </c>
      <c r="AR35" s="77">
        <f>AH35</f>
        <v>0.90882226975960723</v>
      </c>
      <c r="AS35" s="77"/>
      <c r="AT35" s="77">
        <f t="shared" ref="AT35:AT36" si="55">AJ35</f>
        <v>4.2441574982429668E-2</v>
      </c>
      <c r="AU35" s="77">
        <f>AL35</f>
        <v>0.95126384474203685</v>
      </c>
      <c r="AV35" s="77">
        <f>AM35</f>
        <v>2.7650708912605295</v>
      </c>
      <c r="AW35" s="77"/>
      <c r="AX35" s="73">
        <v>10.5</v>
      </c>
      <c r="AY35" s="74"/>
      <c r="AZ35" s="73">
        <v>14.3</v>
      </c>
      <c r="BA35" s="74"/>
      <c r="BB35" s="78">
        <v>112</v>
      </c>
      <c r="BC35" s="74" t="s">
        <v>221</v>
      </c>
      <c r="BD35" s="79">
        <v>3.70910877530339</v>
      </c>
      <c r="BE35" s="67">
        <f t="shared" ref="BE35:BE36" si="56">AX35</f>
        <v>10.5</v>
      </c>
      <c r="BF35" s="67">
        <f t="shared" ref="BF35:BF36" si="57">AZ35</f>
        <v>14.3</v>
      </c>
      <c r="BG35" s="67">
        <f t="shared" ref="BG35:BG36" si="58">BB35</f>
        <v>112</v>
      </c>
      <c r="BH35" s="77">
        <f t="shared" ref="BH35:BH36" si="59">BD35</f>
        <v>3.70910877530339</v>
      </c>
      <c r="BI35" s="60" t="s">
        <v>513</v>
      </c>
      <c r="BJ35" s="60" t="s">
        <v>224</v>
      </c>
      <c r="BK35" s="60" t="s">
        <v>514</v>
      </c>
      <c r="BL35" s="60" t="s">
        <v>224</v>
      </c>
      <c r="BM35" s="60" t="s">
        <v>224</v>
      </c>
      <c r="BN35" s="60" t="s">
        <v>224</v>
      </c>
      <c r="BO35" s="60" t="s">
        <v>224</v>
      </c>
      <c r="BP35" s="60" t="s">
        <v>391</v>
      </c>
      <c r="BQ35" s="60" t="s">
        <v>224</v>
      </c>
      <c r="BR35" s="60" t="s">
        <v>441</v>
      </c>
      <c r="BS35" s="60" t="s">
        <v>224</v>
      </c>
      <c r="BT35" s="60" t="s">
        <v>224</v>
      </c>
      <c r="BU35" s="60" t="s">
        <v>481</v>
      </c>
      <c r="BV35" s="60" t="s">
        <v>224</v>
      </c>
      <c r="BW35" s="60" t="s">
        <v>252</v>
      </c>
      <c r="BX35" s="60" t="s">
        <v>224</v>
      </c>
      <c r="BY35" s="60" t="s">
        <v>224</v>
      </c>
      <c r="BZ35" s="60" t="s">
        <v>515</v>
      </c>
      <c r="CA35" s="60" t="s">
        <v>503</v>
      </c>
      <c r="CB35" s="60" t="s">
        <v>415</v>
      </c>
      <c r="CC35" s="60" t="s">
        <v>224</v>
      </c>
      <c r="CD35" s="60" t="s">
        <v>224</v>
      </c>
      <c r="CE35" s="60" t="s">
        <v>224</v>
      </c>
      <c r="CF35" s="60" t="s">
        <v>224</v>
      </c>
      <c r="CG35" s="60" t="s">
        <v>224</v>
      </c>
      <c r="CH35" s="60" t="s">
        <v>224</v>
      </c>
      <c r="CI35" s="60" t="s">
        <v>224</v>
      </c>
      <c r="CJ35" s="60" t="s">
        <v>224</v>
      </c>
      <c r="CK35" s="60" t="s">
        <v>224</v>
      </c>
      <c r="CL35" s="60" t="s">
        <v>224</v>
      </c>
      <c r="CM35" s="60" t="s">
        <v>224</v>
      </c>
      <c r="CN35" s="60" t="s">
        <v>224</v>
      </c>
      <c r="CO35" s="60" t="s">
        <v>224</v>
      </c>
      <c r="CP35" s="60" t="s">
        <v>224</v>
      </c>
      <c r="CQ35" s="60" t="s">
        <v>224</v>
      </c>
      <c r="CR35" s="60" t="s">
        <v>224</v>
      </c>
      <c r="CS35" s="60" t="s">
        <v>224</v>
      </c>
      <c r="CT35" s="60" t="s">
        <v>224</v>
      </c>
      <c r="CU35" s="60" t="s">
        <v>224</v>
      </c>
      <c r="CV35" s="60" t="s">
        <v>224</v>
      </c>
      <c r="CW35" s="60" t="s">
        <v>224</v>
      </c>
      <c r="CX35" s="60" t="s">
        <v>224</v>
      </c>
      <c r="CY35" s="60" t="s">
        <v>233</v>
      </c>
      <c r="CZ35" s="60" t="s">
        <v>224</v>
      </c>
      <c r="DA35" s="60" t="s">
        <v>224</v>
      </c>
      <c r="DB35" s="60" t="s">
        <v>224</v>
      </c>
      <c r="DC35" s="60" t="s">
        <v>224</v>
      </c>
      <c r="DD35" s="60" t="s">
        <v>224</v>
      </c>
      <c r="DE35" s="60" t="s">
        <v>224</v>
      </c>
      <c r="DF35" s="60" t="s">
        <v>224</v>
      </c>
      <c r="DG35" s="60" t="s">
        <v>234</v>
      </c>
      <c r="DH35" s="60" t="s">
        <v>252</v>
      </c>
      <c r="DI35" s="60" t="s">
        <v>224</v>
      </c>
      <c r="DJ35" s="60" t="s">
        <v>224</v>
      </c>
      <c r="DK35" s="60" t="s">
        <v>224</v>
      </c>
      <c r="DL35" s="60" t="s">
        <v>224</v>
      </c>
      <c r="DM35" s="60" t="s">
        <v>224</v>
      </c>
      <c r="DN35" s="60" t="s">
        <v>473</v>
      </c>
      <c r="DO35" s="60" t="s">
        <v>237</v>
      </c>
      <c r="DP35" s="60" t="s">
        <v>238</v>
      </c>
      <c r="DQ35" s="60" t="s">
        <v>239</v>
      </c>
      <c r="DR35" s="60" t="s">
        <v>224</v>
      </c>
      <c r="DS35" s="60" t="s">
        <v>224</v>
      </c>
      <c r="DT35" s="60" t="s">
        <v>224</v>
      </c>
      <c r="DU35" s="60" t="s">
        <v>224</v>
      </c>
      <c r="DV35" s="60" t="s">
        <v>224</v>
      </c>
    </row>
    <row r="36" spans="1:126" s="60" customFormat="1" x14ac:dyDescent="0.25">
      <c r="A36" s="60" t="s">
        <v>208</v>
      </c>
      <c r="B36" s="60" t="s">
        <v>516</v>
      </c>
      <c r="C36" s="60" t="s">
        <v>210</v>
      </c>
      <c r="D36" s="60" t="s">
        <v>211</v>
      </c>
      <c r="E36" s="60" t="s">
        <v>212</v>
      </c>
      <c r="F36" s="60" t="s">
        <v>213</v>
      </c>
      <c r="G36" s="60" t="s">
        <v>214</v>
      </c>
      <c r="H36" s="60" t="s">
        <v>215</v>
      </c>
      <c r="I36" s="112" t="s">
        <v>517</v>
      </c>
      <c r="J36" s="60" t="s">
        <v>518</v>
      </c>
      <c r="K36" s="116">
        <v>0.57638888888888895</v>
      </c>
      <c r="L36" s="63">
        <f t="shared" si="48"/>
        <v>0.57638888888888895</v>
      </c>
      <c r="M36" s="60" t="s">
        <v>218</v>
      </c>
      <c r="N36" s="117" t="s">
        <v>519</v>
      </c>
      <c r="O36" s="80">
        <v>0.7</v>
      </c>
      <c r="P36" s="65">
        <v>13498.356475035134</v>
      </c>
      <c r="Q36" s="66">
        <f t="shared" si="4"/>
        <v>13499.056475035135</v>
      </c>
      <c r="R36" s="77">
        <f t="shared" si="49"/>
        <v>0.7</v>
      </c>
      <c r="S36" s="68"/>
      <c r="T36" s="67">
        <f t="shared" si="50"/>
        <v>13499.056475035135</v>
      </c>
      <c r="U36" s="66">
        <v>0.71334791224549299</v>
      </c>
      <c r="V36" s="77">
        <f t="shared" si="51"/>
        <v>0.71334791224549299</v>
      </c>
      <c r="W36" s="69">
        <v>962</v>
      </c>
      <c r="X36" s="67">
        <f t="shared" si="52"/>
        <v>962</v>
      </c>
      <c r="Y36" s="70">
        <v>100</v>
      </c>
      <c r="Z36" s="74">
        <f t="shared" si="8"/>
        <v>962</v>
      </c>
      <c r="AA36" s="74">
        <f t="shared" si="9"/>
        <v>0</v>
      </c>
      <c r="AB36" s="72">
        <f t="shared" si="53"/>
        <v>962</v>
      </c>
      <c r="AC36" s="72">
        <f t="shared" si="53"/>
        <v>0</v>
      </c>
      <c r="AD36" s="118">
        <v>315.78826917752127</v>
      </c>
      <c r="AE36" s="130">
        <v>5.2517538409983313</v>
      </c>
      <c r="AF36" s="74"/>
      <c r="AG36" s="69">
        <f t="shared" si="0"/>
        <v>321.04002301851961</v>
      </c>
      <c r="AH36" s="79">
        <v>1.1211905158378832</v>
      </c>
      <c r="AI36" s="74"/>
      <c r="AJ36" s="79">
        <v>2.9978748966133423E-2</v>
      </c>
      <c r="AK36" s="74"/>
      <c r="AL36" s="120">
        <f t="shared" si="11"/>
        <v>1.1511692648040166</v>
      </c>
      <c r="AM36" s="121">
        <v>4.3156429652042361</v>
      </c>
      <c r="AN36" s="122"/>
      <c r="AO36" s="67">
        <f>AD36</f>
        <v>315.78826917752127</v>
      </c>
      <c r="AP36" s="77">
        <f t="shared" si="54"/>
        <v>5.2517538409983313</v>
      </c>
      <c r="AQ36" s="67">
        <f>AG36</f>
        <v>321.04002301851961</v>
      </c>
      <c r="AR36" s="77">
        <f>AH36</f>
        <v>1.1211905158378832</v>
      </c>
      <c r="AS36" s="77"/>
      <c r="AT36" s="77">
        <f t="shared" si="55"/>
        <v>2.9978748966133423E-2</v>
      </c>
      <c r="AU36" s="77">
        <f>AL36</f>
        <v>1.1511692648040166</v>
      </c>
      <c r="AV36" s="77">
        <f>AM36</f>
        <v>4.3156429652042361</v>
      </c>
      <c r="AW36" s="77"/>
      <c r="AX36" s="73">
        <v>9.23</v>
      </c>
      <c r="AY36" s="74"/>
      <c r="AZ36" s="73">
        <v>16.399999999999999</v>
      </c>
      <c r="BA36" s="74"/>
      <c r="BB36" s="78">
        <v>118</v>
      </c>
      <c r="BC36" s="74" t="s">
        <v>221</v>
      </c>
      <c r="BD36" s="79">
        <v>3.3624243567333099</v>
      </c>
      <c r="BE36" s="77">
        <f t="shared" si="56"/>
        <v>9.23</v>
      </c>
      <c r="BF36" s="67">
        <f t="shared" si="57"/>
        <v>16.399999999999999</v>
      </c>
      <c r="BG36" s="67">
        <f t="shared" si="58"/>
        <v>118</v>
      </c>
      <c r="BH36" s="77">
        <f t="shared" si="59"/>
        <v>3.3624243567333099</v>
      </c>
      <c r="BI36" s="60" t="s">
        <v>520</v>
      </c>
      <c r="BJ36" s="60" t="s">
        <v>224</v>
      </c>
      <c r="BK36" s="60" t="s">
        <v>521</v>
      </c>
      <c r="BL36" s="60" t="s">
        <v>224</v>
      </c>
      <c r="BM36" s="60" t="s">
        <v>224</v>
      </c>
      <c r="BN36" s="60" t="s">
        <v>224</v>
      </c>
      <c r="BO36" s="60" t="s">
        <v>224</v>
      </c>
      <c r="BP36" s="60" t="s">
        <v>325</v>
      </c>
      <c r="BQ36" s="60" t="s">
        <v>224</v>
      </c>
      <c r="BR36" s="60" t="s">
        <v>522</v>
      </c>
      <c r="BS36" s="60" t="s">
        <v>224</v>
      </c>
      <c r="BT36" s="60" t="s">
        <v>224</v>
      </c>
      <c r="BU36" s="60" t="s">
        <v>224</v>
      </c>
      <c r="BV36" s="60" t="s">
        <v>224</v>
      </c>
      <c r="BW36" s="60" t="s">
        <v>252</v>
      </c>
      <c r="BX36" s="60" t="s">
        <v>224</v>
      </c>
      <c r="BY36" s="60" t="s">
        <v>224</v>
      </c>
      <c r="BZ36" s="60" t="s">
        <v>523</v>
      </c>
      <c r="CA36" s="60" t="s">
        <v>479</v>
      </c>
      <c r="CB36" s="60" t="s">
        <v>416</v>
      </c>
      <c r="CC36" s="60" t="s">
        <v>224</v>
      </c>
      <c r="CD36" s="60" t="s">
        <v>224</v>
      </c>
      <c r="CE36" s="60" t="s">
        <v>224</v>
      </c>
      <c r="CF36" s="60" t="s">
        <v>224</v>
      </c>
      <c r="CG36" s="60" t="s">
        <v>224</v>
      </c>
      <c r="CH36" s="60" t="s">
        <v>224</v>
      </c>
      <c r="CI36" s="60" t="s">
        <v>224</v>
      </c>
      <c r="CJ36" s="60" t="s">
        <v>224</v>
      </c>
      <c r="CK36" s="60" t="s">
        <v>224</v>
      </c>
      <c r="CL36" s="60" t="s">
        <v>224</v>
      </c>
      <c r="CM36" s="60" t="s">
        <v>224</v>
      </c>
      <c r="CN36" s="60" t="s">
        <v>224</v>
      </c>
      <c r="CO36" s="60" t="s">
        <v>224</v>
      </c>
      <c r="CP36" s="60" t="s">
        <v>224</v>
      </c>
      <c r="CQ36" s="60" t="s">
        <v>224</v>
      </c>
      <c r="CR36" s="60" t="s">
        <v>224</v>
      </c>
      <c r="CS36" s="60" t="s">
        <v>224</v>
      </c>
      <c r="CT36" s="60" t="s">
        <v>224</v>
      </c>
      <c r="CU36" s="60" t="s">
        <v>224</v>
      </c>
      <c r="CV36" s="60" t="s">
        <v>224</v>
      </c>
      <c r="CW36" s="60" t="s">
        <v>224</v>
      </c>
      <c r="CX36" s="60" t="s">
        <v>224</v>
      </c>
      <c r="CY36" s="60" t="s">
        <v>367</v>
      </c>
      <c r="CZ36" s="60" t="s">
        <v>224</v>
      </c>
      <c r="DA36" s="60" t="s">
        <v>224</v>
      </c>
      <c r="DB36" s="60" t="s">
        <v>224</v>
      </c>
      <c r="DC36" s="60" t="s">
        <v>224</v>
      </c>
      <c r="DD36" s="60" t="s">
        <v>224</v>
      </c>
      <c r="DE36" s="60" t="s">
        <v>224</v>
      </c>
      <c r="DF36" s="60" t="s">
        <v>224</v>
      </c>
      <c r="DG36" s="60" t="s">
        <v>234</v>
      </c>
      <c r="DH36" s="60" t="s">
        <v>462</v>
      </c>
      <c r="DI36" s="60" t="s">
        <v>224</v>
      </c>
      <c r="DJ36" s="60" t="s">
        <v>224</v>
      </c>
      <c r="DK36" s="60" t="s">
        <v>224</v>
      </c>
      <c r="DL36" s="60" t="s">
        <v>224</v>
      </c>
      <c r="DM36" s="60" t="s">
        <v>224</v>
      </c>
      <c r="DN36" s="60" t="s">
        <v>524</v>
      </c>
      <c r="DO36" s="60" t="s">
        <v>237</v>
      </c>
      <c r="DP36" s="60" t="s">
        <v>238</v>
      </c>
      <c r="DQ36" s="60" t="s">
        <v>239</v>
      </c>
      <c r="DR36" s="60" t="s">
        <v>224</v>
      </c>
      <c r="DS36" s="60" t="s">
        <v>224</v>
      </c>
      <c r="DT36" s="60" t="s">
        <v>224</v>
      </c>
      <c r="DU36" s="60" t="s">
        <v>224</v>
      </c>
      <c r="DV36" s="60" t="s">
        <v>224</v>
      </c>
    </row>
    <row r="37" spans="1:126" s="103" customFormat="1" x14ac:dyDescent="0.25">
      <c r="A37" s="103" t="s">
        <v>208</v>
      </c>
      <c r="B37" s="103" t="s">
        <v>525</v>
      </c>
      <c r="C37" s="103" t="s">
        <v>210</v>
      </c>
      <c r="D37" s="103" t="s">
        <v>211</v>
      </c>
      <c r="E37" s="103" t="s">
        <v>212</v>
      </c>
      <c r="F37" s="103" t="s">
        <v>273</v>
      </c>
      <c r="G37" s="103" t="s">
        <v>214</v>
      </c>
      <c r="H37" s="103" t="s">
        <v>215</v>
      </c>
      <c r="I37" s="131" t="s">
        <v>526</v>
      </c>
      <c r="J37" s="103" t="s">
        <v>420</v>
      </c>
      <c r="K37" s="125">
        <v>0.69444444444444453</v>
      </c>
      <c r="L37" s="87" t="s">
        <v>224</v>
      </c>
      <c r="M37" s="103" t="s">
        <v>361</v>
      </c>
      <c r="N37" s="126" t="s">
        <v>527</v>
      </c>
      <c r="O37" s="132">
        <v>236.44793563500068</v>
      </c>
      <c r="P37" s="132">
        <v>2705.5783540901703</v>
      </c>
      <c r="Q37" s="133">
        <f t="shared" si="4"/>
        <v>2942.026289725171</v>
      </c>
      <c r="R37" s="91" t="s">
        <v>224</v>
      </c>
      <c r="S37" s="92"/>
      <c r="T37" s="91" t="s">
        <v>224</v>
      </c>
      <c r="U37" s="133">
        <v>236.38113134725899</v>
      </c>
      <c r="V37" s="91" t="s">
        <v>224</v>
      </c>
      <c r="W37" s="134">
        <v>55</v>
      </c>
      <c r="X37" s="135" t="s">
        <v>224</v>
      </c>
      <c r="Y37" s="95">
        <v>99</v>
      </c>
      <c r="Z37" s="136">
        <f t="shared" si="8"/>
        <v>54.45</v>
      </c>
      <c r="AA37" s="136">
        <f t="shared" si="9"/>
        <v>0.54999999999999716</v>
      </c>
      <c r="AB37" s="137" t="s">
        <v>224</v>
      </c>
      <c r="AC37" s="137" t="s">
        <v>224</v>
      </c>
      <c r="AD37" s="138">
        <v>13.975526725036802</v>
      </c>
      <c r="AE37" s="139">
        <v>1.5313931896262853</v>
      </c>
      <c r="AF37" s="16"/>
      <c r="AG37" s="136">
        <f t="shared" si="0"/>
        <v>15.506919914663088</v>
      </c>
      <c r="AH37" s="139">
        <v>0.15257823164985085</v>
      </c>
      <c r="AI37" s="16"/>
      <c r="AJ37" s="139">
        <v>2.8373629173151095E-2</v>
      </c>
      <c r="AK37" s="16"/>
      <c r="AL37" s="140">
        <f t="shared" si="11"/>
        <v>0.18095186082300194</v>
      </c>
      <c r="AM37" s="121">
        <v>0.20996553545372348</v>
      </c>
      <c r="AN37" s="122"/>
      <c r="AO37" s="97" t="s">
        <v>224</v>
      </c>
      <c r="AP37" s="100" t="s">
        <v>224</v>
      </c>
      <c r="AQ37" s="100" t="s">
        <v>224</v>
      </c>
      <c r="AR37" s="100" t="s">
        <v>224</v>
      </c>
      <c r="AS37" s="100"/>
      <c r="AT37" s="100" t="s">
        <v>224</v>
      </c>
      <c r="AU37" s="100" t="s">
        <v>224</v>
      </c>
      <c r="AV37" s="100" t="s">
        <v>224</v>
      </c>
      <c r="AW37" s="100"/>
      <c r="AX37" s="98">
        <v>14.3</v>
      </c>
      <c r="AY37" s="16"/>
      <c r="AZ37" s="98">
        <v>15.9</v>
      </c>
      <c r="BA37" s="16"/>
      <c r="BB37" s="101">
        <v>177</v>
      </c>
      <c r="BC37" s="16" t="s">
        <v>221</v>
      </c>
      <c r="BD37" s="139">
        <v>3.5784732348252599</v>
      </c>
      <c r="BE37" s="100" t="s">
        <v>224</v>
      </c>
      <c r="BF37" s="100" t="s">
        <v>224</v>
      </c>
      <c r="BG37" s="100" t="s">
        <v>224</v>
      </c>
      <c r="BH37" s="100" t="s">
        <v>224</v>
      </c>
      <c r="BI37" s="103" t="s">
        <v>528</v>
      </c>
      <c r="BJ37" s="103" t="s">
        <v>224</v>
      </c>
      <c r="BK37" s="103" t="s">
        <v>529</v>
      </c>
      <c r="BL37" s="103" t="s">
        <v>224</v>
      </c>
      <c r="BM37" s="103" t="s">
        <v>224</v>
      </c>
      <c r="BN37" s="103" t="s">
        <v>224</v>
      </c>
      <c r="BO37" s="103" t="s">
        <v>224</v>
      </c>
      <c r="BP37" s="103" t="s">
        <v>530</v>
      </c>
      <c r="BQ37" s="103" t="s">
        <v>224</v>
      </c>
      <c r="BR37" s="103" t="s">
        <v>522</v>
      </c>
      <c r="BS37" s="103" t="s">
        <v>224</v>
      </c>
      <c r="BT37" s="103" t="s">
        <v>224</v>
      </c>
      <c r="BU37" s="103" t="s">
        <v>224</v>
      </c>
      <c r="BV37" s="103" t="s">
        <v>224</v>
      </c>
      <c r="BW37" s="103" t="s">
        <v>252</v>
      </c>
      <c r="BX37" s="103" t="s">
        <v>224</v>
      </c>
      <c r="BY37" s="103" t="s">
        <v>224</v>
      </c>
      <c r="BZ37" s="103" t="s">
        <v>531</v>
      </c>
      <c r="CA37" s="103" t="s">
        <v>325</v>
      </c>
      <c r="CB37" s="103" t="s">
        <v>269</v>
      </c>
      <c r="CC37" s="103" t="s">
        <v>224</v>
      </c>
      <c r="CD37" s="103" t="s">
        <v>224</v>
      </c>
      <c r="CE37" s="103" t="s">
        <v>224</v>
      </c>
      <c r="CF37" s="103" t="s">
        <v>224</v>
      </c>
      <c r="CG37" s="103" t="s">
        <v>224</v>
      </c>
      <c r="CH37" s="103" t="s">
        <v>224</v>
      </c>
      <c r="CI37" s="103" t="s">
        <v>224</v>
      </c>
      <c r="CJ37" s="103" t="s">
        <v>224</v>
      </c>
      <c r="CK37" s="103" t="s">
        <v>224</v>
      </c>
      <c r="CL37" s="103" t="s">
        <v>224</v>
      </c>
      <c r="CM37" s="103" t="s">
        <v>224</v>
      </c>
      <c r="CN37" s="103" t="s">
        <v>224</v>
      </c>
      <c r="CO37" s="103" t="s">
        <v>224</v>
      </c>
      <c r="CP37" s="103" t="s">
        <v>224</v>
      </c>
      <c r="CQ37" s="103" t="s">
        <v>224</v>
      </c>
      <c r="CR37" s="103" t="s">
        <v>224</v>
      </c>
      <c r="CS37" s="103" t="s">
        <v>224</v>
      </c>
      <c r="CT37" s="103" t="s">
        <v>224</v>
      </c>
      <c r="CU37" s="103" t="s">
        <v>224</v>
      </c>
      <c r="CV37" s="103" t="s">
        <v>224</v>
      </c>
      <c r="CW37" s="103" t="s">
        <v>224</v>
      </c>
      <c r="CX37" s="103" t="s">
        <v>224</v>
      </c>
      <c r="CY37" s="103" t="s">
        <v>417</v>
      </c>
      <c r="CZ37" s="103" t="s">
        <v>224</v>
      </c>
      <c r="DA37" s="103" t="s">
        <v>224</v>
      </c>
      <c r="DB37" s="103" t="s">
        <v>224</v>
      </c>
      <c r="DC37" s="103" t="s">
        <v>224</v>
      </c>
      <c r="DD37" s="103" t="s">
        <v>224</v>
      </c>
      <c r="DE37" s="103" t="s">
        <v>224</v>
      </c>
      <c r="DF37" s="103" t="s">
        <v>224</v>
      </c>
      <c r="DG37" s="103" t="s">
        <v>234</v>
      </c>
      <c r="DH37" s="103" t="s">
        <v>224</v>
      </c>
      <c r="DI37" s="103" t="s">
        <v>224</v>
      </c>
      <c r="DJ37" s="103" t="s">
        <v>224</v>
      </c>
      <c r="DK37" s="103" t="s">
        <v>224</v>
      </c>
      <c r="DL37" s="103" t="s">
        <v>224</v>
      </c>
      <c r="DM37" s="103" t="s">
        <v>224</v>
      </c>
      <c r="DN37" s="103" t="s">
        <v>473</v>
      </c>
      <c r="DO37" s="103" t="s">
        <v>237</v>
      </c>
      <c r="DP37" s="103" t="s">
        <v>238</v>
      </c>
      <c r="DQ37" s="103" t="s">
        <v>239</v>
      </c>
      <c r="DR37" s="103" t="s">
        <v>224</v>
      </c>
      <c r="DS37" s="103" t="s">
        <v>224</v>
      </c>
      <c r="DT37" s="103" t="s">
        <v>283</v>
      </c>
      <c r="DU37" s="103" t="s">
        <v>224</v>
      </c>
      <c r="DV37" s="103" t="s">
        <v>224</v>
      </c>
    </row>
    <row r="38" spans="1:126" s="60" customFormat="1" x14ac:dyDescent="0.25">
      <c r="A38" s="60" t="s">
        <v>284</v>
      </c>
      <c r="B38" s="60" t="s">
        <v>532</v>
      </c>
      <c r="C38" s="60" t="s">
        <v>210</v>
      </c>
      <c r="D38" s="60" t="s">
        <v>286</v>
      </c>
      <c r="E38" s="60" t="s">
        <v>287</v>
      </c>
      <c r="F38" s="60" t="s">
        <v>273</v>
      </c>
      <c r="G38" s="60" t="s">
        <v>214</v>
      </c>
      <c r="H38" s="60" t="s">
        <v>215</v>
      </c>
      <c r="I38" s="112" t="s">
        <v>526</v>
      </c>
      <c r="J38" s="60" t="s">
        <v>533</v>
      </c>
      <c r="K38" s="116">
        <v>0.69513888888888886</v>
      </c>
      <c r="L38" s="63">
        <f>AVERAGE(K37:K38)</f>
        <v>0.6947916666666667</v>
      </c>
      <c r="M38" s="60" t="s">
        <v>361</v>
      </c>
      <c r="N38" s="117" t="s">
        <v>534</v>
      </c>
      <c r="O38" s="65">
        <v>236.43972919850074</v>
      </c>
      <c r="P38" s="65">
        <v>2705.568890865984</v>
      </c>
      <c r="Q38" s="66">
        <f t="shared" si="4"/>
        <v>2942.0086200644846</v>
      </c>
      <c r="R38" s="67">
        <f>AVERAGE(O37:O38)</f>
        <v>236.44383241675069</v>
      </c>
      <c r="S38" s="68"/>
      <c r="T38" s="67">
        <f>AVERAGE(Q37:Q38)</f>
        <v>2942.017454894828</v>
      </c>
      <c r="U38" s="66">
        <v>236.38113134725899</v>
      </c>
      <c r="V38" s="67">
        <f>AVERAGE(U37:U38)</f>
        <v>236.38113134725899</v>
      </c>
      <c r="W38" s="69">
        <v>53</v>
      </c>
      <c r="X38" s="67">
        <f>AVERAGE(W37:W38)</f>
        <v>54</v>
      </c>
      <c r="Y38" s="70">
        <v>100</v>
      </c>
      <c r="Z38" s="74">
        <f t="shared" si="8"/>
        <v>53</v>
      </c>
      <c r="AA38" s="74">
        <f t="shared" si="9"/>
        <v>0</v>
      </c>
      <c r="AB38" s="77">
        <f>AVERAGE(Z37:Z38)</f>
        <v>53.725000000000001</v>
      </c>
      <c r="AC38" s="77">
        <f>AVERAGE(AA37:AA38)</f>
        <v>0.27499999999999858</v>
      </c>
      <c r="AD38" s="119">
        <v>14.53936610527769</v>
      </c>
      <c r="AE38" s="79">
        <v>1.7664127848189124</v>
      </c>
      <c r="AF38" s="74"/>
      <c r="AG38" s="81">
        <f t="shared" si="0"/>
        <v>16.305778890096601</v>
      </c>
      <c r="AH38" s="79">
        <v>0.13543656547647154</v>
      </c>
      <c r="AI38" s="74"/>
      <c r="AJ38" s="79">
        <v>2.9997579447531748E-2</v>
      </c>
      <c r="AK38" s="74"/>
      <c r="AL38" s="120">
        <f t="shared" si="11"/>
        <v>0.1654341449240033</v>
      </c>
      <c r="AM38" s="121">
        <v>0.20379425113464447</v>
      </c>
      <c r="AN38" s="122"/>
      <c r="AO38" s="67">
        <f>AVERAGE(AD37:AD38)</f>
        <v>14.257446415157247</v>
      </c>
      <c r="AP38" s="77">
        <f>AVERAGE(AE37:AE38)</f>
        <v>1.6489029872225989</v>
      </c>
      <c r="AQ38" s="67">
        <f>AVERAGE(AG37:AG38)</f>
        <v>15.906349402379846</v>
      </c>
      <c r="AR38" s="77">
        <f>AVERAGE(AH37:AH38)</f>
        <v>0.14400739856316119</v>
      </c>
      <c r="AS38" s="77"/>
      <c r="AT38" s="77">
        <f>AVERAGE(AJ37:AJ38)</f>
        <v>2.9185604310341423E-2</v>
      </c>
      <c r="AU38" s="77">
        <f>AVERAGE(AL37:AL38)</f>
        <v>0.17319300287350262</v>
      </c>
      <c r="AV38" s="77">
        <f>AVERAGE(AM37:AM38)</f>
        <v>0.20687989329418399</v>
      </c>
      <c r="AW38" s="77"/>
      <c r="AX38" s="73">
        <v>21.9</v>
      </c>
      <c r="AY38" s="74"/>
      <c r="AZ38" s="73">
        <v>15.8</v>
      </c>
      <c r="BA38" s="74"/>
      <c r="BB38" s="78">
        <v>166</v>
      </c>
      <c r="BC38" s="74" t="s">
        <v>221</v>
      </c>
      <c r="BD38" s="79">
        <v>3.6414034800008901</v>
      </c>
      <c r="BE38" s="67">
        <f>AVERAGE(AX37:AX38)</f>
        <v>18.100000000000001</v>
      </c>
      <c r="BF38" s="67">
        <f>AVERAGE(AZ37:AZ38)</f>
        <v>15.850000000000001</v>
      </c>
      <c r="BG38" s="67">
        <f>AVERAGE(BB37:BB38)</f>
        <v>171.5</v>
      </c>
      <c r="BH38" s="77">
        <f>AVERAGE(BD37:BD38)</f>
        <v>3.6099383574130748</v>
      </c>
      <c r="BI38" s="60" t="s">
        <v>224</v>
      </c>
      <c r="BJ38" s="60" t="s">
        <v>224</v>
      </c>
      <c r="BK38" s="60" t="s">
        <v>535</v>
      </c>
      <c r="BL38" s="60" t="s">
        <v>224</v>
      </c>
      <c r="BM38" s="60" t="s">
        <v>224</v>
      </c>
      <c r="BN38" s="60" t="s">
        <v>224</v>
      </c>
      <c r="BO38" s="60" t="s">
        <v>224</v>
      </c>
      <c r="BP38" s="60" t="s">
        <v>224</v>
      </c>
      <c r="BQ38" s="60" t="s">
        <v>224</v>
      </c>
      <c r="BR38" s="60" t="s">
        <v>224</v>
      </c>
      <c r="BS38" s="60" t="s">
        <v>224</v>
      </c>
      <c r="BT38" s="60" t="s">
        <v>224</v>
      </c>
      <c r="BU38" s="60" t="s">
        <v>224</v>
      </c>
      <c r="BV38" s="60" t="s">
        <v>224</v>
      </c>
      <c r="BW38" s="60" t="s">
        <v>224</v>
      </c>
      <c r="BX38" s="60" t="s">
        <v>224</v>
      </c>
      <c r="BY38" s="60" t="s">
        <v>224</v>
      </c>
      <c r="BZ38" s="60" t="s">
        <v>224</v>
      </c>
      <c r="CA38" s="60" t="s">
        <v>224</v>
      </c>
      <c r="CB38" s="60" t="s">
        <v>224</v>
      </c>
      <c r="CC38" s="60" t="s">
        <v>224</v>
      </c>
      <c r="CD38" s="60" t="s">
        <v>224</v>
      </c>
      <c r="CE38" s="60" t="s">
        <v>224</v>
      </c>
      <c r="CF38" s="60" t="s">
        <v>224</v>
      </c>
      <c r="CG38" s="60" t="s">
        <v>224</v>
      </c>
      <c r="CH38" s="60" t="s">
        <v>224</v>
      </c>
      <c r="CI38" s="60" t="s">
        <v>224</v>
      </c>
      <c r="CJ38" s="60" t="s">
        <v>224</v>
      </c>
      <c r="CK38" s="60" t="s">
        <v>224</v>
      </c>
      <c r="CL38" s="60" t="s">
        <v>224</v>
      </c>
      <c r="CM38" s="60" t="s">
        <v>224</v>
      </c>
      <c r="CN38" s="60" t="s">
        <v>224</v>
      </c>
      <c r="CO38" s="60" t="s">
        <v>224</v>
      </c>
      <c r="CP38" s="60" t="s">
        <v>224</v>
      </c>
      <c r="CQ38" s="60" t="s">
        <v>224</v>
      </c>
      <c r="CR38" s="60" t="s">
        <v>224</v>
      </c>
      <c r="CS38" s="60" t="s">
        <v>224</v>
      </c>
      <c r="CT38" s="60" t="s">
        <v>224</v>
      </c>
      <c r="CU38" s="60" t="s">
        <v>224</v>
      </c>
      <c r="CV38" s="60" t="s">
        <v>224</v>
      </c>
      <c r="CW38" s="60" t="s">
        <v>224</v>
      </c>
      <c r="CX38" s="60" t="s">
        <v>224</v>
      </c>
      <c r="CY38" s="60" t="s">
        <v>373</v>
      </c>
      <c r="CZ38" s="60" t="s">
        <v>224</v>
      </c>
      <c r="DA38" s="60" t="s">
        <v>224</v>
      </c>
      <c r="DB38" s="60" t="s">
        <v>224</v>
      </c>
      <c r="DC38" s="60" t="s">
        <v>224</v>
      </c>
      <c r="DD38" s="60" t="s">
        <v>224</v>
      </c>
      <c r="DE38" s="60" t="s">
        <v>224</v>
      </c>
      <c r="DF38" s="60" t="s">
        <v>224</v>
      </c>
      <c r="DG38" s="60" t="s">
        <v>293</v>
      </c>
      <c r="DH38" s="60" t="s">
        <v>224</v>
      </c>
      <c r="DI38" s="60" t="s">
        <v>224</v>
      </c>
      <c r="DJ38" s="60" t="s">
        <v>224</v>
      </c>
      <c r="DK38" s="60" t="s">
        <v>224</v>
      </c>
      <c r="DL38" s="60" t="s">
        <v>224</v>
      </c>
      <c r="DM38" s="60" t="s">
        <v>224</v>
      </c>
      <c r="DN38" s="60" t="s">
        <v>473</v>
      </c>
      <c r="DO38" s="60" t="s">
        <v>237</v>
      </c>
      <c r="DP38" s="60" t="s">
        <v>238</v>
      </c>
      <c r="DQ38" s="60" t="s">
        <v>239</v>
      </c>
      <c r="DR38" s="60" t="s">
        <v>224</v>
      </c>
      <c r="DS38" s="60" t="s">
        <v>224</v>
      </c>
      <c r="DT38" s="60" t="s">
        <v>283</v>
      </c>
      <c r="DU38" s="60" t="s">
        <v>224</v>
      </c>
      <c r="DV38" s="60" t="s">
        <v>224</v>
      </c>
    </row>
    <row r="39" spans="1:126" s="60" customFormat="1" x14ac:dyDescent="0.25">
      <c r="A39" s="60" t="s">
        <v>208</v>
      </c>
      <c r="B39" s="60" t="s">
        <v>536</v>
      </c>
      <c r="C39" s="60" t="s">
        <v>210</v>
      </c>
      <c r="D39" s="60" t="s">
        <v>211</v>
      </c>
      <c r="E39" s="60" t="s">
        <v>212</v>
      </c>
      <c r="F39" s="60" t="s">
        <v>213</v>
      </c>
      <c r="G39" s="60" t="s">
        <v>214</v>
      </c>
      <c r="H39" s="60" t="s">
        <v>215</v>
      </c>
      <c r="I39" s="112" t="s">
        <v>537</v>
      </c>
      <c r="J39" s="60" t="s">
        <v>538</v>
      </c>
      <c r="K39" s="116">
        <v>0.65972222222222221</v>
      </c>
      <c r="L39" s="63">
        <f>K39</f>
        <v>0.65972222222222221</v>
      </c>
      <c r="M39" s="60" t="s">
        <v>361</v>
      </c>
      <c r="N39" s="117" t="s">
        <v>539</v>
      </c>
      <c r="O39" s="65">
        <v>231.89005145862566</v>
      </c>
      <c r="P39" s="65">
        <v>27.078066266614101</v>
      </c>
      <c r="Q39" s="66">
        <f t="shared" si="4"/>
        <v>258.96811772523978</v>
      </c>
      <c r="R39" s="67">
        <f>O39</f>
        <v>231.89005145862566</v>
      </c>
      <c r="S39" s="68"/>
      <c r="T39" s="67">
        <f>Q39</f>
        <v>258.96811772523978</v>
      </c>
      <c r="U39" s="66">
        <v>232.366544355819</v>
      </c>
      <c r="V39" s="67">
        <f>U39</f>
        <v>232.366544355819</v>
      </c>
      <c r="W39" s="69">
        <v>20</v>
      </c>
      <c r="X39" s="67">
        <f>W39</f>
        <v>20</v>
      </c>
      <c r="Y39" s="70">
        <v>92</v>
      </c>
      <c r="Z39" s="81">
        <f t="shared" si="8"/>
        <v>18.400000000000002</v>
      </c>
      <c r="AA39" s="81">
        <f t="shared" si="9"/>
        <v>1.5999999999999979</v>
      </c>
      <c r="AB39" s="77">
        <f>Z39</f>
        <v>18.400000000000002</v>
      </c>
      <c r="AC39" s="77">
        <f>AA39</f>
        <v>1.5999999999999979</v>
      </c>
      <c r="AD39" s="119">
        <v>6.5811507646677487</v>
      </c>
      <c r="AE39" s="79">
        <v>1.744377041919889</v>
      </c>
      <c r="AF39" s="74"/>
      <c r="AG39" s="81">
        <f t="shared" si="0"/>
        <v>8.3255278065876368</v>
      </c>
      <c r="AH39" s="79">
        <v>0.27493976737400577</v>
      </c>
      <c r="AI39" s="74"/>
      <c r="AJ39" s="79">
        <v>0.12330226791204173</v>
      </c>
      <c r="AK39" s="74"/>
      <c r="AL39" s="120">
        <f t="shared" si="11"/>
        <v>0.39824203528604751</v>
      </c>
      <c r="AM39" s="141">
        <v>8.6418247410683116E-2</v>
      </c>
      <c r="AN39" s="142" t="s">
        <v>257</v>
      </c>
      <c r="AO39" s="77">
        <f>AD39</f>
        <v>6.5811507646677487</v>
      </c>
      <c r="AP39" s="77">
        <f>AE39</f>
        <v>1.744377041919889</v>
      </c>
      <c r="AQ39" s="77">
        <f>AG39</f>
        <v>8.3255278065876368</v>
      </c>
      <c r="AR39" s="77">
        <f>AH39</f>
        <v>0.27493976737400577</v>
      </c>
      <c r="AS39" s="77"/>
      <c r="AT39" s="77">
        <f>AJ39</f>
        <v>0.12330226791204173</v>
      </c>
      <c r="AU39" s="77">
        <f>AL39</f>
        <v>0.39824203528604751</v>
      </c>
      <c r="AV39" s="335">
        <f>AM39</f>
        <v>8.6418247410683116E-2</v>
      </c>
      <c r="AW39" s="335" t="s">
        <v>257</v>
      </c>
      <c r="AX39" s="73">
        <v>27.3</v>
      </c>
      <c r="AY39" s="74"/>
      <c r="AZ39" s="73">
        <v>29.7</v>
      </c>
      <c r="BA39" s="74"/>
      <c r="BB39" s="78">
        <v>208</v>
      </c>
      <c r="BC39" s="74" t="s">
        <v>221</v>
      </c>
      <c r="BD39" s="79">
        <v>3.4931552041823299</v>
      </c>
      <c r="BE39" s="67">
        <f>AX39</f>
        <v>27.3</v>
      </c>
      <c r="BF39" s="67">
        <f>AZ39</f>
        <v>29.7</v>
      </c>
      <c r="BG39" s="67">
        <f>BB39</f>
        <v>208</v>
      </c>
      <c r="BH39" s="77">
        <f>BD39</f>
        <v>3.4931552041823299</v>
      </c>
      <c r="BI39" s="60" t="s">
        <v>540</v>
      </c>
      <c r="BJ39" s="60" t="s">
        <v>224</v>
      </c>
      <c r="BK39" s="60" t="s">
        <v>541</v>
      </c>
      <c r="BL39" s="60" t="s">
        <v>224</v>
      </c>
      <c r="BM39" s="60" t="s">
        <v>224</v>
      </c>
      <c r="BN39" s="60" t="s">
        <v>542</v>
      </c>
      <c r="BO39" s="60" t="s">
        <v>224</v>
      </c>
      <c r="BP39" s="60" t="s">
        <v>543</v>
      </c>
      <c r="BQ39" s="60" t="s">
        <v>544</v>
      </c>
      <c r="BR39" s="60" t="s">
        <v>545</v>
      </c>
      <c r="BS39" s="60" t="s">
        <v>224</v>
      </c>
      <c r="BT39" s="60" t="s">
        <v>224</v>
      </c>
      <c r="BU39" s="60" t="s">
        <v>300</v>
      </c>
      <c r="BV39" s="60" t="s">
        <v>224</v>
      </c>
      <c r="BW39" s="60" t="s">
        <v>252</v>
      </c>
      <c r="BX39" s="60" t="s">
        <v>224</v>
      </c>
      <c r="BY39" s="60" t="s">
        <v>224</v>
      </c>
      <c r="BZ39" s="60" t="s">
        <v>546</v>
      </c>
      <c r="CA39" s="60" t="s">
        <v>224</v>
      </c>
      <c r="CB39" s="60" t="s">
        <v>316</v>
      </c>
      <c r="CC39" s="60" t="s">
        <v>224</v>
      </c>
      <c r="CD39" s="60" t="s">
        <v>224</v>
      </c>
      <c r="CE39" s="60" t="s">
        <v>224</v>
      </c>
      <c r="CF39" s="60" t="s">
        <v>224</v>
      </c>
      <c r="CG39" s="60" t="s">
        <v>224</v>
      </c>
      <c r="CH39" s="60" t="s">
        <v>224</v>
      </c>
      <c r="CI39" s="60" t="s">
        <v>224</v>
      </c>
      <c r="CJ39" s="60" t="s">
        <v>224</v>
      </c>
      <c r="CK39" s="60" t="s">
        <v>224</v>
      </c>
      <c r="CL39" s="60" t="s">
        <v>224</v>
      </c>
      <c r="CM39" s="60" t="s">
        <v>224</v>
      </c>
      <c r="CN39" s="60" t="s">
        <v>224</v>
      </c>
      <c r="CO39" s="60" t="s">
        <v>224</v>
      </c>
      <c r="CP39" s="60" t="s">
        <v>224</v>
      </c>
      <c r="CQ39" s="60" t="s">
        <v>224</v>
      </c>
      <c r="CR39" s="60" t="s">
        <v>224</v>
      </c>
      <c r="CS39" s="60" t="s">
        <v>224</v>
      </c>
      <c r="CT39" s="60" t="s">
        <v>224</v>
      </c>
      <c r="CU39" s="60" t="s">
        <v>232</v>
      </c>
      <c r="CV39" s="60" t="s">
        <v>349</v>
      </c>
      <c r="CW39" s="60" t="s">
        <v>224</v>
      </c>
      <c r="CX39" s="60" t="s">
        <v>224</v>
      </c>
      <c r="CY39" s="60" t="s">
        <v>417</v>
      </c>
      <c r="CZ39" s="60" t="s">
        <v>224</v>
      </c>
      <c r="DA39" s="60" t="s">
        <v>224</v>
      </c>
      <c r="DB39" s="60" t="s">
        <v>224</v>
      </c>
      <c r="DC39" s="60" t="s">
        <v>224</v>
      </c>
      <c r="DD39" s="60" t="s">
        <v>224</v>
      </c>
      <c r="DE39" s="60" t="s">
        <v>224</v>
      </c>
      <c r="DF39" s="60" t="s">
        <v>224</v>
      </c>
      <c r="DG39" s="60" t="s">
        <v>234</v>
      </c>
      <c r="DH39" s="60" t="s">
        <v>547</v>
      </c>
      <c r="DI39" s="60" t="s">
        <v>224</v>
      </c>
      <c r="DJ39" s="60" t="s">
        <v>224</v>
      </c>
      <c r="DK39" s="60" t="s">
        <v>224</v>
      </c>
      <c r="DL39" s="60" t="s">
        <v>224</v>
      </c>
      <c r="DM39" s="60" t="s">
        <v>224</v>
      </c>
      <c r="DN39" s="60" t="s">
        <v>548</v>
      </c>
      <c r="DO39" s="60" t="s">
        <v>237</v>
      </c>
      <c r="DP39" s="60" t="s">
        <v>238</v>
      </c>
      <c r="DQ39" s="60" t="s">
        <v>239</v>
      </c>
      <c r="DR39" s="60" t="s">
        <v>224</v>
      </c>
      <c r="DS39" s="60" t="s">
        <v>224</v>
      </c>
      <c r="DT39" s="60" t="s">
        <v>374</v>
      </c>
      <c r="DU39" s="60" t="s">
        <v>224</v>
      </c>
      <c r="DV39" s="60" t="s">
        <v>224</v>
      </c>
    </row>
    <row r="40" spans="1:126" x14ac:dyDescent="0.25">
      <c r="A40" s="2" t="s">
        <v>208</v>
      </c>
      <c r="B40" s="2" t="s">
        <v>549</v>
      </c>
      <c r="C40" s="2" t="s">
        <v>210</v>
      </c>
      <c r="D40" s="2" t="s">
        <v>211</v>
      </c>
      <c r="E40" s="2" t="s">
        <v>212</v>
      </c>
      <c r="F40" s="2" t="s">
        <v>273</v>
      </c>
      <c r="G40" s="2" t="s">
        <v>214</v>
      </c>
      <c r="H40" s="2" t="s">
        <v>215</v>
      </c>
      <c r="I40" s="124" t="s">
        <v>550</v>
      </c>
      <c r="J40" s="2" t="s">
        <v>551</v>
      </c>
      <c r="K40" s="125">
        <v>0.60416666666666663</v>
      </c>
      <c r="L40" s="87" t="s">
        <v>224</v>
      </c>
      <c r="M40" s="2" t="s">
        <v>361</v>
      </c>
      <c r="N40" s="126" t="s">
        <v>552</v>
      </c>
      <c r="O40" s="89">
        <v>223.23455467288201</v>
      </c>
      <c r="P40" s="89">
        <v>0</v>
      </c>
      <c r="Q40" s="90">
        <f t="shared" si="4"/>
        <v>223.23455467288201</v>
      </c>
      <c r="R40" s="91" t="s">
        <v>224</v>
      </c>
      <c r="S40" s="92"/>
      <c r="T40" s="91" t="s">
        <v>224</v>
      </c>
      <c r="U40" s="90">
        <v>222.85013676679699</v>
      </c>
      <c r="V40" s="91" t="s">
        <v>224</v>
      </c>
      <c r="W40" s="93">
        <v>11</v>
      </c>
      <c r="X40" s="109" t="s">
        <v>224</v>
      </c>
      <c r="Y40" s="95">
        <v>95</v>
      </c>
      <c r="Z40" s="96">
        <f t="shared" si="8"/>
        <v>10.45</v>
      </c>
      <c r="AA40" s="96">
        <f t="shared" si="9"/>
        <v>0.55000000000000071</v>
      </c>
      <c r="AB40" s="97" t="s">
        <v>224</v>
      </c>
      <c r="AC40" s="97" t="s">
        <v>224</v>
      </c>
      <c r="AD40" s="143">
        <v>3.0478302477002277</v>
      </c>
      <c r="AE40" s="102">
        <v>2.1878883328879808</v>
      </c>
      <c r="AG40" s="96">
        <f t="shared" si="0"/>
        <v>5.2357185805882089</v>
      </c>
      <c r="AH40" s="102">
        <v>0.29132832863404701</v>
      </c>
      <c r="AJ40" s="102">
        <v>0.13028114631561105</v>
      </c>
      <c r="AL40" s="129">
        <f t="shared" si="11"/>
        <v>0.42160947494965806</v>
      </c>
      <c r="AM40" s="141">
        <v>0.10275340393343418</v>
      </c>
      <c r="AN40" s="142" t="s">
        <v>257</v>
      </c>
      <c r="AO40" s="97" t="s">
        <v>224</v>
      </c>
      <c r="AP40" s="97" t="s">
        <v>224</v>
      </c>
      <c r="AQ40" s="100" t="s">
        <v>224</v>
      </c>
      <c r="AR40" s="100" t="s">
        <v>224</v>
      </c>
      <c r="AS40" s="100"/>
      <c r="AT40" s="100" t="s">
        <v>224</v>
      </c>
      <c r="AU40" s="100" t="s">
        <v>224</v>
      </c>
      <c r="AV40" s="100" t="s">
        <v>224</v>
      </c>
      <c r="AW40" s="100"/>
      <c r="AX40" s="98">
        <v>27.8</v>
      </c>
      <c r="AZ40" s="98">
        <v>28.3</v>
      </c>
      <c r="BB40" s="101">
        <v>212</v>
      </c>
      <c r="BC40" s="4" t="s">
        <v>221</v>
      </c>
      <c r="BD40" s="102">
        <v>3.3334695373116898</v>
      </c>
      <c r="BE40" s="100" t="s">
        <v>224</v>
      </c>
      <c r="BF40" s="100" t="s">
        <v>224</v>
      </c>
      <c r="BG40" s="100" t="s">
        <v>224</v>
      </c>
      <c r="BH40" s="100" t="s">
        <v>224</v>
      </c>
      <c r="BI40" s="2" t="s">
        <v>553</v>
      </c>
      <c r="BJ40" s="2" t="s">
        <v>224</v>
      </c>
      <c r="BK40" s="2" t="s">
        <v>554</v>
      </c>
      <c r="BL40" s="2" t="s">
        <v>224</v>
      </c>
      <c r="BM40" s="2" t="s">
        <v>224</v>
      </c>
      <c r="BN40" s="2" t="s">
        <v>224</v>
      </c>
      <c r="BO40" s="2" t="s">
        <v>224</v>
      </c>
      <c r="BP40" s="2" t="s">
        <v>555</v>
      </c>
      <c r="BQ40" s="2" t="s">
        <v>224</v>
      </c>
      <c r="BR40" s="2" t="s">
        <v>441</v>
      </c>
      <c r="BS40" s="2" t="s">
        <v>224</v>
      </c>
      <c r="BT40" s="2" t="s">
        <v>224</v>
      </c>
      <c r="BU40" s="2" t="s">
        <v>300</v>
      </c>
      <c r="BV40" s="2" t="s">
        <v>224</v>
      </c>
      <c r="BW40" s="2" t="s">
        <v>228</v>
      </c>
      <c r="BX40" s="103" t="s">
        <v>224</v>
      </c>
      <c r="BY40" s="2" t="s">
        <v>224</v>
      </c>
      <c r="BZ40" s="2" t="s">
        <v>556</v>
      </c>
      <c r="CA40" s="2" t="s">
        <v>224</v>
      </c>
      <c r="CB40" s="2" t="s">
        <v>483</v>
      </c>
      <c r="CC40" s="2" t="s">
        <v>224</v>
      </c>
      <c r="CD40" s="2" t="s">
        <v>224</v>
      </c>
      <c r="CE40" s="2" t="s">
        <v>224</v>
      </c>
      <c r="CF40" s="2" t="s">
        <v>224</v>
      </c>
      <c r="CG40" s="2" t="s">
        <v>224</v>
      </c>
      <c r="CH40" s="2" t="s">
        <v>224</v>
      </c>
      <c r="CI40" s="2" t="s">
        <v>224</v>
      </c>
      <c r="CJ40" s="2" t="s">
        <v>224</v>
      </c>
      <c r="CK40" s="2" t="s">
        <v>224</v>
      </c>
      <c r="CL40" s="2" t="s">
        <v>224</v>
      </c>
      <c r="CM40" s="2" t="s">
        <v>224</v>
      </c>
      <c r="CN40" s="2" t="s">
        <v>224</v>
      </c>
      <c r="CO40" s="2" t="s">
        <v>224</v>
      </c>
      <c r="CP40" s="2" t="s">
        <v>224</v>
      </c>
      <c r="CQ40" s="2" t="s">
        <v>224</v>
      </c>
      <c r="CR40" s="2" t="s">
        <v>224</v>
      </c>
      <c r="CS40" s="2" t="s">
        <v>224</v>
      </c>
      <c r="CT40" s="2" t="s">
        <v>224</v>
      </c>
      <c r="CU40" s="2" t="s">
        <v>224</v>
      </c>
      <c r="CV40" s="2" t="s">
        <v>349</v>
      </c>
      <c r="CW40" s="2" t="s">
        <v>224</v>
      </c>
      <c r="CX40" s="2" t="s">
        <v>224</v>
      </c>
      <c r="CY40" s="2" t="s">
        <v>417</v>
      </c>
      <c r="CZ40" s="2" t="s">
        <v>224</v>
      </c>
      <c r="DA40" s="2" t="s">
        <v>224</v>
      </c>
      <c r="DB40" s="2" t="s">
        <v>224</v>
      </c>
      <c r="DC40" s="2" t="s">
        <v>224</v>
      </c>
      <c r="DD40" s="2" t="s">
        <v>224</v>
      </c>
      <c r="DE40" s="2" t="s">
        <v>224</v>
      </c>
      <c r="DF40" s="2" t="s">
        <v>224</v>
      </c>
      <c r="DG40" s="2" t="s">
        <v>234</v>
      </c>
      <c r="DH40" s="2" t="s">
        <v>224</v>
      </c>
      <c r="DI40" s="2" t="s">
        <v>224</v>
      </c>
      <c r="DJ40" s="2" t="s">
        <v>224</v>
      </c>
      <c r="DK40" s="2" t="s">
        <v>224</v>
      </c>
      <c r="DL40" s="2" t="s">
        <v>224</v>
      </c>
      <c r="DM40" s="2" t="s">
        <v>224</v>
      </c>
      <c r="DN40" s="2" t="s">
        <v>236</v>
      </c>
      <c r="DO40" s="2" t="s">
        <v>237</v>
      </c>
      <c r="DP40" s="2" t="s">
        <v>238</v>
      </c>
      <c r="DQ40" s="2" t="s">
        <v>239</v>
      </c>
      <c r="DR40" s="2" t="s">
        <v>224</v>
      </c>
      <c r="DS40" s="2" t="s">
        <v>224</v>
      </c>
      <c r="DT40" s="2" t="s">
        <v>283</v>
      </c>
      <c r="DU40" s="2" t="s">
        <v>224</v>
      </c>
      <c r="DV40" s="2" t="s">
        <v>224</v>
      </c>
    </row>
    <row r="41" spans="1:126" s="60" customFormat="1" x14ac:dyDescent="0.25">
      <c r="A41" s="60" t="s">
        <v>284</v>
      </c>
      <c r="B41" s="60" t="s">
        <v>557</v>
      </c>
      <c r="C41" s="60" t="s">
        <v>210</v>
      </c>
      <c r="D41" s="60" t="s">
        <v>286</v>
      </c>
      <c r="E41" s="60" t="s">
        <v>287</v>
      </c>
      <c r="F41" s="60" t="s">
        <v>273</v>
      </c>
      <c r="G41" s="60" t="s">
        <v>214</v>
      </c>
      <c r="H41" s="60" t="s">
        <v>215</v>
      </c>
      <c r="I41" s="112" t="s">
        <v>550</v>
      </c>
      <c r="J41" s="60" t="s">
        <v>558</v>
      </c>
      <c r="K41" s="116">
        <v>0.60486111111111118</v>
      </c>
      <c r="L41" s="63">
        <f>AVERAGE(K40:K41)</f>
        <v>0.60451388888888891</v>
      </c>
      <c r="M41" s="60" t="s">
        <v>361</v>
      </c>
      <c r="N41" s="117" t="s">
        <v>559</v>
      </c>
      <c r="O41" s="65">
        <v>223.20845298021962</v>
      </c>
      <c r="P41" s="65">
        <v>0</v>
      </c>
      <c r="Q41" s="66">
        <f t="shared" si="4"/>
        <v>223.20845298021962</v>
      </c>
      <c r="R41" s="67">
        <f>AVERAGE(O40:O41)</f>
        <v>223.22150382655082</v>
      </c>
      <c r="S41" s="68"/>
      <c r="T41" s="67">
        <f>AVERAGE(Q40:Q41)</f>
        <v>223.22150382655082</v>
      </c>
      <c r="U41" s="66">
        <v>222.85013676679699</v>
      </c>
      <c r="V41" s="67">
        <f>AVERAGE(U40:U41)</f>
        <v>222.85013676679699</v>
      </c>
      <c r="W41" s="69">
        <v>22</v>
      </c>
      <c r="X41" s="67">
        <f>AVERAGE(W40:W41)</f>
        <v>16.5</v>
      </c>
      <c r="Y41" s="70">
        <v>90</v>
      </c>
      <c r="Z41" s="81">
        <f t="shared" si="8"/>
        <v>19.8</v>
      </c>
      <c r="AA41" s="81">
        <f t="shared" si="9"/>
        <v>2.1999999999999993</v>
      </c>
      <c r="AB41" s="77">
        <f>AVERAGE(Z40:Z41)</f>
        <v>15.125</v>
      </c>
      <c r="AC41" s="77">
        <f>AVERAGE(AA40:AA41)</f>
        <v>1.375</v>
      </c>
      <c r="AD41" s="119">
        <v>6.2601869992788304</v>
      </c>
      <c r="AE41" s="79">
        <v>1.9040988257392644</v>
      </c>
      <c r="AF41" s="74"/>
      <c r="AG41" s="81">
        <f t="shared" si="0"/>
        <v>8.1642858250180943</v>
      </c>
      <c r="AH41" s="79">
        <v>0.35213982497404633</v>
      </c>
      <c r="AI41" s="74"/>
      <c r="AJ41" s="79">
        <v>0.14304507013827483</v>
      </c>
      <c r="AK41" s="74"/>
      <c r="AL41" s="120">
        <f t="shared" si="11"/>
        <v>0.49518489511232117</v>
      </c>
      <c r="AM41" s="121">
        <v>0.12309960033418385</v>
      </c>
      <c r="AN41" s="122"/>
      <c r="AO41" s="77">
        <f>AVERAGE(AD40:AD41)</f>
        <v>4.6540086234895295</v>
      </c>
      <c r="AP41" s="77">
        <f>AVERAGE(AE40:AE41)</f>
        <v>2.0459935793136226</v>
      </c>
      <c r="AQ41" s="77">
        <f>AVERAGE(AG40:AG41)</f>
        <v>6.7000022028031516</v>
      </c>
      <c r="AR41" s="77">
        <f>AVERAGE(AH40:AH41)</f>
        <v>0.32173407680404664</v>
      </c>
      <c r="AS41" s="77"/>
      <c r="AT41" s="77">
        <f>AVERAGE(AJ40:AJ41)</f>
        <v>0.13666310822694294</v>
      </c>
      <c r="AU41" s="77">
        <f>AVERAGE(AL40:AL41)</f>
        <v>0.45839718503098958</v>
      </c>
      <c r="AV41" s="335">
        <f>AVERAGE(AM40:AM41)</f>
        <v>0.11292650213380902</v>
      </c>
      <c r="AW41" s="335" t="s">
        <v>257</v>
      </c>
      <c r="AX41" s="73">
        <v>27.8</v>
      </c>
      <c r="AY41" s="74"/>
      <c r="AZ41" s="73">
        <v>28.2</v>
      </c>
      <c r="BA41" s="74"/>
      <c r="BB41" s="78">
        <v>211</v>
      </c>
      <c r="BC41" s="74" t="s">
        <v>221</v>
      </c>
      <c r="BD41" s="79">
        <v>3.4005402447505699</v>
      </c>
      <c r="BE41" s="67">
        <f>AVERAGE(AX40:AX41)</f>
        <v>27.8</v>
      </c>
      <c r="BF41" s="67">
        <f>AVERAGE(AZ40:AZ41)</f>
        <v>28.25</v>
      </c>
      <c r="BG41" s="67">
        <f>AVERAGE(BB40:BB41)</f>
        <v>211.5</v>
      </c>
      <c r="BH41" s="77">
        <f>AVERAGE(BD40:BD41)</f>
        <v>3.3670048910311299</v>
      </c>
      <c r="BI41" s="60" t="s">
        <v>224</v>
      </c>
      <c r="BJ41" s="60" t="s">
        <v>224</v>
      </c>
      <c r="BK41" s="60" t="s">
        <v>560</v>
      </c>
      <c r="BL41" s="60" t="s">
        <v>224</v>
      </c>
      <c r="BM41" s="60" t="s">
        <v>224</v>
      </c>
      <c r="BN41" s="60" t="s">
        <v>224</v>
      </c>
      <c r="BO41" s="60" t="s">
        <v>224</v>
      </c>
      <c r="BP41" s="60" t="s">
        <v>224</v>
      </c>
      <c r="BQ41" s="60" t="s">
        <v>224</v>
      </c>
      <c r="BR41" s="60" t="s">
        <v>224</v>
      </c>
      <c r="BS41" s="60" t="s">
        <v>224</v>
      </c>
      <c r="BT41" s="60" t="s">
        <v>224</v>
      </c>
      <c r="BU41" s="60" t="s">
        <v>224</v>
      </c>
      <c r="BV41" s="60" t="s">
        <v>224</v>
      </c>
      <c r="BW41" s="60" t="s">
        <v>228</v>
      </c>
      <c r="BX41" s="60" t="s">
        <v>224</v>
      </c>
      <c r="BY41" s="60" t="s">
        <v>224</v>
      </c>
      <c r="BZ41" s="60" t="s">
        <v>224</v>
      </c>
      <c r="CA41" s="60" t="s">
        <v>224</v>
      </c>
      <c r="CB41" s="60" t="s">
        <v>224</v>
      </c>
      <c r="CC41" s="60" t="s">
        <v>224</v>
      </c>
      <c r="CD41" s="60" t="s">
        <v>224</v>
      </c>
      <c r="CE41" s="60" t="s">
        <v>224</v>
      </c>
      <c r="CF41" s="60" t="s">
        <v>224</v>
      </c>
      <c r="CG41" s="60" t="s">
        <v>224</v>
      </c>
      <c r="CH41" s="60" t="s">
        <v>224</v>
      </c>
      <c r="CI41" s="60" t="s">
        <v>224</v>
      </c>
      <c r="CJ41" s="60" t="s">
        <v>224</v>
      </c>
      <c r="CK41" s="60" t="s">
        <v>224</v>
      </c>
      <c r="CL41" s="60" t="s">
        <v>224</v>
      </c>
      <c r="CM41" s="60" t="s">
        <v>224</v>
      </c>
      <c r="CN41" s="60" t="s">
        <v>224</v>
      </c>
      <c r="CO41" s="60" t="s">
        <v>224</v>
      </c>
      <c r="CP41" s="60" t="s">
        <v>224</v>
      </c>
      <c r="CQ41" s="60" t="s">
        <v>224</v>
      </c>
      <c r="CR41" s="60" t="s">
        <v>224</v>
      </c>
      <c r="CS41" s="60" t="s">
        <v>224</v>
      </c>
      <c r="CT41" s="60" t="s">
        <v>224</v>
      </c>
      <c r="CU41" s="60" t="s">
        <v>224</v>
      </c>
      <c r="CV41" s="60" t="s">
        <v>224</v>
      </c>
      <c r="CW41" s="60" t="s">
        <v>224</v>
      </c>
      <c r="CX41" s="60" t="s">
        <v>224</v>
      </c>
      <c r="CY41" s="60" t="s">
        <v>373</v>
      </c>
      <c r="CZ41" s="60" t="s">
        <v>224</v>
      </c>
      <c r="DA41" s="60" t="s">
        <v>224</v>
      </c>
      <c r="DB41" s="60" t="s">
        <v>224</v>
      </c>
      <c r="DC41" s="60" t="s">
        <v>224</v>
      </c>
      <c r="DD41" s="60" t="s">
        <v>224</v>
      </c>
      <c r="DE41" s="60" t="s">
        <v>224</v>
      </c>
      <c r="DF41" s="60" t="s">
        <v>224</v>
      </c>
      <c r="DG41" s="60" t="s">
        <v>293</v>
      </c>
      <c r="DH41" s="60" t="s">
        <v>224</v>
      </c>
      <c r="DI41" s="60" t="s">
        <v>224</v>
      </c>
      <c r="DJ41" s="60" t="s">
        <v>224</v>
      </c>
      <c r="DK41" s="60" t="s">
        <v>224</v>
      </c>
      <c r="DL41" s="60" t="s">
        <v>224</v>
      </c>
      <c r="DM41" s="60" t="s">
        <v>224</v>
      </c>
      <c r="DN41" s="60" t="s">
        <v>236</v>
      </c>
      <c r="DO41" s="60" t="s">
        <v>237</v>
      </c>
      <c r="DP41" s="60" t="s">
        <v>238</v>
      </c>
      <c r="DQ41" s="60" t="s">
        <v>239</v>
      </c>
      <c r="DR41" s="60" t="s">
        <v>224</v>
      </c>
      <c r="DS41" s="60" t="s">
        <v>224</v>
      </c>
      <c r="DT41" s="60" t="s">
        <v>283</v>
      </c>
      <c r="DU41" s="60" t="s">
        <v>224</v>
      </c>
      <c r="DV41" s="60" t="s">
        <v>224</v>
      </c>
    </row>
    <row r="42" spans="1:126" x14ac:dyDescent="0.25">
      <c r="I42" s="144" t="s">
        <v>561</v>
      </c>
      <c r="O42" s="144" t="s">
        <v>562</v>
      </c>
      <c r="AQ42" s="96"/>
    </row>
  </sheetData>
  <mergeCells count="13">
    <mergeCell ref="AX6:AY6"/>
    <mergeCell ref="AZ6:BA6"/>
    <mergeCell ref="BB6:BC6"/>
    <mergeCell ref="AD1:AM1"/>
    <mergeCell ref="BB2:BE2"/>
    <mergeCell ref="AR5:AS5"/>
    <mergeCell ref="AV5:AW5"/>
    <mergeCell ref="AE6:AF6"/>
    <mergeCell ref="AH6:AI6"/>
    <mergeCell ref="AJ6:AK6"/>
    <mergeCell ref="AM6:AN6"/>
    <mergeCell ref="AR6:AS6"/>
    <mergeCell ref="AV6:AW6"/>
  </mergeCell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B9CD9-2E3C-4540-80E3-C6A3AF668153}">
  <dimension ref="A1:CN57"/>
  <sheetViews>
    <sheetView zoomScale="90" zoomScaleNormal="90" workbookViewId="0">
      <pane xSplit="15" ySplit="7" topLeftCell="P8" activePane="bottomRight" state="frozen"/>
      <selection activeCell="H5" sqref="H5"/>
      <selection pane="topRight" activeCell="H5" sqref="H5"/>
      <selection pane="bottomLeft" activeCell="H5" sqref="H5"/>
      <selection pane="bottomRight" activeCell="H5" sqref="H5"/>
    </sheetView>
  </sheetViews>
  <sheetFormatPr defaultRowHeight="15" x14ac:dyDescent="0.25"/>
  <cols>
    <col min="1" max="1" width="3.5" style="2" customWidth="1"/>
    <col min="2" max="2" width="10.5" style="2" customWidth="1"/>
    <col min="3" max="3" width="15.6640625" style="2" customWidth="1"/>
    <col min="4" max="4" width="3.5" style="2" customWidth="1"/>
    <col min="5" max="5" width="7" style="2" customWidth="1"/>
    <col min="6" max="6" width="4.1640625" style="2" customWidth="1"/>
    <col min="7" max="7" width="18.33203125" style="2" customWidth="1"/>
    <col min="8" max="8" width="66.6640625" style="2" hidden="1" customWidth="1"/>
    <col min="9" max="9" width="16.1640625" style="4" customWidth="1"/>
    <col min="10" max="10" width="6.83203125" style="4" customWidth="1"/>
    <col min="11" max="13" width="6.83203125" style="2" customWidth="1"/>
    <col min="14" max="14" width="12.5" style="4" customWidth="1"/>
    <col min="15" max="15" width="6.6640625" style="4" customWidth="1"/>
    <col min="16" max="19" width="12.5" style="2" customWidth="1"/>
    <col min="20" max="28" width="12.5" style="4" customWidth="1"/>
    <col min="29" max="29" width="4.5" style="4" customWidth="1"/>
    <col min="30" max="31" width="12.5" style="4" customWidth="1"/>
    <col min="32" max="32" width="6.1640625" style="4" customWidth="1"/>
    <col min="33" max="35" width="12.5" style="4" customWidth="1"/>
    <col min="36" max="36" width="4.33203125" style="18" customWidth="1"/>
    <col min="37" max="40" width="12.5" style="4" customWidth="1"/>
    <col min="41" max="41" width="4.33203125" style="4" customWidth="1"/>
    <col min="42" max="44" width="12.5" style="4" customWidth="1"/>
    <col min="45" max="45" width="4.33203125" style="4" customWidth="1"/>
    <col min="46" max="48" width="12.5" style="4" customWidth="1"/>
    <col min="49" max="49" width="4.5" style="4" customWidth="1"/>
    <col min="50" max="52" width="12.5" style="4" customWidth="1"/>
    <col min="53" max="53" width="16" style="4" customWidth="1"/>
    <col min="54" max="54" width="12.5" style="4" customWidth="1"/>
    <col min="55" max="55" width="12.5" style="2" customWidth="1"/>
    <col min="56" max="56" width="12.5" style="148" customWidth="1"/>
    <col min="57" max="58" width="24.1640625" style="2" customWidth="1"/>
    <col min="59" max="79" width="12.5" style="2" customWidth="1"/>
    <col min="80" max="80" width="21" style="2" customWidth="1"/>
    <col min="81" max="81" width="21.6640625" style="2" customWidth="1"/>
    <col min="82" max="92" width="12.5" style="2" customWidth="1"/>
    <col min="93" max="16384" width="9.33203125" style="2"/>
  </cols>
  <sheetData>
    <row r="1" spans="1:92" x14ac:dyDescent="0.25">
      <c r="A1" s="1" t="s">
        <v>563</v>
      </c>
      <c r="AA1" s="145" t="s">
        <v>564</v>
      </c>
      <c r="AB1" s="146"/>
      <c r="AC1" s="147"/>
    </row>
    <row r="2" spans="1:92" x14ac:dyDescent="0.25">
      <c r="A2" s="1" t="s">
        <v>565</v>
      </c>
      <c r="AV2" s="321" t="s">
        <v>3</v>
      </c>
      <c r="AW2" s="321"/>
      <c r="AX2" s="321"/>
      <c r="AY2" s="321"/>
      <c r="BD2" s="149"/>
    </row>
    <row r="3" spans="1:92" x14ac:dyDescent="0.25">
      <c r="H3" s="7" t="s">
        <v>4</v>
      </c>
      <c r="T3" s="14" t="s">
        <v>5</v>
      </c>
      <c r="U3" s="13"/>
      <c r="V3" s="14" t="s">
        <v>5</v>
      </c>
      <c r="W3" s="14"/>
      <c r="X3" s="14"/>
      <c r="Y3" s="14"/>
      <c r="Z3" s="14"/>
      <c r="AA3" s="14" t="s">
        <v>5</v>
      </c>
      <c r="AB3" s="14" t="s">
        <v>5</v>
      </c>
      <c r="AC3" s="14"/>
      <c r="AD3" s="14"/>
      <c r="AE3" s="14" t="s">
        <v>5</v>
      </c>
      <c r="AF3" s="14"/>
      <c r="AG3" s="14" t="s">
        <v>5</v>
      </c>
      <c r="AH3" s="14"/>
      <c r="AI3" s="14" t="s">
        <v>5</v>
      </c>
      <c r="AK3" s="14"/>
      <c r="AL3" s="14"/>
      <c r="AM3" s="14"/>
      <c r="AN3" s="14"/>
      <c r="AO3" s="14"/>
      <c r="AP3" s="14"/>
      <c r="AQ3" s="14"/>
      <c r="AR3" s="14"/>
      <c r="AS3" s="14"/>
      <c r="AT3" s="14" t="s">
        <v>5</v>
      </c>
      <c r="AU3" s="14" t="s">
        <v>5</v>
      </c>
      <c r="AV3" s="150" t="s">
        <v>5</v>
      </c>
      <c r="AW3" s="16"/>
      <c r="AX3" s="17"/>
      <c r="AY3" s="16"/>
      <c r="AZ3" s="16"/>
      <c r="BA3" s="16"/>
      <c r="BB3" s="16"/>
      <c r="BD3" s="149"/>
    </row>
    <row r="4" spans="1:92" s="18" customFormat="1" x14ac:dyDescent="0.25">
      <c r="AA4" s="19" t="s">
        <v>6</v>
      </c>
      <c r="AB4" s="19" t="s">
        <v>7</v>
      </c>
      <c r="AE4" s="19" t="s">
        <v>7</v>
      </c>
      <c r="AF4" s="20"/>
      <c r="AG4" s="19" t="s">
        <v>8</v>
      </c>
      <c r="AH4" s="20"/>
      <c r="AI4" s="19" t="s">
        <v>9</v>
      </c>
    </row>
    <row r="5" spans="1:92" s="23" customFormat="1" ht="255" x14ac:dyDescent="0.25">
      <c r="A5" s="23" t="s">
        <v>10</v>
      </c>
      <c r="B5" s="23" t="s">
        <v>11</v>
      </c>
      <c r="C5" s="23" t="s">
        <v>12</v>
      </c>
      <c r="D5" s="23" t="s">
        <v>13</v>
      </c>
      <c r="E5" s="23" t="s">
        <v>14</v>
      </c>
      <c r="F5" s="23" t="s">
        <v>15</v>
      </c>
      <c r="G5" s="23" t="s">
        <v>16</v>
      </c>
      <c r="H5" s="23" t="s">
        <v>17</v>
      </c>
      <c r="I5" s="151" t="s">
        <v>18</v>
      </c>
      <c r="J5" s="151" t="s">
        <v>19</v>
      </c>
      <c r="K5" s="24" t="s">
        <v>20</v>
      </c>
      <c r="L5" s="152" t="s">
        <v>21</v>
      </c>
      <c r="M5" s="23" t="s">
        <v>22</v>
      </c>
      <c r="N5" s="26" t="s">
        <v>23</v>
      </c>
      <c r="O5" s="325"/>
      <c r="P5" s="153" t="s">
        <v>24</v>
      </c>
      <c r="Q5" s="154"/>
      <c r="R5" s="153"/>
      <c r="S5" s="154"/>
      <c r="T5" s="34" t="s">
        <v>25</v>
      </c>
      <c r="U5" s="152" t="s">
        <v>26</v>
      </c>
      <c r="V5" s="155" t="s">
        <v>27</v>
      </c>
      <c r="W5" s="34"/>
      <c r="X5" s="34"/>
      <c r="Y5" s="33" t="s">
        <v>26</v>
      </c>
      <c r="Z5" s="33" t="s">
        <v>26</v>
      </c>
      <c r="AA5" s="34" t="s">
        <v>28</v>
      </c>
      <c r="AB5" s="34" t="s">
        <v>29</v>
      </c>
      <c r="AC5" s="34"/>
      <c r="AD5" s="34"/>
      <c r="AE5" s="34" t="s">
        <v>30</v>
      </c>
      <c r="AF5" s="34"/>
      <c r="AG5" s="34" t="s">
        <v>31</v>
      </c>
      <c r="AH5" s="34"/>
      <c r="AI5" s="34" t="s">
        <v>32</v>
      </c>
      <c r="AJ5" s="156"/>
      <c r="AK5" s="33" t="s">
        <v>26</v>
      </c>
      <c r="AL5" s="33" t="s">
        <v>26</v>
      </c>
      <c r="AM5" s="33" t="s">
        <v>26</v>
      </c>
      <c r="AN5" s="326" t="s">
        <v>26</v>
      </c>
      <c r="AO5" s="327"/>
      <c r="AP5" s="33" t="s">
        <v>26</v>
      </c>
      <c r="AQ5" s="33" t="s">
        <v>26</v>
      </c>
      <c r="AR5" s="328" t="s">
        <v>26</v>
      </c>
      <c r="AS5" s="329"/>
      <c r="AT5" s="34" t="s">
        <v>33</v>
      </c>
      <c r="AU5" s="34" t="s">
        <v>34</v>
      </c>
      <c r="AV5" s="34" t="s">
        <v>35</v>
      </c>
      <c r="AW5" s="34"/>
      <c r="AX5" s="34"/>
      <c r="AY5" s="33" t="s">
        <v>26</v>
      </c>
      <c r="AZ5" s="33" t="s">
        <v>26</v>
      </c>
      <c r="BA5" s="33" t="s">
        <v>26</v>
      </c>
      <c r="BB5" s="33" t="s">
        <v>26</v>
      </c>
      <c r="BC5" s="38" t="s">
        <v>36</v>
      </c>
      <c r="BD5" s="157" t="s">
        <v>37</v>
      </c>
      <c r="BE5" s="23" t="s">
        <v>38</v>
      </c>
      <c r="BF5" s="23" t="s">
        <v>39</v>
      </c>
      <c r="BG5" s="23" t="s">
        <v>40</v>
      </c>
      <c r="BH5" s="23" t="s">
        <v>41</v>
      </c>
      <c r="BI5" s="23" t="s">
        <v>42</v>
      </c>
      <c r="BJ5" s="23" t="s">
        <v>43</v>
      </c>
      <c r="BK5" s="23" t="s">
        <v>44</v>
      </c>
      <c r="BL5" s="23" t="s">
        <v>45</v>
      </c>
      <c r="BM5" s="23" t="s">
        <v>48</v>
      </c>
      <c r="BN5" s="23" t="s">
        <v>24</v>
      </c>
      <c r="BO5" s="23" t="s">
        <v>49</v>
      </c>
      <c r="BP5" s="23" t="s">
        <v>51</v>
      </c>
      <c r="BQ5" s="23" t="s">
        <v>52</v>
      </c>
      <c r="BR5" s="23" t="s">
        <v>53</v>
      </c>
      <c r="BS5" s="23" t="s">
        <v>54</v>
      </c>
      <c r="BT5" s="23" t="s">
        <v>67</v>
      </c>
      <c r="BU5" s="23" t="s">
        <v>68</v>
      </c>
      <c r="BV5" s="23" t="s">
        <v>69</v>
      </c>
      <c r="BW5" s="23" t="s">
        <v>70</v>
      </c>
      <c r="BX5" s="23" t="s">
        <v>71</v>
      </c>
      <c r="BY5" s="23" t="s">
        <v>72</v>
      </c>
      <c r="BZ5" s="23" t="s">
        <v>73</v>
      </c>
      <c r="CA5" s="23" t="s">
        <v>74</v>
      </c>
      <c r="CB5" s="23" t="s">
        <v>77</v>
      </c>
      <c r="CC5" s="23" t="s">
        <v>85</v>
      </c>
      <c r="CD5" s="23" t="s">
        <v>86</v>
      </c>
      <c r="CE5" s="23" t="s">
        <v>87</v>
      </c>
      <c r="CF5" s="23" t="s">
        <v>88</v>
      </c>
      <c r="CG5" s="23" t="s">
        <v>89</v>
      </c>
      <c r="CH5" s="23" t="s">
        <v>90</v>
      </c>
      <c r="CI5" s="23" t="s">
        <v>92</v>
      </c>
      <c r="CJ5" s="23" t="s">
        <v>93</v>
      </c>
      <c r="CK5" s="23" t="s">
        <v>94</v>
      </c>
      <c r="CL5" s="23" t="s">
        <v>95</v>
      </c>
      <c r="CM5" s="23" t="s">
        <v>97</v>
      </c>
      <c r="CN5" s="23" t="s">
        <v>98</v>
      </c>
    </row>
    <row r="6" spans="1:92" x14ac:dyDescent="0.25">
      <c r="K6" s="39"/>
      <c r="L6" s="158"/>
      <c r="N6" s="159"/>
      <c r="O6" s="330"/>
      <c r="P6" s="9" t="s">
        <v>101</v>
      </c>
      <c r="Q6" s="13" t="s">
        <v>102</v>
      </c>
      <c r="R6" s="9" t="s">
        <v>101</v>
      </c>
      <c r="S6" s="13" t="s">
        <v>102</v>
      </c>
      <c r="T6" s="43" t="s">
        <v>103</v>
      </c>
      <c r="U6" s="13" t="s">
        <v>104</v>
      </c>
      <c r="V6" s="44" t="s">
        <v>105</v>
      </c>
      <c r="W6" s="43" t="s">
        <v>104</v>
      </c>
      <c r="X6" s="45" t="s">
        <v>104</v>
      </c>
      <c r="Y6" s="13" t="s">
        <v>104</v>
      </c>
      <c r="Z6" s="13" t="s">
        <v>104</v>
      </c>
      <c r="AA6" s="46" t="s">
        <v>106</v>
      </c>
      <c r="AB6" s="323" t="s">
        <v>107</v>
      </c>
      <c r="AC6" s="324"/>
      <c r="AD6" s="43" t="s">
        <v>566</v>
      </c>
      <c r="AE6" s="323" t="s">
        <v>108</v>
      </c>
      <c r="AF6" s="324"/>
      <c r="AG6" s="43" t="s">
        <v>109</v>
      </c>
      <c r="AH6" s="43" t="s">
        <v>566</v>
      </c>
      <c r="AI6" s="323" t="s">
        <v>110</v>
      </c>
      <c r="AJ6" s="324"/>
      <c r="AK6" s="13" t="s">
        <v>111</v>
      </c>
      <c r="AL6" s="13" t="s">
        <v>111</v>
      </c>
      <c r="AM6" s="13" t="s">
        <v>111</v>
      </c>
      <c r="AN6" s="331" t="s">
        <v>111</v>
      </c>
      <c r="AO6" s="332"/>
      <c r="AP6" s="13" t="s">
        <v>111</v>
      </c>
      <c r="AQ6" s="13" t="s">
        <v>111</v>
      </c>
      <c r="AR6" s="331" t="s">
        <v>111</v>
      </c>
      <c r="AS6" s="332"/>
      <c r="AT6" s="46" t="s">
        <v>112</v>
      </c>
      <c r="AU6" s="43" t="s">
        <v>113</v>
      </c>
      <c r="AV6" s="323" t="s">
        <v>114</v>
      </c>
      <c r="AW6" s="324"/>
      <c r="AX6" s="45" t="s">
        <v>104</v>
      </c>
      <c r="AY6" s="13" t="s">
        <v>104</v>
      </c>
      <c r="AZ6" s="13" t="s">
        <v>104</v>
      </c>
      <c r="BA6" s="13" t="s">
        <v>115</v>
      </c>
      <c r="BB6" s="13" t="s">
        <v>104</v>
      </c>
      <c r="BC6" s="48" t="s">
        <v>116</v>
      </c>
      <c r="BD6" s="160" t="s">
        <v>117</v>
      </c>
      <c r="BE6" s="161"/>
      <c r="BG6" s="2" t="s">
        <v>118</v>
      </c>
      <c r="BH6" s="2" t="s">
        <v>119</v>
      </c>
      <c r="BI6" s="2" t="s">
        <v>120</v>
      </c>
      <c r="BJ6" s="2" t="s">
        <v>121</v>
      </c>
      <c r="BK6" s="2" t="s">
        <v>122</v>
      </c>
      <c r="BL6" s="2" t="s">
        <v>123</v>
      </c>
      <c r="BM6" s="2" t="s">
        <v>126</v>
      </c>
      <c r="BN6" s="2" t="s">
        <v>127</v>
      </c>
      <c r="BO6" s="2" t="s">
        <v>128</v>
      </c>
      <c r="BP6" s="2" t="s">
        <v>130</v>
      </c>
      <c r="BQ6" s="2" t="s">
        <v>131</v>
      </c>
      <c r="BR6" s="2" t="s">
        <v>132</v>
      </c>
      <c r="BS6" s="2" t="s">
        <v>133</v>
      </c>
      <c r="BT6" s="2" t="s">
        <v>146</v>
      </c>
      <c r="BU6" s="2" t="s">
        <v>147</v>
      </c>
      <c r="BV6" s="2" t="s">
        <v>148</v>
      </c>
      <c r="BW6" s="2" t="s">
        <v>149</v>
      </c>
      <c r="BX6" s="2" t="s">
        <v>150</v>
      </c>
      <c r="BY6" s="2" t="s">
        <v>151</v>
      </c>
      <c r="BZ6" s="2" t="s">
        <v>152</v>
      </c>
      <c r="CA6" s="2" t="s">
        <v>153</v>
      </c>
      <c r="CB6" s="2" t="s">
        <v>156</v>
      </c>
      <c r="CC6" s="2" t="s">
        <v>164</v>
      </c>
      <c r="CD6" s="2" t="s">
        <v>165</v>
      </c>
      <c r="CE6" s="2" t="s">
        <v>166</v>
      </c>
      <c r="CF6" s="2" t="s">
        <v>167</v>
      </c>
      <c r="CG6" s="2" t="s">
        <v>168</v>
      </c>
      <c r="CH6" s="2" t="s">
        <v>169</v>
      </c>
      <c r="CI6" s="2" t="s">
        <v>171</v>
      </c>
      <c r="CJ6" s="2" t="s">
        <v>172</v>
      </c>
      <c r="CK6" s="2" t="s">
        <v>173</v>
      </c>
      <c r="CL6" s="2" t="s">
        <v>174</v>
      </c>
      <c r="CM6" s="2" t="s">
        <v>176</v>
      </c>
      <c r="CN6" s="2" t="s">
        <v>177</v>
      </c>
    </row>
    <row r="7" spans="1:92" s="162" customFormat="1" ht="39.950000000000003" customHeight="1" x14ac:dyDescent="0.25">
      <c r="I7" s="163"/>
      <c r="J7" s="163"/>
      <c r="K7" s="164"/>
      <c r="L7" s="165"/>
      <c r="N7" s="166"/>
      <c r="O7" s="333" t="s">
        <v>567</v>
      </c>
      <c r="P7" s="52" t="s">
        <v>181</v>
      </c>
      <c r="Q7" s="56" t="s">
        <v>568</v>
      </c>
      <c r="R7" s="52" t="s">
        <v>569</v>
      </c>
      <c r="S7" s="56" t="s">
        <v>186</v>
      </c>
      <c r="T7" s="43" t="s">
        <v>187</v>
      </c>
      <c r="U7" s="33" t="s">
        <v>188</v>
      </c>
      <c r="V7" s="44" t="s">
        <v>189</v>
      </c>
      <c r="W7" s="167" t="s">
        <v>190</v>
      </c>
      <c r="X7" s="58" t="s">
        <v>191</v>
      </c>
      <c r="Y7" s="33" t="s">
        <v>190</v>
      </c>
      <c r="Z7" s="33" t="s">
        <v>191</v>
      </c>
      <c r="AA7" s="46" t="s">
        <v>192</v>
      </c>
      <c r="AB7" s="43" t="s">
        <v>193</v>
      </c>
      <c r="AC7" s="43" t="s">
        <v>194</v>
      </c>
      <c r="AD7" s="43" t="s">
        <v>195</v>
      </c>
      <c r="AE7" s="168" t="s">
        <v>196</v>
      </c>
      <c r="AF7" s="168" t="s">
        <v>194</v>
      </c>
      <c r="AG7" s="43" t="s">
        <v>197</v>
      </c>
      <c r="AH7" s="43" t="s">
        <v>198</v>
      </c>
      <c r="AI7" s="169" t="s">
        <v>199</v>
      </c>
      <c r="AJ7" s="59" t="s">
        <v>194</v>
      </c>
      <c r="AK7" s="33" t="s">
        <v>192</v>
      </c>
      <c r="AL7" s="33" t="s">
        <v>193</v>
      </c>
      <c r="AM7" s="33" t="s">
        <v>200</v>
      </c>
      <c r="AN7" s="33" t="s">
        <v>196</v>
      </c>
      <c r="AO7" s="33" t="s">
        <v>194</v>
      </c>
      <c r="AP7" s="33" t="s">
        <v>197</v>
      </c>
      <c r="AQ7" s="33" t="s">
        <v>198</v>
      </c>
      <c r="AR7" s="33" t="s">
        <v>199</v>
      </c>
      <c r="AS7" s="31" t="s">
        <v>194</v>
      </c>
      <c r="AT7" s="46" t="s">
        <v>201</v>
      </c>
      <c r="AU7" s="43" t="s">
        <v>202</v>
      </c>
      <c r="AV7" s="43" t="s">
        <v>203</v>
      </c>
      <c r="AW7" s="45" t="s">
        <v>194</v>
      </c>
      <c r="AX7" s="58" t="s">
        <v>204</v>
      </c>
      <c r="AY7" s="33" t="s">
        <v>205</v>
      </c>
      <c r="AZ7" s="33" t="s">
        <v>206</v>
      </c>
      <c r="BA7" s="33" t="s">
        <v>207</v>
      </c>
      <c r="BB7" s="33" t="s">
        <v>204</v>
      </c>
      <c r="BC7" s="170"/>
      <c r="BD7" s="160"/>
    </row>
    <row r="8" spans="1:92" x14ac:dyDescent="0.25">
      <c r="A8" s="2" t="s">
        <v>208</v>
      </c>
      <c r="B8" s="2" t="s">
        <v>570</v>
      </c>
      <c r="C8" s="2" t="s">
        <v>210</v>
      </c>
      <c r="D8" s="2" t="s">
        <v>211</v>
      </c>
      <c r="E8" s="2" t="s">
        <v>212</v>
      </c>
      <c r="F8" s="2" t="s">
        <v>273</v>
      </c>
      <c r="G8" s="2" t="s">
        <v>571</v>
      </c>
      <c r="H8" s="2" t="s">
        <v>572</v>
      </c>
      <c r="I8" s="159" t="s">
        <v>254</v>
      </c>
      <c r="J8" s="4" t="s">
        <v>573</v>
      </c>
      <c r="K8" s="171">
        <v>0.4375</v>
      </c>
      <c r="L8" s="87" t="s">
        <v>224</v>
      </c>
      <c r="M8" s="2" t="s">
        <v>218</v>
      </c>
      <c r="N8" s="172" t="s">
        <v>574</v>
      </c>
      <c r="O8" s="173" t="s">
        <v>575</v>
      </c>
      <c r="P8" s="90">
        <v>65.170940000000002</v>
      </c>
      <c r="Q8" s="91" t="s">
        <v>224</v>
      </c>
      <c r="R8" s="90">
        <v>84.044150000000002</v>
      </c>
      <c r="S8" s="91" t="s">
        <v>224</v>
      </c>
      <c r="T8" s="174">
        <v>41</v>
      </c>
      <c r="U8" s="91" t="s">
        <v>224</v>
      </c>
      <c r="V8" s="174">
        <v>99</v>
      </c>
      <c r="W8" s="96">
        <f>T8*(V8/100)</f>
        <v>40.589999999999996</v>
      </c>
      <c r="X8" s="96">
        <f>T8-W8</f>
        <v>0.41000000000000369</v>
      </c>
      <c r="Y8" s="91" t="s">
        <v>224</v>
      </c>
      <c r="Z8" s="91" t="s">
        <v>224</v>
      </c>
      <c r="AA8" s="174">
        <v>9.43</v>
      </c>
      <c r="AB8" s="174">
        <v>6.51</v>
      </c>
      <c r="AC8" s="174"/>
      <c r="AD8" s="4">
        <f>AA8+AB8</f>
        <v>15.94</v>
      </c>
      <c r="AE8" s="169">
        <v>7.5999999999999998E-2</v>
      </c>
      <c r="AF8" s="83" t="s">
        <v>576</v>
      </c>
      <c r="AG8" s="174">
        <v>7.0000000000000007E-2</v>
      </c>
      <c r="AH8" s="4">
        <f>AE8+AG8</f>
        <v>0.14600000000000002</v>
      </c>
      <c r="AI8" s="174">
        <v>0.34</v>
      </c>
      <c r="AJ8" s="18" t="str">
        <f>IF(AI8&lt;0.12,"&lt;","")</f>
        <v/>
      </c>
      <c r="AK8" s="91" t="s">
        <v>224</v>
      </c>
      <c r="AL8" s="91" t="s">
        <v>224</v>
      </c>
      <c r="AM8" s="91" t="s">
        <v>224</v>
      </c>
      <c r="AN8" s="91" t="s">
        <v>224</v>
      </c>
      <c r="AO8" s="91"/>
      <c r="AP8" s="91" t="s">
        <v>224</v>
      </c>
      <c r="AQ8" s="91" t="s">
        <v>224</v>
      </c>
      <c r="AR8" s="91" t="s">
        <v>224</v>
      </c>
      <c r="AS8" s="91"/>
      <c r="AT8" s="174">
        <v>43.2</v>
      </c>
      <c r="AU8" s="174">
        <v>28.4</v>
      </c>
      <c r="AV8" s="4">
        <v>152</v>
      </c>
      <c r="AW8" s="4" t="s">
        <v>221</v>
      </c>
      <c r="AX8" s="175">
        <v>5.2404440440092799</v>
      </c>
      <c r="AY8" s="91" t="s">
        <v>224</v>
      </c>
      <c r="AZ8" s="91" t="s">
        <v>224</v>
      </c>
      <c r="BA8" s="91" t="s">
        <v>224</v>
      </c>
      <c r="BB8" s="176" t="s">
        <v>224</v>
      </c>
      <c r="BC8" s="2" t="s">
        <v>577</v>
      </c>
      <c r="BD8" s="148" t="s">
        <v>578</v>
      </c>
      <c r="BE8" s="2" t="s">
        <v>579</v>
      </c>
      <c r="BF8" s="2" t="s">
        <v>224</v>
      </c>
      <c r="BG8" s="2" t="s">
        <v>224</v>
      </c>
      <c r="BH8" s="2" t="s">
        <v>224</v>
      </c>
      <c r="BI8" s="2" t="s">
        <v>224</v>
      </c>
      <c r="BJ8" s="2" t="s">
        <v>580</v>
      </c>
      <c r="BK8" s="2" t="s">
        <v>224</v>
      </c>
      <c r="BL8" s="2" t="s">
        <v>581</v>
      </c>
      <c r="BM8" s="2" t="s">
        <v>227</v>
      </c>
      <c r="BN8" s="2" t="s">
        <v>224</v>
      </c>
      <c r="BO8" s="2" t="s">
        <v>252</v>
      </c>
      <c r="BP8" s="2" t="s">
        <v>224</v>
      </c>
      <c r="BQ8" s="2" t="s">
        <v>582</v>
      </c>
      <c r="BR8" s="2" t="s">
        <v>583</v>
      </c>
      <c r="BS8" s="2" t="s">
        <v>348</v>
      </c>
      <c r="BT8" s="2" t="s">
        <v>224</v>
      </c>
      <c r="BU8" s="2" t="s">
        <v>224</v>
      </c>
      <c r="BV8" s="2" t="s">
        <v>224</v>
      </c>
      <c r="BW8" s="2" t="s">
        <v>224</v>
      </c>
      <c r="BX8" s="2" t="s">
        <v>224</v>
      </c>
      <c r="BY8" s="2" t="s">
        <v>224</v>
      </c>
      <c r="BZ8" s="2" t="s">
        <v>224</v>
      </c>
      <c r="CA8" s="2" t="s">
        <v>224</v>
      </c>
      <c r="CB8" s="2" t="s">
        <v>233</v>
      </c>
      <c r="CC8" s="2" t="s">
        <v>234</v>
      </c>
      <c r="CD8" s="2" t="s">
        <v>228</v>
      </c>
      <c r="CE8" s="2" t="s">
        <v>224</v>
      </c>
      <c r="CF8" s="2" t="s">
        <v>224</v>
      </c>
      <c r="CG8" s="2" t="s">
        <v>224</v>
      </c>
      <c r="CH8" s="2" t="s">
        <v>224</v>
      </c>
      <c r="CI8" s="2" t="s">
        <v>473</v>
      </c>
      <c r="CJ8" s="2" t="s">
        <v>237</v>
      </c>
      <c r="CK8" s="2" t="s">
        <v>238</v>
      </c>
      <c r="CL8" s="2" t="s">
        <v>239</v>
      </c>
      <c r="CM8" s="2" t="s">
        <v>282</v>
      </c>
      <c r="CN8" s="2" t="s">
        <v>283</v>
      </c>
    </row>
    <row r="9" spans="1:92" s="60" customFormat="1" x14ac:dyDescent="0.25">
      <c r="A9" s="60" t="s">
        <v>284</v>
      </c>
      <c r="B9" s="60" t="s">
        <v>584</v>
      </c>
      <c r="C9" s="60" t="s">
        <v>210</v>
      </c>
      <c r="D9" s="60" t="s">
        <v>286</v>
      </c>
      <c r="E9" s="60" t="s">
        <v>287</v>
      </c>
      <c r="F9" s="60" t="s">
        <v>273</v>
      </c>
      <c r="G9" s="60" t="s">
        <v>571</v>
      </c>
      <c r="H9" s="60" t="s">
        <v>572</v>
      </c>
      <c r="I9" s="177" t="s">
        <v>254</v>
      </c>
      <c r="J9" s="74" t="s">
        <v>585</v>
      </c>
      <c r="K9" s="178">
        <v>0.4381944444444445</v>
      </c>
      <c r="L9" s="179">
        <f>AVERAGE(K8:K9)</f>
        <v>0.43784722222222228</v>
      </c>
      <c r="M9" s="60" t="s">
        <v>218</v>
      </c>
      <c r="N9" s="180" t="s">
        <v>586</v>
      </c>
      <c r="O9" s="181" t="s">
        <v>575</v>
      </c>
      <c r="P9" s="66">
        <v>65.610864666666671</v>
      </c>
      <c r="Q9" s="182">
        <f>AVERAGE(P8:P9)</f>
        <v>65.390902333333344</v>
      </c>
      <c r="R9" s="66">
        <v>84.044150000000002</v>
      </c>
      <c r="S9" s="182">
        <f>AVERAGE(R8:R9)</f>
        <v>84.044150000000002</v>
      </c>
      <c r="T9" s="183">
        <v>48</v>
      </c>
      <c r="U9" s="182">
        <f>AVERAGE(T8:T9)</f>
        <v>44.5</v>
      </c>
      <c r="V9" s="183">
        <v>98</v>
      </c>
      <c r="W9" s="69">
        <f t="shared" ref="W9:W56" si="0">T9*(V9/100)</f>
        <v>47.04</v>
      </c>
      <c r="X9" s="81">
        <f t="shared" ref="X9:X56" si="1">T9-W9</f>
        <v>0.96000000000000085</v>
      </c>
      <c r="Y9" s="184">
        <f>AVERAGE(W8:W9)</f>
        <v>43.814999999999998</v>
      </c>
      <c r="Z9" s="184">
        <f>AVERAGE(X8:X9)</f>
        <v>0.68500000000000227</v>
      </c>
      <c r="AA9" s="183">
        <v>9.82</v>
      </c>
      <c r="AB9" s="183">
        <v>5.87</v>
      </c>
      <c r="AC9" s="185"/>
      <c r="AD9" s="120">
        <f t="shared" ref="AD9:AD56" si="2">AA9+AB9</f>
        <v>15.690000000000001</v>
      </c>
      <c r="AE9" s="186">
        <v>7.4999999999999997E-2</v>
      </c>
      <c r="AF9" s="83" t="s">
        <v>257</v>
      </c>
      <c r="AG9" s="183">
        <v>0.08</v>
      </c>
      <c r="AH9" s="120">
        <f t="shared" ref="AH9:AH55" si="3">AE9+AG9</f>
        <v>0.155</v>
      </c>
      <c r="AI9" s="183">
        <v>0.28999999999999998</v>
      </c>
      <c r="AJ9" s="18" t="str">
        <f t="shared" ref="AJ9:AJ43" si="4">IF(AI9&lt;0.12,"&lt;","")</f>
        <v/>
      </c>
      <c r="AK9" s="184">
        <f>AVERAGE(AA8:AA9)</f>
        <v>9.625</v>
      </c>
      <c r="AL9" s="184">
        <f>AVERAGE(AB8:AB9)</f>
        <v>6.1899999999999995</v>
      </c>
      <c r="AM9" s="182">
        <f>AVERAGE(AD8:AD9)</f>
        <v>15.815000000000001</v>
      </c>
      <c r="AN9" s="334">
        <f>AVERAGE(AE8:AE9)</f>
        <v>7.5499999999999998E-2</v>
      </c>
      <c r="AO9" s="334" t="s">
        <v>257</v>
      </c>
      <c r="AP9" s="187">
        <f>AVERAGE(AG8:AG9)</f>
        <v>7.5000000000000011E-2</v>
      </c>
      <c r="AQ9" s="187">
        <f>AVERAGE(AH8:AH9)</f>
        <v>0.15050000000000002</v>
      </c>
      <c r="AR9" s="187">
        <f>AVERAGE(AI8:AI9)</f>
        <v>0.315</v>
      </c>
      <c r="AS9" s="187"/>
      <c r="AT9" s="183">
        <v>43.2</v>
      </c>
      <c r="AU9" s="183">
        <v>28.5</v>
      </c>
      <c r="AV9" s="74">
        <v>152</v>
      </c>
      <c r="AW9" s="74" t="s">
        <v>221</v>
      </c>
      <c r="AX9" s="175">
        <v>5.2525877529191503</v>
      </c>
      <c r="AY9" s="182">
        <f>AVERAGE(AT8:AT9)</f>
        <v>43.2</v>
      </c>
      <c r="AZ9" s="182">
        <f>AVERAGE(AU8:AU9)</f>
        <v>28.45</v>
      </c>
      <c r="BA9" s="182">
        <f>AVERAGE(AV8:AV9)</f>
        <v>152</v>
      </c>
      <c r="BB9" s="184">
        <f>AVERAGE(AX8:AX9)</f>
        <v>5.2465158984642155</v>
      </c>
      <c r="BC9" s="60" t="s">
        <v>224</v>
      </c>
      <c r="BD9" s="188" t="s">
        <v>587</v>
      </c>
      <c r="BE9" s="60" t="s">
        <v>588</v>
      </c>
      <c r="BF9" s="60" t="s">
        <v>589</v>
      </c>
      <c r="BG9" s="60" t="s">
        <v>224</v>
      </c>
      <c r="BH9" s="60" t="s">
        <v>590</v>
      </c>
      <c r="BI9" s="60" t="s">
        <v>224</v>
      </c>
      <c r="BJ9" s="60" t="s">
        <v>224</v>
      </c>
      <c r="BK9" s="60" t="s">
        <v>224</v>
      </c>
      <c r="BL9" s="60" t="s">
        <v>224</v>
      </c>
      <c r="BM9" s="60" t="s">
        <v>227</v>
      </c>
      <c r="BN9" s="60" t="s">
        <v>224</v>
      </c>
      <c r="BO9" s="60" t="s">
        <v>252</v>
      </c>
      <c r="BP9" s="60" t="s">
        <v>224</v>
      </c>
      <c r="BQ9" s="60" t="s">
        <v>224</v>
      </c>
      <c r="BR9" s="60" t="s">
        <v>224</v>
      </c>
      <c r="BS9" s="60" t="s">
        <v>224</v>
      </c>
      <c r="BT9" s="60" t="s">
        <v>224</v>
      </c>
      <c r="BU9" s="60" t="s">
        <v>224</v>
      </c>
      <c r="BV9" s="60" t="s">
        <v>224</v>
      </c>
      <c r="BW9" s="60" t="s">
        <v>224</v>
      </c>
      <c r="BX9" s="60" t="s">
        <v>224</v>
      </c>
      <c r="BY9" s="60" t="s">
        <v>224</v>
      </c>
      <c r="BZ9" s="60" t="s">
        <v>224</v>
      </c>
      <c r="CA9" s="60" t="s">
        <v>224</v>
      </c>
      <c r="CB9" s="60" t="s">
        <v>233</v>
      </c>
      <c r="CC9" s="60" t="s">
        <v>293</v>
      </c>
      <c r="CD9" s="60" t="s">
        <v>228</v>
      </c>
      <c r="CE9" s="60" t="s">
        <v>224</v>
      </c>
      <c r="CF9" s="60" t="s">
        <v>224</v>
      </c>
      <c r="CG9" s="60" t="s">
        <v>224</v>
      </c>
      <c r="CH9" s="60" t="s">
        <v>224</v>
      </c>
      <c r="CI9" s="60" t="s">
        <v>473</v>
      </c>
      <c r="CJ9" s="60" t="s">
        <v>237</v>
      </c>
      <c r="CK9" s="60" t="s">
        <v>238</v>
      </c>
      <c r="CL9" s="60" t="s">
        <v>239</v>
      </c>
      <c r="CM9" s="60" t="s">
        <v>282</v>
      </c>
      <c r="CN9" s="60" t="s">
        <v>283</v>
      </c>
    </row>
    <row r="10" spans="1:92" x14ac:dyDescent="0.25">
      <c r="A10" s="2" t="s">
        <v>208</v>
      </c>
      <c r="B10" s="2" t="s">
        <v>591</v>
      </c>
      <c r="C10" s="2" t="s">
        <v>210</v>
      </c>
      <c r="D10" s="2" t="s">
        <v>211</v>
      </c>
      <c r="E10" s="2" t="s">
        <v>212</v>
      </c>
      <c r="F10" s="2" t="s">
        <v>213</v>
      </c>
      <c r="G10" s="2" t="s">
        <v>571</v>
      </c>
      <c r="H10" s="2" t="s">
        <v>572</v>
      </c>
      <c r="I10" s="159" t="s">
        <v>338</v>
      </c>
      <c r="J10" s="4" t="s">
        <v>592</v>
      </c>
      <c r="K10" s="189">
        <v>0.67361111111111116</v>
      </c>
      <c r="L10" s="87" t="s">
        <v>224</v>
      </c>
      <c r="M10" s="2" t="s">
        <v>218</v>
      </c>
      <c r="N10" s="190" t="s">
        <v>593</v>
      </c>
      <c r="O10" s="191" t="s">
        <v>575</v>
      </c>
      <c r="P10" s="90">
        <v>112.56064333333333</v>
      </c>
      <c r="Q10" s="91" t="s">
        <v>224</v>
      </c>
      <c r="R10" s="90">
        <v>167.76509999999999</v>
      </c>
      <c r="S10" s="91" t="s">
        <v>224</v>
      </c>
      <c r="T10" s="174">
        <v>108</v>
      </c>
      <c r="U10" s="91" t="s">
        <v>224</v>
      </c>
      <c r="V10" s="174">
        <v>100</v>
      </c>
      <c r="W10" s="93">
        <f t="shared" si="0"/>
        <v>108</v>
      </c>
      <c r="X10" s="93">
        <f t="shared" si="1"/>
        <v>0</v>
      </c>
      <c r="Y10" s="91" t="s">
        <v>224</v>
      </c>
      <c r="Z10" s="91" t="s">
        <v>224</v>
      </c>
      <c r="AA10" s="174">
        <v>22.4</v>
      </c>
      <c r="AB10" s="174">
        <v>8.24</v>
      </c>
      <c r="AC10" s="174"/>
      <c r="AD10" s="129">
        <f t="shared" si="2"/>
        <v>30.64</v>
      </c>
      <c r="AE10" s="192">
        <v>0.104</v>
      </c>
      <c r="AG10" s="129">
        <v>0.1</v>
      </c>
      <c r="AH10" s="129">
        <f t="shared" si="3"/>
        <v>0.20400000000000001</v>
      </c>
      <c r="AI10" s="174">
        <v>0.56000000000000005</v>
      </c>
      <c r="AJ10" s="18" t="str">
        <f t="shared" si="4"/>
        <v/>
      </c>
      <c r="AK10" s="91" t="s">
        <v>224</v>
      </c>
      <c r="AL10" s="91" t="s">
        <v>224</v>
      </c>
      <c r="AM10" s="91" t="s">
        <v>224</v>
      </c>
      <c r="AN10" s="91" t="s">
        <v>224</v>
      </c>
      <c r="AO10" s="91"/>
      <c r="AP10" s="91" t="s">
        <v>224</v>
      </c>
      <c r="AQ10" s="91" t="s">
        <v>224</v>
      </c>
      <c r="AR10" s="91" t="s">
        <v>224</v>
      </c>
      <c r="AS10" s="91"/>
      <c r="AT10" s="174">
        <v>36</v>
      </c>
      <c r="AU10" s="174">
        <v>23.9</v>
      </c>
      <c r="AV10" s="4">
        <v>138</v>
      </c>
      <c r="AW10" s="4" t="s">
        <v>221</v>
      </c>
      <c r="AX10" s="175">
        <v>7.53597392887366</v>
      </c>
      <c r="AY10" s="91" t="s">
        <v>224</v>
      </c>
      <c r="AZ10" s="91" t="s">
        <v>224</v>
      </c>
      <c r="BA10" s="91" t="s">
        <v>224</v>
      </c>
      <c r="BB10" s="176" t="s">
        <v>224</v>
      </c>
      <c r="BC10" s="2" t="s">
        <v>437</v>
      </c>
      <c r="BD10" s="148" t="s">
        <v>594</v>
      </c>
      <c r="BE10" s="2" t="s">
        <v>595</v>
      </c>
      <c r="BF10" s="2" t="s">
        <v>224</v>
      </c>
      <c r="BG10" s="2" t="s">
        <v>224</v>
      </c>
      <c r="BH10" s="2" t="s">
        <v>224</v>
      </c>
      <c r="BI10" s="2" t="s">
        <v>224</v>
      </c>
      <c r="BJ10" s="2" t="s">
        <v>391</v>
      </c>
      <c r="BK10" s="2" t="s">
        <v>224</v>
      </c>
      <c r="BL10" s="2" t="s">
        <v>581</v>
      </c>
      <c r="BM10" s="2" t="s">
        <v>346</v>
      </c>
      <c r="BN10" s="2" t="s">
        <v>224</v>
      </c>
      <c r="BO10" s="2" t="s">
        <v>252</v>
      </c>
      <c r="BP10" s="2" t="s">
        <v>224</v>
      </c>
      <c r="BQ10" s="2" t="s">
        <v>596</v>
      </c>
      <c r="BR10" s="2" t="s">
        <v>431</v>
      </c>
      <c r="BS10" s="2" t="s">
        <v>250</v>
      </c>
      <c r="BT10" s="2" t="s">
        <v>224</v>
      </c>
      <c r="BU10" s="2" t="s">
        <v>224</v>
      </c>
      <c r="BV10" s="2" t="s">
        <v>224</v>
      </c>
      <c r="BW10" s="2" t="s">
        <v>224</v>
      </c>
      <c r="BX10" s="2" t="s">
        <v>224</v>
      </c>
      <c r="BY10" s="2" t="s">
        <v>224</v>
      </c>
      <c r="BZ10" s="2" t="s">
        <v>349</v>
      </c>
      <c r="CA10" s="2" t="s">
        <v>349</v>
      </c>
      <c r="CB10" s="2" t="s">
        <v>233</v>
      </c>
      <c r="CC10" s="2" t="s">
        <v>234</v>
      </c>
      <c r="CD10" s="2" t="s">
        <v>224</v>
      </c>
      <c r="CE10" s="2" t="s">
        <v>224</v>
      </c>
      <c r="CF10" s="2" t="s">
        <v>224</v>
      </c>
      <c r="CG10" s="2" t="s">
        <v>224</v>
      </c>
      <c r="CH10" s="2" t="s">
        <v>224</v>
      </c>
      <c r="CI10" s="2" t="s">
        <v>473</v>
      </c>
      <c r="CJ10" s="2" t="s">
        <v>237</v>
      </c>
      <c r="CK10" s="2" t="s">
        <v>238</v>
      </c>
      <c r="CL10" s="2" t="s">
        <v>239</v>
      </c>
      <c r="CM10" s="2" t="s">
        <v>224</v>
      </c>
      <c r="CN10" s="2" t="s">
        <v>224</v>
      </c>
    </row>
    <row r="11" spans="1:92" s="60" customFormat="1" x14ac:dyDescent="0.25">
      <c r="A11" s="60" t="s">
        <v>208</v>
      </c>
      <c r="B11" s="60" t="s">
        <v>597</v>
      </c>
      <c r="C11" s="60" t="s">
        <v>210</v>
      </c>
      <c r="D11" s="60" t="s">
        <v>211</v>
      </c>
      <c r="E11" s="60" t="s">
        <v>212</v>
      </c>
      <c r="F11" s="60" t="s">
        <v>213</v>
      </c>
      <c r="G11" s="60" t="s">
        <v>598</v>
      </c>
      <c r="H11" s="60" t="s">
        <v>599</v>
      </c>
      <c r="I11" s="177" t="s">
        <v>338</v>
      </c>
      <c r="J11" s="74" t="s">
        <v>600</v>
      </c>
      <c r="K11" s="178">
        <v>0.70833333333333337</v>
      </c>
      <c r="L11" s="179">
        <f>AVERAGE(K10:K11)</f>
        <v>0.69097222222222232</v>
      </c>
      <c r="M11" s="60" t="s">
        <v>218</v>
      </c>
      <c r="N11" s="193" t="s">
        <v>601</v>
      </c>
      <c r="O11" s="194" t="s">
        <v>602</v>
      </c>
      <c r="P11" s="66">
        <v>133.7867</v>
      </c>
      <c r="Q11" s="182">
        <f>AVERAGE(P10:P11)</f>
        <v>123.17367166666666</v>
      </c>
      <c r="R11" s="66">
        <v>167.76509999999999</v>
      </c>
      <c r="S11" s="182">
        <f>AVERAGE(R10:R11)</f>
        <v>167.76509999999999</v>
      </c>
      <c r="T11" s="183">
        <v>107</v>
      </c>
      <c r="U11" s="182">
        <f>AVERAGE(T10:T11)</f>
        <v>107.5</v>
      </c>
      <c r="V11" s="183">
        <v>100</v>
      </c>
      <c r="W11" s="69">
        <f t="shared" si="0"/>
        <v>107</v>
      </c>
      <c r="X11" s="69">
        <f t="shared" si="1"/>
        <v>0</v>
      </c>
      <c r="Y11" s="182">
        <f>AVERAGE(W10:W11)</f>
        <v>107.5</v>
      </c>
      <c r="Z11" s="182">
        <f>AVERAGE(X10:X11)</f>
        <v>0</v>
      </c>
      <c r="AA11" s="183">
        <v>25.1</v>
      </c>
      <c r="AB11" s="183">
        <v>7.64</v>
      </c>
      <c r="AC11" s="183"/>
      <c r="AD11" s="120">
        <f t="shared" si="2"/>
        <v>32.74</v>
      </c>
      <c r="AE11" s="74">
        <v>0.111</v>
      </c>
      <c r="AF11" s="74" t="s">
        <v>307</v>
      </c>
      <c r="AG11" s="183">
        <v>0.11</v>
      </c>
      <c r="AH11" s="120">
        <f t="shared" si="3"/>
        <v>0.221</v>
      </c>
      <c r="AI11" s="183">
        <v>0.51</v>
      </c>
      <c r="AJ11" s="18" t="str">
        <f t="shared" si="4"/>
        <v/>
      </c>
      <c r="AK11" s="182">
        <f>AVERAGE(AA10:AA11)</f>
        <v>23.75</v>
      </c>
      <c r="AL11" s="184">
        <f>AVERAGE(AB10:AB11)</f>
        <v>7.9399999999999995</v>
      </c>
      <c r="AM11" s="182">
        <f>AVERAGE(AD10:AD11)</f>
        <v>31.69</v>
      </c>
      <c r="AN11" s="187">
        <f>AVERAGE(AE10:AE11)</f>
        <v>0.1075</v>
      </c>
      <c r="AO11" s="187"/>
      <c r="AP11" s="187">
        <f>AVERAGE(AG10:AG11)</f>
        <v>0.10500000000000001</v>
      </c>
      <c r="AQ11" s="187">
        <f>AVERAGE(AH10:AH11)</f>
        <v>0.21250000000000002</v>
      </c>
      <c r="AR11" s="187">
        <f>AVERAGE(AI10:AI11)</f>
        <v>0.53500000000000003</v>
      </c>
      <c r="AS11" s="187"/>
      <c r="AT11" s="183">
        <v>36.299999999999997</v>
      </c>
      <c r="AU11" s="183">
        <v>24</v>
      </c>
      <c r="AV11" s="74">
        <v>139</v>
      </c>
      <c r="AW11" s="74" t="s">
        <v>221</v>
      </c>
      <c r="AX11" s="195">
        <v>7.20889715017125</v>
      </c>
      <c r="AY11" s="182">
        <f>AVERAGE(AT10:AT11)</f>
        <v>36.15</v>
      </c>
      <c r="AZ11" s="182">
        <f>AVERAGE(AU10:AU11)</f>
        <v>23.95</v>
      </c>
      <c r="BA11" s="182">
        <f>AVERAGE(AV10:AV11)</f>
        <v>138.5</v>
      </c>
      <c r="BB11" s="184">
        <f>AVERAGE(AX10:AX11)</f>
        <v>7.3724355395224546</v>
      </c>
      <c r="BC11" s="60" t="s">
        <v>341</v>
      </c>
      <c r="BD11" s="188" t="s">
        <v>603</v>
      </c>
      <c r="BE11" s="60" t="s">
        <v>601</v>
      </c>
      <c r="BF11" s="60" t="s">
        <v>224</v>
      </c>
      <c r="BG11" s="60" t="s">
        <v>224</v>
      </c>
      <c r="BH11" s="60" t="s">
        <v>224</v>
      </c>
      <c r="BI11" s="60" t="s">
        <v>224</v>
      </c>
      <c r="BJ11" s="60" t="s">
        <v>604</v>
      </c>
      <c r="BK11" s="60" t="s">
        <v>224</v>
      </c>
      <c r="BL11" s="60" t="s">
        <v>605</v>
      </c>
      <c r="BM11" s="60" t="s">
        <v>346</v>
      </c>
      <c r="BN11" s="60" t="s">
        <v>224</v>
      </c>
      <c r="BO11" s="60" t="s">
        <v>252</v>
      </c>
      <c r="BP11" s="60" t="s">
        <v>224</v>
      </c>
      <c r="BQ11" s="60" t="s">
        <v>596</v>
      </c>
      <c r="BR11" s="60" t="s">
        <v>336</v>
      </c>
      <c r="BS11" s="60" t="s">
        <v>250</v>
      </c>
      <c r="BT11" s="60" t="s">
        <v>224</v>
      </c>
      <c r="BU11" s="60" t="s">
        <v>224</v>
      </c>
      <c r="BV11" s="60" t="s">
        <v>224</v>
      </c>
      <c r="BW11" s="60" t="s">
        <v>224</v>
      </c>
      <c r="BX11" s="60" t="s">
        <v>224</v>
      </c>
      <c r="BY11" s="60" t="s">
        <v>224</v>
      </c>
      <c r="BZ11" s="60" t="s">
        <v>349</v>
      </c>
      <c r="CA11" s="60" t="s">
        <v>349</v>
      </c>
      <c r="CB11" s="60" t="s">
        <v>233</v>
      </c>
      <c r="CC11" s="60" t="s">
        <v>234</v>
      </c>
      <c r="CD11" s="60" t="s">
        <v>224</v>
      </c>
      <c r="CE11" s="60" t="s">
        <v>224</v>
      </c>
      <c r="CF11" s="60" t="s">
        <v>224</v>
      </c>
      <c r="CG11" s="60" t="s">
        <v>224</v>
      </c>
      <c r="CH11" s="60" t="s">
        <v>224</v>
      </c>
      <c r="CI11" s="60" t="s">
        <v>473</v>
      </c>
      <c r="CJ11" s="60" t="s">
        <v>237</v>
      </c>
      <c r="CK11" s="60" t="s">
        <v>238</v>
      </c>
      <c r="CL11" s="60" t="s">
        <v>239</v>
      </c>
      <c r="CM11" s="60" t="s">
        <v>224</v>
      </c>
      <c r="CN11" s="60" t="s">
        <v>224</v>
      </c>
    </row>
    <row r="12" spans="1:92" x14ac:dyDescent="0.25">
      <c r="A12" s="2" t="s">
        <v>208</v>
      </c>
      <c r="B12" s="2" t="s">
        <v>606</v>
      </c>
      <c r="C12" s="2" t="s">
        <v>210</v>
      </c>
      <c r="D12" s="2" t="s">
        <v>211</v>
      </c>
      <c r="E12" s="2" t="s">
        <v>212</v>
      </c>
      <c r="F12" s="2" t="s">
        <v>213</v>
      </c>
      <c r="G12" s="2" t="s">
        <v>598</v>
      </c>
      <c r="H12" s="2" t="s">
        <v>599</v>
      </c>
      <c r="I12" s="159" t="s">
        <v>351</v>
      </c>
      <c r="J12" s="4" t="s">
        <v>607</v>
      </c>
      <c r="K12" s="189">
        <v>0.51388888888888895</v>
      </c>
      <c r="L12" s="87" t="s">
        <v>224</v>
      </c>
      <c r="M12" s="2" t="s">
        <v>218</v>
      </c>
      <c r="N12" s="190" t="s">
        <v>608</v>
      </c>
      <c r="O12" s="196" t="s">
        <v>602</v>
      </c>
      <c r="P12" s="90">
        <v>3557.0663333333337</v>
      </c>
      <c r="Q12" s="91" t="s">
        <v>224</v>
      </c>
      <c r="R12" s="90">
        <v>3647.6370000000002</v>
      </c>
      <c r="S12" s="91" t="s">
        <v>224</v>
      </c>
      <c r="T12" s="174">
        <v>148</v>
      </c>
      <c r="U12" s="91" t="s">
        <v>224</v>
      </c>
      <c r="V12" s="174">
        <v>100</v>
      </c>
      <c r="W12" s="93">
        <f t="shared" si="0"/>
        <v>148</v>
      </c>
      <c r="X12" s="93">
        <f t="shared" si="1"/>
        <v>0</v>
      </c>
      <c r="Y12" s="91" t="s">
        <v>224</v>
      </c>
      <c r="Z12" s="91" t="s">
        <v>224</v>
      </c>
      <c r="AA12" s="174">
        <v>33.9</v>
      </c>
      <c r="AB12" s="174">
        <v>7.21</v>
      </c>
      <c r="AC12" s="174"/>
      <c r="AD12" s="129">
        <f t="shared" si="2"/>
        <v>41.11</v>
      </c>
      <c r="AE12" s="174">
        <v>0.19800000000000001</v>
      </c>
      <c r="AG12" s="174">
        <v>0.13</v>
      </c>
      <c r="AH12" s="129">
        <f t="shared" si="3"/>
        <v>0.32800000000000001</v>
      </c>
      <c r="AI12" s="174">
        <v>1.39</v>
      </c>
      <c r="AJ12" s="18" t="str">
        <f t="shared" si="4"/>
        <v/>
      </c>
      <c r="AK12" s="91" t="s">
        <v>224</v>
      </c>
      <c r="AL12" s="91" t="s">
        <v>224</v>
      </c>
      <c r="AM12" s="91" t="s">
        <v>224</v>
      </c>
      <c r="AN12" s="91" t="s">
        <v>224</v>
      </c>
      <c r="AO12" s="91"/>
      <c r="AP12" s="91" t="s">
        <v>224</v>
      </c>
      <c r="AQ12" s="91" t="s">
        <v>224</v>
      </c>
      <c r="AR12" s="91" t="s">
        <v>224</v>
      </c>
      <c r="AS12" s="91"/>
      <c r="AT12" s="174">
        <v>37.9</v>
      </c>
      <c r="AU12" s="174">
        <v>23.1</v>
      </c>
      <c r="AV12" s="4">
        <v>129</v>
      </c>
      <c r="AW12" s="4" t="s">
        <v>221</v>
      </c>
      <c r="AX12" s="197">
        <v>6.7435841480172698</v>
      </c>
      <c r="AY12" s="91" t="s">
        <v>224</v>
      </c>
      <c r="AZ12" s="91" t="s">
        <v>224</v>
      </c>
      <c r="BA12" s="91" t="s">
        <v>224</v>
      </c>
      <c r="BB12" s="176" t="s">
        <v>224</v>
      </c>
      <c r="BC12" s="2" t="s">
        <v>609</v>
      </c>
      <c r="BD12" s="148" t="s">
        <v>610</v>
      </c>
      <c r="BE12" s="2" t="s">
        <v>608</v>
      </c>
      <c r="BF12" s="2" t="s">
        <v>224</v>
      </c>
      <c r="BG12" s="2" t="s">
        <v>224</v>
      </c>
      <c r="BH12" s="2" t="s">
        <v>224</v>
      </c>
      <c r="BI12" s="2" t="s">
        <v>224</v>
      </c>
      <c r="BJ12" s="2" t="s">
        <v>611</v>
      </c>
      <c r="BK12" s="2" t="s">
        <v>224</v>
      </c>
      <c r="BL12" s="2" t="s">
        <v>413</v>
      </c>
      <c r="BM12" s="2" t="s">
        <v>248</v>
      </c>
      <c r="BN12" s="2" t="s">
        <v>612</v>
      </c>
      <c r="BO12" s="2" t="s">
        <v>252</v>
      </c>
      <c r="BP12" s="2" t="s">
        <v>613</v>
      </c>
      <c r="BQ12" s="2" t="s">
        <v>614</v>
      </c>
      <c r="BR12" s="2" t="s">
        <v>472</v>
      </c>
      <c r="BS12" s="2" t="s">
        <v>281</v>
      </c>
      <c r="BT12" s="2" t="s">
        <v>224</v>
      </c>
      <c r="BU12" s="2" t="s">
        <v>224</v>
      </c>
      <c r="BV12" s="2" t="s">
        <v>224</v>
      </c>
      <c r="BW12" s="2" t="s">
        <v>224</v>
      </c>
      <c r="BX12" s="2" t="s">
        <v>349</v>
      </c>
      <c r="BY12" s="2" t="s">
        <v>224</v>
      </c>
      <c r="BZ12" s="2" t="s">
        <v>349</v>
      </c>
      <c r="CA12" s="2" t="s">
        <v>232</v>
      </c>
      <c r="CB12" s="2" t="s">
        <v>367</v>
      </c>
      <c r="CC12" s="2" t="s">
        <v>234</v>
      </c>
      <c r="CD12" s="2" t="s">
        <v>224</v>
      </c>
      <c r="CE12" s="2" t="s">
        <v>224</v>
      </c>
      <c r="CF12" s="2" t="s">
        <v>224</v>
      </c>
      <c r="CG12" s="2" t="s">
        <v>224</v>
      </c>
      <c r="CH12" s="2" t="s">
        <v>224</v>
      </c>
      <c r="CI12" s="2" t="s">
        <v>473</v>
      </c>
      <c r="CJ12" s="2" t="s">
        <v>237</v>
      </c>
      <c r="CK12" s="2" t="s">
        <v>238</v>
      </c>
      <c r="CL12" s="2" t="s">
        <v>239</v>
      </c>
      <c r="CM12" s="2" t="s">
        <v>224</v>
      </c>
      <c r="CN12" s="2" t="s">
        <v>224</v>
      </c>
    </row>
    <row r="13" spans="1:92" s="60" customFormat="1" x14ac:dyDescent="0.25">
      <c r="A13" s="60" t="s">
        <v>208</v>
      </c>
      <c r="B13" s="60" t="s">
        <v>615</v>
      </c>
      <c r="C13" s="60" t="s">
        <v>210</v>
      </c>
      <c r="D13" s="60" t="s">
        <v>211</v>
      </c>
      <c r="E13" s="60" t="s">
        <v>212</v>
      </c>
      <c r="F13" s="60" t="s">
        <v>213</v>
      </c>
      <c r="G13" s="60" t="s">
        <v>571</v>
      </c>
      <c r="H13" s="60" t="s">
        <v>572</v>
      </c>
      <c r="I13" s="177" t="s">
        <v>351</v>
      </c>
      <c r="J13" s="74" t="s">
        <v>486</v>
      </c>
      <c r="K13" s="178">
        <v>0.59027777777777779</v>
      </c>
      <c r="L13" s="179">
        <f>AVERAGE(K12:K13)</f>
        <v>0.55208333333333337</v>
      </c>
      <c r="M13" s="60" t="s">
        <v>218</v>
      </c>
      <c r="N13" s="193" t="s">
        <v>616</v>
      </c>
      <c r="O13" s="198" t="s">
        <v>575</v>
      </c>
      <c r="P13" s="66">
        <v>3846.6860000000001</v>
      </c>
      <c r="Q13" s="182">
        <f>AVERAGE(P12:P13)</f>
        <v>3701.8761666666669</v>
      </c>
      <c r="R13" s="66">
        <v>3647.6370000000002</v>
      </c>
      <c r="S13" s="182">
        <f>AVERAGE(R12:R13)</f>
        <v>3647.6370000000002</v>
      </c>
      <c r="T13" s="183">
        <v>378</v>
      </c>
      <c r="U13" s="199">
        <f>AVERAGE(T12:T13)</f>
        <v>263</v>
      </c>
      <c r="V13" s="183">
        <v>100</v>
      </c>
      <c r="W13" s="69">
        <f t="shared" si="0"/>
        <v>378</v>
      </c>
      <c r="X13" s="69">
        <f t="shared" si="1"/>
        <v>0</v>
      </c>
      <c r="Y13" s="182">
        <f>AVERAGE(W12:W13)</f>
        <v>263</v>
      </c>
      <c r="Z13" s="182">
        <f>AVERAGE(X12:X13)</f>
        <v>0</v>
      </c>
      <c r="AA13" s="183">
        <v>88.2</v>
      </c>
      <c r="AB13" s="183">
        <v>10.199999999999999</v>
      </c>
      <c r="AC13" s="183"/>
      <c r="AD13" s="120">
        <f t="shared" si="2"/>
        <v>98.4</v>
      </c>
      <c r="AE13" s="183">
        <v>0.27800000000000002</v>
      </c>
      <c r="AF13" s="74"/>
      <c r="AG13" s="183">
        <v>0.08</v>
      </c>
      <c r="AH13" s="120">
        <f t="shared" si="3"/>
        <v>0.35800000000000004</v>
      </c>
      <c r="AI13" s="120">
        <v>1.6</v>
      </c>
      <c r="AJ13" s="18" t="str">
        <f t="shared" si="4"/>
        <v/>
      </c>
      <c r="AK13" s="182">
        <f>AVERAGE(AA12:AA13)</f>
        <v>61.05</v>
      </c>
      <c r="AL13" s="184">
        <f>AVERAGE(AB12:AB13)</f>
        <v>8.7050000000000001</v>
      </c>
      <c r="AM13" s="182">
        <f>AVERAGE(AD12:AD13)</f>
        <v>69.754999999999995</v>
      </c>
      <c r="AN13" s="187">
        <f>AVERAGE(AE12:AE13)</f>
        <v>0.23800000000000002</v>
      </c>
      <c r="AO13" s="187"/>
      <c r="AP13" s="187">
        <f>AVERAGE(AG12:AG13)</f>
        <v>0.10500000000000001</v>
      </c>
      <c r="AQ13" s="187">
        <f>AVERAGE(AH12:AH13)</f>
        <v>0.34300000000000003</v>
      </c>
      <c r="AR13" s="187">
        <f>AVERAGE(AI12:AI13)</f>
        <v>1.4950000000000001</v>
      </c>
      <c r="AS13" s="187"/>
      <c r="AT13" s="183">
        <v>23.8</v>
      </c>
      <c r="AU13" s="183">
        <v>17.600000000000001</v>
      </c>
      <c r="AV13" s="74">
        <v>110</v>
      </c>
      <c r="AW13" s="74" t="s">
        <v>221</v>
      </c>
      <c r="AX13" s="195">
        <v>6.4547691811630603</v>
      </c>
      <c r="AY13" s="182">
        <f>AVERAGE(AT12:AT13)</f>
        <v>30.85</v>
      </c>
      <c r="AZ13" s="182">
        <f>AVERAGE(AU12:AU13)</f>
        <v>20.350000000000001</v>
      </c>
      <c r="BA13" s="182">
        <f>AVERAGE(AV12:AV13)</f>
        <v>119.5</v>
      </c>
      <c r="BB13" s="184">
        <f>AVERAGE(AX12:AX13)</f>
        <v>6.5991766645901651</v>
      </c>
      <c r="BC13" s="60" t="s">
        <v>617</v>
      </c>
      <c r="BD13" s="188" t="s">
        <v>618</v>
      </c>
      <c r="BE13" s="60" t="s">
        <v>616</v>
      </c>
      <c r="BF13" s="60" t="s">
        <v>224</v>
      </c>
      <c r="BG13" s="60" t="s">
        <v>224</v>
      </c>
      <c r="BH13" s="60" t="s">
        <v>224</v>
      </c>
      <c r="BI13" s="60" t="s">
        <v>224</v>
      </c>
      <c r="BJ13" s="60" t="s">
        <v>356</v>
      </c>
      <c r="BK13" s="60" t="s">
        <v>224</v>
      </c>
      <c r="BL13" s="60" t="s">
        <v>457</v>
      </c>
      <c r="BM13" s="60" t="s">
        <v>248</v>
      </c>
      <c r="BN13" s="60" t="s">
        <v>224</v>
      </c>
      <c r="BO13" s="60" t="s">
        <v>252</v>
      </c>
      <c r="BP13" s="60" t="s">
        <v>224</v>
      </c>
      <c r="BQ13" s="60" t="s">
        <v>619</v>
      </c>
      <c r="BR13" s="60" t="s">
        <v>493</v>
      </c>
      <c r="BS13" s="60" t="s">
        <v>231</v>
      </c>
      <c r="BT13" s="60" t="s">
        <v>224</v>
      </c>
      <c r="BU13" s="60" t="s">
        <v>224</v>
      </c>
      <c r="BV13" s="60" t="s">
        <v>224</v>
      </c>
      <c r="BW13" s="60" t="s">
        <v>224</v>
      </c>
      <c r="BX13" s="60" t="s">
        <v>349</v>
      </c>
      <c r="BY13" s="60" t="s">
        <v>224</v>
      </c>
      <c r="BZ13" s="60" t="s">
        <v>349</v>
      </c>
      <c r="CA13" s="60" t="s">
        <v>232</v>
      </c>
      <c r="CB13" s="60" t="s">
        <v>367</v>
      </c>
      <c r="CC13" s="60" t="s">
        <v>234</v>
      </c>
      <c r="CD13" s="60" t="s">
        <v>224</v>
      </c>
      <c r="CE13" s="60" t="s">
        <v>224</v>
      </c>
      <c r="CF13" s="60" t="s">
        <v>224</v>
      </c>
      <c r="CG13" s="60" t="s">
        <v>224</v>
      </c>
      <c r="CH13" s="60" t="s">
        <v>224</v>
      </c>
      <c r="CI13" s="60" t="s">
        <v>473</v>
      </c>
      <c r="CJ13" s="60" t="s">
        <v>237</v>
      </c>
      <c r="CK13" s="60" t="s">
        <v>238</v>
      </c>
      <c r="CL13" s="60" t="s">
        <v>239</v>
      </c>
      <c r="CM13" s="60" t="s">
        <v>224</v>
      </c>
      <c r="CN13" s="60" t="s">
        <v>224</v>
      </c>
    </row>
    <row r="14" spans="1:92" x14ac:dyDescent="0.25">
      <c r="A14" s="2" t="s">
        <v>208</v>
      </c>
      <c r="B14" s="2" t="s">
        <v>620</v>
      </c>
      <c r="C14" s="2" t="s">
        <v>210</v>
      </c>
      <c r="D14" s="2" t="s">
        <v>211</v>
      </c>
      <c r="E14" s="2" t="s">
        <v>212</v>
      </c>
      <c r="F14" s="2" t="s">
        <v>213</v>
      </c>
      <c r="G14" s="2" t="s">
        <v>598</v>
      </c>
      <c r="H14" s="2" t="s">
        <v>599</v>
      </c>
      <c r="I14" s="159" t="s">
        <v>359</v>
      </c>
      <c r="J14" s="4" t="s">
        <v>621</v>
      </c>
      <c r="K14" s="189">
        <v>0.47916666666666669</v>
      </c>
      <c r="L14" s="87" t="s">
        <v>224</v>
      </c>
      <c r="M14" s="2" t="s">
        <v>361</v>
      </c>
      <c r="N14" s="190" t="s">
        <v>622</v>
      </c>
      <c r="O14" s="196" t="s">
        <v>602</v>
      </c>
      <c r="P14" s="90">
        <v>2940.6689999999999</v>
      </c>
      <c r="Q14" s="91" t="s">
        <v>224</v>
      </c>
      <c r="R14" s="90">
        <v>3316.5079999999998</v>
      </c>
      <c r="S14" s="91" t="s">
        <v>224</v>
      </c>
      <c r="T14" s="174">
        <v>189</v>
      </c>
      <c r="U14" s="91" t="s">
        <v>224</v>
      </c>
      <c r="V14" s="174">
        <v>100</v>
      </c>
      <c r="W14" s="93">
        <f t="shared" si="0"/>
        <v>189</v>
      </c>
      <c r="X14" s="93">
        <f t="shared" si="1"/>
        <v>0</v>
      </c>
      <c r="Y14" s="91" t="s">
        <v>224</v>
      </c>
      <c r="Z14" s="91" t="s">
        <v>224</v>
      </c>
      <c r="AA14" s="174">
        <v>43.8</v>
      </c>
      <c r="AB14" s="174">
        <v>8.77</v>
      </c>
      <c r="AC14" s="174"/>
      <c r="AD14" s="129">
        <f t="shared" si="2"/>
        <v>52.569999999999993</v>
      </c>
      <c r="AE14" s="174">
        <v>0.22600000000000001</v>
      </c>
      <c r="AG14" s="174">
        <v>0.11</v>
      </c>
      <c r="AH14" s="129">
        <f t="shared" si="3"/>
        <v>0.33600000000000002</v>
      </c>
      <c r="AI14" s="174">
        <v>1.25</v>
      </c>
      <c r="AJ14" s="18" t="str">
        <f t="shared" si="4"/>
        <v/>
      </c>
      <c r="AK14" s="91" t="s">
        <v>224</v>
      </c>
      <c r="AL14" s="91" t="s">
        <v>224</v>
      </c>
      <c r="AM14" s="91" t="s">
        <v>224</v>
      </c>
      <c r="AN14" s="91" t="s">
        <v>224</v>
      </c>
      <c r="AO14" s="91"/>
      <c r="AP14" s="91" t="s">
        <v>224</v>
      </c>
      <c r="AQ14" s="91" t="s">
        <v>224</v>
      </c>
      <c r="AR14" s="91" t="s">
        <v>224</v>
      </c>
      <c r="AS14" s="91"/>
      <c r="AT14" s="174">
        <v>29</v>
      </c>
      <c r="AU14" s="174">
        <v>20.9</v>
      </c>
      <c r="AV14" s="4">
        <v>126</v>
      </c>
      <c r="AW14" s="4" t="s">
        <v>221</v>
      </c>
      <c r="AX14" s="197">
        <v>6.0301864948474897</v>
      </c>
      <c r="AY14" s="91" t="s">
        <v>224</v>
      </c>
      <c r="AZ14" s="91" t="s">
        <v>224</v>
      </c>
      <c r="BA14" s="91" t="s">
        <v>224</v>
      </c>
      <c r="BB14" s="176" t="s">
        <v>224</v>
      </c>
      <c r="BC14" s="2" t="s">
        <v>623</v>
      </c>
      <c r="BD14" s="148" t="s">
        <v>624</v>
      </c>
      <c r="BE14" s="2" t="s">
        <v>622</v>
      </c>
      <c r="BF14" s="2" t="s">
        <v>224</v>
      </c>
      <c r="BG14" s="2" t="s">
        <v>224</v>
      </c>
      <c r="BH14" s="2" t="s">
        <v>224</v>
      </c>
      <c r="BI14" s="2" t="s">
        <v>224</v>
      </c>
      <c r="BJ14" s="2" t="s">
        <v>625</v>
      </c>
      <c r="BK14" s="2" t="s">
        <v>224</v>
      </c>
      <c r="BL14" s="2" t="s">
        <v>441</v>
      </c>
      <c r="BM14" s="2" t="s">
        <v>224</v>
      </c>
      <c r="BN14" s="2" t="s">
        <v>224</v>
      </c>
      <c r="BO14" s="2" t="s">
        <v>252</v>
      </c>
      <c r="BP14" s="2" t="s">
        <v>224</v>
      </c>
      <c r="BQ14" s="2" t="s">
        <v>626</v>
      </c>
      <c r="BR14" s="2" t="s">
        <v>627</v>
      </c>
      <c r="BS14" s="2" t="s">
        <v>348</v>
      </c>
      <c r="BT14" s="2" t="s">
        <v>224</v>
      </c>
      <c r="BU14" s="2" t="s">
        <v>224</v>
      </c>
      <c r="BV14" s="2" t="s">
        <v>224</v>
      </c>
      <c r="BW14" s="2" t="s">
        <v>224</v>
      </c>
      <c r="BX14" s="2" t="s">
        <v>224</v>
      </c>
      <c r="BY14" s="2" t="s">
        <v>224</v>
      </c>
      <c r="BZ14" s="2" t="s">
        <v>224</v>
      </c>
      <c r="CA14" s="2" t="s">
        <v>224</v>
      </c>
      <c r="CB14" s="2" t="s">
        <v>367</v>
      </c>
      <c r="CC14" s="2" t="s">
        <v>234</v>
      </c>
      <c r="CD14" s="2" t="s">
        <v>224</v>
      </c>
      <c r="CE14" s="2" t="s">
        <v>224</v>
      </c>
      <c r="CF14" s="2" t="s">
        <v>224</v>
      </c>
      <c r="CG14" s="2" t="s">
        <v>224</v>
      </c>
      <c r="CH14" s="2" t="s">
        <v>224</v>
      </c>
      <c r="CI14" s="2" t="s">
        <v>473</v>
      </c>
      <c r="CJ14" s="2" t="s">
        <v>237</v>
      </c>
      <c r="CK14" s="2" t="s">
        <v>238</v>
      </c>
      <c r="CL14" s="2" t="s">
        <v>239</v>
      </c>
      <c r="CM14" s="2" t="s">
        <v>224</v>
      </c>
      <c r="CN14" s="2" t="s">
        <v>224</v>
      </c>
    </row>
    <row r="15" spans="1:92" s="60" customFormat="1" x14ac:dyDescent="0.25">
      <c r="A15" s="60" t="s">
        <v>208</v>
      </c>
      <c r="B15" s="60" t="s">
        <v>628</v>
      </c>
      <c r="C15" s="60" t="s">
        <v>210</v>
      </c>
      <c r="D15" s="60" t="s">
        <v>211</v>
      </c>
      <c r="E15" s="60" t="s">
        <v>212</v>
      </c>
      <c r="F15" s="60" t="s">
        <v>213</v>
      </c>
      <c r="G15" s="60" t="s">
        <v>571</v>
      </c>
      <c r="H15" s="60" t="s">
        <v>572</v>
      </c>
      <c r="I15" s="177" t="s">
        <v>359</v>
      </c>
      <c r="J15" s="74" t="s">
        <v>296</v>
      </c>
      <c r="K15" s="178">
        <v>0.52777777777777779</v>
      </c>
      <c r="L15" s="179">
        <f>AVERAGE(K14:K15)</f>
        <v>0.50347222222222221</v>
      </c>
      <c r="M15" s="60" t="s">
        <v>361</v>
      </c>
      <c r="N15" s="193" t="s">
        <v>629</v>
      </c>
      <c r="O15" s="198" t="s">
        <v>575</v>
      </c>
      <c r="P15" s="66">
        <v>3182.2026666666666</v>
      </c>
      <c r="Q15" s="182">
        <f>AVERAGE(P14:P15)</f>
        <v>3061.435833333333</v>
      </c>
      <c r="R15" s="66">
        <v>3316.5079999999998</v>
      </c>
      <c r="S15" s="182">
        <f>AVERAGE(R14:R15)</f>
        <v>3316.5079999999998</v>
      </c>
      <c r="T15" s="183">
        <v>300</v>
      </c>
      <c r="U15" s="182">
        <f>AVERAGE(T14:T15)</f>
        <v>244.5</v>
      </c>
      <c r="V15" s="183">
        <v>100</v>
      </c>
      <c r="W15" s="69">
        <f t="shared" si="0"/>
        <v>300</v>
      </c>
      <c r="X15" s="69">
        <f t="shared" si="1"/>
        <v>0</v>
      </c>
      <c r="Y15" s="182">
        <f>AVERAGE(W14:W15)</f>
        <v>244.5</v>
      </c>
      <c r="Z15" s="182">
        <f>AVERAGE(X14:X15)</f>
        <v>0</v>
      </c>
      <c r="AA15" s="183">
        <v>62.6</v>
      </c>
      <c r="AB15" s="183">
        <v>9.0500000000000007</v>
      </c>
      <c r="AC15" s="183"/>
      <c r="AD15" s="120">
        <f t="shared" si="2"/>
        <v>71.650000000000006</v>
      </c>
      <c r="AE15" s="74">
        <v>0.215</v>
      </c>
      <c r="AF15" s="74" t="s">
        <v>307</v>
      </c>
      <c r="AG15" s="183">
        <v>0.08</v>
      </c>
      <c r="AH15" s="120">
        <f t="shared" si="3"/>
        <v>0.29499999999999998</v>
      </c>
      <c r="AI15" s="183">
        <v>1.71</v>
      </c>
      <c r="AJ15" s="18" t="str">
        <f>IF(AI15&lt;0.12,"&lt;","")</f>
        <v/>
      </c>
      <c r="AK15" s="182">
        <f>AVERAGE(AA14:AA15)</f>
        <v>53.2</v>
      </c>
      <c r="AL15" s="184">
        <f>AVERAGE(AB14:AB15)</f>
        <v>8.91</v>
      </c>
      <c r="AM15" s="182">
        <f>AVERAGE(AD14:AD15)</f>
        <v>62.11</v>
      </c>
      <c r="AN15" s="187">
        <f>AVERAGE(AE14:AE15)</f>
        <v>0.2205</v>
      </c>
      <c r="AO15" s="187"/>
      <c r="AP15" s="187">
        <f>AVERAGE(AG14:AG15)</f>
        <v>9.5000000000000001E-2</v>
      </c>
      <c r="AQ15" s="187">
        <f>AVERAGE(AH14:AH15)</f>
        <v>0.3155</v>
      </c>
      <c r="AR15" s="187">
        <f>AVERAGE(AI14:AI15)</f>
        <v>1.48</v>
      </c>
      <c r="AS15" s="187"/>
      <c r="AT15" s="183">
        <v>15.9</v>
      </c>
      <c r="AU15" s="183">
        <v>17.3</v>
      </c>
      <c r="AV15" s="74">
        <v>106</v>
      </c>
      <c r="AW15" s="74" t="s">
        <v>221</v>
      </c>
      <c r="AX15" s="195">
        <v>5.9561313751412799</v>
      </c>
      <c r="AY15" s="182">
        <f>AVERAGE(AT14:AT15)</f>
        <v>22.45</v>
      </c>
      <c r="AZ15" s="182">
        <f>AVERAGE(AU14:AU15)</f>
        <v>19.100000000000001</v>
      </c>
      <c r="BA15" s="182">
        <f>AVERAGE(AV14:AV15)</f>
        <v>116</v>
      </c>
      <c r="BB15" s="184">
        <f>AVERAGE(AX14:AX15)</f>
        <v>5.9931589349943852</v>
      </c>
      <c r="BC15" s="60" t="s">
        <v>378</v>
      </c>
      <c r="BD15" s="188" t="s">
        <v>630</v>
      </c>
      <c r="BE15" s="60" t="s">
        <v>629</v>
      </c>
      <c r="BF15" s="60" t="s">
        <v>224</v>
      </c>
      <c r="BG15" s="60" t="s">
        <v>224</v>
      </c>
      <c r="BH15" s="60" t="s">
        <v>224</v>
      </c>
      <c r="BI15" s="60" t="s">
        <v>224</v>
      </c>
      <c r="BJ15" s="60" t="s">
        <v>325</v>
      </c>
      <c r="BK15" s="60" t="s">
        <v>224</v>
      </c>
      <c r="BL15" s="60" t="s">
        <v>441</v>
      </c>
      <c r="BM15" s="60" t="s">
        <v>224</v>
      </c>
      <c r="BN15" s="60" t="s">
        <v>224</v>
      </c>
      <c r="BO15" s="60" t="s">
        <v>252</v>
      </c>
      <c r="BP15" s="60" t="s">
        <v>224</v>
      </c>
      <c r="BQ15" s="60" t="s">
        <v>523</v>
      </c>
      <c r="BR15" s="60" t="s">
        <v>393</v>
      </c>
      <c r="BS15" s="60" t="s">
        <v>250</v>
      </c>
      <c r="BT15" s="60" t="s">
        <v>224</v>
      </c>
      <c r="BU15" s="60" t="s">
        <v>224</v>
      </c>
      <c r="BV15" s="60" t="s">
        <v>224</v>
      </c>
      <c r="BW15" s="60" t="s">
        <v>224</v>
      </c>
      <c r="BX15" s="60" t="s">
        <v>224</v>
      </c>
      <c r="BY15" s="60" t="s">
        <v>224</v>
      </c>
      <c r="BZ15" s="60" t="s">
        <v>224</v>
      </c>
      <c r="CA15" s="60" t="s">
        <v>224</v>
      </c>
      <c r="CB15" s="60" t="s">
        <v>367</v>
      </c>
      <c r="CC15" s="60" t="s">
        <v>234</v>
      </c>
      <c r="CD15" s="60" t="s">
        <v>224</v>
      </c>
      <c r="CE15" s="60" t="s">
        <v>224</v>
      </c>
      <c r="CF15" s="60" t="s">
        <v>224</v>
      </c>
      <c r="CG15" s="60" t="s">
        <v>224</v>
      </c>
      <c r="CH15" s="60" t="s">
        <v>224</v>
      </c>
      <c r="CI15" s="60" t="s">
        <v>473</v>
      </c>
      <c r="CJ15" s="60" t="s">
        <v>237</v>
      </c>
      <c r="CK15" s="60" t="s">
        <v>238</v>
      </c>
      <c r="CL15" s="60" t="s">
        <v>239</v>
      </c>
      <c r="CM15" s="60" t="s">
        <v>224</v>
      </c>
      <c r="CN15" s="60" t="s">
        <v>224</v>
      </c>
    </row>
    <row r="16" spans="1:92" x14ac:dyDescent="0.25">
      <c r="A16" s="2" t="s">
        <v>208</v>
      </c>
      <c r="B16" s="2" t="s">
        <v>631</v>
      </c>
      <c r="C16" s="2" t="s">
        <v>210</v>
      </c>
      <c r="D16" s="2" t="s">
        <v>211</v>
      </c>
      <c r="E16" s="2" t="s">
        <v>212</v>
      </c>
      <c r="F16" s="2" t="s">
        <v>213</v>
      </c>
      <c r="G16" s="2" t="s">
        <v>598</v>
      </c>
      <c r="H16" s="2" t="s">
        <v>599</v>
      </c>
      <c r="I16" s="159" t="s">
        <v>376</v>
      </c>
      <c r="J16" s="4" t="s">
        <v>632</v>
      </c>
      <c r="K16" s="200">
        <v>0.50694444444444442</v>
      </c>
      <c r="L16" s="87" t="s">
        <v>224</v>
      </c>
      <c r="M16" s="2" t="s">
        <v>361</v>
      </c>
      <c r="N16" s="201" t="s">
        <v>633</v>
      </c>
      <c r="O16" s="196" t="s">
        <v>602</v>
      </c>
      <c r="P16" s="90">
        <v>2655.194</v>
      </c>
      <c r="Q16" s="91" t="s">
        <v>224</v>
      </c>
      <c r="R16" s="90">
        <v>2819.5630000000001</v>
      </c>
      <c r="S16" s="91" t="s">
        <v>224</v>
      </c>
      <c r="T16" s="174">
        <v>262</v>
      </c>
      <c r="U16" s="91" t="s">
        <v>224</v>
      </c>
      <c r="V16" s="174">
        <v>100</v>
      </c>
      <c r="W16" s="93">
        <f t="shared" si="0"/>
        <v>262</v>
      </c>
      <c r="X16" s="93">
        <f t="shared" si="1"/>
        <v>0</v>
      </c>
      <c r="Y16" s="91" t="s">
        <v>224</v>
      </c>
      <c r="Z16" s="91" t="s">
        <v>224</v>
      </c>
      <c r="AA16" s="174">
        <v>63.4</v>
      </c>
      <c r="AB16" s="174">
        <v>9.0399999999999991</v>
      </c>
      <c r="AC16" s="174"/>
      <c r="AD16" s="129">
        <f t="shared" si="2"/>
        <v>72.44</v>
      </c>
      <c r="AE16" s="202">
        <v>0.30299999999999999</v>
      </c>
      <c r="AG16" s="174">
        <v>0.13</v>
      </c>
      <c r="AH16" s="129">
        <f>AE16+AG16</f>
        <v>0.433</v>
      </c>
      <c r="AI16" s="174">
        <v>1.68</v>
      </c>
      <c r="AJ16" s="18" t="str">
        <f t="shared" si="4"/>
        <v/>
      </c>
      <c r="AK16" s="91" t="s">
        <v>224</v>
      </c>
      <c r="AL16" s="91" t="s">
        <v>224</v>
      </c>
      <c r="AM16" s="91" t="s">
        <v>224</v>
      </c>
      <c r="AN16" s="91" t="s">
        <v>224</v>
      </c>
      <c r="AO16" s="91"/>
      <c r="AP16" s="91" t="s">
        <v>224</v>
      </c>
      <c r="AQ16" s="91" t="s">
        <v>224</v>
      </c>
      <c r="AR16" s="91" t="s">
        <v>224</v>
      </c>
      <c r="AS16" s="91"/>
      <c r="AT16" s="174">
        <v>22.5</v>
      </c>
      <c r="AU16" s="174">
        <v>19.2</v>
      </c>
      <c r="AV16" s="4">
        <v>114</v>
      </c>
      <c r="AW16" s="4" t="s">
        <v>221</v>
      </c>
      <c r="AX16" s="197">
        <v>6.0511687787642501</v>
      </c>
      <c r="AY16" s="91" t="s">
        <v>224</v>
      </c>
      <c r="AZ16" s="91" t="s">
        <v>224</v>
      </c>
      <c r="BA16" s="91" t="s">
        <v>224</v>
      </c>
      <c r="BB16" s="176" t="s">
        <v>224</v>
      </c>
      <c r="BC16" s="2" t="s">
        <v>634</v>
      </c>
      <c r="BD16" s="148" t="s">
        <v>635</v>
      </c>
      <c r="BE16" s="2" t="s">
        <v>633</v>
      </c>
      <c r="BF16" s="2" t="s">
        <v>224</v>
      </c>
      <c r="BG16" s="2" t="s">
        <v>224</v>
      </c>
      <c r="BH16" s="2" t="s">
        <v>224</v>
      </c>
      <c r="BI16" s="2" t="s">
        <v>224</v>
      </c>
      <c r="BJ16" s="2" t="s">
        <v>611</v>
      </c>
      <c r="BK16" s="2" t="s">
        <v>224</v>
      </c>
      <c r="BL16" s="2" t="s">
        <v>381</v>
      </c>
      <c r="BM16" s="2" t="s">
        <v>224</v>
      </c>
      <c r="BN16" s="2" t="s">
        <v>224</v>
      </c>
      <c r="BO16" s="2" t="s">
        <v>252</v>
      </c>
      <c r="BP16" s="2" t="s">
        <v>224</v>
      </c>
      <c r="BQ16" s="2" t="s">
        <v>636</v>
      </c>
      <c r="BR16" s="2" t="s">
        <v>302</v>
      </c>
      <c r="BS16" s="2" t="s">
        <v>583</v>
      </c>
      <c r="BT16" s="2" t="s">
        <v>224</v>
      </c>
      <c r="BU16" s="2" t="s">
        <v>224</v>
      </c>
      <c r="BV16" s="2" t="s">
        <v>224</v>
      </c>
      <c r="BW16" s="2" t="s">
        <v>224</v>
      </c>
      <c r="BX16" s="2" t="s">
        <v>224</v>
      </c>
      <c r="BY16" s="2" t="s">
        <v>224</v>
      </c>
      <c r="BZ16" s="2" t="s">
        <v>224</v>
      </c>
      <c r="CA16" s="2" t="s">
        <v>224</v>
      </c>
      <c r="CB16" s="2" t="s">
        <v>367</v>
      </c>
      <c r="CC16" s="2" t="s">
        <v>234</v>
      </c>
      <c r="CD16" s="2" t="s">
        <v>224</v>
      </c>
      <c r="CE16" s="2" t="s">
        <v>224</v>
      </c>
      <c r="CF16" s="2" t="s">
        <v>224</v>
      </c>
      <c r="CG16" s="2" t="s">
        <v>224</v>
      </c>
      <c r="CH16" s="2" t="s">
        <v>224</v>
      </c>
      <c r="CI16" s="2" t="s">
        <v>473</v>
      </c>
      <c r="CJ16" s="2" t="s">
        <v>237</v>
      </c>
      <c r="CK16" s="2" t="s">
        <v>238</v>
      </c>
      <c r="CL16" s="2" t="s">
        <v>239</v>
      </c>
      <c r="CM16" s="2" t="s">
        <v>224</v>
      </c>
      <c r="CN16" s="2" t="s">
        <v>224</v>
      </c>
    </row>
    <row r="17" spans="1:92" s="60" customFormat="1" x14ac:dyDescent="0.25">
      <c r="A17" s="60" t="s">
        <v>208</v>
      </c>
      <c r="B17" s="60" t="s">
        <v>637</v>
      </c>
      <c r="C17" s="60" t="s">
        <v>210</v>
      </c>
      <c r="D17" s="60" t="s">
        <v>211</v>
      </c>
      <c r="E17" s="60" t="s">
        <v>212</v>
      </c>
      <c r="F17" s="60" t="s">
        <v>213</v>
      </c>
      <c r="G17" s="60" t="s">
        <v>571</v>
      </c>
      <c r="H17" s="60" t="s">
        <v>572</v>
      </c>
      <c r="I17" s="177" t="s">
        <v>376</v>
      </c>
      <c r="J17" s="74" t="s">
        <v>407</v>
      </c>
      <c r="K17" s="203">
        <v>0.54166666666666663</v>
      </c>
      <c r="L17" s="179">
        <f>AVERAGE(K16:K17)</f>
        <v>0.52430555555555558</v>
      </c>
      <c r="M17" s="60" t="s">
        <v>361</v>
      </c>
      <c r="N17" s="204" t="s">
        <v>638</v>
      </c>
      <c r="O17" s="198" t="s">
        <v>575</v>
      </c>
      <c r="P17" s="66">
        <v>2600</v>
      </c>
      <c r="Q17" s="182">
        <f>AVERAGE(P16:P17)</f>
        <v>2627.5969999999998</v>
      </c>
      <c r="R17" s="66">
        <v>2819.5630000000001</v>
      </c>
      <c r="S17" s="182">
        <f>AVERAGE(R16:R17)</f>
        <v>2819.5630000000001</v>
      </c>
      <c r="T17" s="183">
        <v>342</v>
      </c>
      <c r="U17" s="199">
        <f>AVERAGE(T16:T17)</f>
        <v>302</v>
      </c>
      <c r="V17" s="183">
        <v>100</v>
      </c>
      <c r="W17" s="69">
        <f t="shared" si="0"/>
        <v>342</v>
      </c>
      <c r="X17" s="69">
        <f t="shared" si="1"/>
        <v>0</v>
      </c>
      <c r="Y17" s="182">
        <f>AVERAGE(W16:W17)</f>
        <v>302</v>
      </c>
      <c r="Z17" s="182">
        <f>AVERAGE(X16:X17)</f>
        <v>0</v>
      </c>
      <c r="AA17" s="183">
        <v>68.8</v>
      </c>
      <c r="AB17" s="183">
        <v>6.14</v>
      </c>
      <c r="AC17" s="183"/>
      <c r="AD17" s="120">
        <f t="shared" si="2"/>
        <v>74.94</v>
      </c>
      <c r="AE17" s="183">
        <v>0.33800000000000002</v>
      </c>
      <c r="AF17" s="74"/>
      <c r="AG17" s="183">
        <v>0.06</v>
      </c>
      <c r="AH17" s="120">
        <f t="shared" si="3"/>
        <v>0.39800000000000002</v>
      </c>
      <c r="AI17" s="183">
        <v>1.43</v>
      </c>
      <c r="AJ17" s="18" t="str">
        <f t="shared" si="4"/>
        <v/>
      </c>
      <c r="AK17" s="182">
        <f>AVERAGE(AA16:AA17)</f>
        <v>66.099999999999994</v>
      </c>
      <c r="AL17" s="184">
        <f>AVERAGE(AB16:AB17)</f>
        <v>7.59</v>
      </c>
      <c r="AM17" s="182">
        <f>AVERAGE(AD16:AD17)</f>
        <v>73.69</v>
      </c>
      <c r="AN17" s="187">
        <f>AVERAGE(AE16:AE17)</f>
        <v>0.32050000000000001</v>
      </c>
      <c r="AO17" s="187"/>
      <c r="AP17" s="187">
        <f>AVERAGE(AG16:AG17)</f>
        <v>9.5000000000000001E-2</v>
      </c>
      <c r="AQ17" s="187">
        <f>AVERAGE(AH16:AH17)</f>
        <v>0.41549999999999998</v>
      </c>
      <c r="AR17" s="187">
        <f>AVERAGE(AI16:AI17)</f>
        <v>1.5549999999999999</v>
      </c>
      <c r="AS17" s="187"/>
      <c r="AT17" s="183">
        <v>20.9</v>
      </c>
      <c r="AU17" s="183">
        <v>18.100000000000001</v>
      </c>
      <c r="AV17" s="74">
        <v>127</v>
      </c>
      <c r="AW17" s="74" t="s">
        <v>221</v>
      </c>
      <c r="AX17" s="195">
        <v>4.8923905319760399</v>
      </c>
      <c r="AY17" s="182">
        <f>AVERAGE(AT16:AT17)</f>
        <v>21.7</v>
      </c>
      <c r="AZ17" s="182">
        <f>AVERAGE(AU16:AU17)</f>
        <v>18.649999999999999</v>
      </c>
      <c r="BA17" s="182">
        <f>AVERAGE(AV16:AV17)</f>
        <v>120.5</v>
      </c>
      <c r="BB17" s="184">
        <f>AVERAGE(AX16:AX17)</f>
        <v>5.4717796553701454</v>
      </c>
      <c r="BC17" s="60" t="s">
        <v>639</v>
      </c>
      <c r="BD17" s="188" t="s">
        <v>640</v>
      </c>
      <c r="BE17" s="60" t="s">
        <v>638</v>
      </c>
      <c r="BF17" s="60" t="s">
        <v>224</v>
      </c>
      <c r="BG17" s="60" t="s">
        <v>224</v>
      </c>
      <c r="BH17" s="60" t="s">
        <v>224</v>
      </c>
      <c r="BI17" s="60" t="s">
        <v>224</v>
      </c>
      <c r="BJ17" s="60" t="s">
        <v>356</v>
      </c>
      <c r="BK17" s="60" t="s">
        <v>224</v>
      </c>
      <c r="BL17" s="60" t="s">
        <v>381</v>
      </c>
      <c r="BM17" s="60" t="s">
        <v>224</v>
      </c>
      <c r="BN17" s="60" t="s">
        <v>224</v>
      </c>
      <c r="BO17" s="60" t="s">
        <v>252</v>
      </c>
      <c r="BP17" s="60" t="s">
        <v>224</v>
      </c>
      <c r="BQ17" s="60" t="s">
        <v>641</v>
      </c>
      <c r="BR17" s="60" t="s">
        <v>493</v>
      </c>
      <c r="BS17" s="60" t="s">
        <v>251</v>
      </c>
      <c r="BT17" s="60" t="s">
        <v>224</v>
      </c>
      <c r="BU17" s="60" t="s">
        <v>224</v>
      </c>
      <c r="BV17" s="60" t="s">
        <v>224</v>
      </c>
      <c r="BW17" s="60" t="s">
        <v>224</v>
      </c>
      <c r="BX17" s="60" t="s">
        <v>224</v>
      </c>
      <c r="BY17" s="60" t="s">
        <v>224</v>
      </c>
      <c r="BZ17" s="60" t="s">
        <v>224</v>
      </c>
      <c r="CA17" s="60" t="s">
        <v>224</v>
      </c>
      <c r="CB17" s="60" t="s">
        <v>367</v>
      </c>
      <c r="CC17" s="60" t="s">
        <v>234</v>
      </c>
      <c r="CD17" s="60" t="s">
        <v>224</v>
      </c>
      <c r="CE17" s="60" t="s">
        <v>224</v>
      </c>
      <c r="CF17" s="60" t="s">
        <v>224</v>
      </c>
      <c r="CG17" s="60" t="s">
        <v>224</v>
      </c>
      <c r="CH17" s="60" t="s">
        <v>224</v>
      </c>
      <c r="CI17" s="60" t="s">
        <v>473</v>
      </c>
      <c r="CJ17" s="60" t="s">
        <v>237</v>
      </c>
      <c r="CK17" s="60" t="s">
        <v>238</v>
      </c>
      <c r="CL17" s="60" t="s">
        <v>239</v>
      </c>
      <c r="CM17" s="60" t="s">
        <v>224</v>
      </c>
      <c r="CN17" s="60" t="s">
        <v>224</v>
      </c>
    </row>
    <row r="18" spans="1:92" x14ac:dyDescent="0.25">
      <c r="A18" s="2" t="s">
        <v>208</v>
      </c>
      <c r="B18" s="2" t="s">
        <v>642</v>
      </c>
      <c r="C18" s="2" t="s">
        <v>210</v>
      </c>
      <c r="D18" s="2" t="s">
        <v>211</v>
      </c>
      <c r="E18" s="2" t="s">
        <v>212</v>
      </c>
      <c r="F18" s="2" t="s">
        <v>213</v>
      </c>
      <c r="G18" s="2" t="s">
        <v>598</v>
      </c>
      <c r="H18" s="2" t="s">
        <v>599</v>
      </c>
      <c r="I18" s="159" t="s">
        <v>384</v>
      </c>
      <c r="J18" s="4" t="s">
        <v>643</v>
      </c>
      <c r="K18" s="200">
        <v>0.4861111111111111</v>
      </c>
      <c r="L18" s="87" t="s">
        <v>224</v>
      </c>
      <c r="M18" s="2" t="s">
        <v>361</v>
      </c>
      <c r="N18" s="201" t="s">
        <v>644</v>
      </c>
      <c r="O18" s="196" t="s">
        <v>602</v>
      </c>
      <c r="P18" s="90">
        <v>2119.5253333333335</v>
      </c>
      <c r="Q18" s="91" t="s">
        <v>224</v>
      </c>
      <c r="R18" s="90">
        <v>2107.4760000000001</v>
      </c>
      <c r="S18" s="91" t="s">
        <v>224</v>
      </c>
      <c r="T18" s="174">
        <v>141</v>
      </c>
      <c r="U18" s="91" t="s">
        <v>224</v>
      </c>
      <c r="V18" s="174">
        <v>100</v>
      </c>
      <c r="W18" s="93">
        <f t="shared" si="0"/>
        <v>141</v>
      </c>
      <c r="X18" s="93">
        <f t="shared" si="1"/>
        <v>0</v>
      </c>
      <c r="Y18" s="91" t="s">
        <v>224</v>
      </c>
      <c r="Z18" s="91" t="s">
        <v>224</v>
      </c>
      <c r="AA18" s="174">
        <v>36.1</v>
      </c>
      <c r="AB18" s="129">
        <v>8.1999999999999993</v>
      </c>
      <c r="AC18" s="4" t="s">
        <v>220</v>
      </c>
      <c r="AD18" s="129">
        <f t="shared" si="2"/>
        <v>44.3</v>
      </c>
      <c r="AE18" s="4">
        <v>0.14499999999999999</v>
      </c>
      <c r="AF18" s="4" t="s">
        <v>307</v>
      </c>
      <c r="AG18" s="174">
        <v>0.15</v>
      </c>
      <c r="AH18" s="129">
        <f t="shared" si="3"/>
        <v>0.29499999999999998</v>
      </c>
      <c r="AI18" s="129">
        <v>0.8</v>
      </c>
      <c r="AJ18" s="18" t="str">
        <f t="shared" si="4"/>
        <v/>
      </c>
      <c r="AK18" s="91" t="s">
        <v>224</v>
      </c>
      <c r="AL18" s="91" t="s">
        <v>224</v>
      </c>
      <c r="AM18" s="91" t="s">
        <v>224</v>
      </c>
      <c r="AN18" s="91" t="s">
        <v>224</v>
      </c>
      <c r="AO18" s="91"/>
      <c r="AP18" s="91" t="s">
        <v>224</v>
      </c>
      <c r="AQ18" s="91" t="s">
        <v>224</v>
      </c>
      <c r="AR18" s="91" t="s">
        <v>224</v>
      </c>
      <c r="AS18" s="91"/>
      <c r="AT18" s="174">
        <v>21</v>
      </c>
      <c r="AU18" s="174">
        <v>18.5</v>
      </c>
      <c r="AV18" s="4">
        <v>114</v>
      </c>
      <c r="AW18" s="4" t="s">
        <v>221</v>
      </c>
      <c r="AX18" s="197">
        <v>5.4912081021420702</v>
      </c>
      <c r="AY18" s="91" t="s">
        <v>224</v>
      </c>
      <c r="AZ18" s="91" t="s">
        <v>224</v>
      </c>
      <c r="BA18" s="91" t="s">
        <v>224</v>
      </c>
      <c r="BB18" s="176" t="s">
        <v>224</v>
      </c>
      <c r="BC18" s="2" t="s">
        <v>645</v>
      </c>
      <c r="BD18" s="148" t="s">
        <v>646</v>
      </c>
      <c r="BE18" s="2" t="s">
        <v>647</v>
      </c>
      <c r="BF18" s="2" t="s">
        <v>224</v>
      </c>
      <c r="BG18" s="2" t="s">
        <v>224</v>
      </c>
      <c r="BH18" s="2" t="s">
        <v>224</v>
      </c>
      <c r="BI18" s="2" t="s">
        <v>224</v>
      </c>
      <c r="BJ18" s="2" t="s">
        <v>313</v>
      </c>
      <c r="BK18" s="2" t="s">
        <v>224</v>
      </c>
      <c r="BL18" s="2" t="s">
        <v>581</v>
      </c>
      <c r="BM18" s="2" t="s">
        <v>300</v>
      </c>
      <c r="BN18" s="2" t="s">
        <v>224</v>
      </c>
      <c r="BO18" s="2" t="s">
        <v>252</v>
      </c>
      <c r="BP18" s="2" t="s">
        <v>224</v>
      </c>
      <c r="BQ18" s="2" t="s">
        <v>648</v>
      </c>
      <c r="BR18" s="2" t="s">
        <v>299</v>
      </c>
      <c r="BS18" s="2" t="s">
        <v>281</v>
      </c>
      <c r="BT18" s="2" t="s">
        <v>224</v>
      </c>
      <c r="BU18" s="2" t="s">
        <v>224</v>
      </c>
      <c r="BV18" s="2" t="s">
        <v>224</v>
      </c>
      <c r="BW18" s="2" t="s">
        <v>224</v>
      </c>
      <c r="BX18" s="2" t="s">
        <v>224</v>
      </c>
      <c r="BY18" s="2" t="s">
        <v>224</v>
      </c>
      <c r="BZ18" s="2" t="s">
        <v>224</v>
      </c>
      <c r="CA18" s="2" t="s">
        <v>224</v>
      </c>
      <c r="CB18" s="2" t="s">
        <v>233</v>
      </c>
      <c r="CC18" s="2" t="s">
        <v>234</v>
      </c>
      <c r="CD18" s="2" t="s">
        <v>252</v>
      </c>
      <c r="CE18" s="2" t="s">
        <v>224</v>
      </c>
      <c r="CF18" s="2" t="s">
        <v>262</v>
      </c>
      <c r="CG18" s="2" t="s">
        <v>224</v>
      </c>
      <c r="CH18" s="2" t="s">
        <v>224</v>
      </c>
      <c r="CI18" s="2" t="s">
        <v>473</v>
      </c>
      <c r="CJ18" s="2" t="s">
        <v>237</v>
      </c>
      <c r="CK18" s="2" t="s">
        <v>238</v>
      </c>
      <c r="CL18" s="2" t="s">
        <v>394</v>
      </c>
      <c r="CM18" s="2" t="s">
        <v>224</v>
      </c>
      <c r="CN18" s="2" t="s">
        <v>224</v>
      </c>
    </row>
    <row r="19" spans="1:92" s="60" customFormat="1" x14ac:dyDescent="0.25">
      <c r="A19" s="60" t="s">
        <v>208</v>
      </c>
      <c r="B19" s="60" t="s">
        <v>649</v>
      </c>
      <c r="C19" s="60" t="s">
        <v>210</v>
      </c>
      <c r="D19" s="60" t="s">
        <v>211</v>
      </c>
      <c r="E19" s="60" t="s">
        <v>212</v>
      </c>
      <c r="F19" s="60" t="s">
        <v>213</v>
      </c>
      <c r="G19" s="60" t="s">
        <v>571</v>
      </c>
      <c r="H19" s="60" t="s">
        <v>572</v>
      </c>
      <c r="I19" s="177" t="s">
        <v>384</v>
      </c>
      <c r="J19" s="74" t="s">
        <v>296</v>
      </c>
      <c r="K19" s="203">
        <v>0.52777777777777779</v>
      </c>
      <c r="L19" s="179">
        <f>AVERAGE(K18:K19)</f>
        <v>0.50694444444444442</v>
      </c>
      <c r="M19" s="60" t="s">
        <v>361</v>
      </c>
      <c r="N19" s="204" t="s">
        <v>650</v>
      </c>
      <c r="O19" s="198" t="s">
        <v>575</v>
      </c>
      <c r="P19" s="66">
        <v>2096.8220000000001</v>
      </c>
      <c r="Q19" s="182">
        <f>AVERAGE(P18:P19)</f>
        <v>2108.1736666666666</v>
      </c>
      <c r="R19" s="66">
        <v>2107.4760000000001</v>
      </c>
      <c r="S19" s="182">
        <f>AVERAGE(R18:R19)</f>
        <v>2107.4760000000001</v>
      </c>
      <c r="T19" s="183">
        <v>212</v>
      </c>
      <c r="U19" s="182">
        <f>AVERAGE(T18:T19)</f>
        <v>176.5</v>
      </c>
      <c r="V19" s="183">
        <v>100</v>
      </c>
      <c r="W19" s="69">
        <f t="shared" si="0"/>
        <v>212</v>
      </c>
      <c r="X19" s="69">
        <f t="shared" si="1"/>
        <v>0</v>
      </c>
      <c r="Y19" s="182">
        <f>AVERAGE(W18:W19)</f>
        <v>176.5</v>
      </c>
      <c r="Z19" s="182">
        <f>AVERAGE(X18:X19)</f>
        <v>0</v>
      </c>
      <c r="AA19" s="183">
        <v>44.6</v>
      </c>
      <c r="AB19" s="183">
        <v>4.74</v>
      </c>
      <c r="AC19" s="183"/>
      <c r="AD19" s="120">
        <f t="shared" si="2"/>
        <v>49.34</v>
      </c>
      <c r="AE19" s="74">
        <v>0.13900000000000001</v>
      </c>
      <c r="AF19" s="74" t="s">
        <v>307</v>
      </c>
      <c r="AG19" s="183">
        <v>0.06</v>
      </c>
      <c r="AH19" s="120">
        <f t="shared" si="3"/>
        <v>0.19900000000000001</v>
      </c>
      <c r="AI19" s="183">
        <v>0.98</v>
      </c>
      <c r="AJ19" s="18" t="str">
        <f t="shared" si="4"/>
        <v/>
      </c>
      <c r="AK19" s="182">
        <f>AVERAGE(AA18:AA19)</f>
        <v>40.35</v>
      </c>
      <c r="AL19" s="184">
        <f>AVERAGE(AB18:AB19)</f>
        <v>6.47</v>
      </c>
      <c r="AM19" s="182">
        <f>AVERAGE(AD18:AD19)</f>
        <v>46.82</v>
      </c>
      <c r="AN19" s="187">
        <f>AVERAGE(AE18:AE19)</f>
        <v>0.14200000000000002</v>
      </c>
      <c r="AO19" s="187"/>
      <c r="AP19" s="187">
        <f>AVERAGE(AG18:AG19)</f>
        <v>0.105</v>
      </c>
      <c r="AQ19" s="187">
        <f>AVERAGE(AH18:AH19)</f>
        <v>0.247</v>
      </c>
      <c r="AR19" s="187">
        <f>AVERAGE(AI18:AI19)</f>
        <v>0.89</v>
      </c>
      <c r="AS19" s="187"/>
      <c r="AT19" s="183">
        <v>18.600000000000001</v>
      </c>
      <c r="AU19" s="183">
        <v>20.2</v>
      </c>
      <c r="AV19" s="74">
        <v>120</v>
      </c>
      <c r="AW19" s="74" t="s">
        <v>221</v>
      </c>
      <c r="AX19" s="195">
        <v>4.3514271096086503</v>
      </c>
      <c r="AY19" s="182">
        <f>AVERAGE(AT18:AT19)</f>
        <v>19.8</v>
      </c>
      <c r="AZ19" s="182">
        <f>AVERAGE(AU18:AU19)</f>
        <v>19.350000000000001</v>
      </c>
      <c r="BA19" s="182">
        <f>AVERAGE(AV18:AV19)</f>
        <v>117</v>
      </c>
      <c r="BB19" s="184">
        <f>AVERAGE(AX18:AX19)</f>
        <v>4.9213176058753607</v>
      </c>
      <c r="BC19" s="60" t="s">
        <v>651</v>
      </c>
      <c r="BD19" s="188" t="s">
        <v>652</v>
      </c>
      <c r="BE19" s="60" t="s">
        <v>653</v>
      </c>
      <c r="BF19" s="60" t="s">
        <v>224</v>
      </c>
      <c r="BG19" s="60" t="s">
        <v>224</v>
      </c>
      <c r="BH19" s="60" t="s">
        <v>224</v>
      </c>
      <c r="BI19" s="60" t="s">
        <v>224</v>
      </c>
      <c r="BJ19" s="60" t="s">
        <v>654</v>
      </c>
      <c r="BK19" s="60" t="s">
        <v>224</v>
      </c>
      <c r="BL19" s="60" t="s">
        <v>581</v>
      </c>
      <c r="BM19" s="60" t="s">
        <v>300</v>
      </c>
      <c r="BN19" s="60" t="s">
        <v>224</v>
      </c>
      <c r="BO19" s="60" t="s">
        <v>252</v>
      </c>
      <c r="BP19" s="60" t="s">
        <v>224</v>
      </c>
      <c r="BQ19" s="60" t="s">
        <v>655</v>
      </c>
      <c r="BR19" s="60" t="s">
        <v>656</v>
      </c>
      <c r="BS19" s="60" t="s">
        <v>281</v>
      </c>
      <c r="BT19" s="60" t="s">
        <v>224</v>
      </c>
      <c r="BU19" s="60" t="s">
        <v>224</v>
      </c>
      <c r="BV19" s="60" t="s">
        <v>224</v>
      </c>
      <c r="BW19" s="60" t="s">
        <v>224</v>
      </c>
      <c r="BX19" s="60" t="s">
        <v>224</v>
      </c>
      <c r="BY19" s="60" t="s">
        <v>224</v>
      </c>
      <c r="BZ19" s="60" t="s">
        <v>224</v>
      </c>
      <c r="CA19" s="60" t="s">
        <v>224</v>
      </c>
      <c r="CB19" s="60" t="s">
        <v>233</v>
      </c>
      <c r="CC19" s="60" t="s">
        <v>234</v>
      </c>
      <c r="CD19" s="60" t="s">
        <v>252</v>
      </c>
      <c r="CE19" s="60" t="s">
        <v>224</v>
      </c>
      <c r="CF19" s="60" t="s">
        <v>262</v>
      </c>
      <c r="CG19" s="60" t="s">
        <v>224</v>
      </c>
      <c r="CH19" s="60" t="s">
        <v>224</v>
      </c>
      <c r="CI19" s="60" t="s">
        <v>473</v>
      </c>
      <c r="CJ19" s="60" t="s">
        <v>237</v>
      </c>
      <c r="CK19" s="60" t="s">
        <v>238</v>
      </c>
      <c r="CL19" s="60" t="s">
        <v>394</v>
      </c>
      <c r="CM19" s="60" t="s">
        <v>224</v>
      </c>
      <c r="CN19" s="60" t="s">
        <v>224</v>
      </c>
    </row>
    <row r="20" spans="1:92" x14ac:dyDescent="0.25">
      <c r="A20" s="2" t="s">
        <v>208</v>
      </c>
      <c r="B20" s="2" t="s">
        <v>657</v>
      </c>
      <c r="C20" s="2" t="s">
        <v>210</v>
      </c>
      <c r="D20" s="2" t="s">
        <v>211</v>
      </c>
      <c r="E20" s="2" t="s">
        <v>212</v>
      </c>
      <c r="F20" s="2" t="s">
        <v>213</v>
      </c>
      <c r="G20" s="2" t="s">
        <v>598</v>
      </c>
      <c r="H20" s="2" t="s">
        <v>599</v>
      </c>
      <c r="I20" s="159" t="s">
        <v>396</v>
      </c>
      <c r="J20" s="4" t="s">
        <v>360</v>
      </c>
      <c r="K20" s="200">
        <v>0.54861111111111105</v>
      </c>
      <c r="L20" s="87" t="s">
        <v>224</v>
      </c>
      <c r="M20" s="2" t="s">
        <v>361</v>
      </c>
      <c r="N20" s="201" t="s">
        <v>658</v>
      </c>
      <c r="O20" s="196" t="s">
        <v>602</v>
      </c>
      <c r="P20" s="90">
        <v>2257.8096666666665</v>
      </c>
      <c r="Q20" s="91" t="s">
        <v>224</v>
      </c>
      <c r="R20" s="90">
        <v>2109.5839999999998</v>
      </c>
      <c r="S20" s="91" t="s">
        <v>224</v>
      </c>
      <c r="T20" s="174">
        <v>87</v>
      </c>
      <c r="U20" s="91" t="s">
        <v>224</v>
      </c>
      <c r="V20" s="174">
        <v>100</v>
      </c>
      <c r="W20" s="93">
        <f t="shared" si="0"/>
        <v>87</v>
      </c>
      <c r="X20" s="93">
        <f t="shared" si="1"/>
        <v>0</v>
      </c>
      <c r="Y20" s="91" t="s">
        <v>224</v>
      </c>
      <c r="Z20" s="91" t="s">
        <v>224</v>
      </c>
      <c r="AA20" s="174">
        <v>19.5</v>
      </c>
      <c r="AB20" s="174">
        <v>5.73</v>
      </c>
      <c r="AC20" s="174"/>
      <c r="AD20" s="129">
        <f t="shared" si="2"/>
        <v>25.23</v>
      </c>
      <c r="AE20" s="99">
        <v>0.12</v>
      </c>
      <c r="AG20" s="174">
        <v>0.09</v>
      </c>
      <c r="AH20" s="129">
        <f t="shared" si="3"/>
        <v>0.21</v>
      </c>
      <c r="AI20" s="174">
        <v>0.46</v>
      </c>
      <c r="AJ20" s="18" t="str">
        <f t="shared" si="4"/>
        <v/>
      </c>
      <c r="AK20" s="91" t="s">
        <v>224</v>
      </c>
      <c r="AL20" s="91" t="s">
        <v>224</v>
      </c>
      <c r="AM20" s="91" t="s">
        <v>224</v>
      </c>
      <c r="AN20" s="91" t="s">
        <v>224</v>
      </c>
      <c r="AO20" s="91"/>
      <c r="AP20" s="91" t="s">
        <v>224</v>
      </c>
      <c r="AQ20" s="91" t="s">
        <v>224</v>
      </c>
      <c r="AR20" s="91" t="s">
        <v>224</v>
      </c>
      <c r="AS20" s="91"/>
      <c r="AT20" s="174">
        <v>21.3</v>
      </c>
      <c r="AU20" s="174">
        <v>19.8</v>
      </c>
      <c r="AV20" s="4">
        <v>135</v>
      </c>
      <c r="AW20" s="4" t="s">
        <v>221</v>
      </c>
      <c r="AX20" s="197">
        <v>4.6717038254702201</v>
      </c>
      <c r="AY20" s="91" t="s">
        <v>224</v>
      </c>
      <c r="AZ20" s="91" t="s">
        <v>224</v>
      </c>
      <c r="BA20" s="91" t="s">
        <v>224</v>
      </c>
      <c r="BB20" s="176" t="s">
        <v>224</v>
      </c>
      <c r="BC20" s="2" t="s">
        <v>659</v>
      </c>
      <c r="BD20" s="148" t="s">
        <v>660</v>
      </c>
      <c r="BE20" s="2" t="s">
        <v>661</v>
      </c>
      <c r="BF20" s="2" t="s">
        <v>224</v>
      </c>
      <c r="BG20" s="2" t="s">
        <v>224</v>
      </c>
      <c r="BH20" s="2" t="s">
        <v>224</v>
      </c>
      <c r="BI20" s="2" t="s">
        <v>224</v>
      </c>
      <c r="BJ20" s="2" t="s">
        <v>662</v>
      </c>
      <c r="BK20" s="2" t="s">
        <v>224</v>
      </c>
      <c r="BL20" s="2" t="s">
        <v>480</v>
      </c>
      <c r="BM20" s="2" t="s">
        <v>300</v>
      </c>
      <c r="BN20" s="2" t="s">
        <v>224</v>
      </c>
      <c r="BO20" s="2" t="s">
        <v>252</v>
      </c>
      <c r="BP20" s="2" t="s">
        <v>224</v>
      </c>
      <c r="BQ20" s="2" t="s">
        <v>663</v>
      </c>
      <c r="BR20" s="2" t="s">
        <v>431</v>
      </c>
      <c r="BS20" s="2" t="s">
        <v>281</v>
      </c>
      <c r="BT20" s="2" t="s">
        <v>403</v>
      </c>
      <c r="BU20" s="2" t="s">
        <v>403</v>
      </c>
      <c r="BV20" s="2" t="s">
        <v>403</v>
      </c>
      <c r="BW20" s="2" t="s">
        <v>403</v>
      </c>
      <c r="BX20" s="2" t="s">
        <v>403</v>
      </c>
      <c r="BY20" s="2" t="s">
        <v>403</v>
      </c>
      <c r="BZ20" s="2" t="s">
        <v>349</v>
      </c>
      <c r="CA20" s="2" t="s">
        <v>349</v>
      </c>
      <c r="CB20" s="2" t="s">
        <v>367</v>
      </c>
      <c r="CC20" s="2" t="s">
        <v>234</v>
      </c>
      <c r="CD20" s="2" t="s">
        <v>404</v>
      </c>
      <c r="CE20" s="2" t="s">
        <v>224</v>
      </c>
      <c r="CF20" s="2" t="s">
        <v>224</v>
      </c>
      <c r="CG20" s="2" t="s">
        <v>224</v>
      </c>
      <c r="CH20" s="2" t="s">
        <v>224</v>
      </c>
      <c r="CI20" s="2" t="s">
        <v>473</v>
      </c>
      <c r="CJ20" s="2" t="s">
        <v>237</v>
      </c>
      <c r="CK20" s="2" t="s">
        <v>238</v>
      </c>
      <c r="CL20" s="2" t="s">
        <v>239</v>
      </c>
      <c r="CM20" s="2" t="s">
        <v>224</v>
      </c>
      <c r="CN20" s="2" t="s">
        <v>224</v>
      </c>
    </row>
    <row r="21" spans="1:92" s="60" customFormat="1" x14ac:dyDescent="0.25">
      <c r="A21" s="60" t="s">
        <v>208</v>
      </c>
      <c r="B21" s="60" t="s">
        <v>664</v>
      </c>
      <c r="C21" s="60" t="s">
        <v>210</v>
      </c>
      <c r="D21" s="60" t="s">
        <v>211</v>
      </c>
      <c r="E21" s="60" t="s">
        <v>212</v>
      </c>
      <c r="F21" s="60" t="s">
        <v>213</v>
      </c>
      <c r="G21" s="60" t="s">
        <v>571</v>
      </c>
      <c r="H21" s="60" t="s">
        <v>572</v>
      </c>
      <c r="I21" s="177" t="s">
        <v>396</v>
      </c>
      <c r="J21" s="74" t="s">
        <v>305</v>
      </c>
      <c r="K21" s="203">
        <v>0.56944444444444442</v>
      </c>
      <c r="L21" s="179">
        <f>AVERAGE(K20:K21)</f>
        <v>0.55902777777777768</v>
      </c>
      <c r="M21" s="60" t="s">
        <v>361</v>
      </c>
      <c r="N21" s="204" t="s">
        <v>665</v>
      </c>
      <c r="O21" s="198" t="s">
        <v>575</v>
      </c>
      <c r="P21" s="66">
        <v>2281.3503333333333</v>
      </c>
      <c r="Q21" s="182">
        <f>AVERAGE(P20:P21)</f>
        <v>2269.58</v>
      </c>
      <c r="R21" s="66">
        <v>2109.5839999999998</v>
      </c>
      <c r="S21" s="182">
        <f>AVERAGE(R20:R21)</f>
        <v>2109.5839999999998</v>
      </c>
      <c r="T21" s="183">
        <v>142</v>
      </c>
      <c r="U21" s="182">
        <f>AVERAGE(T20:T21)</f>
        <v>114.5</v>
      </c>
      <c r="V21" s="183">
        <v>100</v>
      </c>
      <c r="W21" s="69">
        <f t="shared" si="0"/>
        <v>142</v>
      </c>
      <c r="X21" s="69">
        <f t="shared" si="1"/>
        <v>0</v>
      </c>
      <c r="Y21" s="182">
        <f>AVERAGE(W20:W21)</f>
        <v>114.5</v>
      </c>
      <c r="Z21" s="182">
        <f>AVERAGE(X20:X21)</f>
        <v>0</v>
      </c>
      <c r="AA21" s="183">
        <v>24.9</v>
      </c>
      <c r="AB21" s="183">
        <v>2.87</v>
      </c>
      <c r="AC21" s="183"/>
      <c r="AD21" s="120">
        <f t="shared" si="2"/>
        <v>27.77</v>
      </c>
      <c r="AE21" s="183">
        <v>0.20399999999999999</v>
      </c>
      <c r="AF21" s="74"/>
      <c r="AG21" s="183">
        <v>0.04</v>
      </c>
      <c r="AH21" s="120">
        <f t="shared" si="3"/>
        <v>0.24399999999999999</v>
      </c>
      <c r="AI21" s="183">
        <v>0.51</v>
      </c>
      <c r="AJ21" s="18" t="str">
        <f t="shared" si="4"/>
        <v/>
      </c>
      <c r="AK21" s="182">
        <f>AVERAGE(AA20:AA21)</f>
        <v>22.2</v>
      </c>
      <c r="AL21" s="184">
        <f>AVERAGE(AB20:AB21)</f>
        <v>4.3000000000000007</v>
      </c>
      <c r="AM21" s="182">
        <f>AVERAGE(AD20:AD21)</f>
        <v>26.5</v>
      </c>
      <c r="AN21" s="187">
        <f>AVERAGE(AE20:AE21)</f>
        <v>0.16199999999999998</v>
      </c>
      <c r="AO21" s="187"/>
      <c r="AP21" s="187">
        <f>AVERAGE(AG20:AG21)</f>
        <v>6.5000000000000002E-2</v>
      </c>
      <c r="AQ21" s="187">
        <f>AVERAGE(AH20:AH21)</f>
        <v>0.22699999999999998</v>
      </c>
      <c r="AR21" s="187">
        <f>AVERAGE(AI20:AI21)</f>
        <v>0.48499999999999999</v>
      </c>
      <c r="AS21" s="187"/>
      <c r="AT21" s="183">
        <v>19.2</v>
      </c>
      <c r="AU21" s="183">
        <v>18.100000000000001</v>
      </c>
      <c r="AV21" s="74">
        <v>159</v>
      </c>
      <c r="AW21" s="74" t="s">
        <v>221</v>
      </c>
      <c r="AX21" s="195">
        <v>4.2861033437992599</v>
      </c>
      <c r="AY21" s="182">
        <f>AVERAGE(AT20:AT21)</f>
        <v>20.25</v>
      </c>
      <c r="AZ21" s="182">
        <f>AVERAGE(AU20:AU21)</f>
        <v>18.950000000000003</v>
      </c>
      <c r="BA21" s="182">
        <f>AVERAGE(AV20:AV21)</f>
        <v>147</v>
      </c>
      <c r="BB21" s="184">
        <f>AVERAGE(AX20:AX21)</f>
        <v>4.4789035846347396</v>
      </c>
      <c r="BC21" s="60" t="s">
        <v>666</v>
      </c>
      <c r="BD21" s="188" t="s">
        <v>667</v>
      </c>
      <c r="BE21" s="60" t="s">
        <v>668</v>
      </c>
      <c r="BF21" s="60" t="s">
        <v>224</v>
      </c>
      <c r="BG21" s="60" t="s">
        <v>224</v>
      </c>
      <c r="BH21" s="60" t="s">
        <v>224</v>
      </c>
      <c r="BI21" s="60" t="s">
        <v>224</v>
      </c>
      <c r="BJ21" s="60" t="s">
        <v>669</v>
      </c>
      <c r="BK21" s="60" t="s">
        <v>224</v>
      </c>
      <c r="BL21" s="60" t="s">
        <v>480</v>
      </c>
      <c r="BM21" s="60" t="s">
        <v>300</v>
      </c>
      <c r="BN21" s="60" t="s">
        <v>224</v>
      </c>
      <c r="BO21" s="60" t="s">
        <v>252</v>
      </c>
      <c r="BP21" s="60" t="s">
        <v>224</v>
      </c>
      <c r="BQ21" s="60" t="s">
        <v>670</v>
      </c>
      <c r="BR21" s="60" t="s">
        <v>671</v>
      </c>
      <c r="BS21" s="60" t="s">
        <v>281</v>
      </c>
      <c r="BT21" s="60" t="s">
        <v>403</v>
      </c>
      <c r="BU21" s="60" t="s">
        <v>403</v>
      </c>
      <c r="BV21" s="60" t="s">
        <v>403</v>
      </c>
      <c r="BW21" s="60" t="s">
        <v>403</v>
      </c>
      <c r="BX21" s="60" t="s">
        <v>403</v>
      </c>
      <c r="BY21" s="60" t="s">
        <v>403</v>
      </c>
      <c r="BZ21" s="60" t="s">
        <v>349</v>
      </c>
      <c r="CA21" s="60" t="s">
        <v>349</v>
      </c>
      <c r="CB21" s="60" t="s">
        <v>367</v>
      </c>
      <c r="CC21" s="60" t="s">
        <v>234</v>
      </c>
      <c r="CD21" s="60" t="s">
        <v>404</v>
      </c>
      <c r="CE21" s="60" t="s">
        <v>224</v>
      </c>
      <c r="CF21" s="60" t="s">
        <v>224</v>
      </c>
      <c r="CG21" s="60" t="s">
        <v>224</v>
      </c>
      <c r="CH21" s="60" t="s">
        <v>224</v>
      </c>
      <c r="CI21" s="60" t="s">
        <v>473</v>
      </c>
      <c r="CJ21" s="60" t="s">
        <v>237</v>
      </c>
      <c r="CK21" s="60" t="s">
        <v>238</v>
      </c>
      <c r="CL21" s="60" t="s">
        <v>239</v>
      </c>
      <c r="CM21" s="60" t="s">
        <v>224</v>
      </c>
      <c r="CN21" s="60" t="s">
        <v>224</v>
      </c>
    </row>
    <row r="22" spans="1:92" x14ac:dyDescent="0.25">
      <c r="A22" s="2" t="s">
        <v>208</v>
      </c>
      <c r="B22" s="2" t="s">
        <v>672</v>
      </c>
      <c r="C22" s="2" t="s">
        <v>210</v>
      </c>
      <c r="D22" s="2" t="s">
        <v>211</v>
      </c>
      <c r="E22" s="2" t="s">
        <v>212</v>
      </c>
      <c r="F22" s="2" t="s">
        <v>213</v>
      </c>
      <c r="G22" s="2" t="s">
        <v>598</v>
      </c>
      <c r="H22" s="2" t="s">
        <v>599</v>
      </c>
      <c r="I22" s="205" t="s">
        <v>673</v>
      </c>
      <c r="J22" s="4" t="s">
        <v>551</v>
      </c>
      <c r="K22" s="206">
        <v>0.60416666666666663</v>
      </c>
      <c r="L22" s="87" t="s">
        <v>224</v>
      </c>
      <c r="M22" s="2" t="s">
        <v>218</v>
      </c>
      <c r="N22" s="207" t="s">
        <v>674</v>
      </c>
      <c r="O22" s="196" t="s">
        <v>602</v>
      </c>
      <c r="P22" s="90">
        <v>183.93506342112801</v>
      </c>
      <c r="Q22" s="91" t="s">
        <v>224</v>
      </c>
      <c r="R22" s="90">
        <v>163.03358321780701</v>
      </c>
      <c r="S22" s="91" t="s">
        <v>224</v>
      </c>
      <c r="T22" s="174">
        <v>42</v>
      </c>
      <c r="U22" s="91" t="s">
        <v>224</v>
      </c>
      <c r="V22" s="174">
        <v>98</v>
      </c>
      <c r="W22" s="96">
        <f t="shared" si="0"/>
        <v>41.16</v>
      </c>
      <c r="X22" s="96">
        <f t="shared" si="1"/>
        <v>0.84000000000000341</v>
      </c>
      <c r="Y22" s="91" t="s">
        <v>224</v>
      </c>
      <c r="Z22" s="91" t="s">
        <v>224</v>
      </c>
      <c r="AA22" s="208">
        <v>6.9731995637271389</v>
      </c>
      <c r="AB22" s="102">
        <v>3.0940294895520002</v>
      </c>
      <c r="AD22" s="129">
        <f t="shared" si="2"/>
        <v>10.067229053279139</v>
      </c>
      <c r="AE22" s="139">
        <v>0.11224101621072628</v>
      </c>
      <c r="AG22" s="209">
        <v>7.2437547497333082E-2</v>
      </c>
      <c r="AH22" s="129">
        <f t="shared" si="3"/>
        <v>0.18467856370805935</v>
      </c>
      <c r="AI22" s="139">
        <v>0.22611333133275563</v>
      </c>
      <c r="AJ22" s="18" t="str">
        <f t="shared" si="4"/>
        <v/>
      </c>
      <c r="AK22" s="91" t="s">
        <v>224</v>
      </c>
      <c r="AL22" s="91" t="s">
        <v>224</v>
      </c>
      <c r="AM22" s="91" t="s">
        <v>224</v>
      </c>
      <c r="AN22" s="91" t="s">
        <v>224</v>
      </c>
      <c r="AO22" s="91"/>
      <c r="AP22" s="91" t="s">
        <v>224</v>
      </c>
      <c r="AQ22" s="91" t="s">
        <v>224</v>
      </c>
      <c r="AR22" s="91" t="s">
        <v>224</v>
      </c>
      <c r="AS22" s="91"/>
      <c r="AT22" s="174">
        <v>87.5</v>
      </c>
      <c r="AU22" s="174">
        <v>36.299999999999997</v>
      </c>
      <c r="AV22" s="4">
        <v>232</v>
      </c>
      <c r="AW22" s="4" t="s">
        <v>221</v>
      </c>
      <c r="AX22" s="197">
        <v>3.7025728610091302</v>
      </c>
      <c r="AY22" s="91" t="s">
        <v>224</v>
      </c>
      <c r="AZ22" s="91" t="s">
        <v>224</v>
      </c>
      <c r="BA22" s="91" t="s">
        <v>224</v>
      </c>
      <c r="BB22" s="176" t="s">
        <v>224</v>
      </c>
      <c r="BC22" s="2" t="s">
        <v>675</v>
      </c>
      <c r="BD22" s="148" t="s">
        <v>224</v>
      </c>
      <c r="BE22" s="2" t="s">
        <v>676</v>
      </c>
      <c r="BF22" s="2" t="s">
        <v>224</v>
      </c>
      <c r="BG22" s="2" t="s">
        <v>224</v>
      </c>
      <c r="BH22" s="2" t="s">
        <v>224</v>
      </c>
      <c r="BI22" s="2" t="s">
        <v>224</v>
      </c>
      <c r="BJ22" s="2" t="s">
        <v>415</v>
      </c>
      <c r="BK22" s="2" t="s">
        <v>224</v>
      </c>
      <c r="BL22" s="2" t="s">
        <v>457</v>
      </c>
      <c r="BM22" s="2" t="s">
        <v>300</v>
      </c>
      <c r="BN22" s="2" t="s">
        <v>224</v>
      </c>
      <c r="BO22" s="2" t="s">
        <v>252</v>
      </c>
      <c r="BP22" s="2" t="s">
        <v>224</v>
      </c>
      <c r="BQ22" s="2" t="s">
        <v>677</v>
      </c>
      <c r="BR22" s="2" t="s">
        <v>483</v>
      </c>
      <c r="BS22" s="2" t="s">
        <v>281</v>
      </c>
      <c r="BT22" s="2" t="s">
        <v>224</v>
      </c>
      <c r="BU22" s="2" t="s">
        <v>224</v>
      </c>
      <c r="BV22" s="2" t="s">
        <v>224</v>
      </c>
      <c r="BW22" s="2" t="s">
        <v>224</v>
      </c>
      <c r="BX22" s="2" t="s">
        <v>224</v>
      </c>
      <c r="BY22" s="2" t="s">
        <v>224</v>
      </c>
      <c r="BZ22" s="2" t="s">
        <v>224</v>
      </c>
      <c r="CA22" s="2" t="s">
        <v>224</v>
      </c>
      <c r="CB22" s="2" t="s">
        <v>233</v>
      </c>
      <c r="CC22" s="2" t="s">
        <v>234</v>
      </c>
      <c r="CD22" s="2" t="s">
        <v>252</v>
      </c>
      <c r="CE22" s="2" t="s">
        <v>224</v>
      </c>
      <c r="CF22" s="2" t="s">
        <v>224</v>
      </c>
      <c r="CG22" s="2" t="s">
        <v>224</v>
      </c>
      <c r="CH22" s="2" t="s">
        <v>224</v>
      </c>
      <c r="CI22" s="2" t="s">
        <v>548</v>
      </c>
      <c r="CJ22" s="2" t="s">
        <v>237</v>
      </c>
      <c r="CK22" s="2" t="s">
        <v>238</v>
      </c>
      <c r="CL22" s="2" t="s">
        <v>239</v>
      </c>
      <c r="CM22" s="2" t="s">
        <v>224</v>
      </c>
      <c r="CN22" s="2" t="s">
        <v>224</v>
      </c>
    </row>
    <row r="23" spans="1:92" s="60" customFormat="1" x14ac:dyDescent="0.25">
      <c r="A23" s="60" t="s">
        <v>208</v>
      </c>
      <c r="B23" s="60" t="s">
        <v>678</v>
      </c>
      <c r="C23" s="60" t="s">
        <v>210</v>
      </c>
      <c r="D23" s="60" t="s">
        <v>211</v>
      </c>
      <c r="E23" s="60" t="s">
        <v>212</v>
      </c>
      <c r="F23" s="60" t="s">
        <v>213</v>
      </c>
      <c r="G23" s="60" t="s">
        <v>571</v>
      </c>
      <c r="H23" s="60" t="s">
        <v>572</v>
      </c>
      <c r="I23" s="114" t="s">
        <v>673</v>
      </c>
      <c r="J23" s="74" t="s">
        <v>265</v>
      </c>
      <c r="K23" s="210">
        <v>0.625</v>
      </c>
      <c r="L23" s="179">
        <f>AVERAGE(K22:K23)</f>
        <v>0.61458333333333326</v>
      </c>
      <c r="M23" s="60" t="s">
        <v>218</v>
      </c>
      <c r="N23" s="211" t="s">
        <v>679</v>
      </c>
      <c r="O23" s="198" t="s">
        <v>575</v>
      </c>
      <c r="P23" s="66">
        <v>225.60168364024599</v>
      </c>
      <c r="Q23" s="182">
        <f>AVERAGE(P22:P23)</f>
        <v>204.768373530687</v>
      </c>
      <c r="R23" s="66">
        <v>163.03358321780701</v>
      </c>
      <c r="S23" s="182">
        <f>AVERAGE(R22:R23)</f>
        <v>163.03358321780701</v>
      </c>
      <c r="T23" s="183">
        <v>152</v>
      </c>
      <c r="U23" s="199">
        <f>AVERAGE(T22:T23)</f>
        <v>97</v>
      </c>
      <c r="V23" s="183">
        <v>100</v>
      </c>
      <c r="W23" s="69">
        <f t="shared" si="0"/>
        <v>152</v>
      </c>
      <c r="X23" s="69">
        <f t="shared" si="1"/>
        <v>0</v>
      </c>
      <c r="Y23" s="184">
        <f>AVERAGE(W22:W23)</f>
        <v>96.58</v>
      </c>
      <c r="Z23" s="184">
        <f>AVERAGE(X22:X23)</f>
        <v>0.42000000000000171</v>
      </c>
      <c r="AA23" s="212">
        <v>25.032935372905438</v>
      </c>
      <c r="AB23" s="79">
        <v>4.2851109358183654</v>
      </c>
      <c r="AC23" s="74"/>
      <c r="AD23" s="120">
        <f t="shared" si="2"/>
        <v>29.318046308723805</v>
      </c>
      <c r="AE23" s="79">
        <v>0.29718764007892989</v>
      </c>
      <c r="AF23" s="74"/>
      <c r="AG23" s="213">
        <v>7.3884238216990611E-2</v>
      </c>
      <c r="AH23" s="120">
        <f t="shared" si="3"/>
        <v>0.37107187829592048</v>
      </c>
      <c r="AI23" s="79">
        <v>0.62452657251898769</v>
      </c>
      <c r="AJ23" s="18" t="str">
        <f t="shared" si="4"/>
        <v/>
      </c>
      <c r="AK23" s="182">
        <f>AVERAGE(AA22:AA23)</f>
        <v>16.003067468316289</v>
      </c>
      <c r="AL23" s="184">
        <f>AVERAGE(AB22:AB23)</f>
        <v>3.689570212685183</v>
      </c>
      <c r="AM23" s="182">
        <f>AVERAGE(AD22:AD23)</f>
        <v>19.692637681001472</v>
      </c>
      <c r="AN23" s="187">
        <f>AVERAGE(AE22:AE23)</f>
        <v>0.20471432814482809</v>
      </c>
      <c r="AO23" s="187"/>
      <c r="AP23" s="187">
        <f>AVERAGE(AG22:AG23)</f>
        <v>7.3160892857161847E-2</v>
      </c>
      <c r="AQ23" s="187">
        <f>AVERAGE(AH22:AH23)</f>
        <v>0.27787522100198991</v>
      </c>
      <c r="AR23" s="187">
        <f>AVERAGE(AI22:AI23)</f>
        <v>0.42531995192587169</v>
      </c>
      <c r="AS23" s="187"/>
      <c r="AT23" s="183">
        <v>61.9</v>
      </c>
      <c r="AU23" s="183">
        <v>31.9</v>
      </c>
      <c r="AV23" s="74">
        <v>167</v>
      </c>
      <c r="AW23" s="74" t="s">
        <v>221</v>
      </c>
      <c r="AX23" s="195">
        <v>5.4598743132839704</v>
      </c>
      <c r="AY23" s="182">
        <f>AVERAGE(AT22:AT23)</f>
        <v>74.7</v>
      </c>
      <c r="AZ23" s="182">
        <f>AVERAGE(AU22:AU23)</f>
        <v>34.099999999999994</v>
      </c>
      <c r="BA23" s="182">
        <f>AVERAGE(AV22:AV23)</f>
        <v>199.5</v>
      </c>
      <c r="BB23" s="184">
        <f>AVERAGE(AX22:AX23)</f>
        <v>4.5812235871465505</v>
      </c>
      <c r="BC23" s="60" t="s">
        <v>341</v>
      </c>
      <c r="BD23" s="188" t="s">
        <v>224</v>
      </c>
      <c r="BE23" s="60" t="s">
        <v>680</v>
      </c>
      <c r="BF23" s="60" t="s">
        <v>224</v>
      </c>
      <c r="BG23" s="60" t="s">
        <v>224</v>
      </c>
      <c r="BH23" s="60" t="s">
        <v>224</v>
      </c>
      <c r="BI23" s="60" t="s">
        <v>224</v>
      </c>
      <c r="BJ23" s="60" t="s">
        <v>316</v>
      </c>
      <c r="BK23" s="60" t="s">
        <v>224</v>
      </c>
      <c r="BL23" s="60" t="s">
        <v>457</v>
      </c>
      <c r="BM23" s="60" t="s">
        <v>300</v>
      </c>
      <c r="BN23" s="60" t="s">
        <v>224</v>
      </c>
      <c r="BO23" s="60" t="s">
        <v>252</v>
      </c>
      <c r="BP23" s="60" t="s">
        <v>224</v>
      </c>
      <c r="BQ23" s="60" t="s">
        <v>681</v>
      </c>
      <c r="BR23" s="60" t="s">
        <v>299</v>
      </c>
      <c r="BS23" s="60" t="s">
        <v>262</v>
      </c>
      <c r="BT23" s="60" t="s">
        <v>224</v>
      </c>
      <c r="BU23" s="60" t="s">
        <v>224</v>
      </c>
      <c r="BV23" s="60" t="s">
        <v>224</v>
      </c>
      <c r="BW23" s="60" t="s">
        <v>224</v>
      </c>
      <c r="BX23" s="60" t="s">
        <v>224</v>
      </c>
      <c r="BY23" s="60" t="s">
        <v>224</v>
      </c>
      <c r="BZ23" s="60" t="s">
        <v>224</v>
      </c>
      <c r="CA23" s="60" t="s">
        <v>224</v>
      </c>
      <c r="CB23" s="60" t="s">
        <v>233</v>
      </c>
      <c r="CC23" s="60" t="s">
        <v>234</v>
      </c>
      <c r="CD23" s="60" t="s">
        <v>252</v>
      </c>
      <c r="CE23" s="60" t="s">
        <v>224</v>
      </c>
      <c r="CF23" s="60" t="s">
        <v>224</v>
      </c>
      <c r="CG23" s="60" t="s">
        <v>224</v>
      </c>
      <c r="CH23" s="60" t="s">
        <v>224</v>
      </c>
      <c r="CI23" s="60" t="s">
        <v>548</v>
      </c>
      <c r="CJ23" s="60" t="s">
        <v>237</v>
      </c>
      <c r="CK23" s="60" t="s">
        <v>238</v>
      </c>
      <c r="CL23" s="60" t="s">
        <v>239</v>
      </c>
      <c r="CM23" s="60" t="s">
        <v>224</v>
      </c>
      <c r="CN23" s="60" t="s">
        <v>224</v>
      </c>
    </row>
    <row r="24" spans="1:92" x14ac:dyDescent="0.25">
      <c r="A24" s="2" t="s">
        <v>208</v>
      </c>
      <c r="B24" s="2" t="s">
        <v>682</v>
      </c>
      <c r="C24" s="2" t="s">
        <v>210</v>
      </c>
      <c r="D24" s="2" t="s">
        <v>211</v>
      </c>
      <c r="E24" s="2" t="s">
        <v>212</v>
      </c>
      <c r="F24" s="2" t="s">
        <v>213</v>
      </c>
      <c r="G24" s="2" t="s">
        <v>571</v>
      </c>
      <c r="H24" s="2" t="s">
        <v>572</v>
      </c>
      <c r="I24" s="205" t="s">
        <v>452</v>
      </c>
      <c r="J24" s="4" t="s">
        <v>435</v>
      </c>
      <c r="K24" s="206">
        <v>0.72222222222222221</v>
      </c>
      <c r="L24" s="87" t="s">
        <v>224</v>
      </c>
      <c r="M24" s="2" t="s">
        <v>218</v>
      </c>
      <c r="N24" s="207" t="s">
        <v>683</v>
      </c>
      <c r="O24" s="214" t="s">
        <v>575</v>
      </c>
      <c r="P24" s="90">
        <v>12768.640801360867</v>
      </c>
      <c r="Q24" s="91" t="s">
        <v>224</v>
      </c>
      <c r="R24" s="90">
        <v>10679.840690851201</v>
      </c>
      <c r="S24" s="91" t="s">
        <v>224</v>
      </c>
      <c r="T24" s="215">
        <v>1520</v>
      </c>
      <c r="U24" s="91" t="s">
        <v>224</v>
      </c>
      <c r="V24" s="174">
        <v>100</v>
      </c>
      <c r="W24" s="93">
        <f t="shared" si="0"/>
        <v>1520</v>
      </c>
      <c r="X24" s="93">
        <f t="shared" si="1"/>
        <v>0</v>
      </c>
      <c r="Y24" s="91" t="s">
        <v>224</v>
      </c>
      <c r="Z24" s="91" t="s">
        <v>224</v>
      </c>
      <c r="AA24" s="208">
        <v>386.50270315100767</v>
      </c>
      <c r="AB24" s="102">
        <v>7.6929804189339102</v>
      </c>
      <c r="AD24" s="129">
        <f t="shared" si="2"/>
        <v>394.19568356994159</v>
      </c>
      <c r="AE24" s="139">
        <v>1.7053052291285258</v>
      </c>
      <c r="AG24" s="209">
        <v>4.7339626351036584E-2</v>
      </c>
      <c r="AH24" s="129">
        <f t="shared" si="3"/>
        <v>1.7526448554795624</v>
      </c>
      <c r="AI24" s="139">
        <v>4.9297660630983806</v>
      </c>
      <c r="AJ24" s="18" t="str">
        <f t="shared" si="4"/>
        <v/>
      </c>
      <c r="AK24" s="91" t="s">
        <v>224</v>
      </c>
      <c r="AL24" s="91" t="s">
        <v>224</v>
      </c>
      <c r="AM24" s="91" t="s">
        <v>224</v>
      </c>
      <c r="AN24" s="91" t="s">
        <v>224</v>
      </c>
      <c r="AO24" s="91"/>
      <c r="AP24" s="91" t="s">
        <v>224</v>
      </c>
      <c r="AQ24" s="91" t="s">
        <v>224</v>
      </c>
      <c r="AR24" s="91" t="s">
        <v>224</v>
      </c>
      <c r="AS24" s="91"/>
      <c r="AT24" s="174">
        <v>9.07</v>
      </c>
      <c r="AU24" s="174">
        <v>11.4</v>
      </c>
      <c r="AV24" s="4">
        <v>81.3</v>
      </c>
      <c r="AW24" s="4" t="s">
        <v>221</v>
      </c>
      <c r="AX24" s="197">
        <v>5.0928946336278598</v>
      </c>
      <c r="AY24" s="91" t="s">
        <v>224</v>
      </c>
      <c r="AZ24" s="91" t="s">
        <v>224</v>
      </c>
      <c r="BA24" s="91" t="s">
        <v>224</v>
      </c>
      <c r="BB24" s="176" t="s">
        <v>224</v>
      </c>
      <c r="BC24" s="2" t="s">
        <v>684</v>
      </c>
      <c r="BD24" s="148" t="s">
        <v>224</v>
      </c>
      <c r="BE24" s="2" t="s">
        <v>685</v>
      </c>
      <c r="BF24" s="2" t="s">
        <v>224</v>
      </c>
      <c r="BG24" s="2" t="s">
        <v>224</v>
      </c>
      <c r="BH24" s="2" t="s">
        <v>224</v>
      </c>
      <c r="BI24" s="2" t="s">
        <v>224</v>
      </c>
      <c r="BJ24" s="2" t="s">
        <v>469</v>
      </c>
      <c r="BK24" s="2" t="s">
        <v>224</v>
      </c>
      <c r="BL24" s="2" t="s">
        <v>457</v>
      </c>
      <c r="BM24" s="2" t="s">
        <v>224</v>
      </c>
      <c r="BN24" s="2" t="s">
        <v>224</v>
      </c>
      <c r="BO24" s="2" t="s">
        <v>252</v>
      </c>
      <c r="BP24" s="2" t="s">
        <v>224</v>
      </c>
      <c r="BQ24" s="2" t="s">
        <v>609</v>
      </c>
      <c r="BR24" s="2" t="s">
        <v>393</v>
      </c>
      <c r="BS24" s="2" t="s">
        <v>415</v>
      </c>
      <c r="BT24" s="2" t="s">
        <v>224</v>
      </c>
      <c r="BU24" s="2" t="s">
        <v>224</v>
      </c>
      <c r="BV24" s="2" t="s">
        <v>224</v>
      </c>
      <c r="BW24" s="2" t="s">
        <v>224</v>
      </c>
      <c r="BX24" s="2" t="s">
        <v>224</v>
      </c>
      <c r="BY24" s="2" t="s">
        <v>224</v>
      </c>
      <c r="BZ24" s="2" t="s">
        <v>224</v>
      </c>
      <c r="CA24" s="2" t="s">
        <v>461</v>
      </c>
      <c r="CB24" s="2" t="s">
        <v>233</v>
      </c>
      <c r="CC24" s="2" t="s">
        <v>234</v>
      </c>
      <c r="CD24" s="2" t="s">
        <v>462</v>
      </c>
      <c r="CE24" s="2" t="s">
        <v>224</v>
      </c>
      <c r="CF24" s="2" t="s">
        <v>224</v>
      </c>
      <c r="CG24" s="2" t="s">
        <v>224</v>
      </c>
      <c r="CH24" s="2" t="s">
        <v>224</v>
      </c>
      <c r="CI24" s="2" t="s">
        <v>473</v>
      </c>
      <c r="CJ24" s="2" t="s">
        <v>237</v>
      </c>
      <c r="CK24" s="2" t="s">
        <v>238</v>
      </c>
      <c r="CL24" s="2" t="s">
        <v>239</v>
      </c>
      <c r="CM24" s="2" t="s">
        <v>224</v>
      </c>
      <c r="CN24" s="2" t="s">
        <v>224</v>
      </c>
    </row>
    <row r="25" spans="1:92" x14ac:dyDescent="0.25">
      <c r="A25" s="2" t="s">
        <v>208</v>
      </c>
      <c r="B25" s="2" t="s">
        <v>686</v>
      </c>
      <c r="C25" s="2" t="s">
        <v>210</v>
      </c>
      <c r="D25" s="2" t="s">
        <v>211</v>
      </c>
      <c r="E25" s="2" t="s">
        <v>212</v>
      </c>
      <c r="F25" s="2" t="s">
        <v>273</v>
      </c>
      <c r="G25" s="2" t="s">
        <v>598</v>
      </c>
      <c r="H25" s="2" t="s">
        <v>599</v>
      </c>
      <c r="I25" s="205" t="s">
        <v>452</v>
      </c>
      <c r="J25" s="4" t="s">
        <v>687</v>
      </c>
      <c r="K25" s="216">
        <v>0.73611111111111116</v>
      </c>
      <c r="L25" s="87" t="s">
        <v>224</v>
      </c>
      <c r="M25" s="2" t="s">
        <v>218</v>
      </c>
      <c r="N25" s="217" t="s">
        <v>688</v>
      </c>
      <c r="O25" s="214" t="s">
        <v>602</v>
      </c>
      <c r="P25" s="90">
        <v>12373.737207272066</v>
      </c>
      <c r="Q25" s="91" t="s">
        <v>224</v>
      </c>
      <c r="R25" s="90">
        <v>10679.840690851201</v>
      </c>
      <c r="S25" s="91" t="s">
        <v>224</v>
      </c>
      <c r="T25" s="174">
        <v>809</v>
      </c>
      <c r="U25" s="91" t="s">
        <v>224</v>
      </c>
      <c r="V25" s="174">
        <v>100</v>
      </c>
      <c r="W25" s="93">
        <f t="shared" si="0"/>
        <v>809</v>
      </c>
      <c r="X25" s="93">
        <f t="shared" si="1"/>
        <v>0</v>
      </c>
      <c r="Y25" s="91" t="s">
        <v>224</v>
      </c>
      <c r="Z25" s="91" t="s">
        <v>224</v>
      </c>
      <c r="AA25" s="208">
        <v>152.26645620421729</v>
      </c>
      <c r="AB25" s="102">
        <v>6.834105181783344</v>
      </c>
      <c r="AD25" s="129">
        <f t="shared" si="2"/>
        <v>159.10056138600063</v>
      </c>
      <c r="AE25" s="139">
        <v>1.2371682110735449</v>
      </c>
      <c r="AG25" s="209">
        <v>9.7721868875470685E-2</v>
      </c>
      <c r="AH25" s="129">
        <f t="shared" si="3"/>
        <v>1.3348900799490155</v>
      </c>
      <c r="AI25" s="139">
        <v>2.9179173194331276</v>
      </c>
      <c r="AJ25" s="18" t="str">
        <f t="shared" si="4"/>
        <v/>
      </c>
      <c r="AK25" s="91" t="s">
        <v>224</v>
      </c>
      <c r="AL25" s="91" t="s">
        <v>224</v>
      </c>
      <c r="AM25" s="91" t="s">
        <v>224</v>
      </c>
      <c r="AN25" s="91" t="s">
        <v>224</v>
      </c>
      <c r="AO25" s="91"/>
      <c r="AP25" s="91" t="s">
        <v>224</v>
      </c>
      <c r="AQ25" s="91" t="s">
        <v>224</v>
      </c>
      <c r="AR25" s="91" t="s">
        <v>224</v>
      </c>
      <c r="AS25" s="91"/>
      <c r="AT25" s="174">
        <v>27.3</v>
      </c>
      <c r="AU25" s="174">
        <v>18.8</v>
      </c>
      <c r="AV25" s="4">
        <v>106</v>
      </c>
      <c r="AW25" s="4" t="s">
        <v>221</v>
      </c>
      <c r="AX25" s="175">
        <v>5.8906003286418702</v>
      </c>
      <c r="AY25" s="91" t="s">
        <v>224</v>
      </c>
      <c r="AZ25" s="91" t="s">
        <v>224</v>
      </c>
      <c r="BA25" s="91" t="s">
        <v>224</v>
      </c>
      <c r="BB25" s="176" t="s">
        <v>224</v>
      </c>
      <c r="BC25" s="2" t="s">
        <v>689</v>
      </c>
      <c r="BD25" s="148" t="s">
        <v>224</v>
      </c>
      <c r="BE25" s="2" t="s">
        <v>690</v>
      </c>
      <c r="BF25" s="2" t="s">
        <v>224</v>
      </c>
      <c r="BG25" s="2" t="s">
        <v>224</v>
      </c>
      <c r="BH25" s="2" t="s">
        <v>224</v>
      </c>
      <c r="BI25" s="2" t="s">
        <v>224</v>
      </c>
      <c r="BJ25" s="2" t="s">
        <v>627</v>
      </c>
      <c r="BK25" s="2" t="s">
        <v>224</v>
      </c>
      <c r="BL25" s="2" t="s">
        <v>441</v>
      </c>
      <c r="BM25" s="2" t="s">
        <v>248</v>
      </c>
      <c r="BN25" s="2" t="s">
        <v>224</v>
      </c>
      <c r="BO25" s="2" t="s">
        <v>252</v>
      </c>
      <c r="BP25" s="2" t="s">
        <v>224</v>
      </c>
      <c r="BQ25" s="2" t="s">
        <v>641</v>
      </c>
      <c r="BR25" s="2" t="s">
        <v>336</v>
      </c>
      <c r="BS25" s="2" t="s">
        <v>415</v>
      </c>
      <c r="BT25" s="2" t="s">
        <v>224</v>
      </c>
      <c r="BU25" s="2" t="s">
        <v>224</v>
      </c>
      <c r="BV25" s="2" t="s">
        <v>224</v>
      </c>
      <c r="BW25" s="2" t="s">
        <v>224</v>
      </c>
      <c r="BX25" s="2" t="s">
        <v>224</v>
      </c>
      <c r="BY25" s="2" t="s">
        <v>224</v>
      </c>
      <c r="BZ25" s="2" t="s">
        <v>224</v>
      </c>
      <c r="CA25" s="2" t="s">
        <v>224</v>
      </c>
      <c r="CB25" s="2" t="s">
        <v>233</v>
      </c>
      <c r="CC25" s="2" t="s">
        <v>234</v>
      </c>
      <c r="CD25" s="2" t="s">
        <v>462</v>
      </c>
      <c r="CE25" s="2" t="s">
        <v>224</v>
      </c>
      <c r="CF25" s="2" t="s">
        <v>224</v>
      </c>
      <c r="CG25" s="2" t="s">
        <v>224</v>
      </c>
      <c r="CH25" s="2" t="s">
        <v>224</v>
      </c>
      <c r="CI25" s="2" t="s">
        <v>548</v>
      </c>
      <c r="CJ25" s="2" t="s">
        <v>237</v>
      </c>
      <c r="CK25" s="2" t="s">
        <v>238</v>
      </c>
      <c r="CL25" s="2" t="s">
        <v>239</v>
      </c>
      <c r="CM25" s="2" t="s">
        <v>282</v>
      </c>
      <c r="CN25" s="2" t="s">
        <v>283</v>
      </c>
    </row>
    <row r="26" spans="1:92" s="60" customFormat="1" x14ac:dyDescent="0.25">
      <c r="A26" s="60" t="s">
        <v>284</v>
      </c>
      <c r="B26" s="60" t="s">
        <v>691</v>
      </c>
      <c r="C26" s="60" t="s">
        <v>210</v>
      </c>
      <c r="D26" s="60" t="s">
        <v>286</v>
      </c>
      <c r="E26" s="60" t="s">
        <v>287</v>
      </c>
      <c r="F26" s="60" t="s">
        <v>273</v>
      </c>
      <c r="G26" s="60" t="s">
        <v>598</v>
      </c>
      <c r="H26" s="60" t="s">
        <v>599</v>
      </c>
      <c r="I26" s="114" t="s">
        <v>452</v>
      </c>
      <c r="J26" s="74" t="s">
        <v>692</v>
      </c>
      <c r="K26" s="210">
        <v>0.7368055555555556</v>
      </c>
      <c r="L26" s="179">
        <f>AVERAGE(K24,AVERAGE(K25:K26))</f>
        <v>0.72934027777777777</v>
      </c>
      <c r="M26" s="60" t="s">
        <v>218</v>
      </c>
      <c r="N26" s="218" t="s">
        <v>693</v>
      </c>
      <c r="O26" s="194" t="s">
        <v>602</v>
      </c>
      <c r="P26" s="66">
        <v>12365.334253127274</v>
      </c>
      <c r="Q26" s="219">
        <f>AVERAGE(P24,AVERAGE(P25:P26))</f>
        <v>12569.088265780269</v>
      </c>
      <c r="R26" s="66">
        <v>10679.840690851201</v>
      </c>
      <c r="S26" s="219">
        <f>AVERAGE(R24,AVERAGE(R25:R26))</f>
        <v>10679.840690851201</v>
      </c>
      <c r="T26" s="183">
        <v>813</v>
      </c>
      <c r="U26" s="219">
        <f>AVERAGE(T24,AVERAGE(T25:T26))</f>
        <v>1165.5</v>
      </c>
      <c r="V26" s="183">
        <v>100</v>
      </c>
      <c r="W26" s="69">
        <f t="shared" si="0"/>
        <v>813</v>
      </c>
      <c r="X26" s="69">
        <f t="shared" si="1"/>
        <v>0</v>
      </c>
      <c r="Y26" s="219">
        <f>AVERAGE(W24,AVERAGE(W25:W26))</f>
        <v>1165.5</v>
      </c>
      <c r="Z26" s="219">
        <f>AVERAGE(X24,AVERAGE(X25:X26))</f>
        <v>0</v>
      </c>
      <c r="AA26" s="212">
        <v>161.58866078650104</v>
      </c>
      <c r="AB26" s="79">
        <v>6.9510313065431015</v>
      </c>
      <c r="AC26" s="74"/>
      <c r="AD26" s="120">
        <f t="shared" si="2"/>
        <v>168.53969209304415</v>
      </c>
      <c r="AE26" s="79">
        <v>0.92419785085874084</v>
      </c>
      <c r="AF26" s="74"/>
      <c r="AG26" s="213">
        <v>7.5099928741559643E-2</v>
      </c>
      <c r="AH26" s="120">
        <f t="shared" si="3"/>
        <v>0.99929777960030053</v>
      </c>
      <c r="AI26" s="79">
        <v>3.0175305999033082</v>
      </c>
      <c r="AJ26" s="18" t="str">
        <f t="shared" si="4"/>
        <v/>
      </c>
      <c r="AK26" s="219">
        <f>AVERAGE(AA24,AVERAGE(AA25:AA26))</f>
        <v>271.71513082318342</v>
      </c>
      <c r="AL26" s="184">
        <f>AVERAGE(AB24,AVERAGE(AB25:AB26))</f>
        <v>7.292774331548566</v>
      </c>
      <c r="AM26" s="219">
        <f>AVERAGE(AD24,AVERAGE(AD25:AD26))</f>
        <v>279.00790515473199</v>
      </c>
      <c r="AN26" s="187">
        <f>AVERAGE(AE24,AVERAGE(AE25:AE26))</f>
        <v>1.3929941300473343</v>
      </c>
      <c r="AO26" s="187"/>
      <c r="AP26" s="187">
        <f>AVERAGE(AG24,AVERAGE(AG25:AG26))</f>
        <v>6.6875262579775871E-2</v>
      </c>
      <c r="AQ26" s="187">
        <f>AVERAGE(AH24,AVERAGE(AH25:AH26))</f>
        <v>1.4598693926271102</v>
      </c>
      <c r="AR26" s="187">
        <f>AVERAGE(AI24,AVERAGE(AI25:AI26))</f>
        <v>3.9487450113832994</v>
      </c>
      <c r="AS26" s="187"/>
      <c r="AT26" s="183">
        <v>27.2</v>
      </c>
      <c r="AU26" s="183">
        <v>18.8</v>
      </c>
      <c r="AV26" s="74">
        <v>106</v>
      </c>
      <c r="AW26" s="74" t="s">
        <v>221</v>
      </c>
      <c r="AX26" s="195">
        <v>5.9425493246992298</v>
      </c>
      <c r="AY26" s="182">
        <f>AVERAGE(AT24,AVERAGE(AT25:AT26))</f>
        <v>18.16</v>
      </c>
      <c r="AZ26" s="182">
        <f>AVERAGE(AU24,AVERAGE(AU25:AU26))</f>
        <v>15.100000000000001</v>
      </c>
      <c r="BA26" s="182">
        <f>AVERAGE(AV24,AVERAGE(AV25:AV26))</f>
        <v>93.65</v>
      </c>
      <c r="BB26" s="184">
        <f>AVERAGE(AX24,AVERAGE(AX25:AX26))</f>
        <v>5.5047347301492042</v>
      </c>
      <c r="BC26" s="60" t="s">
        <v>224</v>
      </c>
      <c r="BD26" s="188" t="s">
        <v>224</v>
      </c>
      <c r="BE26" s="60" t="s">
        <v>694</v>
      </c>
      <c r="BF26" s="60" t="s">
        <v>224</v>
      </c>
      <c r="BG26" s="60" t="s">
        <v>224</v>
      </c>
      <c r="BH26" s="60" t="s">
        <v>224</v>
      </c>
      <c r="BI26" s="60" t="s">
        <v>224</v>
      </c>
      <c r="BJ26" s="60" t="s">
        <v>224</v>
      </c>
      <c r="BK26" s="60" t="s">
        <v>224</v>
      </c>
      <c r="BL26" s="60" t="s">
        <v>224</v>
      </c>
      <c r="BM26" s="60" t="s">
        <v>224</v>
      </c>
      <c r="BN26" s="60" t="s">
        <v>224</v>
      </c>
      <c r="BO26" s="60" t="s">
        <v>252</v>
      </c>
      <c r="BP26" s="60" t="s">
        <v>224</v>
      </c>
      <c r="BQ26" s="60" t="s">
        <v>224</v>
      </c>
      <c r="BR26" s="60" t="s">
        <v>224</v>
      </c>
      <c r="BS26" s="60" t="s">
        <v>224</v>
      </c>
      <c r="BT26" s="60" t="s">
        <v>224</v>
      </c>
      <c r="BU26" s="60" t="s">
        <v>224</v>
      </c>
      <c r="BV26" s="60" t="s">
        <v>224</v>
      </c>
      <c r="BW26" s="60" t="s">
        <v>224</v>
      </c>
      <c r="BX26" s="60" t="s">
        <v>224</v>
      </c>
      <c r="BY26" s="60" t="s">
        <v>224</v>
      </c>
      <c r="BZ26" s="60" t="s">
        <v>224</v>
      </c>
      <c r="CA26" s="60" t="s">
        <v>224</v>
      </c>
      <c r="CB26" s="60" t="s">
        <v>373</v>
      </c>
      <c r="CC26" s="60" t="s">
        <v>293</v>
      </c>
      <c r="CD26" s="60" t="s">
        <v>462</v>
      </c>
      <c r="CE26" s="60" t="s">
        <v>224</v>
      </c>
      <c r="CF26" s="60" t="s">
        <v>224</v>
      </c>
      <c r="CG26" s="60" t="s">
        <v>224</v>
      </c>
      <c r="CH26" s="60" t="s">
        <v>224</v>
      </c>
      <c r="CI26" s="60" t="s">
        <v>548</v>
      </c>
      <c r="CJ26" s="60" t="s">
        <v>237</v>
      </c>
      <c r="CK26" s="60" t="s">
        <v>238</v>
      </c>
      <c r="CL26" s="60" t="s">
        <v>239</v>
      </c>
      <c r="CM26" s="60" t="s">
        <v>282</v>
      </c>
      <c r="CN26" s="60" t="s">
        <v>283</v>
      </c>
    </row>
    <row r="27" spans="1:92" x14ac:dyDescent="0.25">
      <c r="A27" s="2" t="s">
        <v>208</v>
      </c>
      <c r="B27" s="2" t="s">
        <v>695</v>
      </c>
      <c r="C27" s="2" t="s">
        <v>210</v>
      </c>
      <c r="D27" s="2" t="s">
        <v>211</v>
      </c>
      <c r="E27" s="2" t="s">
        <v>212</v>
      </c>
      <c r="F27" s="2" t="s">
        <v>213</v>
      </c>
      <c r="G27" s="2" t="s">
        <v>598</v>
      </c>
      <c r="H27" s="2" t="s">
        <v>599</v>
      </c>
      <c r="I27" s="205" t="s">
        <v>464</v>
      </c>
      <c r="J27" s="4" t="s">
        <v>275</v>
      </c>
      <c r="K27" s="206">
        <v>0.58333333333333337</v>
      </c>
      <c r="L27" s="87" t="s">
        <v>224</v>
      </c>
      <c r="M27" s="2" t="s">
        <v>218</v>
      </c>
      <c r="N27" s="220" t="s">
        <v>696</v>
      </c>
      <c r="O27" s="196" t="s">
        <v>602</v>
      </c>
      <c r="P27" s="90">
        <v>3891.2658868128401</v>
      </c>
      <c r="Q27" s="91" t="s">
        <v>224</v>
      </c>
      <c r="R27" s="90">
        <v>4887.5597505935002</v>
      </c>
      <c r="S27" s="91" t="s">
        <v>224</v>
      </c>
      <c r="T27" s="174">
        <v>774</v>
      </c>
      <c r="U27" s="91" t="s">
        <v>224</v>
      </c>
      <c r="V27" s="174">
        <v>100</v>
      </c>
      <c r="W27" s="93">
        <f t="shared" si="0"/>
        <v>774</v>
      </c>
      <c r="X27" s="93">
        <f t="shared" si="1"/>
        <v>0</v>
      </c>
      <c r="Y27" s="91" t="s">
        <v>224</v>
      </c>
      <c r="Z27" s="91" t="s">
        <v>224</v>
      </c>
      <c r="AA27" s="208">
        <v>198.61634571191166</v>
      </c>
      <c r="AB27" s="102">
        <v>6.1169576973623947</v>
      </c>
      <c r="AD27" s="129">
        <f t="shared" si="2"/>
        <v>204.73330340927407</v>
      </c>
      <c r="AE27" s="139">
        <v>1.1526904206509048</v>
      </c>
      <c r="AG27" s="209">
        <v>6.7289096996452621E-2</v>
      </c>
      <c r="AH27" s="129">
        <f t="shared" si="3"/>
        <v>1.2199795176473573</v>
      </c>
      <c r="AI27" s="139">
        <v>2.6836381607424098</v>
      </c>
      <c r="AJ27" s="18" t="str">
        <f t="shared" si="4"/>
        <v/>
      </c>
      <c r="AK27" s="91" t="s">
        <v>224</v>
      </c>
      <c r="AL27" s="91" t="s">
        <v>224</v>
      </c>
      <c r="AM27" s="91" t="s">
        <v>224</v>
      </c>
      <c r="AN27" s="91" t="s">
        <v>224</v>
      </c>
      <c r="AO27" s="91"/>
      <c r="AP27" s="91" t="s">
        <v>224</v>
      </c>
      <c r="AQ27" s="91" t="s">
        <v>224</v>
      </c>
      <c r="AR27" s="91" t="s">
        <v>224</v>
      </c>
      <c r="AS27" s="91"/>
      <c r="AT27" s="174">
        <v>20.2</v>
      </c>
      <c r="AU27" s="174">
        <v>16.600000000000001</v>
      </c>
      <c r="AV27" s="4">
        <v>100</v>
      </c>
      <c r="AW27" s="4" t="s">
        <v>221</v>
      </c>
      <c r="AX27" s="197">
        <v>5.4172872534526704</v>
      </c>
      <c r="AY27" s="91" t="s">
        <v>224</v>
      </c>
      <c r="AZ27" s="91" t="s">
        <v>224</v>
      </c>
      <c r="BA27" s="91" t="s">
        <v>224</v>
      </c>
      <c r="BB27" s="176" t="s">
        <v>224</v>
      </c>
      <c r="BC27" s="2" t="s">
        <v>697</v>
      </c>
      <c r="BD27" s="148" t="s">
        <v>224</v>
      </c>
      <c r="BE27" s="2" t="s">
        <v>698</v>
      </c>
      <c r="BF27" s="2" t="s">
        <v>224</v>
      </c>
      <c r="BG27" s="2" t="s">
        <v>224</v>
      </c>
      <c r="BH27" s="2" t="s">
        <v>224</v>
      </c>
      <c r="BI27" s="2" t="s">
        <v>224</v>
      </c>
      <c r="BJ27" s="2" t="s">
        <v>627</v>
      </c>
      <c r="BK27" s="2" t="s">
        <v>224</v>
      </c>
      <c r="BL27" s="2" t="s">
        <v>699</v>
      </c>
      <c r="BM27" s="2" t="s">
        <v>458</v>
      </c>
      <c r="BN27" s="2" t="s">
        <v>224</v>
      </c>
      <c r="BO27" s="2" t="s">
        <v>252</v>
      </c>
      <c r="BP27" s="2" t="s">
        <v>224</v>
      </c>
      <c r="BQ27" s="2" t="s">
        <v>700</v>
      </c>
      <c r="BR27" s="2" t="s">
        <v>503</v>
      </c>
      <c r="BS27" s="2" t="s">
        <v>701</v>
      </c>
      <c r="BT27" s="2" t="s">
        <v>224</v>
      </c>
      <c r="BU27" s="2" t="s">
        <v>224</v>
      </c>
      <c r="BV27" s="2" t="s">
        <v>224</v>
      </c>
      <c r="BW27" s="2" t="s">
        <v>224</v>
      </c>
      <c r="BX27" s="2" t="s">
        <v>224</v>
      </c>
      <c r="BY27" s="2" t="s">
        <v>224</v>
      </c>
      <c r="BZ27" s="2" t="s">
        <v>232</v>
      </c>
      <c r="CA27" s="2" t="s">
        <v>224</v>
      </c>
      <c r="CB27" s="2" t="s">
        <v>233</v>
      </c>
      <c r="CC27" s="2" t="s">
        <v>234</v>
      </c>
      <c r="CD27" s="2" t="s">
        <v>462</v>
      </c>
      <c r="CE27" s="2" t="s">
        <v>224</v>
      </c>
      <c r="CF27" s="2" t="s">
        <v>224</v>
      </c>
      <c r="CG27" s="2" t="s">
        <v>224</v>
      </c>
      <c r="CH27" s="2" t="s">
        <v>224</v>
      </c>
      <c r="CI27" s="2" t="s">
        <v>548</v>
      </c>
      <c r="CJ27" s="2" t="s">
        <v>237</v>
      </c>
      <c r="CK27" s="2" t="s">
        <v>238</v>
      </c>
      <c r="CL27" s="2" t="s">
        <v>239</v>
      </c>
      <c r="CM27" s="2" t="s">
        <v>224</v>
      </c>
      <c r="CN27" s="2" t="s">
        <v>224</v>
      </c>
    </row>
    <row r="28" spans="1:92" s="60" customFormat="1" x14ac:dyDescent="0.25">
      <c r="A28" s="60" t="s">
        <v>208</v>
      </c>
      <c r="B28" s="60" t="s">
        <v>702</v>
      </c>
      <c r="C28" s="60" t="s">
        <v>210</v>
      </c>
      <c r="D28" s="60" t="s">
        <v>211</v>
      </c>
      <c r="E28" s="60" t="s">
        <v>212</v>
      </c>
      <c r="F28" s="60" t="s">
        <v>213</v>
      </c>
      <c r="G28" s="60" t="s">
        <v>571</v>
      </c>
      <c r="H28" s="60" t="s">
        <v>572</v>
      </c>
      <c r="I28" s="114" t="s">
        <v>464</v>
      </c>
      <c r="J28" s="74" t="s">
        <v>265</v>
      </c>
      <c r="K28" s="210">
        <v>0.625</v>
      </c>
      <c r="L28" s="179">
        <f>AVERAGE(K27:K28)</f>
        <v>0.60416666666666674</v>
      </c>
      <c r="M28" s="60" t="s">
        <v>218</v>
      </c>
      <c r="N28" s="221" t="s">
        <v>703</v>
      </c>
      <c r="O28" s="196" t="s">
        <v>575</v>
      </c>
      <c r="P28" s="66">
        <v>3595.7209334966401</v>
      </c>
      <c r="Q28" s="182">
        <f>AVERAGE(P27:P28)</f>
        <v>3743.4934101547401</v>
      </c>
      <c r="R28" s="66">
        <v>4887.5597505935002</v>
      </c>
      <c r="S28" s="182">
        <f>AVERAGE(R27:R28)</f>
        <v>4887.5597505935002</v>
      </c>
      <c r="T28" s="183">
        <v>562</v>
      </c>
      <c r="U28" s="199">
        <f>AVERAGE(T27:T28)</f>
        <v>668</v>
      </c>
      <c r="V28" s="183">
        <v>99</v>
      </c>
      <c r="W28" s="81">
        <f t="shared" si="0"/>
        <v>556.38</v>
      </c>
      <c r="X28" s="81">
        <f t="shared" si="1"/>
        <v>5.6200000000000045</v>
      </c>
      <c r="Y28" s="184">
        <f>AVERAGE(W27:W28)</f>
        <v>665.19</v>
      </c>
      <c r="Z28" s="184">
        <f>AVERAGE(X27:X28)</f>
        <v>2.8100000000000023</v>
      </c>
      <c r="AA28" s="212">
        <v>174.52638442379757</v>
      </c>
      <c r="AB28" s="79">
        <v>9.458384438533086</v>
      </c>
      <c r="AC28" s="74"/>
      <c r="AD28" s="120">
        <f t="shared" si="2"/>
        <v>183.98476886233064</v>
      </c>
      <c r="AE28" s="79">
        <v>0.9120435090485951</v>
      </c>
      <c r="AF28" s="74"/>
      <c r="AG28" s="213">
        <v>5.3221430657265888E-2</v>
      </c>
      <c r="AH28" s="120">
        <f t="shared" si="3"/>
        <v>0.96526493970586102</v>
      </c>
      <c r="AI28" s="79">
        <v>2.1694080940133253</v>
      </c>
      <c r="AJ28" s="18" t="str">
        <f t="shared" si="4"/>
        <v/>
      </c>
      <c r="AK28" s="182">
        <f>AVERAGE(AA27:AA28)</f>
        <v>186.57136506785463</v>
      </c>
      <c r="AL28" s="184">
        <f>AVERAGE(AB27:AB28)</f>
        <v>7.7876710679477403</v>
      </c>
      <c r="AM28" s="182">
        <f>AVERAGE(AD27:AD28)</f>
        <v>194.35903613580234</v>
      </c>
      <c r="AN28" s="187">
        <f>AVERAGE(AE27:AE28)</f>
        <v>1.03236696484975</v>
      </c>
      <c r="AO28" s="187"/>
      <c r="AP28" s="187">
        <f>AVERAGE(AG27:AG28)</f>
        <v>6.0255263826859251E-2</v>
      </c>
      <c r="AQ28" s="187">
        <f>AVERAGE(AH27:AH28)</f>
        <v>1.0926222286766092</v>
      </c>
      <c r="AR28" s="187">
        <f>AVERAGE(AI27:AI28)</f>
        <v>2.4265231273778678</v>
      </c>
      <c r="AS28" s="187"/>
      <c r="AT28" s="183">
        <v>9.8800000000000008</v>
      </c>
      <c r="AU28" s="183">
        <v>13.2</v>
      </c>
      <c r="AV28" s="74">
        <v>87.3</v>
      </c>
      <c r="AW28" s="74" t="s">
        <v>221</v>
      </c>
      <c r="AX28" s="195">
        <v>5.3434042368377597</v>
      </c>
      <c r="AY28" s="182">
        <f>AVERAGE(AT27:AT28)</f>
        <v>15.04</v>
      </c>
      <c r="AZ28" s="182">
        <f>AVERAGE(AU27:AU28)</f>
        <v>14.9</v>
      </c>
      <c r="BA28" s="182">
        <f>AVERAGE(AV27:AV28)</f>
        <v>93.65</v>
      </c>
      <c r="BB28" s="184">
        <f>AVERAGE(AX27:AX28)</f>
        <v>5.380345745145215</v>
      </c>
      <c r="BC28" s="60" t="s">
        <v>704</v>
      </c>
      <c r="BD28" s="188" t="s">
        <v>224</v>
      </c>
      <c r="BE28" s="60" t="s">
        <v>705</v>
      </c>
      <c r="BF28" s="60" t="s">
        <v>224</v>
      </c>
      <c r="BG28" s="60" t="s">
        <v>224</v>
      </c>
      <c r="BH28" s="60" t="s">
        <v>224</v>
      </c>
      <c r="BI28" s="60" t="s">
        <v>224</v>
      </c>
      <c r="BJ28" s="60" t="s">
        <v>479</v>
      </c>
      <c r="BK28" s="60" t="s">
        <v>224</v>
      </c>
      <c r="BL28" s="60" t="s">
        <v>706</v>
      </c>
      <c r="BM28" s="60" t="s">
        <v>458</v>
      </c>
      <c r="BN28" s="60" t="s">
        <v>224</v>
      </c>
      <c r="BO28" s="60" t="s">
        <v>252</v>
      </c>
      <c r="BP28" s="60" t="s">
        <v>224</v>
      </c>
      <c r="BQ28" s="60" t="s">
        <v>707</v>
      </c>
      <c r="BR28" s="60" t="s">
        <v>269</v>
      </c>
      <c r="BS28" s="60" t="s">
        <v>317</v>
      </c>
      <c r="BT28" s="60" t="s">
        <v>224</v>
      </c>
      <c r="BU28" s="60" t="s">
        <v>224</v>
      </c>
      <c r="BV28" s="60" t="s">
        <v>224</v>
      </c>
      <c r="BW28" s="60" t="s">
        <v>224</v>
      </c>
      <c r="BX28" s="60" t="s">
        <v>224</v>
      </c>
      <c r="BY28" s="60" t="s">
        <v>224</v>
      </c>
      <c r="BZ28" s="60" t="s">
        <v>232</v>
      </c>
      <c r="CA28" s="60" t="s">
        <v>224</v>
      </c>
      <c r="CB28" s="60" t="s">
        <v>233</v>
      </c>
      <c r="CC28" s="60" t="s">
        <v>234</v>
      </c>
      <c r="CD28" s="60" t="s">
        <v>462</v>
      </c>
      <c r="CE28" s="60" t="s">
        <v>224</v>
      </c>
      <c r="CF28" s="60" t="s">
        <v>224</v>
      </c>
      <c r="CG28" s="60" t="s">
        <v>224</v>
      </c>
      <c r="CH28" s="60" t="s">
        <v>224</v>
      </c>
      <c r="CI28" s="60" t="s">
        <v>548</v>
      </c>
      <c r="CJ28" s="60" t="s">
        <v>237</v>
      </c>
      <c r="CK28" s="60" t="s">
        <v>238</v>
      </c>
      <c r="CL28" s="60" t="s">
        <v>239</v>
      </c>
      <c r="CM28" s="60" t="s">
        <v>224</v>
      </c>
      <c r="CN28" s="60" t="s">
        <v>224</v>
      </c>
    </row>
    <row r="29" spans="1:92" x14ac:dyDescent="0.25">
      <c r="A29" s="2" t="s">
        <v>208</v>
      </c>
      <c r="B29" s="2" t="s">
        <v>708</v>
      </c>
      <c r="C29" s="2" t="s">
        <v>210</v>
      </c>
      <c r="D29" s="2" t="s">
        <v>211</v>
      </c>
      <c r="E29" s="2" t="s">
        <v>212</v>
      </c>
      <c r="F29" s="2" t="s">
        <v>213</v>
      </c>
      <c r="G29" s="2" t="s">
        <v>598</v>
      </c>
      <c r="H29" s="2" t="s">
        <v>599</v>
      </c>
      <c r="I29" s="205" t="s">
        <v>475</v>
      </c>
      <c r="J29" s="4" t="s">
        <v>445</v>
      </c>
      <c r="K29" s="206">
        <v>0.66666666666666663</v>
      </c>
      <c r="L29" s="87" t="s">
        <v>224</v>
      </c>
      <c r="M29" s="2" t="s">
        <v>218</v>
      </c>
      <c r="N29" s="222" t="s">
        <v>709</v>
      </c>
      <c r="O29" s="223" t="s">
        <v>602</v>
      </c>
      <c r="P29" s="90">
        <v>13730.1828379736</v>
      </c>
      <c r="Q29" s="91" t="s">
        <v>224</v>
      </c>
      <c r="R29" s="90">
        <v>10928.6771125344</v>
      </c>
      <c r="S29" s="91" t="s">
        <v>224</v>
      </c>
      <c r="T29" s="174">
        <v>362</v>
      </c>
      <c r="U29" s="91" t="s">
        <v>224</v>
      </c>
      <c r="V29" s="174">
        <v>100</v>
      </c>
      <c r="W29" s="93">
        <f t="shared" si="0"/>
        <v>362</v>
      </c>
      <c r="X29" s="93">
        <f t="shared" si="1"/>
        <v>0</v>
      </c>
      <c r="Y29" s="91" t="s">
        <v>224</v>
      </c>
      <c r="Z29" s="91" t="s">
        <v>224</v>
      </c>
      <c r="AA29" s="208">
        <v>104.61695208931656</v>
      </c>
      <c r="AB29" s="102">
        <v>6.0790333263642085</v>
      </c>
      <c r="AD29" s="129">
        <f t="shared" si="2"/>
        <v>110.69598541568077</v>
      </c>
      <c r="AE29" s="139">
        <v>0.61001900023999089</v>
      </c>
      <c r="AG29" s="209">
        <v>5.608852948226354E-2</v>
      </c>
      <c r="AH29" s="129">
        <f t="shared" si="3"/>
        <v>0.6661075297222544</v>
      </c>
      <c r="AI29" s="139">
        <v>1.4933053004861372</v>
      </c>
      <c r="AJ29" s="18" t="str">
        <f t="shared" si="4"/>
        <v/>
      </c>
      <c r="AK29" s="91" t="s">
        <v>224</v>
      </c>
      <c r="AL29" s="91" t="s">
        <v>224</v>
      </c>
      <c r="AM29" s="91" t="s">
        <v>224</v>
      </c>
      <c r="AN29" s="91" t="s">
        <v>224</v>
      </c>
      <c r="AO29" s="91"/>
      <c r="AP29" s="91" t="s">
        <v>224</v>
      </c>
      <c r="AQ29" s="91" t="s">
        <v>224</v>
      </c>
      <c r="AR29" s="91" t="s">
        <v>224</v>
      </c>
      <c r="AS29" s="91"/>
      <c r="AT29" s="174">
        <v>19.5</v>
      </c>
      <c r="AU29" s="174">
        <v>18.3</v>
      </c>
      <c r="AV29" s="4">
        <v>105</v>
      </c>
      <c r="AW29" s="4" t="s">
        <v>221</v>
      </c>
      <c r="AX29" s="197">
        <v>4.9289666905135503</v>
      </c>
      <c r="AY29" s="91" t="s">
        <v>224</v>
      </c>
      <c r="AZ29" s="91" t="s">
        <v>224</v>
      </c>
      <c r="BA29" s="91" t="s">
        <v>224</v>
      </c>
      <c r="BB29" s="176" t="s">
        <v>224</v>
      </c>
      <c r="BC29" s="2" t="s">
        <v>363</v>
      </c>
      <c r="BD29" s="148" t="s">
        <v>224</v>
      </c>
      <c r="BE29" s="2" t="s">
        <v>710</v>
      </c>
      <c r="BF29" s="2" t="s">
        <v>224</v>
      </c>
      <c r="BG29" s="2" t="s">
        <v>224</v>
      </c>
      <c r="BH29" s="2" t="s">
        <v>224</v>
      </c>
      <c r="BI29" s="2" t="s">
        <v>224</v>
      </c>
      <c r="BJ29" s="2" t="s">
        <v>469</v>
      </c>
      <c r="BK29" s="2" t="s">
        <v>224</v>
      </c>
      <c r="BL29" s="2" t="s">
        <v>706</v>
      </c>
      <c r="BM29" s="2" t="s">
        <v>481</v>
      </c>
      <c r="BN29" s="2" t="s">
        <v>224</v>
      </c>
      <c r="BO29" s="2" t="s">
        <v>252</v>
      </c>
      <c r="BP29" s="2" t="s">
        <v>224</v>
      </c>
      <c r="BQ29" s="2" t="s">
        <v>619</v>
      </c>
      <c r="BR29" s="2" t="s">
        <v>302</v>
      </c>
      <c r="BS29" s="2" t="s">
        <v>250</v>
      </c>
      <c r="BT29" s="2" t="s">
        <v>224</v>
      </c>
      <c r="BU29" s="2" t="s">
        <v>224</v>
      </c>
      <c r="BV29" s="2" t="s">
        <v>224</v>
      </c>
      <c r="BW29" s="2" t="s">
        <v>224</v>
      </c>
      <c r="BX29" s="2" t="s">
        <v>224</v>
      </c>
      <c r="BY29" s="2" t="s">
        <v>224</v>
      </c>
      <c r="BZ29" s="2" t="s">
        <v>232</v>
      </c>
      <c r="CA29" s="2" t="s">
        <v>224</v>
      </c>
      <c r="CB29" s="2" t="s">
        <v>233</v>
      </c>
      <c r="CC29" s="2" t="s">
        <v>234</v>
      </c>
      <c r="CD29" s="2" t="s">
        <v>252</v>
      </c>
      <c r="CE29" s="2" t="s">
        <v>224</v>
      </c>
      <c r="CF29" s="2" t="s">
        <v>224</v>
      </c>
      <c r="CG29" s="2" t="s">
        <v>224</v>
      </c>
      <c r="CH29" s="2" t="s">
        <v>224</v>
      </c>
      <c r="CI29" s="2" t="s">
        <v>548</v>
      </c>
      <c r="CJ29" s="2" t="s">
        <v>237</v>
      </c>
      <c r="CK29" s="2" t="s">
        <v>238</v>
      </c>
      <c r="CL29" s="2" t="s">
        <v>239</v>
      </c>
      <c r="CM29" s="2" t="s">
        <v>224</v>
      </c>
      <c r="CN29" s="2" t="s">
        <v>224</v>
      </c>
    </row>
    <row r="30" spans="1:92" s="60" customFormat="1" x14ac:dyDescent="0.25">
      <c r="A30" s="60" t="s">
        <v>208</v>
      </c>
      <c r="B30" s="60" t="s">
        <v>711</v>
      </c>
      <c r="C30" s="60" t="s">
        <v>210</v>
      </c>
      <c r="D30" s="60" t="s">
        <v>211</v>
      </c>
      <c r="E30" s="60" t="s">
        <v>212</v>
      </c>
      <c r="F30" s="60" t="s">
        <v>213</v>
      </c>
      <c r="G30" s="60" t="s">
        <v>571</v>
      </c>
      <c r="H30" s="60" t="s">
        <v>572</v>
      </c>
      <c r="I30" s="114" t="s">
        <v>475</v>
      </c>
      <c r="J30" s="74" t="s">
        <v>445</v>
      </c>
      <c r="K30" s="210">
        <v>0.66666666666666663</v>
      </c>
      <c r="L30" s="179">
        <f>AVERAGE(K29:K30)</f>
        <v>0.66666666666666663</v>
      </c>
      <c r="M30" s="60" t="s">
        <v>218</v>
      </c>
      <c r="N30" s="224" t="s">
        <v>712</v>
      </c>
      <c r="O30" s="198" t="s">
        <v>575</v>
      </c>
      <c r="P30" s="66">
        <v>13730.1828379736</v>
      </c>
      <c r="Q30" s="182">
        <f>AVERAGE(P29:P30)</f>
        <v>13730.1828379736</v>
      </c>
      <c r="R30" s="66">
        <v>10928.6771125344</v>
      </c>
      <c r="S30" s="182">
        <f>AVERAGE(R29:R30)</f>
        <v>10928.6771125344</v>
      </c>
      <c r="T30" s="183">
        <v>968</v>
      </c>
      <c r="U30" s="199">
        <f>AVERAGE(T29:T30)</f>
        <v>665</v>
      </c>
      <c r="V30" s="183">
        <v>100</v>
      </c>
      <c r="W30" s="69">
        <f t="shared" si="0"/>
        <v>968</v>
      </c>
      <c r="X30" s="69">
        <f t="shared" si="1"/>
        <v>0</v>
      </c>
      <c r="Y30" s="182">
        <f>AVERAGE(W29:W30)</f>
        <v>665</v>
      </c>
      <c r="Z30" s="182">
        <f>AVERAGE(X29:X30)</f>
        <v>0</v>
      </c>
      <c r="AA30" s="212">
        <v>216.42041753304986</v>
      </c>
      <c r="AB30" s="79">
        <v>8.634245727733278</v>
      </c>
      <c r="AC30" s="74"/>
      <c r="AD30" s="120">
        <f t="shared" si="2"/>
        <v>225.05466326078314</v>
      </c>
      <c r="AE30" s="79">
        <v>0.82059441945723077</v>
      </c>
      <c r="AF30" s="74"/>
      <c r="AG30" s="213">
        <v>3.7675190780919375E-2</v>
      </c>
      <c r="AH30" s="120">
        <f t="shared" si="3"/>
        <v>0.85826961023815018</v>
      </c>
      <c r="AI30" s="79">
        <v>3.6246077620140333</v>
      </c>
      <c r="AJ30" s="18" t="str">
        <f t="shared" si="4"/>
        <v/>
      </c>
      <c r="AK30" s="182">
        <f>AVERAGE(AA29:AA30)</f>
        <v>160.51868481118322</v>
      </c>
      <c r="AL30" s="184">
        <f>AVERAGE(AB29:AB30)</f>
        <v>7.3566395270487437</v>
      </c>
      <c r="AM30" s="182">
        <f>AVERAGE(AD29:AD30)</f>
        <v>167.87532433823196</v>
      </c>
      <c r="AN30" s="187">
        <f>AVERAGE(AE29:AE30)</f>
        <v>0.71530670984861078</v>
      </c>
      <c r="AO30" s="187"/>
      <c r="AP30" s="187">
        <f>AVERAGE(AG29:AG30)</f>
        <v>4.6881860131591457E-2</v>
      </c>
      <c r="AQ30" s="187">
        <f>AVERAGE(AH29:AH30)</f>
        <v>0.76218856998020224</v>
      </c>
      <c r="AR30" s="187">
        <f>AVERAGE(AI29:AI30)</f>
        <v>2.558956531250085</v>
      </c>
      <c r="AS30" s="187"/>
      <c r="AT30" s="183">
        <v>12.2</v>
      </c>
      <c r="AU30" s="183">
        <v>11.9</v>
      </c>
      <c r="AV30" s="74">
        <v>80.400000000000006</v>
      </c>
      <c r="AW30" s="74" t="s">
        <v>221</v>
      </c>
      <c r="AX30" s="195">
        <v>4.9520551332057101</v>
      </c>
      <c r="AY30" s="182">
        <f>AVERAGE(AT29:AT30)</f>
        <v>15.85</v>
      </c>
      <c r="AZ30" s="182">
        <f>AVERAGE(AU29:AU30)</f>
        <v>15.100000000000001</v>
      </c>
      <c r="BA30" s="182">
        <f>AVERAGE(AV29:AV30)</f>
        <v>92.7</v>
      </c>
      <c r="BB30" s="184">
        <f>AVERAGE(AX29:AX30)</f>
        <v>4.9405109118596302</v>
      </c>
      <c r="BC30" s="60" t="s">
        <v>713</v>
      </c>
      <c r="BD30" s="188" t="s">
        <v>224</v>
      </c>
      <c r="BE30" s="60" t="s">
        <v>714</v>
      </c>
      <c r="BF30" s="60" t="s">
        <v>224</v>
      </c>
      <c r="BG30" s="60" t="s">
        <v>224</v>
      </c>
      <c r="BH30" s="60" t="s">
        <v>224</v>
      </c>
      <c r="BI30" s="60" t="s">
        <v>224</v>
      </c>
      <c r="BJ30" s="60" t="s">
        <v>469</v>
      </c>
      <c r="BK30" s="60" t="s">
        <v>224</v>
      </c>
      <c r="BL30" s="60" t="s">
        <v>480</v>
      </c>
      <c r="BM30" s="60" t="s">
        <v>481</v>
      </c>
      <c r="BN30" s="60" t="s">
        <v>224</v>
      </c>
      <c r="BO30" s="60" t="s">
        <v>252</v>
      </c>
      <c r="BP30" s="60" t="s">
        <v>224</v>
      </c>
      <c r="BQ30" s="60" t="s">
        <v>715</v>
      </c>
      <c r="BR30" s="60" t="s">
        <v>230</v>
      </c>
      <c r="BS30" s="60" t="s">
        <v>317</v>
      </c>
      <c r="BT30" s="60" t="s">
        <v>224</v>
      </c>
      <c r="BU30" s="60" t="s">
        <v>224</v>
      </c>
      <c r="BV30" s="60" t="s">
        <v>224</v>
      </c>
      <c r="BW30" s="60" t="s">
        <v>224</v>
      </c>
      <c r="BX30" s="60" t="s">
        <v>224</v>
      </c>
      <c r="BY30" s="60" t="s">
        <v>224</v>
      </c>
      <c r="BZ30" s="60" t="s">
        <v>224</v>
      </c>
      <c r="CA30" s="60" t="s">
        <v>224</v>
      </c>
      <c r="CB30" s="60" t="s">
        <v>233</v>
      </c>
      <c r="CC30" s="60" t="s">
        <v>234</v>
      </c>
      <c r="CD30" s="60" t="s">
        <v>252</v>
      </c>
      <c r="CE30" s="60" t="s">
        <v>224</v>
      </c>
      <c r="CF30" s="60" t="s">
        <v>224</v>
      </c>
      <c r="CG30" s="60" t="s">
        <v>224</v>
      </c>
      <c r="CH30" s="60" t="s">
        <v>224</v>
      </c>
      <c r="CI30" s="60" t="s">
        <v>473</v>
      </c>
      <c r="CJ30" s="60" t="s">
        <v>237</v>
      </c>
      <c r="CK30" s="60" t="s">
        <v>238</v>
      </c>
      <c r="CL30" s="60" t="s">
        <v>239</v>
      </c>
      <c r="CM30" s="60" t="s">
        <v>224</v>
      </c>
      <c r="CN30" s="60" t="s">
        <v>224</v>
      </c>
    </row>
    <row r="31" spans="1:92" x14ac:dyDescent="0.25">
      <c r="A31" s="2" t="s">
        <v>208</v>
      </c>
      <c r="B31" s="2" t="s">
        <v>716</v>
      </c>
      <c r="C31" s="2" t="s">
        <v>210</v>
      </c>
      <c r="D31" s="2" t="s">
        <v>211</v>
      </c>
      <c r="E31" s="2" t="s">
        <v>212</v>
      </c>
      <c r="F31" s="2" t="s">
        <v>213</v>
      </c>
      <c r="G31" s="2" t="s">
        <v>571</v>
      </c>
      <c r="H31" s="2" t="s">
        <v>572</v>
      </c>
      <c r="I31" s="205" t="s">
        <v>717</v>
      </c>
      <c r="J31" s="4" t="s">
        <v>718</v>
      </c>
      <c r="K31" s="206">
        <v>0.64583333333333337</v>
      </c>
      <c r="L31" s="87" t="s">
        <v>224</v>
      </c>
      <c r="M31" s="2" t="s">
        <v>218</v>
      </c>
      <c r="N31" s="220" t="s">
        <v>719</v>
      </c>
      <c r="O31" s="214" t="s">
        <v>575</v>
      </c>
      <c r="P31" s="90">
        <v>3891.2658868128401</v>
      </c>
      <c r="Q31" s="91" t="s">
        <v>224</v>
      </c>
      <c r="R31" s="90">
        <v>3961.6714667077699</v>
      </c>
      <c r="S31" s="91" t="s">
        <v>224</v>
      </c>
      <c r="T31" s="174">
        <v>224</v>
      </c>
      <c r="U31" s="91" t="s">
        <v>224</v>
      </c>
      <c r="V31" s="174">
        <v>100</v>
      </c>
      <c r="W31" s="93">
        <f t="shared" si="0"/>
        <v>224</v>
      </c>
      <c r="X31" s="93">
        <f t="shared" si="1"/>
        <v>0</v>
      </c>
      <c r="Y31" s="91" t="s">
        <v>224</v>
      </c>
      <c r="Z31" s="91" t="s">
        <v>224</v>
      </c>
      <c r="AA31" s="208">
        <v>45.339065074238889</v>
      </c>
      <c r="AB31" s="102">
        <v>3.0282457282583812</v>
      </c>
      <c r="AD31" s="129">
        <f t="shared" si="2"/>
        <v>48.367310802497272</v>
      </c>
      <c r="AE31" s="139">
        <v>0.24360617022998163</v>
      </c>
      <c r="AG31" s="209">
        <v>4.8234184232402146E-2</v>
      </c>
      <c r="AH31" s="129">
        <f t="shared" si="3"/>
        <v>0.29184035446238377</v>
      </c>
      <c r="AI31" s="139">
        <v>1.1221355655795158</v>
      </c>
      <c r="AJ31" s="18" t="str">
        <f t="shared" si="4"/>
        <v/>
      </c>
      <c r="AK31" s="91" t="s">
        <v>224</v>
      </c>
      <c r="AL31" s="91" t="s">
        <v>224</v>
      </c>
      <c r="AM31" s="91" t="s">
        <v>224</v>
      </c>
      <c r="AN31" s="91" t="s">
        <v>224</v>
      </c>
      <c r="AO31" s="91"/>
      <c r="AP31" s="91" t="s">
        <v>224</v>
      </c>
      <c r="AQ31" s="91" t="s">
        <v>224</v>
      </c>
      <c r="AR31" s="91" t="s">
        <v>224</v>
      </c>
      <c r="AS31" s="91"/>
      <c r="AT31" s="174">
        <v>18.399999999999999</v>
      </c>
      <c r="AU31" s="174">
        <v>19.7</v>
      </c>
      <c r="AV31" s="4">
        <v>150</v>
      </c>
      <c r="AW31" s="4" t="s">
        <v>221</v>
      </c>
      <c r="AX31" s="197">
        <v>3.8671062388052899</v>
      </c>
      <c r="AY31" s="91" t="s">
        <v>224</v>
      </c>
      <c r="AZ31" s="91" t="s">
        <v>224</v>
      </c>
      <c r="BA31" s="91" t="s">
        <v>224</v>
      </c>
      <c r="BB31" s="176" t="s">
        <v>224</v>
      </c>
      <c r="BC31" s="2" t="s">
        <v>720</v>
      </c>
      <c r="BD31" s="148" t="s">
        <v>224</v>
      </c>
      <c r="BE31" s="2" t="s">
        <v>721</v>
      </c>
      <c r="BF31" s="2" t="s">
        <v>224</v>
      </c>
      <c r="BG31" s="2" t="s">
        <v>224</v>
      </c>
      <c r="BH31" s="2" t="s">
        <v>224</v>
      </c>
      <c r="BI31" s="2" t="s">
        <v>224</v>
      </c>
      <c r="BJ31" s="2" t="s">
        <v>269</v>
      </c>
      <c r="BK31" s="2" t="s">
        <v>224</v>
      </c>
      <c r="BL31" s="2" t="s">
        <v>722</v>
      </c>
      <c r="BM31" s="2" t="s">
        <v>224</v>
      </c>
      <c r="BN31" s="2" t="s">
        <v>224</v>
      </c>
      <c r="BO31" s="2" t="s">
        <v>252</v>
      </c>
      <c r="BP31" s="2" t="s">
        <v>224</v>
      </c>
      <c r="BQ31" s="2" t="s">
        <v>663</v>
      </c>
      <c r="BR31" s="2" t="s">
        <v>456</v>
      </c>
      <c r="BS31" s="2" t="s">
        <v>415</v>
      </c>
      <c r="BT31" s="2" t="s">
        <v>224</v>
      </c>
      <c r="BU31" s="2" t="s">
        <v>224</v>
      </c>
      <c r="BV31" s="2" t="s">
        <v>224</v>
      </c>
      <c r="BW31" s="2" t="s">
        <v>224</v>
      </c>
      <c r="BX31" s="2" t="s">
        <v>224</v>
      </c>
      <c r="BY31" s="2" t="s">
        <v>224</v>
      </c>
      <c r="BZ31" s="2" t="s">
        <v>224</v>
      </c>
      <c r="CA31" s="2" t="s">
        <v>224</v>
      </c>
      <c r="CB31" s="2" t="s">
        <v>233</v>
      </c>
      <c r="CC31" s="2" t="s">
        <v>234</v>
      </c>
      <c r="CD31" s="2" t="s">
        <v>224</v>
      </c>
      <c r="CE31" s="2" t="s">
        <v>224</v>
      </c>
      <c r="CF31" s="2" t="s">
        <v>224</v>
      </c>
      <c r="CG31" s="2" t="s">
        <v>224</v>
      </c>
      <c r="CH31" s="2" t="s">
        <v>224</v>
      </c>
      <c r="CI31" s="2" t="s">
        <v>473</v>
      </c>
      <c r="CJ31" s="2" t="s">
        <v>237</v>
      </c>
      <c r="CK31" s="2" t="s">
        <v>238</v>
      </c>
      <c r="CL31" s="2" t="s">
        <v>239</v>
      </c>
      <c r="CM31" s="2" t="s">
        <v>224</v>
      </c>
      <c r="CN31" s="2" t="s">
        <v>224</v>
      </c>
    </row>
    <row r="32" spans="1:92" s="60" customFormat="1" x14ac:dyDescent="0.25">
      <c r="A32" s="60" t="s">
        <v>208</v>
      </c>
      <c r="B32" s="60" t="s">
        <v>723</v>
      </c>
      <c r="C32" s="60" t="s">
        <v>210</v>
      </c>
      <c r="D32" s="60" t="s">
        <v>211</v>
      </c>
      <c r="E32" s="60" t="s">
        <v>212</v>
      </c>
      <c r="F32" s="60" t="s">
        <v>213</v>
      </c>
      <c r="G32" s="60" t="s">
        <v>598</v>
      </c>
      <c r="H32" s="60" t="s">
        <v>599</v>
      </c>
      <c r="I32" s="114" t="s">
        <v>717</v>
      </c>
      <c r="J32" s="74" t="s">
        <v>339</v>
      </c>
      <c r="K32" s="210">
        <v>0.65277777777777779</v>
      </c>
      <c r="L32" s="179">
        <f>AVERAGE(K31:K32)</f>
        <v>0.64930555555555558</v>
      </c>
      <c r="M32" s="60" t="s">
        <v>218</v>
      </c>
      <c r="N32" s="221" t="s">
        <v>724</v>
      </c>
      <c r="O32" s="194" t="s">
        <v>602</v>
      </c>
      <c r="P32" s="66">
        <v>3891.2658868128401</v>
      </c>
      <c r="Q32" s="182">
        <f>AVERAGE(P31:P32)</f>
        <v>3891.2658868128401</v>
      </c>
      <c r="R32" s="66">
        <v>3961.6714667077699</v>
      </c>
      <c r="S32" s="182">
        <f>AVERAGE(R31:R32)</f>
        <v>3961.6714667077699</v>
      </c>
      <c r="T32" s="183">
        <v>205</v>
      </c>
      <c r="U32" s="182">
        <f>AVERAGE(T31:T32)</f>
        <v>214.5</v>
      </c>
      <c r="V32" s="183">
        <v>100</v>
      </c>
      <c r="W32" s="69">
        <f t="shared" si="0"/>
        <v>205</v>
      </c>
      <c r="X32" s="69">
        <f t="shared" si="1"/>
        <v>0</v>
      </c>
      <c r="Y32" s="182">
        <f>AVERAGE(W31:W32)</f>
        <v>214.5</v>
      </c>
      <c r="Z32" s="182">
        <f>AVERAGE(X31:X32)</f>
        <v>0</v>
      </c>
      <c r="AA32" s="212">
        <v>50.74074063470291</v>
      </c>
      <c r="AB32" s="79">
        <v>7.8558377734173934</v>
      </c>
      <c r="AC32" s="74"/>
      <c r="AD32" s="120">
        <f t="shared" si="2"/>
        <v>58.596578408120301</v>
      </c>
      <c r="AE32" s="79">
        <v>0.39529465247538065</v>
      </c>
      <c r="AF32" s="74"/>
      <c r="AG32" s="213">
        <v>7.2116137256178311E-2</v>
      </c>
      <c r="AH32" s="120">
        <f t="shared" si="3"/>
        <v>0.46741078973155897</v>
      </c>
      <c r="AI32" s="79">
        <v>1.226904979564827</v>
      </c>
      <c r="AJ32" s="18" t="str">
        <f t="shared" si="4"/>
        <v/>
      </c>
      <c r="AK32" s="182">
        <f>AVERAGE(AA31:AA32)</f>
        <v>48.039902854470895</v>
      </c>
      <c r="AL32" s="184">
        <f>AVERAGE(AB31:AB32)</f>
        <v>5.4420417508378875</v>
      </c>
      <c r="AM32" s="182">
        <f>AVERAGE(AD31:AD32)</f>
        <v>53.481944605308783</v>
      </c>
      <c r="AN32" s="187">
        <f>AVERAGE(AE31:AE32)</f>
        <v>0.31945041135268115</v>
      </c>
      <c r="AO32" s="187"/>
      <c r="AP32" s="187">
        <f>AVERAGE(AG31:AG32)</f>
        <v>6.0175160744290232E-2</v>
      </c>
      <c r="AQ32" s="187">
        <f>AVERAGE(AH31:AH32)</f>
        <v>0.37962557209697134</v>
      </c>
      <c r="AR32" s="187">
        <f>AVERAGE(AI31:AI32)</f>
        <v>1.1745202725721713</v>
      </c>
      <c r="AS32" s="187"/>
      <c r="AT32" s="183">
        <v>17.5</v>
      </c>
      <c r="AU32" s="183">
        <v>16.8</v>
      </c>
      <c r="AV32" s="74">
        <v>102</v>
      </c>
      <c r="AW32" s="74" t="s">
        <v>221</v>
      </c>
      <c r="AX32" s="195">
        <v>4.8446938746871799</v>
      </c>
      <c r="AY32" s="182">
        <f>AVERAGE(AT31:AT32)</f>
        <v>17.95</v>
      </c>
      <c r="AZ32" s="182">
        <f>AVERAGE(AU31:AU32)</f>
        <v>18.25</v>
      </c>
      <c r="BA32" s="182">
        <f>AVERAGE(AV31:AV32)</f>
        <v>126</v>
      </c>
      <c r="BB32" s="184">
        <f>AVERAGE(AX31:AX32)</f>
        <v>4.3559000567462345</v>
      </c>
      <c r="BC32" s="60" t="s">
        <v>623</v>
      </c>
      <c r="BD32" s="188" t="s">
        <v>224</v>
      </c>
      <c r="BE32" s="60" t="s">
        <v>725</v>
      </c>
      <c r="BF32" s="60" t="s">
        <v>224</v>
      </c>
      <c r="BG32" s="60" t="s">
        <v>224</v>
      </c>
      <c r="BH32" s="60" t="s">
        <v>224</v>
      </c>
      <c r="BI32" s="60" t="s">
        <v>224</v>
      </c>
      <c r="BJ32" s="60" t="s">
        <v>431</v>
      </c>
      <c r="BK32" s="60" t="s">
        <v>224</v>
      </c>
      <c r="BL32" s="60" t="s">
        <v>522</v>
      </c>
      <c r="BM32" s="60" t="s">
        <v>300</v>
      </c>
      <c r="BN32" s="60" t="s">
        <v>224</v>
      </c>
      <c r="BO32" s="60" t="s">
        <v>252</v>
      </c>
      <c r="BP32" s="60" t="s">
        <v>224</v>
      </c>
      <c r="BQ32" s="60" t="s">
        <v>726</v>
      </c>
      <c r="BR32" s="60" t="s">
        <v>299</v>
      </c>
      <c r="BS32" s="60" t="s">
        <v>317</v>
      </c>
      <c r="BT32" s="60" t="s">
        <v>224</v>
      </c>
      <c r="BU32" s="60" t="s">
        <v>224</v>
      </c>
      <c r="BV32" s="60" t="s">
        <v>224</v>
      </c>
      <c r="BW32" s="60" t="s">
        <v>224</v>
      </c>
      <c r="BX32" s="60" t="s">
        <v>224</v>
      </c>
      <c r="BY32" s="60" t="s">
        <v>224</v>
      </c>
      <c r="BZ32" s="60" t="s">
        <v>224</v>
      </c>
      <c r="CA32" s="60" t="s">
        <v>224</v>
      </c>
      <c r="CB32" s="60" t="s">
        <v>233</v>
      </c>
      <c r="CC32" s="60" t="s">
        <v>234</v>
      </c>
      <c r="CD32" s="60" t="s">
        <v>404</v>
      </c>
      <c r="CE32" s="60" t="s">
        <v>224</v>
      </c>
      <c r="CF32" s="60" t="s">
        <v>224</v>
      </c>
      <c r="CG32" s="60" t="s">
        <v>224</v>
      </c>
      <c r="CH32" s="60" t="s">
        <v>224</v>
      </c>
      <c r="CI32" s="60" t="s">
        <v>548</v>
      </c>
      <c r="CJ32" s="60" t="s">
        <v>237</v>
      </c>
      <c r="CK32" s="60" t="s">
        <v>238</v>
      </c>
      <c r="CL32" s="60" t="s">
        <v>239</v>
      </c>
      <c r="CM32" s="60" t="s">
        <v>224</v>
      </c>
      <c r="CN32" s="60" t="s">
        <v>224</v>
      </c>
    </row>
    <row r="33" spans="1:92" ht="15" customHeight="1" x14ac:dyDescent="0.25">
      <c r="A33" s="2" t="s">
        <v>208</v>
      </c>
      <c r="B33" s="2" t="s">
        <v>727</v>
      </c>
      <c r="C33" s="2" t="s">
        <v>210</v>
      </c>
      <c r="D33" s="2" t="s">
        <v>211</v>
      </c>
      <c r="E33" s="2" t="s">
        <v>212</v>
      </c>
      <c r="F33" s="2" t="s">
        <v>213</v>
      </c>
      <c r="G33" s="2" t="s">
        <v>571</v>
      </c>
      <c r="H33" s="2" t="s">
        <v>572</v>
      </c>
      <c r="I33" s="205" t="s">
        <v>728</v>
      </c>
      <c r="J33" s="4" t="s">
        <v>607</v>
      </c>
      <c r="K33" s="225">
        <v>0.51388888888888895</v>
      </c>
      <c r="L33" s="87" t="s">
        <v>224</v>
      </c>
      <c r="M33" s="2" t="s">
        <v>218</v>
      </c>
      <c r="N33" s="220" t="s">
        <v>729</v>
      </c>
      <c r="O33" s="214" t="s">
        <v>575</v>
      </c>
      <c r="P33" s="90">
        <v>6693.4310326542063</v>
      </c>
      <c r="Q33" s="91" t="s">
        <v>224</v>
      </c>
      <c r="R33" s="90">
        <v>6536.1165346020898</v>
      </c>
      <c r="S33" s="91" t="s">
        <v>224</v>
      </c>
      <c r="T33" s="174">
        <v>360</v>
      </c>
      <c r="U33" s="91" t="s">
        <v>224</v>
      </c>
      <c r="V33" s="174">
        <v>100</v>
      </c>
      <c r="W33" s="93">
        <f t="shared" si="0"/>
        <v>360</v>
      </c>
      <c r="X33" s="134">
        <f t="shared" si="1"/>
        <v>0</v>
      </c>
      <c r="Y33" s="91" t="s">
        <v>224</v>
      </c>
      <c r="Z33" s="91" t="s">
        <v>224</v>
      </c>
      <c r="AA33" s="138">
        <v>50.313943076564343</v>
      </c>
      <c r="AB33" s="102">
        <v>2.2777755165334828</v>
      </c>
      <c r="AD33" s="129">
        <f t="shared" si="2"/>
        <v>52.591718593097823</v>
      </c>
      <c r="AE33" s="139">
        <v>0.3678946913882295</v>
      </c>
      <c r="AG33" s="226">
        <v>2.2022613502593814E-2</v>
      </c>
      <c r="AH33" s="129">
        <f t="shared" si="3"/>
        <v>0.38991730489082332</v>
      </c>
      <c r="AI33" s="139">
        <v>1.2454993064043252</v>
      </c>
      <c r="AJ33" s="18" t="str">
        <f t="shared" si="4"/>
        <v/>
      </c>
      <c r="AK33" s="91" t="s">
        <v>224</v>
      </c>
      <c r="AL33" s="91" t="s">
        <v>224</v>
      </c>
      <c r="AM33" s="91" t="s">
        <v>224</v>
      </c>
      <c r="AN33" s="91" t="s">
        <v>224</v>
      </c>
      <c r="AO33" s="91"/>
      <c r="AP33" s="91" t="s">
        <v>224</v>
      </c>
      <c r="AQ33" s="91" t="s">
        <v>224</v>
      </c>
      <c r="AR33" s="91" t="s">
        <v>224</v>
      </c>
      <c r="AS33" s="91"/>
      <c r="AT33" s="174">
        <v>22.2</v>
      </c>
      <c r="AU33" s="174">
        <v>15.5</v>
      </c>
      <c r="AV33" s="4">
        <v>167</v>
      </c>
      <c r="AW33" s="4" t="s">
        <v>221</v>
      </c>
      <c r="AX33" s="197">
        <v>4.2120694546305399</v>
      </c>
      <c r="AY33" s="91" t="s">
        <v>224</v>
      </c>
      <c r="AZ33" s="91" t="s">
        <v>224</v>
      </c>
      <c r="BA33" s="91" t="s">
        <v>224</v>
      </c>
      <c r="BB33" s="176" t="s">
        <v>224</v>
      </c>
      <c r="BC33" s="2" t="s">
        <v>730</v>
      </c>
      <c r="BD33" s="148" t="s">
        <v>224</v>
      </c>
      <c r="BE33" s="2" t="s">
        <v>731</v>
      </c>
      <c r="BF33" s="2" t="s">
        <v>224</v>
      </c>
      <c r="BG33" s="2" t="s">
        <v>224</v>
      </c>
      <c r="BH33" s="2" t="s">
        <v>224</v>
      </c>
      <c r="BI33" s="2" t="s">
        <v>224</v>
      </c>
      <c r="BJ33" s="2" t="s">
        <v>490</v>
      </c>
      <c r="BK33" s="2" t="s">
        <v>662</v>
      </c>
      <c r="BL33" s="2" t="s">
        <v>732</v>
      </c>
      <c r="BM33" s="2" t="s">
        <v>481</v>
      </c>
      <c r="BN33" s="2" t="s">
        <v>224</v>
      </c>
      <c r="BO33" s="2" t="s">
        <v>252</v>
      </c>
      <c r="BP33" s="2" t="s">
        <v>733</v>
      </c>
      <c r="BQ33" s="2" t="s">
        <v>734</v>
      </c>
      <c r="BR33" s="2" t="s">
        <v>503</v>
      </c>
      <c r="BS33" s="2" t="s">
        <v>416</v>
      </c>
      <c r="BT33" s="2" t="s">
        <v>224</v>
      </c>
      <c r="BU33" s="2" t="s">
        <v>224</v>
      </c>
      <c r="BV33" s="2" t="s">
        <v>224</v>
      </c>
      <c r="BW33" s="2" t="s">
        <v>224</v>
      </c>
      <c r="BX33" s="2" t="s">
        <v>224</v>
      </c>
      <c r="BY33" s="2" t="s">
        <v>224</v>
      </c>
      <c r="BZ33" s="2" t="s">
        <v>224</v>
      </c>
      <c r="CA33" s="2" t="s">
        <v>224</v>
      </c>
      <c r="CB33" s="2" t="s">
        <v>233</v>
      </c>
      <c r="CC33" s="2" t="s">
        <v>234</v>
      </c>
      <c r="CD33" s="2" t="s">
        <v>462</v>
      </c>
      <c r="CE33" s="2" t="s">
        <v>224</v>
      </c>
      <c r="CF33" s="2" t="s">
        <v>224</v>
      </c>
      <c r="CG33" s="2" t="s">
        <v>224</v>
      </c>
      <c r="CH33" s="2" t="s">
        <v>224</v>
      </c>
      <c r="CI33" s="2" t="s">
        <v>548</v>
      </c>
      <c r="CJ33" s="2" t="s">
        <v>237</v>
      </c>
      <c r="CK33" s="2" t="s">
        <v>238</v>
      </c>
      <c r="CL33" s="2" t="s">
        <v>239</v>
      </c>
      <c r="CM33" s="2" t="s">
        <v>224</v>
      </c>
      <c r="CN33" s="2" t="s">
        <v>224</v>
      </c>
    </row>
    <row r="34" spans="1:92" s="60" customFormat="1" ht="15" customHeight="1" x14ac:dyDescent="0.25">
      <c r="A34" s="60" t="s">
        <v>208</v>
      </c>
      <c r="B34" s="60" t="s">
        <v>735</v>
      </c>
      <c r="C34" s="60" t="s">
        <v>210</v>
      </c>
      <c r="D34" s="60" t="s">
        <v>211</v>
      </c>
      <c r="E34" s="60" t="s">
        <v>212</v>
      </c>
      <c r="F34" s="60" t="s">
        <v>213</v>
      </c>
      <c r="G34" s="60" t="s">
        <v>598</v>
      </c>
      <c r="H34" s="60" t="s">
        <v>599</v>
      </c>
      <c r="I34" s="114" t="s">
        <v>728</v>
      </c>
      <c r="J34" s="74" t="s">
        <v>296</v>
      </c>
      <c r="K34" s="227">
        <v>0.52777777777777779</v>
      </c>
      <c r="L34" s="179">
        <f>AVERAGE(K33:K34)</f>
        <v>0.52083333333333337</v>
      </c>
      <c r="M34" s="60" t="s">
        <v>218</v>
      </c>
      <c r="N34" s="228" t="s">
        <v>736</v>
      </c>
      <c r="O34" s="194" t="s">
        <v>602</v>
      </c>
      <c r="P34" s="66">
        <v>6766.6034566887265</v>
      </c>
      <c r="Q34" s="182">
        <f>AVERAGE(P33:P34)</f>
        <v>6730.017244671466</v>
      </c>
      <c r="R34" s="66">
        <v>6536.1165346020898</v>
      </c>
      <c r="S34" s="182">
        <f>AVERAGE(R33:R34)</f>
        <v>6536.1165346020898</v>
      </c>
      <c r="T34" s="183">
        <v>277</v>
      </c>
      <c r="U34" s="182">
        <f>AVERAGE(T33:T34)</f>
        <v>318.5</v>
      </c>
      <c r="V34" s="183">
        <v>100</v>
      </c>
      <c r="W34" s="69">
        <f t="shared" si="0"/>
        <v>277</v>
      </c>
      <c r="X34" s="69">
        <f t="shared" si="1"/>
        <v>0</v>
      </c>
      <c r="Y34" s="182">
        <f>AVERAGE(W33:W34)</f>
        <v>318.5</v>
      </c>
      <c r="Z34" s="182">
        <f>AVERAGE(X33:X34)</f>
        <v>0</v>
      </c>
      <c r="AA34" s="119">
        <v>76.384394987939601</v>
      </c>
      <c r="AB34" s="79">
        <v>2.719610171610404</v>
      </c>
      <c r="AC34" s="74"/>
      <c r="AD34" s="120">
        <f t="shared" si="2"/>
        <v>79.104005159549999</v>
      </c>
      <c r="AE34" s="79">
        <v>0.71003647894715638</v>
      </c>
      <c r="AF34" s="74"/>
      <c r="AG34" s="229">
        <v>7.6495192361626857E-2</v>
      </c>
      <c r="AH34" s="120">
        <f t="shared" si="3"/>
        <v>0.78653167130878321</v>
      </c>
      <c r="AI34" s="79">
        <v>0.78827705020048633</v>
      </c>
      <c r="AJ34" s="18" t="str">
        <f t="shared" si="4"/>
        <v/>
      </c>
      <c r="AK34" s="182">
        <f>AVERAGE(AA33:AA34)</f>
        <v>63.349169032251972</v>
      </c>
      <c r="AL34" s="184">
        <f>AVERAGE(AB33:AB34)</f>
        <v>2.4986928440719431</v>
      </c>
      <c r="AM34" s="182">
        <f>AVERAGE(AD33:AD34)</f>
        <v>65.847861876323918</v>
      </c>
      <c r="AN34" s="187">
        <f>AVERAGE(AE33:AE34)</f>
        <v>0.53896558516769288</v>
      </c>
      <c r="AO34" s="187"/>
      <c r="AP34" s="187">
        <f>AVERAGE(AG33:AG34)</f>
        <v>4.9258902932110334E-2</v>
      </c>
      <c r="AQ34" s="187">
        <f>AVERAGE(AH33:AH34)</f>
        <v>0.58822448809980332</v>
      </c>
      <c r="AR34" s="187">
        <f>AVERAGE(AI33:AI34)</f>
        <v>1.0168881783024057</v>
      </c>
      <c r="AS34" s="187"/>
      <c r="AT34" s="183">
        <v>19.3</v>
      </c>
      <c r="AU34" s="183">
        <v>18.100000000000001</v>
      </c>
      <c r="AV34" s="74">
        <v>168</v>
      </c>
      <c r="AW34" s="74" t="s">
        <v>221</v>
      </c>
      <c r="AX34" s="195">
        <v>4.22207994107149</v>
      </c>
      <c r="AY34" s="182">
        <f>AVERAGE(AT33:AT34)</f>
        <v>20.75</v>
      </c>
      <c r="AZ34" s="182">
        <f>AVERAGE(AU33:AU34)</f>
        <v>16.8</v>
      </c>
      <c r="BA34" s="182">
        <f>AVERAGE(AV33:AV34)</f>
        <v>167.5</v>
      </c>
      <c r="BB34" s="184">
        <f>AVERAGE(AX33:AX34)</f>
        <v>4.2170746978510145</v>
      </c>
      <c r="BC34" s="60" t="s">
        <v>447</v>
      </c>
      <c r="BD34" s="188" t="s">
        <v>224</v>
      </c>
      <c r="BE34" s="60" t="s">
        <v>737</v>
      </c>
      <c r="BF34" s="60" t="s">
        <v>224</v>
      </c>
      <c r="BG34" s="60" t="s">
        <v>224</v>
      </c>
      <c r="BH34" s="60" t="s">
        <v>224</v>
      </c>
      <c r="BI34" s="60" t="s">
        <v>224</v>
      </c>
      <c r="BJ34" s="60" t="s">
        <v>656</v>
      </c>
      <c r="BK34" s="60" t="s">
        <v>224</v>
      </c>
      <c r="BL34" s="60" t="s">
        <v>699</v>
      </c>
      <c r="BM34" s="60" t="s">
        <v>481</v>
      </c>
      <c r="BN34" s="60" t="s">
        <v>224</v>
      </c>
      <c r="BO34" s="60" t="s">
        <v>252</v>
      </c>
      <c r="BP34" s="60" t="s">
        <v>224</v>
      </c>
      <c r="BQ34" s="60" t="s">
        <v>738</v>
      </c>
      <c r="BR34" s="60" t="s">
        <v>739</v>
      </c>
      <c r="BS34" s="60" t="s">
        <v>416</v>
      </c>
      <c r="BT34" s="60" t="s">
        <v>224</v>
      </c>
      <c r="BU34" s="60" t="s">
        <v>224</v>
      </c>
      <c r="BV34" s="60" t="s">
        <v>224</v>
      </c>
      <c r="BW34" s="60" t="s">
        <v>224</v>
      </c>
      <c r="BX34" s="60" t="s">
        <v>224</v>
      </c>
      <c r="BY34" s="60" t="s">
        <v>224</v>
      </c>
      <c r="BZ34" s="60" t="s">
        <v>224</v>
      </c>
      <c r="CA34" s="60" t="s">
        <v>224</v>
      </c>
      <c r="CB34" s="60" t="s">
        <v>233</v>
      </c>
      <c r="CC34" s="60" t="s">
        <v>234</v>
      </c>
      <c r="CD34" s="60" t="s">
        <v>252</v>
      </c>
      <c r="CE34" s="60" t="s">
        <v>224</v>
      </c>
      <c r="CF34" s="60" t="s">
        <v>224</v>
      </c>
      <c r="CG34" s="60" t="s">
        <v>224</v>
      </c>
      <c r="CH34" s="60" t="s">
        <v>224</v>
      </c>
      <c r="CI34" s="60" t="s">
        <v>473</v>
      </c>
      <c r="CJ34" s="60" t="s">
        <v>237</v>
      </c>
      <c r="CK34" s="60" t="s">
        <v>238</v>
      </c>
      <c r="CL34" s="60" t="s">
        <v>239</v>
      </c>
      <c r="CM34" s="60" t="s">
        <v>224</v>
      </c>
      <c r="CN34" s="60" t="s">
        <v>224</v>
      </c>
    </row>
    <row r="35" spans="1:92" x14ac:dyDescent="0.25">
      <c r="A35" s="2" t="s">
        <v>208</v>
      </c>
      <c r="B35" s="2" t="s">
        <v>740</v>
      </c>
      <c r="C35" s="2" t="s">
        <v>210</v>
      </c>
      <c r="D35" s="2" t="s">
        <v>211</v>
      </c>
      <c r="E35" s="2" t="s">
        <v>212</v>
      </c>
      <c r="F35" s="2" t="s">
        <v>213</v>
      </c>
      <c r="G35" s="2" t="s">
        <v>571</v>
      </c>
      <c r="H35" s="2" t="s">
        <v>572</v>
      </c>
      <c r="I35" s="205" t="s">
        <v>741</v>
      </c>
      <c r="J35" s="4" t="s">
        <v>742</v>
      </c>
      <c r="K35" s="230">
        <v>0.41666666666666669</v>
      </c>
      <c r="L35" s="87" t="s">
        <v>224</v>
      </c>
      <c r="M35" s="2" t="s">
        <v>218</v>
      </c>
      <c r="N35" s="231" t="s">
        <v>743</v>
      </c>
      <c r="O35" s="214" t="s">
        <v>575</v>
      </c>
      <c r="P35" s="90">
        <v>6729.7469471398099</v>
      </c>
      <c r="Q35" s="91" t="s">
        <v>224</v>
      </c>
      <c r="R35" s="90">
        <v>7489.5926186453698</v>
      </c>
      <c r="S35" s="91" t="s">
        <v>224</v>
      </c>
      <c r="T35" s="174">
        <v>530</v>
      </c>
      <c r="U35" s="91" t="s">
        <v>224</v>
      </c>
      <c r="V35" s="174">
        <v>99</v>
      </c>
      <c r="W35" s="96">
        <f t="shared" si="0"/>
        <v>524.70000000000005</v>
      </c>
      <c r="X35" s="96">
        <f t="shared" si="1"/>
        <v>5.2999999999999545</v>
      </c>
      <c r="Y35" s="91" t="s">
        <v>224</v>
      </c>
      <c r="Z35" s="91" t="s">
        <v>224</v>
      </c>
      <c r="AA35" s="138">
        <v>149.10143510423543</v>
      </c>
      <c r="AB35" s="102">
        <v>7.0794176653065097</v>
      </c>
      <c r="AD35" s="129">
        <f t="shared" si="2"/>
        <v>156.18085276954196</v>
      </c>
      <c r="AE35" s="139">
        <v>0.49220169386397705</v>
      </c>
      <c r="AG35" s="226">
        <v>3.1198945631505909E-2</v>
      </c>
      <c r="AH35" s="129">
        <f t="shared" si="3"/>
        <v>0.52340063949548299</v>
      </c>
      <c r="AI35" s="139">
        <v>1.8823702669353348</v>
      </c>
      <c r="AJ35" s="18" t="str">
        <f t="shared" si="4"/>
        <v/>
      </c>
      <c r="AK35" s="91" t="s">
        <v>224</v>
      </c>
      <c r="AL35" s="91" t="s">
        <v>224</v>
      </c>
      <c r="AM35" s="91" t="s">
        <v>224</v>
      </c>
      <c r="AN35" s="91" t="s">
        <v>224</v>
      </c>
      <c r="AO35" s="91"/>
      <c r="AP35" s="91" t="s">
        <v>224</v>
      </c>
      <c r="AQ35" s="91" t="s">
        <v>224</v>
      </c>
      <c r="AR35" s="91" t="s">
        <v>224</v>
      </c>
      <c r="AS35" s="91"/>
      <c r="AT35" s="174">
        <v>11.8</v>
      </c>
      <c r="AU35" s="174">
        <v>14</v>
      </c>
      <c r="AV35" s="4">
        <v>113</v>
      </c>
      <c r="AW35" s="4" t="s">
        <v>221</v>
      </c>
      <c r="AX35" s="197">
        <v>4.1661389874308803</v>
      </c>
      <c r="AY35" s="91" t="s">
        <v>224</v>
      </c>
      <c r="AZ35" s="91" t="s">
        <v>224</v>
      </c>
      <c r="BA35" s="91" t="s">
        <v>224</v>
      </c>
      <c r="BB35" s="176" t="s">
        <v>224</v>
      </c>
      <c r="BC35" s="2" t="s">
        <v>744</v>
      </c>
      <c r="BD35" s="148" t="s">
        <v>224</v>
      </c>
      <c r="BE35" s="2" t="s">
        <v>745</v>
      </c>
      <c r="BF35" s="2" t="s">
        <v>224</v>
      </c>
      <c r="BG35" s="2" t="s">
        <v>224</v>
      </c>
      <c r="BH35" s="2" t="s">
        <v>224</v>
      </c>
      <c r="BI35" s="2" t="s">
        <v>224</v>
      </c>
      <c r="BJ35" s="2" t="s">
        <v>316</v>
      </c>
      <c r="BK35" s="2" t="s">
        <v>224</v>
      </c>
      <c r="BL35" s="2" t="s">
        <v>746</v>
      </c>
      <c r="BM35" s="2" t="s">
        <v>481</v>
      </c>
      <c r="BN35" s="2" t="s">
        <v>224</v>
      </c>
      <c r="BO35" s="2" t="s">
        <v>252</v>
      </c>
      <c r="BP35" s="2" t="s">
        <v>224</v>
      </c>
      <c r="BQ35" s="2" t="s">
        <v>747</v>
      </c>
      <c r="BR35" s="2" t="s">
        <v>456</v>
      </c>
      <c r="BS35" s="2" t="s">
        <v>415</v>
      </c>
      <c r="BT35" s="2" t="s">
        <v>224</v>
      </c>
      <c r="BU35" s="2" t="s">
        <v>224</v>
      </c>
      <c r="BV35" s="2" t="s">
        <v>224</v>
      </c>
      <c r="BW35" s="2" t="s">
        <v>224</v>
      </c>
      <c r="BX35" s="2" t="s">
        <v>224</v>
      </c>
      <c r="BY35" s="2" t="s">
        <v>224</v>
      </c>
      <c r="BZ35" s="2" t="s">
        <v>224</v>
      </c>
      <c r="CA35" s="2" t="s">
        <v>224</v>
      </c>
      <c r="CB35" s="2" t="s">
        <v>233</v>
      </c>
      <c r="CC35" s="2" t="s">
        <v>234</v>
      </c>
      <c r="CD35" s="2" t="s">
        <v>462</v>
      </c>
      <c r="CE35" s="2" t="s">
        <v>224</v>
      </c>
      <c r="CF35" s="2" t="s">
        <v>224</v>
      </c>
      <c r="CG35" s="2" t="s">
        <v>224</v>
      </c>
      <c r="CH35" s="2" t="s">
        <v>224</v>
      </c>
      <c r="CI35" s="2" t="s">
        <v>473</v>
      </c>
      <c r="CJ35" s="2" t="s">
        <v>237</v>
      </c>
      <c r="CK35" s="2" t="s">
        <v>238</v>
      </c>
      <c r="CL35" s="2" t="s">
        <v>239</v>
      </c>
      <c r="CM35" s="2" t="s">
        <v>224</v>
      </c>
      <c r="CN35" s="2" t="s">
        <v>224</v>
      </c>
    </row>
    <row r="36" spans="1:92" s="60" customFormat="1" x14ac:dyDescent="0.25">
      <c r="A36" s="60" t="s">
        <v>208</v>
      </c>
      <c r="B36" s="60" t="s">
        <v>748</v>
      </c>
      <c r="C36" s="60" t="s">
        <v>210</v>
      </c>
      <c r="D36" s="60" t="s">
        <v>211</v>
      </c>
      <c r="E36" s="60" t="s">
        <v>212</v>
      </c>
      <c r="F36" s="60" t="s">
        <v>213</v>
      </c>
      <c r="G36" s="60" t="s">
        <v>598</v>
      </c>
      <c r="H36" s="60" t="s">
        <v>599</v>
      </c>
      <c r="I36" s="114" t="s">
        <v>741</v>
      </c>
      <c r="J36" s="74" t="s">
        <v>621</v>
      </c>
      <c r="K36" s="232">
        <v>0.47916666666666669</v>
      </c>
      <c r="L36" s="179">
        <f>AVERAGE(K35:K36)</f>
        <v>0.44791666666666669</v>
      </c>
      <c r="M36" s="60" t="s">
        <v>218</v>
      </c>
      <c r="N36" s="233" t="s">
        <v>749</v>
      </c>
      <c r="O36" s="194" t="s">
        <v>602</v>
      </c>
      <c r="P36" s="66">
        <v>6729.7469471398099</v>
      </c>
      <c r="Q36" s="182">
        <f>AVERAGE(P35:P36)</f>
        <v>6729.7469471398099</v>
      </c>
      <c r="R36" s="66">
        <v>7489.5926186453698</v>
      </c>
      <c r="S36" s="182">
        <f>AVERAGE(R35:R36)</f>
        <v>7489.5926186453698</v>
      </c>
      <c r="T36" s="183">
        <v>711</v>
      </c>
      <c r="U36" s="182">
        <f>AVERAGE(T35:T36)</f>
        <v>620.5</v>
      </c>
      <c r="V36" s="183">
        <v>100</v>
      </c>
      <c r="W36" s="69">
        <f t="shared" si="0"/>
        <v>711</v>
      </c>
      <c r="X36" s="69">
        <f t="shared" si="1"/>
        <v>0</v>
      </c>
      <c r="Y36" s="184">
        <f>AVERAGE(W35:W36)</f>
        <v>617.85</v>
      </c>
      <c r="Z36" s="184">
        <f>AVERAGE(X35:X36)</f>
        <v>2.6499999999999773</v>
      </c>
      <c r="AA36" s="119">
        <v>224.3949590754336</v>
      </c>
      <c r="AB36" s="79">
        <v>2.9026099647247063</v>
      </c>
      <c r="AC36" s="74"/>
      <c r="AD36" s="120">
        <f t="shared" si="2"/>
        <v>227.29756904015832</v>
      </c>
      <c r="AE36" s="79">
        <v>1.6298460001940238</v>
      </c>
      <c r="AF36" s="74"/>
      <c r="AG36" s="229">
        <v>5.8176129560913323E-2</v>
      </c>
      <c r="AH36" s="120">
        <f t="shared" si="3"/>
        <v>1.6880221297549372</v>
      </c>
      <c r="AI36" s="79">
        <v>2.8478440490086196</v>
      </c>
      <c r="AJ36" s="18" t="str">
        <f t="shared" si="4"/>
        <v/>
      </c>
      <c r="AK36" s="182">
        <f>AVERAGE(AA35:AA36)</f>
        <v>186.74819708983452</v>
      </c>
      <c r="AL36" s="184">
        <f>AVERAGE(AB35:AB36)</f>
        <v>4.9910138150156076</v>
      </c>
      <c r="AM36" s="182">
        <f>AVERAGE(AD35:AD36)</f>
        <v>191.73921090485015</v>
      </c>
      <c r="AN36" s="187">
        <f>AVERAGE(AE35:AE36)</f>
        <v>1.0610238470290003</v>
      </c>
      <c r="AO36" s="187"/>
      <c r="AP36" s="187">
        <f>AVERAGE(AG35:AG36)</f>
        <v>4.4687537596209616E-2</v>
      </c>
      <c r="AQ36" s="187">
        <f>AVERAGE(AH35:AH36)</f>
        <v>1.10571138462521</v>
      </c>
      <c r="AR36" s="187">
        <f>AVERAGE(AI35:AI36)</f>
        <v>2.3651071579719773</v>
      </c>
      <c r="AS36" s="187"/>
      <c r="AT36" s="183">
        <v>18.5</v>
      </c>
      <c r="AU36" s="183">
        <v>16.600000000000001</v>
      </c>
      <c r="AV36" s="74">
        <v>158</v>
      </c>
      <c r="AW36" s="74" t="s">
        <v>221</v>
      </c>
      <c r="AX36" s="195">
        <v>3.1150379111311</v>
      </c>
      <c r="AY36" s="182">
        <f>AVERAGE(AT35:AT36)</f>
        <v>15.15</v>
      </c>
      <c r="AZ36" s="182">
        <f>AVERAGE(AU35:AU36)</f>
        <v>15.3</v>
      </c>
      <c r="BA36" s="182">
        <f>AVERAGE(AV35:AV36)</f>
        <v>135.5</v>
      </c>
      <c r="BB36" s="184">
        <f>AVERAGE(AX35:AX36)</f>
        <v>3.6405884492809903</v>
      </c>
      <c r="BC36" s="60" t="s">
        <v>750</v>
      </c>
      <c r="BD36" s="188" t="s">
        <v>224</v>
      </c>
      <c r="BE36" s="60" t="s">
        <v>751</v>
      </c>
      <c r="BF36" s="60" t="s">
        <v>224</v>
      </c>
      <c r="BG36" s="60" t="s">
        <v>224</v>
      </c>
      <c r="BH36" s="60" t="s">
        <v>224</v>
      </c>
      <c r="BI36" s="60" t="s">
        <v>224</v>
      </c>
      <c r="BJ36" s="60" t="s">
        <v>316</v>
      </c>
      <c r="BK36" s="60" t="s">
        <v>224</v>
      </c>
      <c r="BL36" s="60" t="s">
        <v>752</v>
      </c>
      <c r="BM36" s="60" t="s">
        <v>248</v>
      </c>
      <c r="BN36" s="60" t="s">
        <v>224</v>
      </c>
      <c r="BO36" s="60" t="s">
        <v>252</v>
      </c>
      <c r="BP36" s="60" t="s">
        <v>224</v>
      </c>
      <c r="BQ36" s="60" t="s">
        <v>392</v>
      </c>
      <c r="BR36" s="60" t="s">
        <v>247</v>
      </c>
      <c r="BS36" s="60" t="s">
        <v>415</v>
      </c>
      <c r="BT36" s="60" t="s">
        <v>224</v>
      </c>
      <c r="BU36" s="60" t="s">
        <v>224</v>
      </c>
      <c r="BV36" s="60" t="s">
        <v>224</v>
      </c>
      <c r="BW36" s="60" t="s">
        <v>224</v>
      </c>
      <c r="BX36" s="60" t="s">
        <v>224</v>
      </c>
      <c r="BY36" s="60" t="s">
        <v>224</v>
      </c>
      <c r="BZ36" s="60" t="s">
        <v>224</v>
      </c>
      <c r="CA36" s="60" t="s">
        <v>224</v>
      </c>
      <c r="CB36" s="60" t="s">
        <v>233</v>
      </c>
      <c r="CC36" s="60" t="s">
        <v>234</v>
      </c>
      <c r="CD36" s="60" t="s">
        <v>462</v>
      </c>
      <c r="CE36" s="60" t="s">
        <v>224</v>
      </c>
      <c r="CF36" s="60" t="s">
        <v>224</v>
      </c>
      <c r="CG36" s="60" t="s">
        <v>224</v>
      </c>
      <c r="CH36" s="60" t="s">
        <v>224</v>
      </c>
      <c r="CI36" s="60" t="s">
        <v>548</v>
      </c>
      <c r="CJ36" s="60" t="s">
        <v>237</v>
      </c>
      <c r="CK36" s="60" t="s">
        <v>238</v>
      </c>
      <c r="CL36" s="60" t="s">
        <v>239</v>
      </c>
      <c r="CM36" s="60" t="s">
        <v>224</v>
      </c>
      <c r="CN36" s="60" t="s">
        <v>224</v>
      </c>
    </row>
    <row r="37" spans="1:92" x14ac:dyDescent="0.25">
      <c r="A37" s="2" t="s">
        <v>208</v>
      </c>
      <c r="B37" s="2" t="s">
        <v>753</v>
      </c>
      <c r="C37" s="2" t="s">
        <v>210</v>
      </c>
      <c r="D37" s="2" t="s">
        <v>211</v>
      </c>
      <c r="E37" s="2" t="s">
        <v>212</v>
      </c>
      <c r="F37" s="2" t="s">
        <v>213</v>
      </c>
      <c r="G37" s="2" t="s">
        <v>571</v>
      </c>
      <c r="H37" s="2" t="s">
        <v>572</v>
      </c>
      <c r="I37" s="205" t="s">
        <v>754</v>
      </c>
      <c r="J37" s="4" t="s">
        <v>255</v>
      </c>
      <c r="K37" s="234">
        <v>0.3611111111111111</v>
      </c>
      <c r="L37" s="87" t="s">
        <v>224</v>
      </c>
      <c r="M37" s="2" t="s">
        <v>218</v>
      </c>
      <c r="N37" s="235" t="s">
        <v>755</v>
      </c>
      <c r="O37" s="214" t="s">
        <v>575</v>
      </c>
      <c r="P37" s="90">
        <v>10264.5164976377</v>
      </c>
      <c r="Q37" s="91" t="s">
        <v>224</v>
      </c>
      <c r="R37" s="90">
        <v>9183.7153001379902</v>
      </c>
      <c r="S37" s="91" t="s">
        <v>224</v>
      </c>
      <c r="T37" s="174">
        <v>992</v>
      </c>
      <c r="U37" s="91" t="s">
        <v>224</v>
      </c>
      <c r="V37" s="174">
        <v>100</v>
      </c>
      <c r="W37" s="93">
        <f t="shared" si="0"/>
        <v>992</v>
      </c>
      <c r="X37" s="93">
        <f t="shared" si="1"/>
        <v>0</v>
      </c>
      <c r="Y37" s="91" t="s">
        <v>224</v>
      </c>
      <c r="Z37" s="91" t="s">
        <v>224</v>
      </c>
      <c r="AA37" s="138">
        <v>283.11207562915143</v>
      </c>
      <c r="AB37" s="102">
        <v>6.3587418660017949</v>
      </c>
      <c r="AD37" s="129">
        <f t="shared" si="2"/>
        <v>289.47081749515326</v>
      </c>
      <c r="AE37" s="139">
        <v>1.2471871897244506</v>
      </c>
      <c r="AG37" s="226">
        <v>2.4849350289359601E-2</v>
      </c>
      <c r="AH37" s="129">
        <f t="shared" si="3"/>
        <v>1.2720365400138103</v>
      </c>
      <c r="AI37" s="139">
        <v>4.0939156399731136</v>
      </c>
      <c r="AJ37" s="18" t="str">
        <f t="shared" si="4"/>
        <v/>
      </c>
      <c r="AK37" s="91" t="s">
        <v>224</v>
      </c>
      <c r="AL37" s="91" t="s">
        <v>224</v>
      </c>
      <c r="AM37" s="91" t="s">
        <v>224</v>
      </c>
      <c r="AN37" s="91" t="s">
        <v>224</v>
      </c>
      <c r="AO37" s="91"/>
      <c r="AP37" s="91" t="s">
        <v>224</v>
      </c>
      <c r="AQ37" s="91" t="s">
        <v>224</v>
      </c>
      <c r="AR37" s="91" t="s">
        <v>224</v>
      </c>
      <c r="AS37" s="91"/>
      <c r="AT37" s="174">
        <v>11.3</v>
      </c>
      <c r="AU37" s="174">
        <v>12.8</v>
      </c>
      <c r="AV37" s="4">
        <v>104</v>
      </c>
      <c r="AW37" s="4" t="s">
        <v>221</v>
      </c>
      <c r="AX37" s="197">
        <v>1.7507263796582999</v>
      </c>
      <c r="AY37" s="91" t="s">
        <v>224</v>
      </c>
      <c r="AZ37" s="91" t="s">
        <v>224</v>
      </c>
      <c r="BA37" s="91" t="s">
        <v>224</v>
      </c>
      <c r="BB37" s="176" t="s">
        <v>224</v>
      </c>
      <c r="BC37" s="2" t="s">
        <v>756</v>
      </c>
      <c r="BD37" s="148" t="s">
        <v>224</v>
      </c>
      <c r="BE37" s="2" t="s">
        <v>757</v>
      </c>
      <c r="BF37" s="2" t="s">
        <v>224</v>
      </c>
      <c r="BG37" s="2" t="s">
        <v>224</v>
      </c>
      <c r="BH37" s="2" t="s">
        <v>224</v>
      </c>
      <c r="BI37" s="2" t="s">
        <v>224</v>
      </c>
      <c r="BJ37" s="2" t="s">
        <v>493</v>
      </c>
      <c r="BK37" s="2" t="s">
        <v>224</v>
      </c>
      <c r="BL37" s="2" t="s">
        <v>470</v>
      </c>
      <c r="BM37" s="2" t="s">
        <v>224</v>
      </c>
      <c r="BN37" s="2" t="s">
        <v>224</v>
      </c>
      <c r="BO37" s="2" t="s">
        <v>252</v>
      </c>
      <c r="BP37" s="2" t="s">
        <v>224</v>
      </c>
      <c r="BQ37" s="2" t="s">
        <v>758</v>
      </c>
      <c r="BR37" s="2" t="s">
        <v>456</v>
      </c>
      <c r="BS37" s="2" t="s">
        <v>415</v>
      </c>
      <c r="BT37" s="2" t="s">
        <v>224</v>
      </c>
      <c r="BU37" s="2" t="s">
        <v>224</v>
      </c>
      <c r="BV37" s="2" t="s">
        <v>224</v>
      </c>
      <c r="BW37" s="2" t="s">
        <v>224</v>
      </c>
      <c r="BX37" s="2" t="s">
        <v>224</v>
      </c>
      <c r="BY37" s="2" t="s">
        <v>224</v>
      </c>
      <c r="BZ37" s="2" t="s">
        <v>224</v>
      </c>
      <c r="CA37" s="2" t="s">
        <v>224</v>
      </c>
      <c r="CB37" s="2" t="s">
        <v>233</v>
      </c>
      <c r="CC37" s="2" t="s">
        <v>234</v>
      </c>
      <c r="CD37" s="2" t="s">
        <v>462</v>
      </c>
      <c r="CE37" s="2" t="s">
        <v>224</v>
      </c>
      <c r="CF37" s="2" t="s">
        <v>224</v>
      </c>
      <c r="CG37" s="2" t="s">
        <v>224</v>
      </c>
      <c r="CH37" s="2" t="s">
        <v>224</v>
      </c>
      <c r="CI37" s="2" t="s">
        <v>473</v>
      </c>
      <c r="CJ37" s="2" t="s">
        <v>237</v>
      </c>
      <c r="CK37" s="2" t="s">
        <v>238</v>
      </c>
      <c r="CL37" s="2" t="s">
        <v>239</v>
      </c>
      <c r="CM37" s="2" t="s">
        <v>224</v>
      </c>
      <c r="CN37" s="2" t="s">
        <v>224</v>
      </c>
    </row>
    <row r="38" spans="1:92" s="60" customFormat="1" x14ac:dyDescent="0.25">
      <c r="A38" s="60" t="s">
        <v>208</v>
      </c>
      <c r="B38" s="60" t="s">
        <v>759</v>
      </c>
      <c r="C38" s="60" t="s">
        <v>210</v>
      </c>
      <c r="D38" s="60" t="s">
        <v>211</v>
      </c>
      <c r="E38" s="60" t="s">
        <v>212</v>
      </c>
      <c r="F38" s="60" t="s">
        <v>213</v>
      </c>
      <c r="G38" s="60" t="s">
        <v>598</v>
      </c>
      <c r="H38" s="60" t="s">
        <v>599</v>
      </c>
      <c r="I38" s="114" t="s">
        <v>754</v>
      </c>
      <c r="J38" s="74" t="s">
        <v>760</v>
      </c>
      <c r="K38" s="227">
        <v>0.4236111111111111</v>
      </c>
      <c r="L38" s="179">
        <f>AVERAGE(K37:K38)</f>
        <v>0.3923611111111111</v>
      </c>
      <c r="M38" s="60" t="s">
        <v>218</v>
      </c>
      <c r="N38" s="228" t="s">
        <v>761</v>
      </c>
      <c r="O38" s="194" t="s">
        <v>602</v>
      </c>
      <c r="P38" s="66">
        <v>9953.4883811287527</v>
      </c>
      <c r="Q38" s="182">
        <f>AVERAGE(P37:P38)</f>
        <v>10109.002439383226</v>
      </c>
      <c r="R38" s="66">
        <v>9183.7153001379902</v>
      </c>
      <c r="S38" s="182">
        <f>AVERAGE(R37:R38)</f>
        <v>9183.7153001379902</v>
      </c>
      <c r="T38" s="183">
        <v>241</v>
      </c>
      <c r="U38" s="182">
        <f>AVERAGE(T37:T38)</f>
        <v>616.5</v>
      </c>
      <c r="V38" s="183">
        <v>97</v>
      </c>
      <c r="W38" s="81">
        <f t="shared" si="0"/>
        <v>233.76999999999998</v>
      </c>
      <c r="X38" s="81">
        <f t="shared" si="1"/>
        <v>7.2300000000000182</v>
      </c>
      <c r="Y38" s="184">
        <f>AVERAGE(W37:W38)</f>
        <v>612.88499999999999</v>
      </c>
      <c r="Z38" s="184">
        <f>AVERAGE(X37:X38)</f>
        <v>3.6150000000000091</v>
      </c>
      <c r="AA38" s="119">
        <v>76.093079270578556</v>
      </c>
      <c r="AB38" s="79">
        <v>4.9268137923476045</v>
      </c>
      <c r="AC38" s="74"/>
      <c r="AD38" s="120">
        <f t="shared" si="2"/>
        <v>81.019893062926158</v>
      </c>
      <c r="AE38" s="79">
        <v>0.49807080018313993</v>
      </c>
      <c r="AF38" s="74"/>
      <c r="AG38" s="229">
        <v>5.4993511859895351E-2</v>
      </c>
      <c r="AH38" s="120">
        <f t="shared" si="3"/>
        <v>0.5530643120430353</v>
      </c>
      <c r="AI38" s="79">
        <v>0.7356657991124449</v>
      </c>
      <c r="AJ38" s="18" t="str">
        <f t="shared" si="4"/>
        <v/>
      </c>
      <c r="AK38" s="182">
        <f>AVERAGE(AA37:AA38)</f>
        <v>179.60257744986501</v>
      </c>
      <c r="AL38" s="184">
        <f>AVERAGE(AB37:AB38)</f>
        <v>5.6427778291746993</v>
      </c>
      <c r="AM38" s="182">
        <f>AVERAGE(AD37:AD38)</f>
        <v>185.2453552790397</v>
      </c>
      <c r="AN38" s="187">
        <f>AVERAGE(AE37:AE38)</f>
        <v>0.87262899495379531</v>
      </c>
      <c r="AO38" s="187"/>
      <c r="AP38" s="187">
        <f>AVERAGE(AG37:AG38)</f>
        <v>3.9921431074627478E-2</v>
      </c>
      <c r="AQ38" s="187">
        <f>AVERAGE(AH37:AH38)</f>
        <v>0.91255042602842273</v>
      </c>
      <c r="AR38" s="187">
        <f>AVERAGE(AI37:AI38)</f>
        <v>2.4147907195427791</v>
      </c>
      <c r="AS38" s="187"/>
      <c r="AT38" s="183">
        <v>17.3</v>
      </c>
      <c r="AU38" s="183">
        <v>16.399999999999999</v>
      </c>
      <c r="AV38" s="74">
        <v>144</v>
      </c>
      <c r="AW38" s="74" t="s">
        <v>221</v>
      </c>
      <c r="AX38" s="195">
        <v>4.1849822560256102</v>
      </c>
      <c r="AY38" s="182">
        <f>AVERAGE(AT37:AT38)</f>
        <v>14.3</v>
      </c>
      <c r="AZ38" s="182">
        <f>AVERAGE(AU37:AU38)</f>
        <v>14.6</v>
      </c>
      <c r="BA38" s="182">
        <f>AVERAGE(AV37:AV38)</f>
        <v>124</v>
      </c>
      <c r="BB38" s="184">
        <f>AVERAGE(AX37:AX38)</f>
        <v>2.967854317841955</v>
      </c>
      <c r="BC38" s="60" t="s">
        <v>447</v>
      </c>
      <c r="BD38" s="188" t="s">
        <v>224</v>
      </c>
      <c r="BE38" s="60" t="s">
        <v>762</v>
      </c>
      <c r="BF38" s="60" t="s">
        <v>224</v>
      </c>
      <c r="BG38" s="60" t="s">
        <v>224</v>
      </c>
      <c r="BH38" s="60" t="s">
        <v>224</v>
      </c>
      <c r="BI38" s="60" t="s">
        <v>224</v>
      </c>
      <c r="BJ38" s="60" t="s">
        <v>316</v>
      </c>
      <c r="BK38" s="60" t="s">
        <v>224</v>
      </c>
      <c r="BL38" s="60" t="s">
        <v>699</v>
      </c>
      <c r="BM38" s="60" t="s">
        <v>481</v>
      </c>
      <c r="BN38" s="60" t="s">
        <v>224</v>
      </c>
      <c r="BO38" s="60" t="s">
        <v>252</v>
      </c>
      <c r="BP38" s="60" t="s">
        <v>224</v>
      </c>
      <c r="BQ38" s="60" t="s">
        <v>763</v>
      </c>
      <c r="BR38" s="60" t="s">
        <v>627</v>
      </c>
      <c r="BS38" s="60" t="s">
        <v>415</v>
      </c>
      <c r="BT38" s="60" t="s">
        <v>224</v>
      </c>
      <c r="BU38" s="60" t="s">
        <v>224</v>
      </c>
      <c r="BV38" s="60" t="s">
        <v>224</v>
      </c>
      <c r="BW38" s="60" t="s">
        <v>224</v>
      </c>
      <c r="BX38" s="60" t="s">
        <v>224</v>
      </c>
      <c r="BY38" s="60" t="s">
        <v>224</v>
      </c>
      <c r="BZ38" s="60" t="s">
        <v>224</v>
      </c>
      <c r="CA38" s="60" t="s">
        <v>224</v>
      </c>
      <c r="CB38" s="60" t="s">
        <v>233</v>
      </c>
      <c r="CC38" s="60" t="s">
        <v>234</v>
      </c>
      <c r="CD38" s="60" t="s">
        <v>462</v>
      </c>
      <c r="CE38" s="60" t="s">
        <v>224</v>
      </c>
      <c r="CF38" s="60" t="s">
        <v>224</v>
      </c>
      <c r="CG38" s="60" t="s">
        <v>224</v>
      </c>
      <c r="CH38" s="60" t="s">
        <v>224</v>
      </c>
      <c r="CI38" s="60" t="s">
        <v>473</v>
      </c>
      <c r="CJ38" s="60" t="s">
        <v>237</v>
      </c>
      <c r="CK38" s="60" t="s">
        <v>238</v>
      </c>
      <c r="CL38" s="60" t="s">
        <v>239</v>
      </c>
      <c r="CM38" s="60" t="s">
        <v>224</v>
      </c>
      <c r="CN38" s="60" t="s">
        <v>224</v>
      </c>
    </row>
    <row r="39" spans="1:92" x14ac:dyDescent="0.25">
      <c r="A39" s="2" t="s">
        <v>208</v>
      </c>
      <c r="B39" s="2" t="s">
        <v>764</v>
      </c>
      <c r="C39" s="2" t="s">
        <v>210</v>
      </c>
      <c r="D39" s="2" t="s">
        <v>211</v>
      </c>
      <c r="E39" s="2" t="s">
        <v>212</v>
      </c>
      <c r="F39" s="2" t="s">
        <v>213</v>
      </c>
      <c r="G39" s="2" t="s">
        <v>598</v>
      </c>
      <c r="H39" s="2" t="s">
        <v>599</v>
      </c>
      <c r="I39" s="205" t="s">
        <v>765</v>
      </c>
      <c r="J39" s="4" t="s">
        <v>766</v>
      </c>
      <c r="K39" s="234">
        <v>0.47222222222222227</v>
      </c>
      <c r="L39" s="87" t="s">
        <v>224</v>
      </c>
      <c r="M39" s="2" t="s">
        <v>218</v>
      </c>
      <c r="N39" s="235" t="s">
        <v>767</v>
      </c>
      <c r="O39" s="196" t="s">
        <v>602</v>
      </c>
      <c r="P39" s="90">
        <v>10108.576501310667</v>
      </c>
      <c r="Q39" s="91" t="s">
        <v>224</v>
      </c>
      <c r="R39" s="90">
        <v>9828.2259098519098</v>
      </c>
      <c r="S39" s="91" t="s">
        <v>224</v>
      </c>
      <c r="T39" s="174">
        <v>196</v>
      </c>
      <c r="U39" s="91" t="s">
        <v>224</v>
      </c>
      <c r="V39" s="174">
        <v>100</v>
      </c>
      <c r="W39" s="93">
        <f t="shared" si="0"/>
        <v>196</v>
      </c>
      <c r="X39" s="93">
        <f t="shared" si="1"/>
        <v>0</v>
      </c>
      <c r="Y39" s="91" t="s">
        <v>224</v>
      </c>
      <c r="Z39" s="91" t="s">
        <v>224</v>
      </c>
      <c r="AA39" s="138">
        <v>55.617847335473058</v>
      </c>
      <c r="AB39" s="102">
        <v>4.5914373925040843</v>
      </c>
      <c r="AD39" s="129">
        <f t="shared" si="2"/>
        <v>60.209284727977142</v>
      </c>
      <c r="AE39" s="139">
        <v>0.38293362978619422</v>
      </c>
      <c r="AG39" s="226">
        <v>5.2798640735762778E-2</v>
      </c>
      <c r="AH39" s="129">
        <f t="shared" si="3"/>
        <v>0.43573227052195701</v>
      </c>
      <c r="AI39" s="139">
        <v>0.76509243107694247</v>
      </c>
      <c r="AJ39" s="18" t="str">
        <f t="shared" si="4"/>
        <v/>
      </c>
      <c r="AK39" s="91" t="s">
        <v>224</v>
      </c>
      <c r="AL39" s="91" t="s">
        <v>224</v>
      </c>
      <c r="AM39" s="91" t="s">
        <v>224</v>
      </c>
      <c r="AN39" s="91" t="s">
        <v>224</v>
      </c>
      <c r="AO39" s="91"/>
      <c r="AP39" s="91" t="s">
        <v>224</v>
      </c>
      <c r="AQ39" s="91" t="s">
        <v>224</v>
      </c>
      <c r="AR39" s="91" t="s">
        <v>224</v>
      </c>
      <c r="AS39" s="91"/>
      <c r="AT39" s="174">
        <v>15.8</v>
      </c>
      <c r="AU39" s="174">
        <v>17.2</v>
      </c>
      <c r="AV39" s="4">
        <v>137</v>
      </c>
      <c r="AW39" s="4" t="s">
        <v>221</v>
      </c>
      <c r="AX39" s="197">
        <v>3.94502973289132</v>
      </c>
      <c r="AY39" s="91" t="s">
        <v>224</v>
      </c>
      <c r="AZ39" s="91" t="s">
        <v>224</v>
      </c>
      <c r="BA39" s="91" t="s">
        <v>224</v>
      </c>
      <c r="BB39" s="176" t="s">
        <v>224</v>
      </c>
      <c r="BC39" s="2" t="s">
        <v>609</v>
      </c>
      <c r="BD39" s="148" t="s">
        <v>224</v>
      </c>
      <c r="BE39" s="2" t="s">
        <v>768</v>
      </c>
      <c r="BF39" s="2" t="s">
        <v>224</v>
      </c>
      <c r="BG39" s="2" t="s">
        <v>224</v>
      </c>
      <c r="BH39" s="2" t="s">
        <v>224</v>
      </c>
      <c r="BI39" s="2" t="s">
        <v>224</v>
      </c>
      <c r="BJ39" s="2" t="s">
        <v>490</v>
      </c>
      <c r="BK39" s="2" t="s">
        <v>224</v>
      </c>
      <c r="BL39" s="2" t="s">
        <v>769</v>
      </c>
      <c r="BM39" s="2" t="s">
        <v>481</v>
      </c>
      <c r="BN39" s="2" t="s">
        <v>224</v>
      </c>
      <c r="BO39" s="2" t="s">
        <v>252</v>
      </c>
      <c r="BP39" s="2" t="s">
        <v>224</v>
      </c>
      <c r="BQ39" s="2" t="s">
        <v>770</v>
      </c>
      <c r="BR39" s="2" t="s">
        <v>460</v>
      </c>
      <c r="BS39" s="2" t="s">
        <v>262</v>
      </c>
      <c r="BT39" s="2" t="s">
        <v>224</v>
      </c>
      <c r="BU39" s="2" t="s">
        <v>224</v>
      </c>
      <c r="BV39" s="2" t="s">
        <v>224</v>
      </c>
      <c r="BW39" s="2" t="s">
        <v>224</v>
      </c>
      <c r="BX39" s="2" t="s">
        <v>224</v>
      </c>
      <c r="BY39" s="2" t="s">
        <v>224</v>
      </c>
      <c r="BZ39" s="2" t="s">
        <v>224</v>
      </c>
      <c r="CA39" s="2" t="s">
        <v>224</v>
      </c>
      <c r="CB39" s="2" t="s">
        <v>233</v>
      </c>
      <c r="CC39" s="2" t="s">
        <v>234</v>
      </c>
      <c r="CD39" s="2" t="s">
        <v>252</v>
      </c>
      <c r="CE39" s="2" t="s">
        <v>224</v>
      </c>
      <c r="CF39" s="2" t="s">
        <v>224</v>
      </c>
      <c r="CG39" s="2" t="s">
        <v>224</v>
      </c>
      <c r="CH39" s="2" t="s">
        <v>224</v>
      </c>
      <c r="CI39" s="2" t="s">
        <v>473</v>
      </c>
      <c r="CJ39" s="2" t="s">
        <v>237</v>
      </c>
      <c r="CK39" s="2" t="s">
        <v>238</v>
      </c>
      <c r="CL39" s="2" t="s">
        <v>239</v>
      </c>
      <c r="CM39" s="2" t="s">
        <v>224</v>
      </c>
      <c r="CN39" s="2" t="s">
        <v>224</v>
      </c>
    </row>
    <row r="40" spans="1:92" s="60" customFormat="1" x14ac:dyDescent="0.25">
      <c r="A40" s="60" t="s">
        <v>208</v>
      </c>
      <c r="B40" s="60" t="s">
        <v>771</v>
      </c>
      <c r="C40" s="60" t="s">
        <v>210</v>
      </c>
      <c r="D40" s="60" t="s">
        <v>211</v>
      </c>
      <c r="E40" s="60" t="s">
        <v>212</v>
      </c>
      <c r="F40" s="60" t="s">
        <v>213</v>
      </c>
      <c r="G40" s="60" t="s">
        <v>571</v>
      </c>
      <c r="H40" s="60" t="s">
        <v>572</v>
      </c>
      <c r="I40" s="114" t="s">
        <v>765</v>
      </c>
      <c r="J40" s="74" t="s">
        <v>772</v>
      </c>
      <c r="K40" s="210">
        <v>0.52083333333333337</v>
      </c>
      <c r="L40" s="179">
        <f>AVERAGE(K39:K40)</f>
        <v>0.49652777777777779</v>
      </c>
      <c r="M40" s="60" t="s">
        <v>218</v>
      </c>
      <c r="N40" s="221" t="s">
        <v>773</v>
      </c>
      <c r="O40" s="198" t="s">
        <v>575</v>
      </c>
      <c r="P40" s="66">
        <v>9684.2231803292507</v>
      </c>
      <c r="Q40" s="182">
        <f>AVERAGE(P39:P40)</f>
        <v>9896.3998408199586</v>
      </c>
      <c r="R40" s="66">
        <v>9828.2259098519098</v>
      </c>
      <c r="S40" s="182">
        <f>AVERAGE(R39:R40)</f>
        <v>9828.2259098519098</v>
      </c>
      <c r="T40" s="183">
        <v>704</v>
      </c>
      <c r="U40" s="199">
        <f>AVERAGE(T39:T40)</f>
        <v>450</v>
      </c>
      <c r="V40" s="183">
        <v>100</v>
      </c>
      <c r="W40" s="69">
        <f t="shared" si="0"/>
        <v>704</v>
      </c>
      <c r="X40" s="69">
        <f>T40-W40</f>
        <v>0</v>
      </c>
      <c r="Y40" s="182">
        <f>AVERAGE(W39:W40)</f>
        <v>450</v>
      </c>
      <c r="Z40" s="182">
        <f>AVERAGE(X39:X40)</f>
        <v>0</v>
      </c>
      <c r="AA40" s="119">
        <v>193.51560284491705</v>
      </c>
      <c r="AB40" s="79">
        <v>6.5180810112118692</v>
      </c>
      <c r="AC40" s="74"/>
      <c r="AD40" s="120">
        <f t="shared" si="2"/>
        <v>200.03368385612893</v>
      </c>
      <c r="AE40" s="79">
        <v>0.76138850366845634</v>
      </c>
      <c r="AF40" s="74"/>
      <c r="AG40" s="229">
        <v>2.9265619147721068E-2</v>
      </c>
      <c r="AH40" s="120">
        <f t="shared" si="3"/>
        <v>0.79065412281617742</v>
      </c>
      <c r="AI40" s="79">
        <v>2.2212360902233819</v>
      </c>
      <c r="AJ40" s="18" t="str">
        <f t="shared" si="4"/>
        <v/>
      </c>
      <c r="AK40" s="182">
        <f>AVERAGE(AA39:AA40)</f>
        <v>124.56672509019506</v>
      </c>
      <c r="AL40" s="184">
        <f>AVERAGE(AB39:AB40)</f>
        <v>5.5547592018579763</v>
      </c>
      <c r="AM40" s="182">
        <f>AVERAGE(AD39:AD40)</f>
        <v>130.12148429205303</v>
      </c>
      <c r="AN40" s="187">
        <f>AVERAGE(AE39:AE40)</f>
        <v>0.57216106672732525</v>
      </c>
      <c r="AO40" s="187"/>
      <c r="AP40" s="187">
        <f>AVERAGE(AG39:AG40)</f>
        <v>4.1032129941741921E-2</v>
      </c>
      <c r="AQ40" s="187">
        <f>AVERAGE(AH39:AH40)</f>
        <v>0.61319319666906724</v>
      </c>
      <c r="AR40" s="187">
        <f>AVERAGE(AI39:AI40)</f>
        <v>1.4931642606501621</v>
      </c>
      <c r="AS40" s="187"/>
      <c r="AT40" s="183">
        <v>9.86</v>
      </c>
      <c r="AU40" s="183">
        <v>13.9</v>
      </c>
      <c r="AV40" s="74">
        <v>107</v>
      </c>
      <c r="AW40" s="74" t="s">
        <v>221</v>
      </c>
      <c r="AX40" s="195">
        <v>3.61428779132617</v>
      </c>
      <c r="AY40" s="182">
        <f>AVERAGE(AT39:AT40)</f>
        <v>12.83</v>
      </c>
      <c r="AZ40" s="182">
        <f>AVERAGE(AU39:AU40)</f>
        <v>15.55</v>
      </c>
      <c r="BA40" s="182">
        <f>AVERAGE(AV39:AV40)</f>
        <v>122</v>
      </c>
      <c r="BB40" s="184">
        <f>AVERAGE(AX39:AX40)</f>
        <v>3.779658762108745</v>
      </c>
      <c r="BC40" s="60" t="s">
        <v>774</v>
      </c>
      <c r="BD40" s="188" t="s">
        <v>224</v>
      </c>
      <c r="BE40" s="60" t="s">
        <v>775</v>
      </c>
      <c r="BF40" s="60" t="s">
        <v>224</v>
      </c>
      <c r="BG40" s="60" t="s">
        <v>224</v>
      </c>
      <c r="BH40" s="60" t="s">
        <v>224</v>
      </c>
      <c r="BI40" s="60" t="s">
        <v>224</v>
      </c>
      <c r="BJ40" s="60" t="s">
        <v>431</v>
      </c>
      <c r="BK40" s="60" t="s">
        <v>224</v>
      </c>
      <c r="BL40" s="60" t="s">
        <v>776</v>
      </c>
      <c r="BM40" s="60" t="s">
        <v>481</v>
      </c>
      <c r="BN40" s="60" t="s">
        <v>224</v>
      </c>
      <c r="BO40" s="60" t="s">
        <v>252</v>
      </c>
      <c r="BP40" s="60" t="s">
        <v>224</v>
      </c>
      <c r="BQ40" s="60" t="s">
        <v>777</v>
      </c>
      <c r="BR40" s="60" t="s">
        <v>456</v>
      </c>
      <c r="BS40" s="60" t="s">
        <v>416</v>
      </c>
      <c r="BT40" s="60" t="s">
        <v>224</v>
      </c>
      <c r="BU40" s="60" t="s">
        <v>224</v>
      </c>
      <c r="BV40" s="60" t="s">
        <v>224</v>
      </c>
      <c r="BW40" s="60" t="s">
        <v>224</v>
      </c>
      <c r="BX40" s="60" t="s">
        <v>224</v>
      </c>
      <c r="BY40" s="60" t="s">
        <v>224</v>
      </c>
      <c r="BZ40" s="60" t="s">
        <v>224</v>
      </c>
      <c r="CA40" s="60" t="s">
        <v>224</v>
      </c>
      <c r="CB40" s="60" t="s">
        <v>233</v>
      </c>
      <c r="CC40" s="60" t="s">
        <v>234</v>
      </c>
      <c r="CD40" s="60" t="s">
        <v>252</v>
      </c>
      <c r="CE40" s="60" t="s">
        <v>224</v>
      </c>
      <c r="CF40" s="60" t="s">
        <v>224</v>
      </c>
      <c r="CG40" s="60" t="s">
        <v>224</v>
      </c>
      <c r="CH40" s="60" t="s">
        <v>224</v>
      </c>
      <c r="CI40" s="60" t="s">
        <v>473</v>
      </c>
      <c r="CJ40" s="60" t="s">
        <v>237</v>
      </c>
      <c r="CK40" s="60" t="s">
        <v>238</v>
      </c>
      <c r="CL40" s="60" t="s">
        <v>239</v>
      </c>
      <c r="CM40" s="60" t="s">
        <v>224</v>
      </c>
      <c r="CN40" s="60" t="s">
        <v>224</v>
      </c>
    </row>
    <row r="41" spans="1:92" x14ac:dyDescent="0.25">
      <c r="A41" s="2" t="s">
        <v>208</v>
      </c>
      <c r="B41" s="2" t="s">
        <v>778</v>
      </c>
      <c r="C41" s="2" t="s">
        <v>210</v>
      </c>
      <c r="D41" s="2" t="s">
        <v>211</v>
      </c>
      <c r="E41" s="2" t="s">
        <v>212</v>
      </c>
      <c r="F41" s="2" t="s">
        <v>213</v>
      </c>
      <c r="G41" s="2" t="s">
        <v>598</v>
      </c>
      <c r="H41" s="2" t="s">
        <v>599</v>
      </c>
      <c r="I41" s="205" t="s">
        <v>779</v>
      </c>
      <c r="J41" s="4" t="s">
        <v>242</v>
      </c>
      <c r="K41" s="206">
        <v>0.45833333333333331</v>
      </c>
      <c r="L41" s="87" t="s">
        <v>224</v>
      </c>
      <c r="M41" s="2" t="s">
        <v>218</v>
      </c>
      <c r="N41" s="220" t="s">
        <v>780</v>
      </c>
      <c r="O41" s="196" t="s">
        <v>602</v>
      </c>
      <c r="P41" s="90">
        <v>3402.6844862183698</v>
      </c>
      <c r="Q41" s="91" t="s">
        <v>224</v>
      </c>
      <c r="R41" s="90">
        <v>3848.7755279913399</v>
      </c>
      <c r="S41" s="91" t="s">
        <v>224</v>
      </c>
      <c r="T41" s="174">
        <v>66</v>
      </c>
      <c r="U41" s="91" t="s">
        <v>224</v>
      </c>
      <c r="V41" s="174">
        <v>99</v>
      </c>
      <c r="W41" s="96">
        <f t="shared" si="0"/>
        <v>65.34</v>
      </c>
      <c r="X41" s="96">
        <f t="shared" si="1"/>
        <v>0.65999999999999659</v>
      </c>
      <c r="Y41" s="91" t="s">
        <v>224</v>
      </c>
      <c r="Z41" s="91" t="s">
        <v>224</v>
      </c>
      <c r="AA41" s="138">
        <v>22.202515333075826</v>
      </c>
      <c r="AB41" s="102">
        <v>3.4970820752741494</v>
      </c>
      <c r="AD41" s="129">
        <f t="shared" si="2"/>
        <v>25.699597408349977</v>
      </c>
      <c r="AE41" s="139">
        <v>0.18453029601173185</v>
      </c>
      <c r="AG41" s="226">
        <v>6.2912304859133905E-2</v>
      </c>
      <c r="AH41" s="129">
        <f t="shared" si="3"/>
        <v>0.24744260087086575</v>
      </c>
      <c r="AI41" s="139">
        <v>0.31145355601362262</v>
      </c>
      <c r="AJ41" s="18" t="str">
        <f t="shared" si="4"/>
        <v/>
      </c>
      <c r="AK41" s="91" t="s">
        <v>224</v>
      </c>
      <c r="AL41" s="91" t="s">
        <v>224</v>
      </c>
      <c r="AM41" s="91" t="s">
        <v>224</v>
      </c>
      <c r="AN41" s="91" t="s">
        <v>224</v>
      </c>
      <c r="AO41" s="91"/>
      <c r="AP41" s="91" t="s">
        <v>224</v>
      </c>
      <c r="AQ41" s="91" t="s">
        <v>224</v>
      </c>
      <c r="AR41" s="91" t="s">
        <v>224</v>
      </c>
      <c r="AS41" s="91"/>
      <c r="AT41" s="174">
        <v>16.7</v>
      </c>
      <c r="AU41" s="174">
        <v>19.5</v>
      </c>
      <c r="AV41" s="4">
        <v>159</v>
      </c>
      <c r="AW41" s="4" t="s">
        <v>221</v>
      </c>
      <c r="AX41" s="197">
        <v>3.6320500931990098</v>
      </c>
      <c r="AY41" s="91" t="s">
        <v>224</v>
      </c>
      <c r="AZ41" s="91" t="s">
        <v>224</v>
      </c>
      <c r="BA41" s="91" t="s">
        <v>224</v>
      </c>
      <c r="BB41" s="176" t="s">
        <v>224</v>
      </c>
      <c r="BC41" s="2" t="s">
        <v>781</v>
      </c>
      <c r="BD41" s="148" t="s">
        <v>224</v>
      </c>
      <c r="BE41" s="2" t="s">
        <v>782</v>
      </c>
      <c r="BF41" s="2" t="s">
        <v>224</v>
      </c>
      <c r="BG41" s="2" t="s">
        <v>224</v>
      </c>
      <c r="BH41" s="2" t="s">
        <v>224</v>
      </c>
      <c r="BI41" s="2" t="s">
        <v>224</v>
      </c>
      <c r="BJ41" s="2" t="s">
        <v>336</v>
      </c>
      <c r="BK41" s="2" t="s">
        <v>431</v>
      </c>
      <c r="BL41" s="2" t="s">
        <v>783</v>
      </c>
      <c r="BM41" s="2" t="s">
        <v>224</v>
      </c>
      <c r="BN41" s="2" t="s">
        <v>224</v>
      </c>
      <c r="BO41" s="2" t="s">
        <v>252</v>
      </c>
      <c r="BP41" s="2" t="s">
        <v>224</v>
      </c>
      <c r="BQ41" s="2" t="s">
        <v>784</v>
      </c>
      <c r="BR41" s="2" t="s">
        <v>460</v>
      </c>
      <c r="BS41" s="2" t="s">
        <v>262</v>
      </c>
      <c r="BT41" s="2" t="s">
        <v>224</v>
      </c>
      <c r="BU41" s="2" t="s">
        <v>224</v>
      </c>
      <c r="BV41" s="2" t="s">
        <v>224</v>
      </c>
      <c r="BW41" s="2" t="s">
        <v>224</v>
      </c>
      <c r="BX41" s="2" t="s">
        <v>224</v>
      </c>
      <c r="BY41" s="2" t="s">
        <v>224</v>
      </c>
      <c r="BZ41" s="2" t="s">
        <v>224</v>
      </c>
      <c r="CA41" s="2" t="s">
        <v>224</v>
      </c>
      <c r="CB41" s="2" t="s">
        <v>233</v>
      </c>
      <c r="CC41" s="2" t="s">
        <v>234</v>
      </c>
      <c r="CD41" s="2" t="s">
        <v>224</v>
      </c>
      <c r="CE41" s="2" t="s">
        <v>224</v>
      </c>
      <c r="CF41" s="2" t="s">
        <v>224</v>
      </c>
      <c r="CG41" s="2" t="s">
        <v>224</v>
      </c>
      <c r="CH41" s="2" t="s">
        <v>224</v>
      </c>
      <c r="CI41" s="2" t="s">
        <v>473</v>
      </c>
      <c r="CJ41" s="2" t="s">
        <v>237</v>
      </c>
      <c r="CK41" s="2" t="s">
        <v>238</v>
      </c>
      <c r="CL41" s="2" t="s">
        <v>239</v>
      </c>
      <c r="CM41" s="2" t="s">
        <v>224</v>
      </c>
      <c r="CN41" s="2" t="s">
        <v>224</v>
      </c>
    </row>
    <row r="42" spans="1:92" x14ac:dyDescent="0.25">
      <c r="A42" s="2" t="s">
        <v>208</v>
      </c>
      <c r="B42" s="2" t="s">
        <v>785</v>
      </c>
      <c r="C42" s="2" t="s">
        <v>210</v>
      </c>
      <c r="D42" s="2" t="s">
        <v>211</v>
      </c>
      <c r="E42" s="2" t="s">
        <v>212</v>
      </c>
      <c r="F42" s="2" t="s">
        <v>273</v>
      </c>
      <c r="G42" s="2" t="s">
        <v>571</v>
      </c>
      <c r="H42" s="2" t="s">
        <v>572</v>
      </c>
      <c r="I42" s="205" t="s">
        <v>779</v>
      </c>
      <c r="J42" s="4" t="s">
        <v>786</v>
      </c>
      <c r="K42" s="216">
        <v>0.5</v>
      </c>
      <c r="L42" s="87" t="s">
        <v>224</v>
      </c>
      <c r="M42" s="2" t="s">
        <v>218</v>
      </c>
      <c r="N42" s="236" t="s">
        <v>787</v>
      </c>
      <c r="O42" s="196" t="s">
        <v>575</v>
      </c>
      <c r="P42" s="90">
        <v>3500</v>
      </c>
      <c r="Q42" s="91" t="s">
        <v>224</v>
      </c>
      <c r="R42" s="90">
        <v>3848.7755279913399</v>
      </c>
      <c r="S42" s="91" t="s">
        <v>224</v>
      </c>
      <c r="T42" s="174">
        <v>66</v>
      </c>
      <c r="U42" s="91" t="s">
        <v>224</v>
      </c>
      <c r="V42" s="174">
        <v>99</v>
      </c>
      <c r="W42" s="96">
        <f t="shared" si="0"/>
        <v>65.34</v>
      </c>
      <c r="X42" s="96">
        <f t="shared" si="1"/>
        <v>0.65999999999999659</v>
      </c>
      <c r="Y42" s="91" t="s">
        <v>224</v>
      </c>
      <c r="Z42" s="91" t="s">
        <v>224</v>
      </c>
      <c r="AA42" s="138">
        <v>16.879561693949078</v>
      </c>
      <c r="AB42" s="102">
        <v>1.4771172954957437</v>
      </c>
      <c r="AD42" s="129">
        <f t="shared" si="2"/>
        <v>18.356678989444823</v>
      </c>
      <c r="AE42" s="237">
        <v>7.8915868113554208E-2</v>
      </c>
      <c r="AF42" s="83" t="s">
        <v>257</v>
      </c>
      <c r="AG42" s="226">
        <v>1.9226976417501686E-2</v>
      </c>
      <c r="AH42" s="129">
        <f t="shared" si="3"/>
        <v>9.8142844531055901E-2</v>
      </c>
      <c r="AI42" s="139">
        <v>0.23507187737436494</v>
      </c>
      <c r="AJ42" s="18" t="str">
        <f t="shared" si="4"/>
        <v/>
      </c>
      <c r="AK42" s="91" t="s">
        <v>224</v>
      </c>
      <c r="AL42" s="91" t="s">
        <v>224</v>
      </c>
      <c r="AM42" s="91" t="s">
        <v>224</v>
      </c>
      <c r="AN42" s="91" t="s">
        <v>224</v>
      </c>
      <c r="AO42" s="91"/>
      <c r="AP42" s="91" t="s">
        <v>224</v>
      </c>
      <c r="AQ42" s="91" t="s">
        <v>224</v>
      </c>
      <c r="AR42" s="91" t="s">
        <v>224</v>
      </c>
      <c r="AS42" s="91"/>
      <c r="AT42" s="174">
        <v>16.8</v>
      </c>
      <c r="AU42" s="174">
        <v>19.8</v>
      </c>
      <c r="AV42" s="4">
        <v>189</v>
      </c>
      <c r="AW42" s="4" t="s">
        <v>221</v>
      </c>
      <c r="AX42" s="175">
        <v>3.6388168570678299</v>
      </c>
      <c r="AY42" s="91" t="s">
        <v>224</v>
      </c>
      <c r="AZ42" s="91" t="s">
        <v>224</v>
      </c>
      <c r="BA42" s="91" t="s">
        <v>224</v>
      </c>
      <c r="BB42" s="176" t="s">
        <v>224</v>
      </c>
      <c r="BC42" s="2" t="s">
        <v>788</v>
      </c>
      <c r="BD42" s="148" t="s">
        <v>224</v>
      </c>
      <c r="BE42" s="2" t="s">
        <v>789</v>
      </c>
      <c r="BF42" s="2" t="s">
        <v>224</v>
      </c>
      <c r="BG42" s="2" t="s">
        <v>224</v>
      </c>
      <c r="BH42" s="2" t="s">
        <v>224</v>
      </c>
      <c r="BI42" s="2" t="s">
        <v>224</v>
      </c>
      <c r="BJ42" s="2" t="s">
        <v>327</v>
      </c>
      <c r="BK42" s="2" t="s">
        <v>336</v>
      </c>
      <c r="BL42" s="2" t="s">
        <v>783</v>
      </c>
      <c r="BM42" s="2" t="s">
        <v>224</v>
      </c>
      <c r="BN42" s="2" t="s">
        <v>224</v>
      </c>
      <c r="BO42" s="2" t="s">
        <v>252</v>
      </c>
      <c r="BP42" s="2" t="s">
        <v>224</v>
      </c>
      <c r="BQ42" s="2" t="s">
        <v>790</v>
      </c>
      <c r="BR42" s="2" t="s">
        <v>479</v>
      </c>
      <c r="BS42" s="2" t="s">
        <v>416</v>
      </c>
      <c r="BT42" s="2" t="s">
        <v>224</v>
      </c>
      <c r="BU42" s="2" t="s">
        <v>224</v>
      </c>
      <c r="BV42" s="2" t="s">
        <v>224</v>
      </c>
      <c r="BW42" s="2" t="s">
        <v>224</v>
      </c>
      <c r="BX42" s="2" t="s">
        <v>224</v>
      </c>
      <c r="BY42" s="2" t="s">
        <v>224</v>
      </c>
      <c r="BZ42" s="2" t="s">
        <v>224</v>
      </c>
      <c r="CA42" s="2" t="s">
        <v>224</v>
      </c>
      <c r="CB42" s="2" t="s">
        <v>233</v>
      </c>
      <c r="CC42" s="2" t="s">
        <v>234</v>
      </c>
      <c r="CD42" s="2" t="s">
        <v>224</v>
      </c>
      <c r="CE42" s="2" t="s">
        <v>224</v>
      </c>
      <c r="CF42" s="2" t="s">
        <v>224</v>
      </c>
      <c r="CG42" s="2" t="s">
        <v>224</v>
      </c>
      <c r="CH42" s="2" t="s">
        <v>224</v>
      </c>
      <c r="CI42" s="2" t="s">
        <v>473</v>
      </c>
      <c r="CJ42" s="2" t="s">
        <v>237</v>
      </c>
      <c r="CK42" s="2" t="s">
        <v>238</v>
      </c>
      <c r="CL42" s="2" t="s">
        <v>239</v>
      </c>
      <c r="CM42" s="2" t="s">
        <v>282</v>
      </c>
      <c r="CN42" s="2" t="s">
        <v>283</v>
      </c>
    </row>
    <row r="43" spans="1:92" s="60" customFormat="1" x14ac:dyDescent="0.25">
      <c r="A43" s="60" t="s">
        <v>284</v>
      </c>
      <c r="B43" s="60" t="s">
        <v>791</v>
      </c>
      <c r="C43" s="60" t="s">
        <v>210</v>
      </c>
      <c r="D43" s="60" t="s">
        <v>286</v>
      </c>
      <c r="E43" s="60" t="s">
        <v>287</v>
      </c>
      <c r="F43" s="60" t="s">
        <v>273</v>
      </c>
      <c r="G43" s="60" t="s">
        <v>571</v>
      </c>
      <c r="H43" s="60" t="s">
        <v>572</v>
      </c>
      <c r="I43" s="114" t="s">
        <v>779</v>
      </c>
      <c r="J43" s="74" t="s">
        <v>792</v>
      </c>
      <c r="K43" s="210">
        <v>0.50069444444444444</v>
      </c>
      <c r="L43" s="179">
        <f>AVERAGE(K41,AVERAGE(K42:K43))</f>
        <v>0.47934027777777777</v>
      </c>
      <c r="M43" s="60" t="s">
        <v>218</v>
      </c>
      <c r="N43" s="221" t="s">
        <v>793</v>
      </c>
      <c r="O43" s="198" t="s">
        <v>575</v>
      </c>
      <c r="P43" s="66">
        <v>3506.3813955664427</v>
      </c>
      <c r="Q43" s="182">
        <f>AVERAGE(P41,AVERAGE(P42:P43))</f>
        <v>3452.9375920007956</v>
      </c>
      <c r="R43" s="66">
        <v>3848.7755279913399</v>
      </c>
      <c r="S43" s="182">
        <f>AVERAGE(R41,AVERAGE(R42:R43))</f>
        <v>3848.7755279913399</v>
      </c>
      <c r="T43" s="183">
        <v>67</v>
      </c>
      <c r="U43" s="182">
        <f>AVERAGE(T41,AVERAGE(T42:T43))</f>
        <v>66.25</v>
      </c>
      <c r="V43" s="183">
        <v>99</v>
      </c>
      <c r="W43" s="81">
        <f t="shared" si="0"/>
        <v>66.33</v>
      </c>
      <c r="X43" s="81">
        <f t="shared" si="1"/>
        <v>0.67000000000000171</v>
      </c>
      <c r="Y43" s="184">
        <f>AVERAGE(W41,AVERAGE(W42:W43))</f>
        <v>65.587500000000006</v>
      </c>
      <c r="Z43" s="184">
        <f>AVERAGE(X41,AVERAGE(X42:X43))</f>
        <v>0.66249999999999787</v>
      </c>
      <c r="AA43" s="119">
        <v>13.125362600027739</v>
      </c>
      <c r="AB43" s="79">
        <v>1.5035686970754936</v>
      </c>
      <c r="AC43" s="74"/>
      <c r="AD43" s="120">
        <f t="shared" si="2"/>
        <v>14.628931297103232</v>
      </c>
      <c r="AE43" s="79">
        <v>0.10175454780315707</v>
      </c>
      <c r="AF43" s="74"/>
      <c r="AG43" s="229">
        <v>2.0633309157064877E-2</v>
      </c>
      <c r="AH43" s="120">
        <f t="shared" si="3"/>
        <v>0.12238785696022195</v>
      </c>
      <c r="AI43" s="139">
        <v>0.22620124049231347</v>
      </c>
      <c r="AJ43" s="18" t="str">
        <f t="shared" si="4"/>
        <v/>
      </c>
      <c r="AK43" s="219">
        <f>AVERAGE(AA41,AVERAGE(AA42:AA43))</f>
        <v>18.602488740032118</v>
      </c>
      <c r="AL43" s="184">
        <f>AVERAGE(AB41,AVERAGE(AB42:AB43))</f>
        <v>2.4937125357798839</v>
      </c>
      <c r="AM43" s="219">
        <f>AVERAGE(AD41,AVERAGE(AD42:AD43))</f>
        <v>21.096201275812</v>
      </c>
      <c r="AN43" s="334">
        <f>AVERAGE(AE41,AVERAGE(AE42:AE43))</f>
        <v>0.13743275198504373</v>
      </c>
      <c r="AO43" s="334" t="s">
        <v>257</v>
      </c>
      <c r="AP43" s="187">
        <f>AVERAGE(AG41,AVERAGE(AG42:AG43))</f>
        <v>4.1421223823208592E-2</v>
      </c>
      <c r="AQ43" s="187">
        <f>AVERAGE(AH41,AVERAGE(AH42:AH43))</f>
        <v>0.17885397580825235</v>
      </c>
      <c r="AR43" s="187">
        <f>AVERAGE(AI41,AVERAGE(AI42:AI43))</f>
        <v>0.2710450574734809</v>
      </c>
      <c r="AS43" s="187"/>
      <c r="AT43" s="183">
        <v>17</v>
      </c>
      <c r="AU43" s="183">
        <v>20</v>
      </c>
      <c r="AV43" s="74">
        <v>189</v>
      </c>
      <c r="AW43" s="74" t="s">
        <v>221</v>
      </c>
      <c r="AX43" s="195">
        <v>3.6134962148936598</v>
      </c>
      <c r="AY43" s="182">
        <f>AVERAGE(AT41,AVERAGE(AT42:AT43))</f>
        <v>16.799999999999997</v>
      </c>
      <c r="AZ43" s="182">
        <f>AVERAGE(AU41,AVERAGE(AU42:AU43))</f>
        <v>19.7</v>
      </c>
      <c r="BA43" s="182">
        <f>AVERAGE(AV41,AVERAGE(AV42:AV43))</f>
        <v>174</v>
      </c>
      <c r="BB43" s="184">
        <f>AVERAGE(AX41,AVERAGE(AX42:AX43))</f>
        <v>3.6291033145898774</v>
      </c>
      <c r="BC43" s="60" t="s">
        <v>224</v>
      </c>
      <c r="BD43" s="188" t="s">
        <v>224</v>
      </c>
      <c r="BE43" s="60" t="s">
        <v>794</v>
      </c>
      <c r="BF43" s="60" t="s">
        <v>224</v>
      </c>
      <c r="BG43" s="60" t="s">
        <v>224</v>
      </c>
      <c r="BH43" s="60" t="s">
        <v>224</v>
      </c>
      <c r="BI43" s="60" t="s">
        <v>224</v>
      </c>
      <c r="BJ43" s="60" t="s">
        <v>224</v>
      </c>
      <c r="BK43" s="60" t="s">
        <v>224</v>
      </c>
      <c r="BL43" s="60" t="s">
        <v>224</v>
      </c>
      <c r="BM43" s="60" t="s">
        <v>224</v>
      </c>
      <c r="BN43" s="60" t="s">
        <v>224</v>
      </c>
      <c r="BO43" s="60" t="s">
        <v>252</v>
      </c>
      <c r="BP43" s="60" t="s">
        <v>224</v>
      </c>
      <c r="BQ43" s="60" t="s">
        <v>224</v>
      </c>
      <c r="BR43" s="60" t="s">
        <v>224</v>
      </c>
      <c r="BS43" s="60" t="s">
        <v>224</v>
      </c>
      <c r="BT43" s="60" t="s">
        <v>224</v>
      </c>
      <c r="BU43" s="60" t="s">
        <v>224</v>
      </c>
      <c r="BV43" s="60" t="s">
        <v>224</v>
      </c>
      <c r="BW43" s="60" t="s">
        <v>224</v>
      </c>
      <c r="BX43" s="60" t="s">
        <v>224</v>
      </c>
      <c r="BY43" s="60" t="s">
        <v>224</v>
      </c>
      <c r="BZ43" s="60" t="s">
        <v>224</v>
      </c>
      <c r="CA43" s="60" t="s">
        <v>224</v>
      </c>
      <c r="CB43" s="60" t="s">
        <v>373</v>
      </c>
      <c r="CC43" s="60" t="s">
        <v>293</v>
      </c>
      <c r="CD43" s="60" t="s">
        <v>224</v>
      </c>
      <c r="CE43" s="60" t="s">
        <v>224</v>
      </c>
      <c r="CF43" s="60" t="s">
        <v>224</v>
      </c>
      <c r="CG43" s="60" t="s">
        <v>224</v>
      </c>
      <c r="CH43" s="60" t="s">
        <v>224</v>
      </c>
      <c r="CI43" s="60" t="s">
        <v>473</v>
      </c>
      <c r="CJ43" s="60" t="s">
        <v>237</v>
      </c>
      <c r="CK43" s="60" t="s">
        <v>238</v>
      </c>
      <c r="CL43" s="60" t="s">
        <v>239</v>
      </c>
      <c r="CM43" s="60" t="s">
        <v>282</v>
      </c>
      <c r="CN43" s="60" t="s">
        <v>283</v>
      </c>
    </row>
    <row r="44" spans="1:92" x14ac:dyDescent="0.25">
      <c r="A44" s="2" t="s">
        <v>208</v>
      </c>
      <c r="B44" s="2" t="s">
        <v>795</v>
      </c>
      <c r="C44" s="2" t="s">
        <v>210</v>
      </c>
      <c r="D44" s="2" t="s">
        <v>211</v>
      </c>
      <c r="E44" s="2" t="s">
        <v>212</v>
      </c>
      <c r="F44" s="2" t="s">
        <v>213</v>
      </c>
      <c r="G44" s="2" t="s">
        <v>598</v>
      </c>
      <c r="H44" s="2" t="s">
        <v>599</v>
      </c>
      <c r="I44" s="205" t="s">
        <v>485</v>
      </c>
      <c r="J44" s="4" t="s">
        <v>772</v>
      </c>
      <c r="K44" s="206">
        <v>0.52083333333333337</v>
      </c>
      <c r="L44" s="87" t="s">
        <v>224</v>
      </c>
      <c r="M44" s="2" t="s">
        <v>218</v>
      </c>
      <c r="N44" s="220" t="s">
        <v>796</v>
      </c>
      <c r="O44" s="196" t="s">
        <v>602</v>
      </c>
      <c r="P44" s="90">
        <v>3029.8438324120002</v>
      </c>
      <c r="Q44" s="91" t="s">
        <v>224</v>
      </c>
      <c r="R44" s="90">
        <v>3037.5926959276699</v>
      </c>
      <c r="S44" s="91" t="s">
        <v>224</v>
      </c>
      <c r="T44" s="174">
        <v>24</v>
      </c>
      <c r="U44" s="91" t="s">
        <v>224</v>
      </c>
      <c r="V44" s="174">
        <v>98</v>
      </c>
      <c r="W44" s="96">
        <f t="shared" si="0"/>
        <v>23.52</v>
      </c>
      <c r="X44" s="96">
        <f t="shared" si="1"/>
        <v>0.48000000000000043</v>
      </c>
      <c r="Y44" s="91" t="s">
        <v>224</v>
      </c>
      <c r="Z44" s="91" t="s">
        <v>224</v>
      </c>
      <c r="AA44" s="138">
        <v>7.5521784579056241</v>
      </c>
      <c r="AB44" s="102">
        <v>1.9062797730606211</v>
      </c>
      <c r="AD44" s="129">
        <f t="shared" si="2"/>
        <v>9.4584582309662455</v>
      </c>
      <c r="AE44" s="139">
        <v>0.1855261048749646</v>
      </c>
      <c r="AG44" s="226">
        <v>4.4099678543919441E-2</v>
      </c>
      <c r="AH44" s="129">
        <f t="shared" si="3"/>
        <v>0.22962578341888404</v>
      </c>
      <c r="AI44" s="237">
        <v>7.0248007643791133E-2</v>
      </c>
      <c r="AJ44" s="83" t="s">
        <v>257</v>
      </c>
      <c r="AK44" s="91" t="s">
        <v>224</v>
      </c>
      <c r="AL44" s="91" t="s">
        <v>224</v>
      </c>
      <c r="AM44" s="91" t="s">
        <v>224</v>
      </c>
      <c r="AN44" s="91" t="s">
        <v>224</v>
      </c>
      <c r="AO44" s="91"/>
      <c r="AP44" s="91" t="s">
        <v>224</v>
      </c>
      <c r="AQ44" s="91" t="s">
        <v>224</v>
      </c>
      <c r="AR44" s="91" t="s">
        <v>224</v>
      </c>
      <c r="AS44" s="91"/>
      <c r="AT44" s="174">
        <v>18.8</v>
      </c>
      <c r="AU44" s="174">
        <v>19.7</v>
      </c>
      <c r="AV44" s="4">
        <v>197</v>
      </c>
      <c r="AW44" s="4" t="s">
        <v>221</v>
      </c>
      <c r="AX44" s="197">
        <v>3.9965445342959098</v>
      </c>
      <c r="AY44" s="91" t="s">
        <v>224</v>
      </c>
      <c r="AZ44" s="91" t="s">
        <v>224</v>
      </c>
      <c r="BA44" s="91" t="s">
        <v>224</v>
      </c>
      <c r="BB44" s="176" t="s">
        <v>224</v>
      </c>
      <c r="BC44" s="2" t="s">
        <v>797</v>
      </c>
      <c r="BD44" s="148" t="s">
        <v>224</v>
      </c>
      <c r="BE44" s="2" t="s">
        <v>798</v>
      </c>
      <c r="BF44" s="2" t="s">
        <v>224</v>
      </c>
      <c r="BG44" s="2" t="s">
        <v>224</v>
      </c>
      <c r="BH44" s="2" t="s">
        <v>224</v>
      </c>
      <c r="BI44" s="2" t="s">
        <v>224</v>
      </c>
      <c r="BJ44" s="2" t="s">
        <v>431</v>
      </c>
      <c r="BK44" s="2" t="s">
        <v>656</v>
      </c>
      <c r="BL44" s="2" t="s">
        <v>457</v>
      </c>
      <c r="BM44" s="2" t="s">
        <v>224</v>
      </c>
      <c r="BN44" s="2" t="s">
        <v>224</v>
      </c>
      <c r="BO44" s="2" t="s">
        <v>252</v>
      </c>
      <c r="BP44" s="2" t="s">
        <v>224</v>
      </c>
      <c r="BQ44" s="2" t="s">
        <v>799</v>
      </c>
      <c r="BR44" s="2" t="s">
        <v>344</v>
      </c>
      <c r="BS44" s="2" t="s">
        <v>483</v>
      </c>
      <c r="BT44" s="2" t="s">
        <v>224</v>
      </c>
      <c r="BU44" s="2" t="s">
        <v>224</v>
      </c>
      <c r="BV44" s="2" t="s">
        <v>349</v>
      </c>
      <c r="BW44" s="2" t="s">
        <v>224</v>
      </c>
      <c r="BX44" s="2" t="s">
        <v>224</v>
      </c>
      <c r="BY44" s="2" t="s">
        <v>224</v>
      </c>
      <c r="BZ44" s="2" t="s">
        <v>224</v>
      </c>
      <c r="CA44" s="2" t="s">
        <v>224</v>
      </c>
      <c r="CB44" s="2" t="s">
        <v>417</v>
      </c>
      <c r="CC44" s="2" t="s">
        <v>234</v>
      </c>
      <c r="CD44" s="2" t="s">
        <v>224</v>
      </c>
      <c r="CE44" s="2" t="s">
        <v>224</v>
      </c>
      <c r="CF44" s="2" t="s">
        <v>224</v>
      </c>
      <c r="CG44" s="2" t="s">
        <v>224</v>
      </c>
      <c r="CH44" s="2" t="s">
        <v>224</v>
      </c>
      <c r="CI44" s="2" t="s">
        <v>473</v>
      </c>
      <c r="CJ44" s="2" t="s">
        <v>237</v>
      </c>
      <c r="CK44" s="2" t="s">
        <v>238</v>
      </c>
      <c r="CL44" s="2" t="s">
        <v>239</v>
      </c>
      <c r="CM44" s="2" t="s">
        <v>224</v>
      </c>
      <c r="CN44" s="2" t="s">
        <v>224</v>
      </c>
    </row>
    <row r="45" spans="1:92" x14ac:dyDescent="0.25">
      <c r="A45" s="2" t="s">
        <v>208</v>
      </c>
      <c r="B45" s="2" t="s">
        <v>800</v>
      </c>
      <c r="C45" s="2" t="s">
        <v>210</v>
      </c>
      <c r="D45" s="2" t="s">
        <v>211</v>
      </c>
      <c r="E45" s="2" t="s">
        <v>212</v>
      </c>
      <c r="F45" s="2" t="s">
        <v>273</v>
      </c>
      <c r="G45" s="2" t="s">
        <v>571</v>
      </c>
      <c r="H45" s="2" t="s">
        <v>572</v>
      </c>
      <c r="I45" s="205" t="s">
        <v>485</v>
      </c>
      <c r="J45" s="4" t="s">
        <v>217</v>
      </c>
      <c r="K45" s="216">
        <v>0.5625</v>
      </c>
      <c r="L45" s="87" t="s">
        <v>224</v>
      </c>
      <c r="M45" s="2" t="s">
        <v>218</v>
      </c>
      <c r="N45" s="236" t="s">
        <v>801</v>
      </c>
      <c r="O45" s="196" t="s">
        <v>575</v>
      </c>
      <c r="P45" s="90">
        <v>3120.6103859013201</v>
      </c>
      <c r="Q45" s="91" t="s">
        <v>224</v>
      </c>
      <c r="R45" s="90">
        <v>3037.5926959276699</v>
      </c>
      <c r="S45" s="91" t="s">
        <v>224</v>
      </c>
      <c r="T45" s="174">
        <v>37</v>
      </c>
      <c r="U45" s="91" t="s">
        <v>224</v>
      </c>
      <c r="V45" s="174">
        <v>98</v>
      </c>
      <c r="W45" s="96">
        <f t="shared" si="0"/>
        <v>36.26</v>
      </c>
      <c r="X45" s="96">
        <f t="shared" si="1"/>
        <v>0.74000000000000199</v>
      </c>
      <c r="Y45" s="91" t="s">
        <v>224</v>
      </c>
      <c r="Z45" s="91" t="s">
        <v>224</v>
      </c>
      <c r="AA45" s="138">
        <v>9.1574234474628078</v>
      </c>
      <c r="AB45" s="102">
        <v>1.1661450070799793</v>
      </c>
      <c r="AD45" s="129">
        <f t="shared" si="2"/>
        <v>10.323568454542787</v>
      </c>
      <c r="AE45" s="139">
        <v>0.10541482127930857</v>
      </c>
      <c r="AG45" s="226">
        <v>1.6479401549901882E-2</v>
      </c>
      <c r="AH45" s="129">
        <f t="shared" si="3"/>
        <v>0.12189422282921045</v>
      </c>
      <c r="AI45" s="237">
        <v>8.1489134670916952E-2</v>
      </c>
      <c r="AJ45" s="83" t="s">
        <v>257</v>
      </c>
      <c r="AK45" s="91" t="s">
        <v>224</v>
      </c>
      <c r="AL45" s="91" t="s">
        <v>224</v>
      </c>
      <c r="AM45" s="91" t="s">
        <v>224</v>
      </c>
      <c r="AN45" s="91" t="s">
        <v>224</v>
      </c>
      <c r="AO45" s="91"/>
      <c r="AP45" s="91" t="s">
        <v>224</v>
      </c>
      <c r="AQ45" s="91" t="s">
        <v>224</v>
      </c>
      <c r="AR45" s="91" t="s">
        <v>224</v>
      </c>
      <c r="AS45" s="91"/>
      <c r="AT45" s="174">
        <v>16.600000000000001</v>
      </c>
      <c r="AU45" s="174">
        <v>16.399999999999999</v>
      </c>
      <c r="AV45" s="4">
        <v>198</v>
      </c>
      <c r="AW45" s="4" t="s">
        <v>221</v>
      </c>
      <c r="AX45" s="175">
        <v>3.9618022578243801</v>
      </c>
      <c r="AY45" s="91" t="s">
        <v>224</v>
      </c>
      <c r="AZ45" s="91" t="s">
        <v>224</v>
      </c>
      <c r="BA45" s="91" t="s">
        <v>224</v>
      </c>
      <c r="BB45" s="176" t="s">
        <v>224</v>
      </c>
      <c r="BC45" s="2" t="s">
        <v>802</v>
      </c>
      <c r="BD45" s="148" t="s">
        <v>224</v>
      </c>
      <c r="BE45" s="2" t="s">
        <v>803</v>
      </c>
      <c r="BF45" s="2" t="s">
        <v>224</v>
      </c>
      <c r="BG45" s="2" t="s">
        <v>224</v>
      </c>
      <c r="BH45" s="2" t="s">
        <v>224</v>
      </c>
      <c r="BI45" s="2" t="s">
        <v>224</v>
      </c>
      <c r="BJ45" s="2" t="s">
        <v>671</v>
      </c>
      <c r="BK45" s="2" t="s">
        <v>490</v>
      </c>
      <c r="BL45" s="2" t="s">
        <v>441</v>
      </c>
      <c r="BM45" s="2" t="s">
        <v>227</v>
      </c>
      <c r="BN45" s="2" t="s">
        <v>224</v>
      </c>
      <c r="BO45" s="2" t="s">
        <v>252</v>
      </c>
      <c r="BP45" s="2" t="s">
        <v>224</v>
      </c>
      <c r="BQ45" s="2" t="s">
        <v>804</v>
      </c>
      <c r="BR45" s="2" t="s">
        <v>479</v>
      </c>
      <c r="BS45" s="2" t="s">
        <v>483</v>
      </c>
      <c r="BT45" s="2" t="s">
        <v>224</v>
      </c>
      <c r="BU45" s="2" t="s">
        <v>224</v>
      </c>
      <c r="BV45" s="2" t="s">
        <v>224</v>
      </c>
      <c r="BW45" s="2" t="s">
        <v>224</v>
      </c>
      <c r="BX45" s="2" t="s">
        <v>224</v>
      </c>
      <c r="BY45" s="2" t="s">
        <v>224</v>
      </c>
      <c r="BZ45" s="2" t="s">
        <v>224</v>
      </c>
      <c r="CA45" s="2" t="s">
        <v>224</v>
      </c>
      <c r="CB45" s="2" t="s">
        <v>417</v>
      </c>
      <c r="CC45" s="2" t="s">
        <v>234</v>
      </c>
      <c r="CD45" s="2" t="s">
        <v>273</v>
      </c>
      <c r="CE45" s="2" t="s">
        <v>224</v>
      </c>
      <c r="CF45" s="2" t="s">
        <v>224</v>
      </c>
      <c r="CG45" s="2" t="s">
        <v>224</v>
      </c>
      <c r="CH45" s="2" t="s">
        <v>224</v>
      </c>
      <c r="CI45" s="2" t="s">
        <v>473</v>
      </c>
      <c r="CJ45" s="2" t="s">
        <v>237</v>
      </c>
      <c r="CK45" s="2" t="s">
        <v>238</v>
      </c>
      <c r="CL45" s="2" t="s">
        <v>239</v>
      </c>
      <c r="CM45" s="2" t="s">
        <v>504</v>
      </c>
      <c r="CN45" s="2" t="s">
        <v>283</v>
      </c>
    </row>
    <row r="46" spans="1:92" s="60" customFormat="1" x14ac:dyDescent="0.25">
      <c r="A46" s="60" t="s">
        <v>284</v>
      </c>
      <c r="B46" s="60" t="s">
        <v>805</v>
      </c>
      <c r="C46" s="60" t="s">
        <v>210</v>
      </c>
      <c r="D46" s="60" t="s">
        <v>286</v>
      </c>
      <c r="E46" s="60" t="s">
        <v>287</v>
      </c>
      <c r="F46" s="60" t="s">
        <v>273</v>
      </c>
      <c r="G46" s="60" t="s">
        <v>571</v>
      </c>
      <c r="H46" s="60" t="s">
        <v>572</v>
      </c>
      <c r="I46" s="114" t="s">
        <v>485</v>
      </c>
      <c r="J46" s="74" t="s">
        <v>806</v>
      </c>
      <c r="K46" s="210">
        <v>0.56319444444444444</v>
      </c>
      <c r="L46" s="179">
        <f>AVERAGE(K44,AVERAGE(K45:K46))</f>
        <v>0.54184027777777777</v>
      </c>
      <c r="M46" s="60" t="s">
        <v>218</v>
      </c>
      <c r="N46" s="221" t="s">
        <v>807</v>
      </c>
      <c r="O46" s="198" t="s">
        <v>575</v>
      </c>
      <c r="P46" s="66">
        <v>3114.5592823353654</v>
      </c>
      <c r="Q46" s="182">
        <f>AVERAGE(P44,AVERAGE(P45:P46))</f>
        <v>3073.7143332651713</v>
      </c>
      <c r="R46" s="66">
        <v>3037.5926959276699</v>
      </c>
      <c r="S46" s="182">
        <f>AVERAGE(R44,AVERAGE(R45:R46))</f>
        <v>3037.5926959276699</v>
      </c>
      <c r="T46" s="183">
        <v>38</v>
      </c>
      <c r="U46" s="182">
        <f>AVERAGE(T44,AVERAGE(T45:T46))</f>
        <v>30.75</v>
      </c>
      <c r="V46" s="183">
        <v>99</v>
      </c>
      <c r="W46" s="81">
        <f t="shared" si="0"/>
        <v>37.619999999999997</v>
      </c>
      <c r="X46" s="81">
        <f t="shared" si="1"/>
        <v>0.38000000000000256</v>
      </c>
      <c r="Y46" s="184">
        <f>AVERAGE(W44,AVERAGE(W45:W46))</f>
        <v>30.229999999999997</v>
      </c>
      <c r="Z46" s="184">
        <f>AVERAGE(X44,AVERAGE(X45:X46))</f>
        <v>0.52000000000000135</v>
      </c>
      <c r="AA46" s="119">
        <v>8.8284114069193205</v>
      </c>
      <c r="AB46" s="79">
        <v>1.1299644732069534</v>
      </c>
      <c r="AC46" s="74"/>
      <c r="AD46" s="120">
        <f t="shared" si="2"/>
        <v>9.9583758801262743</v>
      </c>
      <c r="AE46" s="79">
        <v>0.11080643500124264</v>
      </c>
      <c r="AF46" s="74"/>
      <c r="AG46" s="229">
        <v>1.2643251917532192E-2</v>
      </c>
      <c r="AH46" s="120">
        <f t="shared" si="3"/>
        <v>0.12344968691877484</v>
      </c>
      <c r="AI46" s="237">
        <v>9.7860659788911272E-2</v>
      </c>
      <c r="AJ46" s="83" t="s">
        <v>257</v>
      </c>
      <c r="AK46" s="238">
        <f>AVERAGE(AA44,AVERAGE(AA45:AA46))</f>
        <v>8.2725479425483428</v>
      </c>
      <c r="AL46" s="238">
        <f>AVERAGE(AB44,AVERAGE(AB45:AB46))</f>
        <v>1.5271672566020436</v>
      </c>
      <c r="AM46" s="238">
        <f>AVERAGE(AD44,AVERAGE(AD45:AD46))</f>
        <v>9.7997151991503877</v>
      </c>
      <c r="AN46" s="187">
        <f>AVERAGE(AE44,AVERAGE(AE45:AE46))</f>
        <v>0.14681836650762009</v>
      </c>
      <c r="AO46" s="187"/>
      <c r="AP46" s="187">
        <f>AVERAGE(AG44,AVERAGE(AG45:AG46))</f>
        <v>2.9330502638818239E-2</v>
      </c>
      <c r="AQ46" s="187">
        <f>AVERAGE(AH44,AVERAGE(AH45:AH46))</f>
        <v>0.17614886914643835</v>
      </c>
      <c r="AR46" s="334">
        <f>AVERAGE(AI44,AVERAGE(AI45:AI46))</f>
        <v>7.9961452436852626E-2</v>
      </c>
      <c r="AS46" s="334" t="s">
        <v>257</v>
      </c>
      <c r="AT46" s="183">
        <v>16.600000000000001</v>
      </c>
      <c r="AU46" s="183">
        <v>16.399999999999999</v>
      </c>
      <c r="AV46" s="74">
        <v>198</v>
      </c>
      <c r="AW46" s="74" t="s">
        <v>221</v>
      </c>
      <c r="AX46" s="195">
        <v>3.85816428055336</v>
      </c>
      <c r="AY46" s="182">
        <f>AVERAGE(AT44,AVERAGE(AT45:AT46))</f>
        <v>17.700000000000003</v>
      </c>
      <c r="AZ46" s="182">
        <f>AVERAGE(AU44,AVERAGE(AU45:AU46))</f>
        <v>18.049999999999997</v>
      </c>
      <c r="BA46" s="182">
        <f>AVERAGE(AV44,AVERAGE(AV45:AV46))</f>
        <v>197.5</v>
      </c>
      <c r="BB46" s="184">
        <f>AVERAGE(AX44,AVERAGE(AX45:AX46))</f>
        <v>3.9532639017423898</v>
      </c>
      <c r="BC46" s="60" t="s">
        <v>224</v>
      </c>
      <c r="BD46" s="188" t="s">
        <v>224</v>
      </c>
      <c r="BE46" s="60" t="s">
        <v>808</v>
      </c>
      <c r="BF46" s="60" t="s">
        <v>224</v>
      </c>
      <c r="BG46" s="60" t="s">
        <v>224</v>
      </c>
      <c r="BH46" s="60" t="s">
        <v>224</v>
      </c>
      <c r="BI46" s="60" t="s">
        <v>224</v>
      </c>
      <c r="BJ46" s="60" t="s">
        <v>224</v>
      </c>
      <c r="BK46" s="60" t="s">
        <v>224</v>
      </c>
      <c r="BL46" s="60" t="s">
        <v>224</v>
      </c>
      <c r="BM46" s="60" t="s">
        <v>227</v>
      </c>
      <c r="BN46" s="60" t="s">
        <v>224</v>
      </c>
      <c r="BO46" s="60" t="s">
        <v>252</v>
      </c>
      <c r="BP46" s="60" t="s">
        <v>224</v>
      </c>
      <c r="BQ46" s="60" t="s">
        <v>224</v>
      </c>
      <c r="BR46" s="60" t="s">
        <v>224</v>
      </c>
      <c r="BS46" s="60" t="s">
        <v>224</v>
      </c>
      <c r="BT46" s="60" t="s">
        <v>224</v>
      </c>
      <c r="BU46" s="60" t="s">
        <v>224</v>
      </c>
      <c r="BV46" s="60" t="s">
        <v>224</v>
      </c>
      <c r="BW46" s="60" t="s">
        <v>224</v>
      </c>
      <c r="BX46" s="60" t="s">
        <v>224</v>
      </c>
      <c r="BY46" s="60" t="s">
        <v>224</v>
      </c>
      <c r="BZ46" s="60" t="s">
        <v>224</v>
      </c>
      <c r="CA46" s="60" t="s">
        <v>224</v>
      </c>
      <c r="CB46" s="60" t="s">
        <v>373</v>
      </c>
      <c r="CC46" s="60" t="s">
        <v>293</v>
      </c>
      <c r="CD46" s="60" t="s">
        <v>273</v>
      </c>
      <c r="CE46" s="60" t="s">
        <v>224</v>
      </c>
      <c r="CF46" s="60" t="s">
        <v>224</v>
      </c>
      <c r="CG46" s="60" t="s">
        <v>224</v>
      </c>
      <c r="CH46" s="60" t="s">
        <v>224</v>
      </c>
      <c r="CI46" s="60" t="s">
        <v>473</v>
      </c>
      <c r="CJ46" s="60" t="s">
        <v>237</v>
      </c>
      <c r="CK46" s="60" t="s">
        <v>238</v>
      </c>
      <c r="CL46" s="60" t="s">
        <v>239</v>
      </c>
      <c r="CM46" s="60" t="s">
        <v>504</v>
      </c>
      <c r="CN46" s="60" t="s">
        <v>283</v>
      </c>
    </row>
    <row r="47" spans="1:92" x14ac:dyDescent="0.25">
      <c r="A47" s="2" t="s">
        <v>208</v>
      </c>
      <c r="B47" s="2" t="s">
        <v>809</v>
      </c>
      <c r="C47" s="2" t="s">
        <v>210</v>
      </c>
      <c r="D47" s="2" t="s">
        <v>211</v>
      </c>
      <c r="E47" s="2" t="s">
        <v>212</v>
      </c>
      <c r="F47" s="2" t="s">
        <v>213</v>
      </c>
      <c r="G47" s="2" t="s">
        <v>571</v>
      </c>
      <c r="H47" s="2" t="s">
        <v>572</v>
      </c>
      <c r="I47" s="205" t="s">
        <v>495</v>
      </c>
      <c r="J47" s="4" t="s">
        <v>518</v>
      </c>
      <c r="K47" s="206">
        <v>0.57638888888888895</v>
      </c>
      <c r="L47" s="87" t="s">
        <v>224</v>
      </c>
      <c r="M47" s="2" t="s">
        <v>218</v>
      </c>
      <c r="N47" s="220" t="s">
        <v>810</v>
      </c>
      <c r="O47" s="214" t="s">
        <v>575</v>
      </c>
      <c r="P47" s="90">
        <v>11260.096169869666</v>
      </c>
      <c r="Q47" s="91" t="s">
        <v>224</v>
      </c>
      <c r="R47" s="90">
        <v>11625.2617196668</v>
      </c>
      <c r="S47" s="91" t="s">
        <v>224</v>
      </c>
      <c r="T47" s="174">
        <v>356</v>
      </c>
      <c r="U47" s="91" t="s">
        <v>224</v>
      </c>
      <c r="V47" s="174">
        <v>100</v>
      </c>
      <c r="W47" s="93">
        <f t="shared" si="0"/>
        <v>356</v>
      </c>
      <c r="X47" s="93">
        <f t="shared" si="1"/>
        <v>0</v>
      </c>
      <c r="Y47" s="91" t="s">
        <v>224</v>
      </c>
      <c r="Z47" s="91" t="s">
        <v>224</v>
      </c>
      <c r="AA47" s="138">
        <v>268.11171267630601</v>
      </c>
      <c r="AB47" s="102">
        <v>5.7151831487489391</v>
      </c>
      <c r="AD47" s="129">
        <f t="shared" si="2"/>
        <v>273.82689582505498</v>
      </c>
      <c r="AE47" s="139">
        <v>0.70156960126392309</v>
      </c>
      <c r="AG47" s="226">
        <v>4.055477843589804E-2</v>
      </c>
      <c r="AH47" s="129">
        <f t="shared" si="3"/>
        <v>0.74212437969982115</v>
      </c>
      <c r="AI47" s="139">
        <v>2.6549361283524675</v>
      </c>
      <c r="AK47" s="91" t="s">
        <v>224</v>
      </c>
      <c r="AL47" s="91" t="s">
        <v>224</v>
      </c>
      <c r="AM47" s="91" t="s">
        <v>224</v>
      </c>
      <c r="AN47" s="91" t="s">
        <v>224</v>
      </c>
      <c r="AO47" s="91"/>
      <c r="AP47" s="91" t="s">
        <v>224</v>
      </c>
      <c r="AQ47" s="91" t="s">
        <v>224</v>
      </c>
      <c r="AR47" s="91" t="s">
        <v>224</v>
      </c>
      <c r="AS47" s="91"/>
      <c r="AT47" s="174">
        <v>7.58</v>
      </c>
      <c r="AU47" s="174">
        <v>13.3</v>
      </c>
      <c r="AV47" s="4">
        <v>99.4</v>
      </c>
      <c r="AW47" s="4" t="s">
        <v>221</v>
      </c>
      <c r="AX47" s="197">
        <v>3.7378256511810299</v>
      </c>
      <c r="AY47" s="91" t="s">
        <v>224</v>
      </c>
      <c r="AZ47" s="91" t="s">
        <v>224</v>
      </c>
      <c r="BA47" s="91" t="s">
        <v>224</v>
      </c>
      <c r="BB47" s="176" t="s">
        <v>224</v>
      </c>
      <c r="BC47" s="2" t="s">
        <v>811</v>
      </c>
      <c r="BD47" s="148" t="s">
        <v>224</v>
      </c>
      <c r="BE47" s="2" t="s">
        <v>812</v>
      </c>
      <c r="BF47" s="2" t="s">
        <v>224</v>
      </c>
      <c r="BG47" s="2" t="s">
        <v>224</v>
      </c>
      <c r="BH47" s="2" t="s">
        <v>224</v>
      </c>
      <c r="BI47" s="2" t="s">
        <v>224</v>
      </c>
      <c r="BJ47" s="2" t="s">
        <v>500</v>
      </c>
      <c r="BK47" s="2" t="s">
        <v>224</v>
      </c>
      <c r="BL47" s="2" t="s">
        <v>413</v>
      </c>
      <c r="BM47" s="2" t="s">
        <v>227</v>
      </c>
      <c r="BN47" s="2" t="s">
        <v>224</v>
      </c>
      <c r="BO47" s="2" t="s">
        <v>252</v>
      </c>
      <c r="BP47" s="2" t="s">
        <v>224</v>
      </c>
      <c r="BQ47" s="2" t="s">
        <v>813</v>
      </c>
      <c r="BR47" s="2" t="s">
        <v>814</v>
      </c>
      <c r="BS47" s="2" t="s">
        <v>415</v>
      </c>
      <c r="BT47" s="2" t="s">
        <v>224</v>
      </c>
      <c r="BU47" s="2" t="s">
        <v>224</v>
      </c>
      <c r="BV47" s="2" t="s">
        <v>224</v>
      </c>
      <c r="BW47" s="2" t="s">
        <v>224</v>
      </c>
      <c r="BX47" s="2" t="s">
        <v>224</v>
      </c>
      <c r="BY47" s="2" t="s">
        <v>224</v>
      </c>
      <c r="BZ47" s="2" t="s">
        <v>224</v>
      </c>
      <c r="CA47" s="2" t="s">
        <v>224</v>
      </c>
      <c r="CB47" s="2" t="s">
        <v>233</v>
      </c>
      <c r="CC47" s="2" t="s">
        <v>234</v>
      </c>
      <c r="CD47" s="2" t="s">
        <v>462</v>
      </c>
      <c r="CE47" s="2" t="s">
        <v>224</v>
      </c>
      <c r="CF47" s="2" t="s">
        <v>224</v>
      </c>
      <c r="CG47" s="2" t="s">
        <v>224</v>
      </c>
      <c r="CH47" s="2" t="s">
        <v>224</v>
      </c>
      <c r="CI47" s="2" t="s">
        <v>473</v>
      </c>
      <c r="CJ47" s="2" t="s">
        <v>237</v>
      </c>
      <c r="CK47" s="2" t="s">
        <v>238</v>
      </c>
      <c r="CL47" s="2" t="s">
        <v>239</v>
      </c>
      <c r="CM47" s="2" t="s">
        <v>224</v>
      </c>
      <c r="CN47" s="2" t="s">
        <v>224</v>
      </c>
    </row>
    <row r="48" spans="1:92" s="60" customFormat="1" x14ac:dyDescent="0.25">
      <c r="A48" s="60" t="s">
        <v>208</v>
      </c>
      <c r="B48" s="60" t="s">
        <v>815</v>
      </c>
      <c r="C48" s="60" t="s">
        <v>210</v>
      </c>
      <c r="D48" s="60" t="s">
        <v>211</v>
      </c>
      <c r="E48" s="60" t="s">
        <v>212</v>
      </c>
      <c r="F48" s="60" t="s">
        <v>213</v>
      </c>
      <c r="G48" s="60" t="s">
        <v>598</v>
      </c>
      <c r="H48" s="60" t="s">
        <v>599</v>
      </c>
      <c r="I48" s="114" t="s">
        <v>495</v>
      </c>
      <c r="J48" s="74" t="s">
        <v>518</v>
      </c>
      <c r="K48" s="210">
        <v>0.57638888888888895</v>
      </c>
      <c r="L48" s="179">
        <f>AVERAGE(K47:K48)</f>
        <v>0.57638888888888895</v>
      </c>
      <c r="M48" s="60" t="s">
        <v>218</v>
      </c>
      <c r="N48" s="221" t="s">
        <v>816</v>
      </c>
      <c r="O48" s="194" t="s">
        <v>602</v>
      </c>
      <c r="P48" s="66">
        <v>11260.096169869666</v>
      </c>
      <c r="Q48" s="182">
        <f>AVERAGE(P47:P48)</f>
        <v>11260.096169869666</v>
      </c>
      <c r="R48" s="66">
        <v>11625.2617196668</v>
      </c>
      <c r="S48" s="182">
        <f>AVERAGE(R47:R48)</f>
        <v>11625.2617196668</v>
      </c>
      <c r="T48" s="183">
        <v>742</v>
      </c>
      <c r="U48" s="182">
        <f>AVERAGE(T47:T48)</f>
        <v>549</v>
      </c>
      <c r="V48" s="183">
        <v>100</v>
      </c>
      <c r="W48" s="69">
        <f t="shared" si="0"/>
        <v>742</v>
      </c>
      <c r="X48" s="69">
        <f t="shared" si="1"/>
        <v>0</v>
      </c>
      <c r="Y48" s="182">
        <f>AVERAGE(W47:W48)</f>
        <v>549</v>
      </c>
      <c r="Z48" s="182">
        <f>AVERAGE(X47:X48)</f>
        <v>0</v>
      </c>
      <c r="AA48" s="119">
        <v>87.203930319553052</v>
      </c>
      <c r="AB48" s="79">
        <v>4.7442390249171167</v>
      </c>
      <c r="AC48" s="74"/>
      <c r="AD48" s="120">
        <f t="shared" si="2"/>
        <v>91.948169344470173</v>
      </c>
      <c r="AE48" s="79">
        <v>0.66316553392061739</v>
      </c>
      <c r="AF48" s="74"/>
      <c r="AG48" s="229">
        <v>7.9263566096855059E-2</v>
      </c>
      <c r="AH48" s="120">
        <f t="shared" si="3"/>
        <v>0.74242910001747242</v>
      </c>
      <c r="AI48" s="79">
        <v>1.1708232657389577</v>
      </c>
      <c r="AJ48" s="18"/>
      <c r="AK48" s="182">
        <f>AVERAGE(AA47:AA48)</f>
        <v>177.65782149792955</v>
      </c>
      <c r="AL48" s="184">
        <f>AVERAGE(AB47:AB48)</f>
        <v>5.2297110868330279</v>
      </c>
      <c r="AM48" s="182">
        <f>AVERAGE(AD47:AD48)</f>
        <v>182.88753258476257</v>
      </c>
      <c r="AN48" s="187">
        <f>AVERAGE(AE47:AE48)</f>
        <v>0.68236756759227024</v>
      </c>
      <c r="AO48" s="187"/>
      <c r="AP48" s="187">
        <f>AVERAGE(AG47:AG48)</f>
        <v>5.9909172266376549E-2</v>
      </c>
      <c r="AQ48" s="187">
        <f>AVERAGE(AH47:AH48)</f>
        <v>0.74227673985864673</v>
      </c>
      <c r="AR48" s="187">
        <f>AVERAGE(AI47:AI48)</f>
        <v>1.9128796970457125</v>
      </c>
      <c r="AS48" s="187"/>
      <c r="AT48" s="183">
        <v>12.6</v>
      </c>
      <c r="AU48" s="183">
        <v>14.8</v>
      </c>
      <c r="AV48" s="74">
        <v>128</v>
      </c>
      <c r="AW48" s="74" t="s">
        <v>221</v>
      </c>
      <c r="AX48" s="195">
        <v>3.9784515866864898</v>
      </c>
      <c r="AY48" s="182">
        <f>AVERAGE(AT47:AT48)</f>
        <v>10.09</v>
      </c>
      <c r="AZ48" s="182">
        <f>AVERAGE(AU47:AU48)</f>
        <v>14.05</v>
      </c>
      <c r="BA48" s="182">
        <f>AVERAGE(AV47:AV48)</f>
        <v>113.7</v>
      </c>
      <c r="BB48" s="184">
        <f>AVERAGE(AX47:AX48)</f>
        <v>3.8581386189337596</v>
      </c>
      <c r="BC48" s="60" t="s">
        <v>378</v>
      </c>
      <c r="BD48" s="188" t="s">
        <v>224</v>
      </c>
      <c r="BE48" s="60" t="s">
        <v>817</v>
      </c>
      <c r="BF48" s="60" t="s">
        <v>224</v>
      </c>
      <c r="BG48" s="60" t="s">
        <v>224</v>
      </c>
      <c r="BH48" s="60" t="s">
        <v>224</v>
      </c>
      <c r="BI48" s="60" t="s">
        <v>224</v>
      </c>
      <c r="BJ48" s="60" t="s">
        <v>669</v>
      </c>
      <c r="BK48" s="60" t="s">
        <v>224</v>
      </c>
      <c r="BL48" s="60" t="s">
        <v>413</v>
      </c>
      <c r="BM48" s="60" t="s">
        <v>227</v>
      </c>
      <c r="BN48" s="60" t="s">
        <v>224</v>
      </c>
      <c r="BO48" s="60" t="s">
        <v>252</v>
      </c>
      <c r="BP48" s="60" t="s">
        <v>224</v>
      </c>
      <c r="BQ48" s="60" t="s">
        <v>818</v>
      </c>
      <c r="BR48" s="60" t="s">
        <v>472</v>
      </c>
      <c r="BS48" s="60" t="s">
        <v>415</v>
      </c>
      <c r="BT48" s="60" t="s">
        <v>224</v>
      </c>
      <c r="BU48" s="60" t="s">
        <v>224</v>
      </c>
      <c r="BV48" s="60" t="s">
        <v>224</v>
      </c>
      <c r="BW48" s="60" t="s">
        <v>224</v>
      </c>
      <c r="BX48" s="60" t="s">
        <v>224</v>
      </c>
      <c r="BY48" s="60" t="s">
        <v>224</v>
      </c>
      <c r="BZ48" s="60" t="s">
        <v>224</v>
      </c>
      <c r="CA48" s="60" t="s">
        <v>224</v>
      </c>
      <c r="CB48" s="60" t="s">
        <v>233</v>
      </c>
      <c r="CC48" s="60" t="s">
        <v>234</v>
      </c>
      <c r="CD48" s="60" t="s">
        <v>462</v>
      </c>
      <c r="CE48" s="60" t="s">
        <v>224</v>
      </c>
      <c r="CF48" s="60" t="s">
        <v>224</v>
      </c>
      <c r="CG48" s="60" t="s">
        <v>224</v>
      </c>
      <c r="CH48" s="60" t="s">
        <v>224</v>
      </c>
      <c r="CI48" s="60" t="s">
        <v>473</v>
      </c>
      <c r="CJ48" s="60" t="s">
        <v>237</v>
      </c>
      <c r="CK48" s="60" t="s">
        <v>238</v>
      </c>
      <c r="CL48" s="60" t="s">
        <v>239</v>
      </c>
      <c r="CM48" s="60" t="s">
        <v>224</v>
      </c>
      <c r="CN48" s="60" t="s">
        <v>224</v>
      </c>
    </row>
    <row r="49" spans="1:92" x14ac:dyDescent="0.25">
      <c r="A49" s="2" t="s">
        <v>208</v>
      </c>
      <c r="B49" s="2" t="s">
        <v>819</v>
      </c>
      <c r="C49" s="2" t="s">
        <v>210</v>
      </c>
      <c r="D49" s="2" t="s">
        <v>211</v>
      </c>
      <c r="E49" s="2" t="s">
        <v>212</v>
      </c>
      <c r="F49" s="2" t="s">
        <v>213</v>
      </c>
      <c r="G49" s="2" t="s">
        <v>598</v>
      </c>
      <c r="H49" s="2" t="s">
        <v>599</v>
      </c>
      <c r="I49" s="205" t="s">
        <v>510</v>
      </c>
      <c r="J49" s="4" t="s">
        <v>496</v>
      </c>
      <c r="K49" s="206">
        <v>0.61111111111111105</v>
      </c>
      <c r="L49" s="87" t="s">
        <v>224</v>
      </c>
      <c r="M49" s="2" t="s">
        <v>218</v>
      </c>
      <c r="N49" s="220" t="s">
        <v>820</v>
      </c>
      <c r="O49" s="196" t="s">
        <v>602</v>
      </c>
      <c r="P49" s="90">
        <v>11503.989795549767</v>
      </c>
      <c r="Q49" s="91" t="s">
        <v>224</v>
      </c>
      <c r="R49" s="90">
        <v>10336.237314493301</v>
      </c>
      <c r="S49" s="91" t="s">
        <v>224</v>
      </c>
      <c r="T49" s="174">
        <v>102</v>
      </c>
      <c r="U49" s="91" t="s">
        <v>224</v>
      </c>
      <c r="V49" s="174">
        <v>99</v>
      </c>
      <c r="W49" s="93">
        <f t="shared" si="0"/>
        <v>100.98</v>
      </c>
      <c r="X49" s="96">
        <f t="shared" si="1"/>
        <v>1.019999999999996</v>
      </c>
      <c r="Y49" s="91" t="s">
        <v>224</v>
      </c>
      <c r="Z49" s="91" t="s">
        <v>224</v>
      </c>
      <c r="AA49" s="138">
        <v>33.261548011976672</v>
      </c>
      <c r="AB49" s="102">
        <v>3.9527692170875435</v>
      </c>
      <c r="AD49" s="129">
        <f t="shared" si="2"/>
        <v>37.214317229064214</v>
      </c>
      <c r="AE49" s="139">
        <v>0.38695120678503087</v>
      </c>
      <c r="AG49" s="226">
        <v>0.11926514488574333</v>
      </c>
      <c r="AH49" s="129">
        <f t="shared" si="3"/>
        <v>0.50621635167077417</v>
      </c>
      <c r="AI49" s="139">
        <v>0.46892761904715841</v>
      </c>
      <c r="AK49" s="91" t="s">
        <v>224</v>
      </c>
      <c r="AL49" s="91" t="s">
        <v>224</v>
      </c>
      <c r="AM49" s="91" t="s">
        <v>224</v>
      </c>
      <c r="AN49" s="91" t="s">
        <v>224</v>
      </c>
      <c r="AO49" s="91"/>
      <c r="AP49" s="91" t="s">
        <v>224</v>
      </c>
      <c r="AQ49" s="91" t="s">
        <v>224</v>
      </c>
      <c r="AR49" s="91" t="s">
        <v>224</v>
      </c>
      <c r="AS49" s="91"/>
      <c r="AT49" s="174">
        <v>14.8</v>
      </c>
      <c r="AU49" s="174">
        <v>19</v>
      </c>
      <c r="AV49" s="4">
        <v>149</v>
      </c>
      <c r="AW49" s="4" t="s">
        <v>221</v>
      </c>
      <c r="AX49" s="197">
        <v>3.8640041644170098</v>
      </c>
      <c r="AY49" s="91" t="s">
        <v>224</v>
      </c>
      <c r="AZ49" s="91" t="s">
        <v>224</v>
      </c>
      <c r="BA49" s="91" t="s">
        <v>224</v>
      </c>
      <c r="BB49" s="176" t="s">
        <v>224</v>
      </c>
      <c r="BC49" s="2" t="s">
        <v>659</v>
      </c>
      <c r="BD49" s="148" t="s">
        <v>224</v>
      </c>
      <c r="BE49" s="2" t="s">
        <v>821</v>
      </c>
      <c r="BF49" s="2" t="s">
        <v>224</v>
      </c>
      <c r="BG49" s="2" t="s">
        <v>224</v>
      </c>
      <c r="BH49" s="2" t="s">
        <v>224</v>
      </c>
      <c r="BI49" s="2" t="s">
        <v>224</v>
      </c>
      <c r="BJ49" s="2" t="s">
        <v>662</v>
      </c>
      <c r="BK49" s="2" t="s">
        <v>224</v>
      </c>
      <c r="BL49" s="2" t="s">
        <v>441</v>
      </c>
      <c r="BM49" s="2" t="s">
        <v>481</v>
      </c>
      <c r="BN49" s="2" t="s">
        <v>224</v>
      </c>
      <c r="BO49" s="2" t="s">
        <v>252</v>
      </c>
      <c r="BP49" s="2" t="s">
        <v>224</v>
      </c>
      <c r="BQ49" s="2" t="s">
        <v>822</v>
      </c>
      <c r="BR49" s="2" t="s">
        <v>431</v>
      </c>
      <c r="BS49" s="2" t="s">
        <v>262</v>
      </c>
      <c r="BT49" s="2" t="s">
        <v>224</v>
      </c>
      <c r="BU49" s="2" t="s">
        <v>224</v>
      </c>
      <c r="BV49" s="2" t="s">
        <v>224</v>
      </c>
      <c r="BW49" s="2" t="s">
        <v>224</v>
      </c>
      <c r="BX49" s="2" t="s">
        <v>224</v>
      </c>
      <c r="BY49" s="2" t="s">
        <v>224</v>
      </c>
      <c r="BZ49" s="2" t="s">
        <v>224</v>
      </c>
      <c r="CA49" s="2" t="s">
        <v>224</v>
      </c>
      <c r="CB49" s="2" t="s">
        <v>367</v>
      </c>
      <c r="CC49" s="2" t="s">
        <v>234</v>
      </c>
      <c r="CD49" s="2" t="s">
        <v>252</v>
      </c>
      <c r="CE49" s="2" t="s">
        <v>224</v>
      </c>
      <c r="CF49" s="2" t="s">
        <v>224</v>
      </c>
      <c r="CG49" s="2" t="s">
        <v>224</v>
      </c>
      <c r="CH49" s="2" t="s">
        <v>224</v>
      </c>
      <c r="CI49" s="2" t="s">
        <v>548</v>
      </c>
      <c r="CJ49" s="2" t="s">
        <v>237</v>
      </c>
      <c r="CK49" s="2" t="s">
        <v>238</v>
      </c>
      <c r="CL49" s="2" t="s">
        <v>239</v>
      </c>
      <c r="CM49" s="2" t="s">
        <v>224</v>
      </c>
      <c r="CN49" s="2" t="s">
        <v>224</v>
      </c>
    </row>
    <row r="50" spans="1:92" s="60" customFormat="1" x14ac:dyDescent="0.25">
      <c r="A50" s="60" t="s">
        <v>208</v>
      </c>
      <c r="B50" s="60" t="s">
        <v>823</v>
      </c>
      <c r="C50" s="60" t="s">
        <v>210</v>
      </c>
      <c r="D50" s="60" t="s">
        <v>211</v>
      </c>
      <c r="E50" s="60" t="s">
        <v>212</v>
      </c>
      <c r="F50" s="60" t="s">
        <v>213</v>
      </c>
      <c r="G50" s="60" t="s">
        <v>571</v>
      </c>
      <c r="H50" s="60" t="s">
        <v>572</v>
      </c>
      <c r="I50" s="114" t="s">
        <v>510</v>
      </c>
      <c r="J50" s="74" t="s">
        <v>824</v>
      </c>
      <c r="K50" s="210">
        <v>0.61805555555555558</v>
      </c>
      <c r="L50" s="179">
        <f>AVERAGE(K49:K50)</f>
        <v>0.61458333333333326</v>
      </c>
      <c r="M50" s="60" t="s">
        <v>218</v>
      </c>
      <c r="N50" s="221" t="s">
        <v>825</v>
      </c>
      <c r="O50" s="198" t="s">
        <v>575</v>
      </c>
      <c r="P50" s="66">
        <v>11503.989795549767</v>
      </c>
      <c r="Q50" s="182">
        <f>AVERAGE(P49:P50)</f>
        <v>11503.989795549767</v>
      </c>
      <c r="R50" s="66">
        <v>10336.237314493301</v>
      </c>
      <c r="S50" s="182">
        <f>AVERAGE(R49:R50)</f>
        <v>10336.237314493301</v>
      </c>
      <c r="T50" s="183">
        <v>714</v>
      </c>
      <c r="U50" s="182">
        <f>AVERAGE(T49:T50)</f>
        <v>408</v>
      </c>
      <c r="V50" s="183">
        <v>100</v>
      </c>
      <c r="W50" s="69">
        <f t="shared" si="0"/>
        <v>714</v>
      </c>
      <c r="X50" s="69">
        <f t="shared" si="1"/>
        <v>0</v>
      </c>
      <c r="Y50" s="184">
        <f>AVERAGE(W49:W50)</f>
        <v>407.49</v>
      </c>
      <c r="Z50" s="184">
        <f>AVERAGE(X49:X50)</f>
        <v>0.50999999999999801</v>
      </c>
      <c r="AA50" s="119">
        <v>195.81969800437898</v>
      </c>
      <c r="AB50" s="79">
        <v>7.3206255000081226</v>
      </c>
      <c r="AC50" s="74"/>
      <c r="AD50" s="120">
        <f t="shared" si="2"/>
        <v>203.14032350438711</v>
      </c>
      <c r="AE50" s="79">
        <v>0.80562267136199606</v>
      </c>
      <c r="AF50" s="74"/>
      <c r="AG50" s="229">
        <v>3.7732341815019256E-2</v>
      </c>
      <c r="AH50" s="120">
        <f t="shared" si="3"/>
        <v>0.84335501317701533</v>
      </c>
      <c r="AI50" s="79">
        <v>2.7392198149668316</v>
      </c>
      <c r="AJ50" s="18"/>
      <c r="AK50" s="182">
        <f>AVERAGE(AA49:AA50)</f>
        <v>114.54062300817782</v>
      </c>
      <c r="AL50" s="184">
        <f>AVERAGE(AB49:AB50)</f>
        <v>5.636697358547833</v>
      </c>
      <c r="AM50" s="182">
        <f>AVERAGE(AD49:AD50)</f>
        <v>120.17732036672567</v>
      </c>
      <c r="AN50" s="187">
        <f>AVERAGE(AE49:AE50)</f>
        <v>0.59628693907351349</v>
      </c>
      <c r="AO50" s="187"/>
      <c r="AP50" s="187">
        <f>AVERAGE(AG49:AG50)</f>
        <v>7.8498743350381289E-2</v>
      </c>
      <c r="AQ50" s="187">
        <f>AVERAGE(AH49:AH50)</f>
        <v>0.67478568242389469</v>
      </c>
      <c r="AR50" s="187">
        <f>AVERAGE(AI49:AI50)</f>
        <v>1.604073717006995</v>
      </c>
      <c r="AS50" s="187"/>
      <c r="AT50" s="183">
        <v>13.3</v>
      </c>
      <c r="AU50" s="183">
        <v>15.2</v>
      </c>
      <c r="AV50" s="74">
        <v>116</v>
      </c>
      <c r="AW50" s="74" t="s">
        <v>221</v>
      </c>
      <c r="AX50" s="195">
        <v>3.7293400097998601</v>
      </c>
      <c r="AY50" s="182">
        <f>AVERAGE(AT49:AT50)</f>
        <v>14.05</v>
      </c>
      <c r="AZ50" s="182">
        <f>AVERAGE(AU49:AU50)</f>
        <v>17.100000000000001</v>
      </c>
      <c r="BA50" s="182">
        <f>AVERAGE(AV49:AV50)</f>
        <v>132.5</v>
      </c>
      <c r="BB50" s="184">
        <f>AVERAGE(AX49:AX50)</f>
        <v>3.7966720871084352</v>
      </c>
      <c r="BC50" s="60" t="s">
        <v>826</v>
      </c>
      <c r="BD50" s="188" t="s">
        <v>224</v>
      </c>
      <c r="BE50" s="60" t="s">
        <v>827</v>
      </c>
      <c r="BF50" s="60" t="s">
        <v>224</v>
      </c>
      <c r="BG50" s="60" t="s">
        <v>224</v>
      </c>
      <c r="BH50" s="60" t="s">
        <v>224</v>
      </c>
      <c r="BI50" s="60" t="s">
        <v>224</v>
      </c>
      <c r="BJ50" s="60" t="s">
        <v>828</v>
      </c>
      <c r="BK50" s="60" t="s">
        <v>224</v>
      </c>
      <c r="BL50" s="60" t="s">
        <v>441</v>
      </c>
      <c r="BM50" s="60" t="s">
        <v>481</v>
      </c>
      <c r="BN50" s="60" t="s">
        <v>224</v>
      </c>
      <c r="BO50" s="60" t="s">
        <v>252</v>
      </c>
      <c r="BP50" s="60" t="s">
        <v>224</v>
      </c>
      <c r="BQ50" s="60" t="s">
        <v>829</v>
      </c>
      <c r="BR50" s="60" t="s">
        <v>830</v>
      </c>
      <c r="BS50" s="60" t="s">
        <v>415</v>
      </c>
      <c r="BT50" s="60" t="s">
        <v>224</v>
      </c>
      <c r="BU50" s="60" t="s">
        <v>224</v>
      </c>
      <c r="BV50" s="60" t="s">
        <v>224</v>
      </c>
      <c r="BW50" s="60" t="s">
        <v>224</v>
      </c>
      <c r="BX50" s="60" t="s">
        <v>224</v>
      </c>
      <c r="BY50" s="60" t="s">
        <v>224</v>
      </c>
      <c r="BZ50" s="60" t="s">
        <v>224</v>
      </c>
      <c r="CA50" s="60" t="s">
        <v>224</v>
      </c>
      <c r="CB50" s="60" t="s">
        <v>233</v>
      </c>
      <c r="CC50" s="60" t="s">
        <v>234</v>
      </c>
      <c r="CD50" s="60" t="s">
        <v>252</v>
      </c>
      <c r="CE50" s="60" t="s">
        <v>224</v>
      </c>
      <c r="CF50" s="60" t="s">
        <v>224</v>
      </c>
      <c r="CG50" s="60" t="s">
        <v>224</v>
      </c>
      <c r="CH50" s="60" t="s">
        <v>224</v>
      </c>
      <c r="CI50" s="60" t="s">
        <v>473</v>
      </c>
      <c r="CJ50" s="60" t="s">
        <v>237</v>
      </c>
      <c r="CK50" s="60" t="s">
        <v>238</v>
      </c>
      <c r="CL50" s="60" t="s">
        <v>239</v>
      </c>
      <c r="CM50" s="60" t="s">
        <v>224</v>
      </c>
      <c r="CN50" s="60" t="s">
        <v>224</v>
      </c>
    </row>
    <row r="51" spans="1:92" x14ac:dyDescent="0.25">
      <c r="A51" s="2" t="s">
        <v>208</v>
      </c>
      <c r="B51" s="2" t="s">
        <v>831</v>
      </c>
      <c r="C51" s="2" t="s">
        <v>210</v>
      </c>
      <c r="D51" s="2" t="s">
        <v>211</v>
      </c>
      <c r="E51" s="2" t="s">
        <v>212</v>
      </c>
      <c r="F51" s="2" t="s">
        <v>213</v>
      </c>
      <c r="G51" s="2" t="s">
        <v>571</v>
      </c>
      <c r="H51" s="2" t="s">
        <v>572</v>
      </c>
      <c r="I51" s="205" t="s">
        <v>517</v>
      </c>
      <c r="J51" s="4" t="s">
        <v>385</v>
      </c>
      <c r="K51" s="206">
        <v>0.55555555555555558</v>
      </c>
      <c r="L51" s="87" t="s">
        <v>224</v>
      </c>
      <c r="M51" s="2" t="s">
        <v>218</v>
      </c>
      <c r="N51" s="220" t="s">
        <v>832</v>
      </c>
      <c r="O51" s="214" t="s">
        <v>575</v>
      </c>
      <c r="P51" s="90">
        <v>13344.182614601366</v>
      </c>
      <c r="Q51" s="91" t="s">
        <v>224</v>
      </c>
      <c r="R51" s="90">
        <v>12524.235058824101</v>
      </c>
      <c r="S51" s="91" t="s">
        <v>224</v>
      </c>
      <c r="T51" s="174">
        <v>670</v>
      </c>
      <c r="U51" s="91" t="s">
        <v>224</v>
      </c>
      <c r="V51" s="174">
        <v>100</v>
      </c>
      <c r="W51" s="93">
        <f t="shared" si="0"/>
        <v>670</v>
      </c>
      <c r="X51" s="93">
        <f t="shared" si="1"/>
        <v>0</v>
      </c>
      <c r="Y51" s="91" t="s">
        <v>224</v>
      </c>
      <c r="Z51" s="91" t="s">
        <v>224</v>
      </c>
      <c r="AA51" s="138">
        <v>235.79254069024768</v>
      </c>
      <c r="AB51" s="102">
        <v>3.8878181716596201</v>
      </c>
      <c r="AD51" s="129">
        <f t="shared" si="2"/>
        <v>239.68035886190731</v>
      </c>
      <c r="AE51" s="139">
        <v>0.65352828883753078</v>
      </c>
      <c r="AG51" s="226">
        <v>4.2858272057474209E-2</v>
      </c>
      <c r="AH51" s="129">
        <f t="shared" si="3"/>
        <v>0.69638656089500495</v>
      </c>
      <c r="AI51" s="139">
        <v>3.2881089258698943</v>
      </c>
      <c r="AK51" s="91" t="s">
        <v>224</v>
      </c>
      <c r="AL51" s="91" t="s">
        <v>224</v>
      </c>
      <c r="AM51" s="91" t="s">
        <v>224</v>
      </c>
      <c r="AN51" s="91" t="s">
        <v>224</v>
      </c>
      <c r="AO51" s="91"/>
      <c r="AP51" s="91" t="s">
        <v>224</v>
      </c>
      <c r="AQ51" s="91" t="s">
        <v>224</v>
      </c>
      <c r="AR51" s="91" t="s">
        <v>224</v>
      </c>
      <c r="AS51" s="91"/>
      <c r="AT51" s="174">
        <v>9.7899999999999991</v>
      </c>
      <c r="AU51" s="174">
        <v>16.8</v>
      </c>
      <c r="AV51" s="4">
        <v>120</v>
      </c>
      <c r="AW51" s="4" t="s">
        <v>221</v>
      </c>
      <c r="AX51" s="197">
        <v>3.33058256548517</v>
      </c>
      <c r="AY51" s="91" t="s">
        <v>224</v>
      </c>
      <c r="AZ51" s="91" t="s">
        <v>224</v>
      </c>
      <c r="BA51" s="91" t="s">
        <v>224</v>
      </c>
      <c r="BB51" s="176" t="s">
        <v>224</v>
      </c>
      <c r="BC51" s="2" t="s">
        <v>498</v>
      </c>
      <c r="BD51" s="148" t="s">
        <v>224</v>
      </c>
      <c r="BE51" s="2" t="s">
        <v>833</v>
      </c>
      <c r="BF51" s="2" t="s">
        <v>224</v>
      </c>
      <c r="BG51" s="2" t="s">
        <v>224</v>
      </c>
      <c r="BH51" s="2" t="s">
        <v>224</v>
      </c>
      <c r="BI51" s="2" t="s">
        <v>224</v>
      </c>
      <c r="BJ51" s="2" t="s">
        <v>325</v>
      </c>
      <c r="BK51" s="2" t="s">
        <v>224</v>
      </c>
      <c r="BL51" s="2" t="s">
        <v>722</v>
      </c>
      <c r="BM51" s="2" t="s">
        <v>224</v>
      </c>
      <c r="BN51" s="2" t="s">
        <v>224</v>
      </c>
      <c r="BO51" s="2" t="s">
        <v>252</v>
      </c>
      <c r="BP51" s="2" t="s">
        <v>224</v>
      </c>
      <c r="BQ51" s="2" t="s">
        <v>834</v>
      </c>
      <c r="BR51" s="2" t="s">
        <v>627</v>
      </c>
      <c r="BS51" s="2" t="s">
        <v>416</v>
      </c>
      <c r="BT51" s="2" t="s">
        <v>224</v>
      </c>
      <c r="BU51" s="2" t="s">
        <v>224</v>
      </c>
      <c r="BV51" s="2" t="s">
        <v>224</v>
      </c>
      <c r="BW51" s="2" t="s">
        <v>224</v>
      </c>
      <c r="BX51" s="2" t="s">
        <v>224</v>
      </c>
      <c r="BY51" s="2" t="s">
        <v>224</v>
      </c>
      <c r="BZ51" s="2" t="s">
        <v>224</v>
      </c>
      <c r="CA51" s="2" t="s">
        <v>224</v>
      </c>
      <c r="CB51" s="2" t="s">
        <v>367</v>
      </c>
      <c r="CC51" s="2" t="s">
        <v>234</v>
      </c>
      <c r="CD51" s="2" t="s">
        <v>462</v>
      </c>
      <c r="CE51" s="2" t="s">
        <v>224</v>
      </c>
      <c r="CF51" s="2" t="s">
        <v>224</v>
      </c>
      <c r="CG51" s="2" t="s">
        <v>224</v>
      </c>
      <c r="CH51" s="2" t="s">
        <v>224</v>
      </c>
      <c r="CI51" s="2" t="s">
        <v>473</v>
      </c>
      <c r="CJ51" s="2" t="s">
        <v>237</v>
      </c>
      <c r="CK51" s="2" t="s">
        <v>238</v>
      </c>
      <c r="CL51" s="2" t="s">
        <v>239</v>
      </c>
      <c r="CM51" s="2" t="s">
        <v>224</v>
      </c>
      <c r="CN51" s="2" t="s">
        <v>224</v>
      </c>
    </row>
    <row r="52" spans="1:92" s="60" customFormat="1" x14ac:dyDescent="0.25">
      <c r="A52" s="60" t="s">
        <v>208</v>
      </c>
      <c r="B52" s="60" t="s">
        <v>835</v>
      </c>
      <c r="C52" s="60" t="s">
        <v>210</v>
      </c>
      <c r="D52" s="60" t="s">
        <v>211</v>
      </c>
      <c r="E52" s="60" t="s">
        <v>212</v>
      </c>
      <c r="F52" s="60" t="s">
        <v>213</v>
      </c>
      <c r="G52" s="60" t="s">
        <v>598</v>
      </c>
      <c r="H52" s="60" t="s">
        <v>599</v>
      </c>
      <c r="I52" s="114" t="s">
        <v>517</v>
      </c>
      <c r="J52" s="74" t="s">
        <v>217</v>
      </c>
      <c r="K52" s="210">
        <v>0.5625</v>
      </c>
      <c r="L52" s="179">
        <f>AVERAGE(K51:K52)</f>
        <v>0.55902777777777779</v>
      </c>
      <c r="M52" s="60" t="s">
        <v>218</v>
      </c>
      <c r="N52" s="221" t="s">
        <v>836</v>
      </c>
      <c r="O52" s="194" t="s">
        <v>602</v>
      </c>
      <c r="P52" s="66">
        <v>13497.980119354501</v>
      </c>
      <c r="Q52" s="182">
        <f>AVERAGE(P51:P52)</f>
        <v>13421.081366977935</v>
      </c>
      <c r="R52" s="66">
        <v>12524.235058824101</v>
      </c>
      <c r="S52" s="182">
        <f>AVERAGE(R51:R52)</f>
        <v>12524.235058824101</v>
      </c>
      <c r="T52" s="183">
        <v>174</v>
      </c>
      <c r="U52" s="182">
        <f>AVERAGE(T51:T52)</f>
        <v>422</v>
      </c>
      <c r="V52" s="183">
        <v>100</v>
      </c>
      <c r="W52" s="69">
        <f t="shared" si="0"/>
        <v>174</v>
      </c>
      <c r="X52" s="69">
        <f t="shared" si="1"/>
        <v>0</v>
      </c>
      <c r="Y52" s="182">
        <f>AVERAGE(W51:W52)</f>
        <v>422</v>
      </c>
      <c r="Z52" s="182">
        <f>AVERAGE(X51:X52)</f>
        <v>0</v>
      </c>
      <c r="AA52" s="119">
        <v>60.171426986516572</v>
      </c>
      <c r="AB52" s="79">
        <v>3.3727770742081904</v>
      </c>
      <c r="AC52" s="74"/>
      <c r="AD52" s="120">
        <f t="shared" si="2"/>
        <v>63.544204060724759</v>
      </c>
      <c r="AE52" s="79">
        <v>0.45728059306964214</v>
      </c>
      <c r="AF52" s="74"/>
      <c r="AG52" s="229">
        <v>8.6069166451693546E-2</v>
      </c>
      <c r="AH52" s="120">
        <f t="shared" si="3"/>
        <v>0.54334975952133568</v>
      </c>
      <c r="AI52" s="139">
        <v>0.84879823325855996</v>
      </c>
      <c r="AJ52" s="18"/>
      <c r="AK52" s="182">
        <f>AVERAGE(AA51:AA52)</f>
        <v>147.98198383838212</v>
      </c>
      <c r="AL52" s="184">
        <f>AVERAGE(AB51:AB52)</f>
        <v>3.630297622933905</v>
      </c>
      <c r="AM52" s="182">
        <f>AVERAGE(AD51:AD52)</f>
        <v>151.61228146131603</v>
      </c>
      <c r="AN52" s="187">
        <f>AVERAGE(AE51:AE52)</f>
        <v>0.55540444095358643</v>
      </c>
      <c r="AO52" s="187"/>
      <c r="AP52" s="187">
        <f>AVERAGE(AG51:AG52)</f>
        <v>6.4463719254583884E-2</v>
      </c>
      <c r="AQ52" s="187">
        <f>AVERAGE(AH51:AH52)</f>
        <v>0.61986816020817037</v>
      </c>
      <c r="AR52" s="187">
        <f>AVERAGE(AI51:AI52)</f>
        <v>2.0684535795642272</v>
      </c>
      <c r="AS52" s="187"/>
      <c r="AT52" s="183">
        <v>17</v>
      </c>
      <c r="AU52" s="183">
        <v>21.5</v>
      </c>
      <c r="AV52" s="74">
        <v>148</v>
      </c>
      <c r="AW52" s="74" t="s">
        <v>221</v>
      </c>
      <c r="AX52" s="195">
        <v>3.4133712227303201</v>
      </c>
      <c r="AY52" s="182">
        <f>AVERAGE(AT51:AT52)</f>
        <v>13.395</v>
      </c>
      <c r="AZ52" s="182">
        <f>AVERAGE(AU51:AU52)</f>
        <v>19.149999999999999</v>
      </c>
      <c r="BA52" s="182">
        <f>AVERAGE(AV51:AV52)</f>
        <v>134</v>
      </c>
      <c r="BB52" s="184">
        <f>AVERAGE(AX51:AX52)</f>
        <v>3.3719768941077453</v>
      </c>
      <c r="BC52" s="60" t="s">
        <v>645</v>
      </c>
      <c r="BD52" s="188" t="s">
        <v>224</v>
      </c>
      <c r="BE52" s="60" t="s">
        <v>837</v>
      </c>
      <c r="BF52" s="60" t="s">
        <v>224</v>
      </c>
      <c r="BG52" s="60" t="s">
        <v>224</v>
      </c>
      <c r="BH52" s="60" t="s">
        <v>224</v>
      </c>
      <c r="BI52" s="60" t="s">
        <v>224</v>
      </c>
      <c r="BJ52" s="60" t="s">
        <v>365</v>
      </c>
      <c r="BK52" s="60" t="s">
        <v>224</v>
      </c>
      <c r="BL52" s="60" t="s">
        <v>522</v>
      </c>
      <c r="BM52" s="60" t="s">
        <v>224</v>
      </c>
      <c r="BN52" s="60" t="s">
        <v>224</v>
      </c>
      <c r="BO52" s="60" t="s">
        <v>252</v>
      </c>
      <c r="BP52" s="60" t="s">
        <v>224</v>
      </c>
      <c r="BQ52" s="60" t="s">
        <v>838</v>
      </c>
      <c r="BR52" s="60" t="s">
        <v>456</v>
      </c>
      <c r="BS52" s="60" t="s">
        <v>262</v>
      </c>
      <c r="BT52" s="60" t="s">
        <v>224</v>
      </c>
      <c r="BU52" s="60" t="s">
        <v>224</v>
      </c>
      <c r="BV52" s="60" t="s">
        <v>224</v>
      </c>
      <c r="BW52" s="60" t="s">
        <v>224</v>
      </c>
      <c r="BX52" s="60" t="s">
        <v>224</v>
      </c>
      <c r="BY52" s="60" t="s">
        <v>224</v>
      </c>
      <c r="BZ52" s="60" t="s">
        <v>224</v>
      </c>
      <c r="CA52" s="60" t="s">
        <v>224</v>
      </c>
      <c r="CB52" s="60" t="s">
        <v>367</v>
      </c>
      <c r="CC52" s="60" t="s">
        <v>234</v>
      </c>
      <c r="CD52" s="60" t="s">
        <v>224</v>
      </c>
      <c r="CE52" s="60" t="s">
        <v>224</v>
      </c>
      <c r="CF52" s="60" t="s">
        <v>224</v>
      </c>
      <c r="CG52" s="60" t="s">
        <v>224</v>
      </c>
      <c r="CH52" s="60" t="s">
        <v>224</v>
      </c>
      <c r="CI52" s="60" t="s">
        <v>473</v>
      </c>
      <c r="CJ52" s="60" t="s">
        <v>237</v>
      </c>
      <c r="CK52" s="60" t="s">
        <v>238</v>
      </c>
      <c r="CL52" s="60" t="s">
        <v>239</v>
      </c>
      <c r="CM52" s="60" t="s">
        <v>224</v>
      </c>
      <c r="CN52" s="60" t="s">
        <v>224</v>
      </c>
    </row>
    <row r="53" spans="1:92" x14ac:dyDescent="0.25">
      <c r="A53" s="2" t="s">
        <v>208</v>
      </c>
      <c r="B53" s="2" t="s">
        <v>839</v>
      </c>
      <c r="C53" s="2" t="s">
        <v>210</v>
      </c>
      <c r="D53" s="2" t="s">
        <v>211</v>
      </c>
      <c r="E53" s="2" t="s">
        <v>212</v>
      </c>
      <c r="F53" s="2" t="s">
        <v>213</v>
      </c>
      <c r="G53" s="2" t="s">
        <v>598</v>
      </c>
      <c r="H53" s="2" t="s">
        <v>599</v>
      </c>
      <c r="I53" s="205" t="s">
        <v>526</v>
      </c>
      <c r="J53" s="4" t="s">
        <v>496</v>
      </c>
      <c r="K53" s="206">
        <v>0.61111111111111105</v>
      </c>
      <c r="L53" s="87" t="s">
        <v>224</v>
      </c>
      <c r="M53" s="2" t="s">
        <v>361</v>
      </c>
      <c r="N53" s="220" t="s">
        <v>840</v>
      </c>
      <c r="O53" s="196" t="s">
        <v>602</v>
      </c>
      <c r="P53" s="90">
        <v>2706.7140788851534</v>
      </c>
      <c r="Q53" s="91" t="s">
        <v>224</v>
      </c>
      <c r="R53" s="90">
        <v>2654.8643213915502</v>
      </c>
      <c r="S53" s="91" t="s">
        <v>224</v>
      </c>
      <c r="T53" s="174">
        <v>18</v>
      </c>
      <c r="U53" s="91" t="s">
        <v>224</v>
      </c>
      <c r="V53" s="174">
        <v>99</v>
      </c>
      <c r="W53" s="96">
        <f t="shared" si="0"/>
        <v>17.82</v>
      </c>
      <c r="X53" s="96">
        <f t="shared" si="1"/>
        <v>0.17999999999999972</v>
      </c>
      <c r="Y53" s="91" t="s">
        <v>224</v>
      </c>
      <c r="Z53" s="91" t="s">
        <v>224</v>
      </c>
      <c r="AA53" s="138">
        <v>4.2094070520821454</v>
      </c>
      <c r="AB53" s="102">
        <v>1.6999159948489675</v>
      </c>
      <c r="AD53" s="129">
        <f t="shared" si="2"/>
        <v>5.9093230469311129</v>
      </c>
      <c r="AE53" s="139">
        <v>0.16679359484704187</v>
      </c>
      <c r="AG53" s="226">
        <v>5.8224591894907349E-2</v>
      </c>
      <c r="AH53" s="129">
        <f t="shared" si="3"/>
        <v>0.22501818674194923</v>
      </c>
      <c r="AI53" s="237">
        <v>9.9210183108143363E-2</v>
      </c>
      <c r="AJ53" s="83" t="s">
        <v>257</v>
      </c>
      <c r="AK53" s="91" t="s">
        <v>224</v>
      </c>
      <c r="AL53" s="91" t="s">
        <v>224</v>
      </c>
      <c r="AM53" s="91" t="s">
        <v>224</v>
      </c>
      <c r="AN53" s="91" t="s">
        <v>224</v>
      </c>
      <c r="AO53" s="91"/>
      <c r="AP53" s="91" t="s">
        <v>224</v>
      </c>
      <c r="AQ53" s="91" t="s">
        <v>224</v>
      </c>
      <c r="AR53" s="91" t="s">
        <v>224</v>
      </c>
      <c r="AS53" s="91"/>
      <c r="AT53" s="174">
        <v>14.7</v>
      </c>
      <c r="AU53" s="174">
        <v>16.399999999999999</v>
      </c>
      <c r="AV53" s="4">
        <v>180</v>
      </c>
      <c r="AW53" s="4" t="s">
        <v>221</v>
      </c>
      <c r="AX53" s="197">
        <v>3.6876855121670902</v>
      </c>
      <c r="AY53" s="91" t="s">
        <v>224</v>
      </c>
      <c r="AZ53" s="91" t="s">
        <v>224</v>
      </c>
      <c r="BA53" s="91" t="s">
        <v>224</v>
      </c>
      <c r="BB53" s="176" t="s">
        <v>224</v>
      </c>
      <c r="BC53" s="2" t="s">
        <v>224</v>
      </c>
      <c r="BD53" s="148" t="s">
        <v>224</v>
      </c>
      <c r="BE53" s="2" t="s">
        <v>841</v>
      </c>
      <c r="BF53" s="2" t="s">
        <v>224</v>
      </c>
      <c r="BG53" s="2" t="s">
        <v>224</v>
      </c>
      <c r="BH53" s="2" t="s">
        <v>224</v>
      </c>
      <c r="BI53" s="2" t="s">
        <v>224</v>
      </c>
      <c r="BJ53" s="2" t="s">
        <v>842</v>
      </c>
      <c r="BK53" s="2" t="s">
        <v>224</v>
      </c>
      <c r="BL53" s="2" t="s">
        <v>581</v>
      </c>
      <c r="BM53" s="2" t="s">
        <v>481</v>
      </c>
      <c r="BN53" s="2" t="s">
        <v>224</v>
      </c>
      <c r="BO53" s="2" t="s">
        <v>252</v>
      </c>
      <c r="BP53" s="2" t="s">
        <v>224</v>
      </c>
      <c r="BQ53" s="2" t="s">
        <v>843</v>
      </c>
      <c r="BR53" s="2" t="s">
        <v>280</v>
      </c>
      <c r="BS53" s="2" t="s">
        <v>415</v>
      </c>
      <c r="BT53" s="2" t="s">
        <v>224</v>
      </c>
      <c r="BU53" s="2" t="s">
        <v>224</v>
      </c>
      <c r="BV53" s="2" t="s">
        <v>224</v>
      </c>
      <c r="BW53" s="2" t="s">
        <v>224</v>
      </c>
      <c r="BX53" s="2" t="s">
        <v>224</v>
      </c>
      <c r="BY53" s="2" t="s">
        <v>224</v>
      </c>
      <c r="BZ53" s="2" t="s">
        <v>224</v>
      </c>
      <c r="CA53" s="2" t="s">
        <v>224</v>
      </c>
      <c r="CB53" s="2" t="s">
        <v>417</v>
      </c>
      <c r="CC53" s="2" t="s">
        <v>234</v>
      </c>
      <c r="CD53" s="2" t="s">
        <v>224</v>
      </c>
      <c r="CE53" s="2" t="s">
        <v>224</v>
      </c>
      <c r="CF53" s="2" t="s">
        <v>224</v>
      </c>
      <c r="CG53" s="2" t="s">
        <v>224</v>
      </c>
      <c r="CH53" s="2" t="s">
        <v>224</v>
      </c>
      <c r="CI53" s="2" t="s">
        <v>473</v>
      </c>
      <c r="CJ53" s="2" t="s">
        <v>237</v>
      </c>
      <c r="CK53" s="2" t="s">
        <v>238</v>
      </c>
      <c r="CL53" s="2" t="s">
        <v>239</v>
      </c>
      <c r="CM53" s="2" t="s">
        <v>224</v>
      </c>
      <c r="CN53" s="2" t="s">
        <v>374</v>
      </c>
    </row>
    <row r="54" spans="1:92" s="60" customFormat="1" x14ac:dyDescent="0.25">
      <c r="A54" s="60" t="s">
        <v>208</v>
      </c>
      <c r="B54" s="60" t="s">
        <v>844</v>
      </c>
      <c r="C54" s="60" t="s">
        <v>210</v>
      </c>
      <c r="D54" s="60" t="s">
        <v>211</v>
      </c>
      <c r="E54" s="60" t="s">
        <v>212</v>
      </c>
      <c r="F54" s="60" t="s">
        <v>213</v>
      </c>
      <c r="G54" s="60" t="s">
        <v>571</v>
      </c>
      <c r="H54" s="60" t="s">
        <v>572</v>
      </c>
      <c r="I54" s="114" t="s">
        <v>526</v>
      </c>
      <c r="J54" s="74" t="s">
        <v>845</v>
      </c>
      <c r="K54" s="210">
        <v>0.68055555555555547</v>
      </c>
      <c r="L54" s="179">
        <f>AVERAGE(K53:K54)</f>
        <v>0.64583333333333326</v>
      </c>
      <c r="M54" s="60" t="s">
        <v>361</v>
      </c>
      <c r="N54" s="221" t="s">
        <v>846</v>
      </c>
      <c r="O54" s="198" t="s">
        <v>575</v>
      </c>
      <c r="P54" s="66">
        <v>2705.7676215715501</v>
      </c>
      <c r="Q54" s="182">
        <f>AVERAGE(P53:P54)</f>
        <v>2706.2408502283515</v>
      </c>
      <c r="R54" s="66">
        <v>2654.8643213915502</v>
      </c>
      <c r="S54" s="182">
        <f>AVERAGE(R53:R54)</f>
        <v>2654.8643213915502</v>
      </c>
      <c r="T54" s="183">
        <v>16</v>
      </c>
      <c r="U54" s="182">
        <f>AVERAGE(T53:T54)</f>
        <v>17</v>
      </c>
      <c r="V54" s="183">
        <v>98</v>
      </c>
      <c r="W54" s="81">
        <f t="shared" si="0"/>
        <v>15.68</v>
      </c>
      <c r="X54" s="81">
        <f t="shared" si="1"/>
        <v>0.32000000000000028</v>
      </c>
      <c r="Y54" s="184">
        <f>AVERAGE(W53:W54)</f>
        <v>16.75</v>
      </c>
      <c r="Z54" s="184">
        <f>AVERAGE(X53:X54)</f>
        <v>0.25</v>
      </c>
      <c r="AA54" s="119">
        <v>3.8588374823728877</v>
      </c>
      <c r="AB54" s="79">
        <v>1.6654943502289892</v>
      </c>
      <c r="AC54" s="74"/>
      <c r="AD54" s="120">
        <f t="shared" si="2"/>
        <v>5.5243318326018773</v>
      </c>
      <c r="AE54" s="237">
        <v>8.3090641779528573E-2</v>
      </c>
      <c r="AF54" s="83" t="s">
        <v>257</v>
      </c>
      <c r="AG54" s="229">
        <v>3.5103332023555027E-2</v>
      </c>
      <c r="AH54" s="120">
        <f t="shared" si="3"/>
        <v>0.11819397380308361</v>
      </c>
      <c r="AI54" s="237">
        <v>9.8472012102874443E-2</v>
      </c>
      <c r="AJ54" s="83" t="s">
        <v>257</v>
      </c>
      <c r="AK54" s="184">
        <f>AVERAGE(AA53:AA54)</f>
        <v>4.0341222672275165</v>
      </c>
      <c r="AL54" s="184">
        <f>AVERAGE(AB53:AB54)</f>
        <v>1.6827051725389783</v>
      </c>
      <c r="AM54" s="184">
        <f>AVERAGE(AD53:AD54)</f>
        <v>5.7168274397664955</v>
      </c>
      <c r="AN54" s="334">
        <f>AVERAGE(AE53:AE54)</f>
        <v>0.12494211831328522</v>
      </c>
      <c r="AO54" s="334" t="s">
        <v>257</v>
      </c>
      <c r="AP54" s="187">
        <f>AVERAGE(AG53:AG54)</f>
        <v>4.6663961959231184E-2</v>
      </c>
      <c r="AQ54" s="187">
        <f>AVERAGE(AH53:AH54)</f>
        <v>0.17160608027251642</v>
      </c>
      <c r="AR54" s="334">
        <f>AVERAGE(AI53:AI54)</f>
        <v>9.884109760550891E-2</v>
      </c>
      <c r="AS54" s="334" t="s">
        <v>257</v>
      </c>
      <c r="AT54" s="183">
        <v>14.6</v>
      </c>
      <c r="AU54" s="183">
        <v>16.100000000000001</v>
      </c>
      <c r="AV54" s="74">
        <v>178</v>
      </c>
      <c r="AW54" s="74" t="s">
        <v>221</v>
      </c>
      <c r="AX54" s="195">
        <v>3.62109266012938</v>
      </c>
      <c r="AY54" s="182">
        <f>AVERAGE(AT53:AT54)</f>
        <v>14.649999999999999</v>
      </c>
      <c r="AZ54" s="182">
        <f>AVERAGE(AU53:AU54)</f>
        <v>16.25</v>
      </c>
      <c r="BA54" s="182">
        <f>AVERAGE(AV53:AV54)</f>
        <v>179</v>
      </c>
      <c r="BB54" s="184">
        <f>AVERAGE(AX53:AX54)</f>
        <v>3.6543890861482353</v>
      </c>
      <c r="BC54" s="60" t="s">
        <v>423</v>
      </c>
      <c r="BD54" s="188" t="s">
        <v>224</v>
      </c>
      <c r="BE54" s="60" t="s">
        <v>847</v>
      </c>
      <c r="BF54" s="60" t="s">
        <v>224</v>
      </c>
      <c r="BG54" s="60" t="s">
        <v>224</v>
      </c>
      <c r="BH54" s="60" t="s">
        <v>224</v>
      </c>
      <c r="BI54" s="60" t="s">
        <v>224</v>
      </c>
      <c r="BJ54" s="60" t="s">
        <v>848</v>
      </c>
      <c r="BK54" s="60" t="s">
        <v>224</v>
      </c>
      <c r="BL54" s="60" t="s">
        <v>722</v>
      </c>
      <c r="BM54" s="60" t="s">
        <v>224</v>
      </c>
      <c r="BN54" s="60" t="s">
        <v>224</v>
      </c>
      <c r="BO54" s="60" t="s">
        <v>252</v>
      </c>
      <c r="BP54" s="60" t="s">
        <v>224</v>
      </c>
      <c r="BQ54" s="60" t="s">
        <v>849</v>
      </c>
      <c r="BR54" s="60" t="s">
        <v>391</v>
      </c>
      <c r="BS54" s="60" t="s">
        <v>316</v>
      </c>
      <c r="BT54" s="60" t="s">
        <v>224</v>
      </c>
      <c r="BU54" s="60" t="s">
        <v>224</v>
      </c>
      <c r="BV54" s="60" t="s">
        <v>224</v>
      </c>
      <c r="BW54" s="60" t="s">
        <v>224</v>
      </c>
      <c r="BX54" s="60" t="s">
        <v>224</v>
      </c>
      <c r="BY54" s="60" t="s">
        <v>224</v>
      </c>
      <c r="BZ54" s="60" t="s">
        <v>224</v>
      </c>
      <c r="CA54" s="60" t="s">
        <v>224</v>
      </c>
      <c r="CB54" s="60" t="s">
        <v>417</v>
      </c>
      <c r="CC54" s="60" t="s">
        <v>234</v>
      </c>
      <c r="CD54" s="60" t="s">
        <v>224</v>
      </c>
      <c r="CE54" s="60" t="s">
        <v>224</v>
      </c>
      <c r="CF54" s="60" t="s">
        <v>224</v>
      </c>
      <c r="CG54" s="60" t="s">
        <v>224</v>
      </c>
      <c r="CH54" s="60" t="s">
        <v>224</v>
      </c>
      <c r="CI54" s="60" t="s">
        <v>473</v>
      </c>
      <c r="CJ54" s="60" t="s">
        <v>237</v>
      </c>
      <c r="CK54" s="60" t="s">
        <v>238</v>
      </c>
      <c r="CL54" s="60" t="s">
        <v>239</v>
      </c>
      <c r="CM54" s="60" t="s">
        <v>224</v>
      </c>
      <c r="CN54" s="60" t="s">
        <v>374</v>
      </c>
    </row>
    <row r="55" spans="1:92" x14ac:dyDescent="0.25">
      <c r="A55" s="2" t="s">
        <v>208</v>
      </c>
      <c r="B55" s="2" t="s">
        <v>850</v>
      </c>
      <c r="C55" s="2" t="s">
        <v>210</v>
      </c>
      <c r="D55" s="2" t="s">
        <v>211</v>
      </c>
      <c r="E55" s="2" t="s">
        <v>212</v>
      </c>
      <c r="F55" s="2" t="s">
        <v>213</v>
      </c>
      <c r="G55" s="2" t="s">
        <v>571</v>
      </c>
      <c r="H55" s="2" t="s">
        <v>572</v>
      </c>
      <c r="I55" s="205" t="s">
        <v>537</v>
      </c>
      <c r="J55" s="4" t="s">
        <v>496</v>
      </c>
      <c r="K55" s="206">
        <v>0.61111111111111105</v>
      </c>
      <c r="L55" s="87" t="s">
        <v>224</v>
      </c>
      <c r="M55" s="2" t="s">
        <v>361</v>
      </c>
      <c r="N55" s="220" t="s">
        <v>851</v>
      </c>
      <c r="O55" s="214" t="s">
        <v>575</v>
      </c>
      <c r="P55" s="90">
        <v>27.078066266614101</v>
      </c>
      <c r="Q55" s="91" t="s">
        <v>224</v>
      </c>
      <c r="R55" s="90">
        <v>27.1483091423021</v>
      </c>
      <c r="S55" s="91" t="s">
        <v>224</v>
      </c>
      <c r="T55" s="174">
        <v>54</v>
      </c>
      <c r="U55" s="91" t="s">
        <v>224</v>
      </c>
      <c r="V55" s="174">
        <v>99</v>
      </c>
      <c r="W55" s="96">
        <f t="shared" si="0"/>
        <v>53.46</v>
      </c>
      <c r="X55" s="96">
        <f t="shared" si="1"/>
        <v>0.53999999999999915</v>
      </c>
      <c r="Y55" s="91" t="s">
        <v>224</v>
      </c>
      <c r="Z55" s="91" t="s">
        <v>224</v>
      </c>
      <c r="AA55" s="138">
        <v>18.774914002525797</v>
      </c>
      <c r="AB55" s="102">
        <v>1.8771457062484411</v>
      </c>
      <c r="AD55" s="129">
        <f t="shared" si="2"/>
        <v>20.652059708774239</v>
      </c>
      <c r="AE55" s="139">
        <v>0.5050385843972266</v>
      </c>
      <c r="AG55" s="226">
        <v>0.15953017621774612</v>
      </c>
      <c r="AH55" s="129">
        <f t="shared" si="3"/>
        <v>0.66456876061497272</v>
      </c>
      <c r="AI55" s="139">
        <v>0.16294229102712868</v>
      </c>
      <c r="AK55" s="91" t="s">
        <v>224</v>
      </c>
      <c r="AL55" s="91" t="s">
        <v>224</v>
      </c>
      <c r="AM55" s="91" t="s">
        <v>224</v>
      </c>
      <c r="AN55" s="91" t="s">
        <v>224</v>
      </c>
      <c r="AO55" s="91"/>
      <c r="AP55" s="91" t="s">
        <v>224</v>
      </c>
      <c r="AQ55" s="91" t="s">
        <v>224</v>
      </c>
      <c r="AR55" s="91" t="s">
        <v>224</v>
      </c>
      <c r="AS55" s="91"/>
      <c r="AT55" s="174">
        <v>21.2</v>
      </c>
      <c r="AU55" s="174">
        <v>23.1</v>
      </c>
      <c r="AV55" s="4">
        <v>186</v>
      </c>
      <c r="AW55" s="4" t="s">
        <v>221</v>
      </c>
      <c r="AX55" s="197">
        <v>3.8881242438643602</v>
      </c>
      <c r="AY55" s="91" t="s">
        <v>224</v>
      </c>
      <c r="AZ55" s="91" t="s">
        <v>224</v>
      </c>
      <c r="BA55" s="91" t="s">
        <v>224</v>
      </c>
      <c r="BB55" s="176" t="s">
        <v>224</v>
      </c>
      <c r="BC55" s="2" t="s">
        <v>852</v>
      </c>
      <c r="BD55" s="148" t="s">
        <v>224</v>
      </c>
      <c r="BE55" s="2" t="s">
        <v>853</v>
      </c>
      <c r="BF55" s="2" t="s">
        <v>224</v>
      </c>
      <c r="BG55" s="2" t="s">
        <v>224</v>
      </c>
      <c r="BH55" s="2" t="s">
        <v>224</v>
      </c>
      <c r="BI55" s="2" t="s">
        <v>224</v>
      </c>
      <c r="BJ55" s="2" t="s">
        <v>854</v>
      </c>
      <c r="BK55" s="2" t="s">
        <v>544</v>
      </c>
      <c r="BL55" s="2" t="s">
        <v>345</v>
      </c>
      <c r="BM55" s="2" t="s">
        <v>300</v>
      </c>
      <c r="BN55" s="2" t="s">
        <v>224</v>
      </c>
      <c r="BO55" s="2" t="s">
        <v>252</v>
      </c>
      <c r="BP55" s="2" t="s">
        <v>224</v>
      </c>
      <c r="BQ55" s="2" t="s">
        <v>855</v>
      </c>
      <c r="BR55" s="2" t="s">
        <v>224</v>
      </c>
      <c r="BS55" s="2" t="s">
        <v>671</v>
      </c>
      <c r="BT55" s="2" t="s">
        <v>224</v>
      </c>
      <c r="BU55" s="2" t="s">
        <v>224</v>
      </c>
      <c r="BV55" s="2" t="s">
        <v>224</v>
      </c>
      <c r="BW55" s="2" t="s">
        <v>224</v>
      </c>
      <c r="BX55" s="2" t="s">
        <v>224</v>
      </c>
      <c r="BY55" s="2" t="s">
        <v>224</v>
      </c>
      <c r="BZ55" s="2" t="s">
        <v>349</v>
      </c>
      <c r="CA55" s="2" t="s">
        <v>349</v>
      </c>
      <c r="CB55" s="2" t="s">
        <v>417</v>
      </c>
      <c r="CC55" s="2" t="s">
        <v>234</v>
      </c>
      <c r="CD55" s="2" t="s">
        <v>547</v>
      </c>
      <c r="CE55" s="2" t="s">
        <v>224</v>
      </c>
      <c r="CF55" s="2" t="s">
        <v>224</v>
      </c>
      <c r="CG55" s="2" t="s">
        <v>224</v>
      </c>
      <c r="CH55" s="2" t="s">
        <v>224</v>
      </c>
      <c r="CI55" s="2" t="s">
        <v>473</v>
      </c>
      <c r="CJ55" s="2" t="s">
        <v>237</v>
      </c>
      <c r="CK55" s="2" t="s">
        <v>238</v>
      </c>
      <c r="CL55" s="2" t="s">
        <v>239</v>
      </c>
      <c r="CM55" s="2" t="s">
        <v>224</v>
      </c>
      <c r="CN55" s="2" t="s">
        <v>374</v>
      </c>
    </row>
    <row r="56" spans="1:92" s="60" customFormat="1" x14ac:dyDescent="0.25">
      <c r="A56" s="60" t="s">
        <v>208</v>
      </c>
      <c r="B56" s="60" t="s">
        <v>856</v>
      </c>
      <c r="C56" s="60" t="s">
        <v>210</v>
      </c>
      <c r="D56" s="60" t="s">
        <v>211</v>
      </c>
      <c r="E56" s="60" t="s">
        <v>212</v>
      </c>
      <c r="F56" s="60" t="s">
        <v>213</v>
      </c>
      <c r="G56" s="60" t="s">
        <v>598</v>
      </c>
      <c r="H56" s="60" t="s">
        <v>599</v>
      </c>
      <c r="I56" s="114" t="s">
        <v>537</v>
      </c>
      <c r="J56" s="74" t="s">
        <v>511</v>
      </c>
      <c r="K56" s="210">
        <v>0.63888888888888895</v>
      </c>
      <c r="L56" s="179">
        <f>AVERAGE(K55:K56)</f>
        <v>0.625</v>
      </c>
      <c r="M56" s="60" t="s">
        <v>361</v>
      </c>
      <c r="N56" s="221" t="s">
        <v>857</v>
      </c>
      <c r="O56" s="194" t="s">
        <v>602</v>
      </c>
      <c r="P56" s="66">
        <v>28.385377511076069</v>
      </c>
      <c r="Q56" s="182">
        <f>AVERAGE(P55:P56)</f>
        <v>27.731721888845087</v>
      </c>
      <c r="R56" s="66">
        <v>27.1483091423021</v>
      </c>
      <c r="S56" s="182">
        <f>AVERAGE(R55:R56)</f>
        <v>27.1483091423021</v>
      </c>
      <c r="T56" s="183">
        <v>10</v>
      </c>
      <c r="U56" s="182">
        <f>AVERAGE(T55:T56)</f>
        <v>32</v>
      </c>
      <c r="V56" s="183">
        <v>98</v>
      </c>
      <c r="W56" s="81">
        <f t="shared" si="0"/>
        <v>9.8000000000000007</v>
      </c>
      <c r="X56" s="81">
        <f t="shared" si="1"/>
        <v>0.19999999999999929</v>
      </c>
      <c r="Y56" s="184">
        <f>AVERAGE(W55:W56)</f>
        <v>31.630000000000003</v>
      </c>
      <c r="Z56" s="184">
        <f>AVERAGE(X55:X56)</f>
        <v>0.36999999999999922</v>
      </c>
      <c r="AA56" s="119">
        <v>3.8484415431981338</v>
      </c>
      <c r="AB56" s="79">
        <v>1.8713825728779641</v>
      </c>
      <c r="AC56" s="74"/>
      <c r="AD56" s="120">
        <f t="shared" si="2"/>
        <v>5.7198241160760981</v>
      </c>
      <c r="AE56" s="79">
        <v>0.36673479031730133</v>
      </c>
      <c r="AF56" s="74"/>
      <c r="AG56" s="229">
        <v>0.17139560268483905</v>
      </c>
      <c r="AH56" s="120">
        <f>AE56+AG56</f>
        <v>0.53813039300214038</v>
      </c>
      <c r="AI56" s="237">
        <v>8.6841459492298712E-2</v>
      </c>
      <c r="AJ56" s="83" t="s">
        <v>257</v>
      </c>
      <c r="AK56" s="182">
        <f>AVERAGE(AA55:AA56)</f>
        <v>11.311677772861966</v>
      </c>
      <c r="AL56" s="184">
        <f>AVERAGE(AB55:AB56)</f>
        <v>1.8742641395632025</v>
      </c>
      <c r="AM56" s="184">
        <f>AVERAGE(AD55:AD56)</f>
        <v>13.185941912425168</v>
      </c>
      <c r="AN56" s="187">
        <f>AVERAGE(AE55:AE56)</f>
        <v>0.43588668735726399</v>
      </c>
      <c r="AO56" s="187"/>
      <c r="AP56" s="187">
        <f>AVERAGE(AG55:AG56)</f>
        <v>0.16546288945129259</v>
      </c>
      <c r="AQ56" s="187">
        <f>AVERAGE(AH55:AH56)</f>
        <v>0.60134957680855661</v>
      </c>
      <c r="AR56" s="334">
        <f>AVERAGE(AI55:AI56)</f>
        <v>0.12489187525971369</v>
      </c>
      <c r="AS56" s="334" t="s">
        <v>257</v>
      </c>
      <c r="AT56" s="183">
        <v>21.8</v>
      </c>
      <c r="AU56" s="183">
        <v>23.9</v>
      </c>
      <c r="AV56" s="74">
        <v>193</v>
      </c>
      <c r="AW56" s="74" t="s">
        <v>221</v>
      </c>
      <c r="AX56" s="195">
        <v>3.9133432244725799</v>
      </c>
      <c r="AY56" s="182">
        <f>AVERAGE(AT55:AT56)</f>
        <v>21.5</v>
      </c>
      <c r="AZ56" s="182">
        <f>AVERAGE(AU55:AU56)</f>
        <v>23.5</v>
      </c>
      <c r="BA56" s="182">
        <f>AVERAGE(AV55:AV56)</f>
        <v>189.5</v>
      </c>
      <c r="BB56" s="184">
        <f>AVERAGE(AX55:AX56)</f>
        <v>3.9007337341684698</v>
      </c>
      <c r="BC56" s="60" t="s">
        <v>858</v>
      </c>
      <c r="BD56" s="188" t="s">
        <v>224</v>
      </c>
      <c r="BE56" s="60" t="s">
        <v>859</v>
      </c>
      <c r="BF56" s="60" t="s">
        <v>224</v>
      </c>
      <c r="BG56" s="60" t="s">
        <v>224</v>
      </c>
      <c r="BH56" s="60" t="s">
        <v>224</v>
      </c>
      <c r="BI56" s="60" t="s">
        <v>224</v>
      </c>
      <c r="BJ56" s="60" t="s">
        <v>860</v>
      </c>
      <c r="BK56" s="60" t="s">
        <v>544</v>
      </c>
      <c r="BL56" s="60" t="s">
        <v>441</v>
      </c>
      <c r="BM56" s="60" t="s">
        <v>224</v>
      </c>
      <c r="BN56" s="60" t="s">
        <v>224</v>
      </c>
      <c r="BO56" s="60" t="s">
        <v>252</v>
      </c>
      <c r="BP56" s="60" t="s">
        <v>224</v>
      </c>
      <c r="BQ56" s="60" t="s">
        <v>861</v>
      </c>
      <c r="BR56" s="60" t="s">
        <v>224</v>
      </c>
      <c r="BS56" s="60" t="s">
        <v>656</v>
      </c>
      <c r="BT56" s="60" t="s">
        <v>224</v>
      </c>
      <c r="BU56" s="60" t="s">
        <v>224</v>
      </c>
      <c r="BV56" s="60" t="s">
        <v>224</v>
      </c>
      <c r="BW56" s="60" t="s">
        <v>224</v>
      </c>
      <c r="BX56" s="60" t="s">
        <v>224</v>
      </c>
      <c r="BY56" s="60" t="s">
        <v>224</v>
      </c>
      <c r="BZ56" s="60" t="s">
        <v>224</v>
      </c>
      <c r="CA56" s="60" t="s">
        <v>224</v>
      </c>
      <c r="CB56" s="60" t="s">
        <v>417</v>
      </c>
      <c r="CC56" s="60" t="s">
        <v>234</v>
      </c>
      <c r="CD56" s="60" t="s">
        <v>547</v>
      </c>
      <c r="CE56" s="60" t="s">
        <v>224</v>
      </c>
      <c r="CF56" s="60" t="s">
        <v>224</v>
      </c>
      <c r="CG56" s="60" t="s">
        <v>224</v>
      </c>
      <c r="CH56" s="60" t="s">
        <v>224</v>
      </c>
      <c r="CI56" s="60" t="s">
        <v>473</v>
      </c>
      <c r="CJ56" s="60" t="s">
        <v>237</v>
      </c>
      <c r="CK56" s="60" t="s">
        <v>238</v>
      </c>
      <c r="CL56" s="60" t="s">
        <v>239</v>
      </c>
      <c r="CM56" s="60" t="s">
        <v>224</v>
      </c>
      <c r="CN56" s="60" t="s">
        <v>374</v>
      </c>
    </row>
    <row r="57" spans="1:92" x14ac:dyDescent="0.25">
      <c r="I57" s="144" t="s">
        <v>862</v>
      </c>
    </row>
  </sheetData>
  <mergeCells count="9">
    <mergeCell ref="AV2:AY2"/>
    <mergeCell ref="AN5:AO5"/>
    <mergeCell ref="AR5:AS5"/>
    <mergeCell ref="AB6:AC6"/>
    <mergeCell ref="AE6:AF6"/>
    <mergeCell ref="AI6:AJ6"/>
    <mergeCell ref="AN6:AO6"/>
    <mergeCell ref="AR6:AS6"/>
    <mergeCell ref="AV6:AW6"/>
  </mergeCell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8753-82B9-4EBD-B023-53EC0C3753CF}">
  <sheetPr>
    <tabColor theme="8" tint="0.39997558519241921"/>
  </sheetPr>
  <dimension ref="A1:DU90"/>
  <sheetViews>
    <sheetView tabSelected="1" zoomScale="90" zoomScaleNormal="90" workbookViewId="0">
      <pane xSplit="15" ySplit="7" topLeftCell="AG8" activePane="bottomRight" state="frozen"/>
      <selection pane="topRight" activeCell="P1" sqref="P1"/>
      <selection pane="bottomLeft" activeCell="A8" sqref="A8"/>
      <selection pane="bottomRight" activeCell="P44" sqref="P44"/>
    </sheetView>
  </sheetViews>
  <sheetFormatPr defaultRowHeight="15" x14ac:dyDescent="0.25"/>
  <cols>
    <col min="1" max="1" width="4.83203125" style="2" customWidth="1"/>
    <col min="2" max="2" width="13" style="2" customWidth="1"/>
    <col min="3" max="3" width="14.83203125" style="2" customWidth="1"/>
    <col min="4" max="4" width="2.6640625" style="2" customWidth="1"/>
    <col min="5" max="5" width="11.33203125" style="2" customWidth="1"/>
    <col min="6" max="6" width="4" style="2" customWidth="1"/>
    <col min="7" max="7" width="13.6640625" style="2" customWidth="1"/>
    <col min="8" max="8" width="64.33203125" style="2" customWidth="1"/>
    <col min="9" max="9" width="14.1640625" style="2" customWidth="1"/>
    <col min="10" max="11" width="8.33203125" style="2" customWidth="1"/>
    <col min="12" max="12" width="8.33203125" style="3" customWidth="1"/>
    <col min="13" max="13" width="5.83203125" style="2" customWidth="1"/>
    <col min="14" max="14" width="12.5" style="2" customWidth="1"/>
    <col min="15" max="15" width="6.83203125" style="359" customWidth="1"/>
    <col min="16" max="19" width="12.5" style="2" customWidth="1"/>
    <col min="20" max="20" width="1" style="2" customWidth="1"/>
    <col min="21" max="23" width="12.5" style="2" customWidth="1"/>
    <col min="24" max="32" width="12.5" style="4" customWidth="1"/>
    <col min="33" max="33" width="4.33203125" style="4" customWidth="1"/>
    <col min="34" max="35" width="12.5" style="4" customWidth="1"/>
    <col min="36" max="36" width="4.33203125" style="4" customWidth="1"/>
    <col min="37" max="37" width="12.5" style="4" customWidth="1"/>
    <col min="38" max="38" width="4.33203125" style="4" customWidth="1"/>
    <col min="39" max="40" width="12.5" style="4" customWidth="1"/>
    <col min="41" max="41" width="4.33203125" style="6" customWidth="1"/>
    <col min="42" max="49" width="12.5" style="4" customWidth="1"/>
    <col min="50" max="50" width="4.33203125" style="4" customWidth="1"/>
    <col min="51" max="51" width="12.5" style="4" customWidth="1"/>
    <col min="52" max="52" width="4.33203125" style="4" customWidth="1"/>
    <col min="53" max="53" width="12.5" style="4" customWidth="1"/>
    <col min="54" max="54" width="4.33203125" style="4" customWidth="1"/>
    <col min="55" max="59" width="12.5" style="4" customWidth="1"/>
    <col min="60" max="61" width="12.5" style="2" customWidth="1"/>
    <col min="62" max="63" width="24.1640625" style="2" customWidth="1"/>
    <col min="64" max="125" width="12.5" style="2" customWidth="1"/>
    <col min="126" max="16384" width="9.33203125" style="2"/>
  </cols>
  <sheetData>
    <row r="1" spans="1:125" x14ac:dyDescent="0.25">
      <c r="A1" s="1" t="s">
        <v>0</v>
      </c>
      <c r="AE1" s="350" t="s">
        <v>1</v>
      </c>
      <c r="AF1" s="351"/>
      <c r="AG1" s="351"/>
      <c r="AH1" s="351"/>
      <c r="AI1" s="351"/>
      <c r="AJ1" s="351"/>
      <c r="AK1" s="351"/>
      <c r="AL1" s="351"/>
      <c r="AM1" s="351"/>
      <c r="AN1" s="352"/>
      <c r="AO1" s="337"/>
    </row>
    <row r="2" spans="1:125" x14ac:dyDescent="0.25">
      <c r="A2" s="1" t="s">
        <v>2</v>
      </c>
      <c r="BA2" s="353" t="s">
        <v>3</v>
      </c>
      <c r="BB2" s="353"/>
      <c r="BC2" s="353"/>
      <c r="BD2" s="354"/>
    </row>
    <row r="3" spans="1:125" x14ac:dyDescent="0.25">
      <c r="H3" s="41" t="s">
        <v>4</v>
      </c>
      <c r="P3" s="8">
        <v>11452900</v>
      </c>
      <c r="Q3" s="8">
        <v>11452800</v>
      </c>
      <c r="R3" s="9">
        <v>11452901</v>
      </c>
      <c r="S3" s="10">
        <v>11452900</v>
      </c>
      <c r="T3" s="11"/>
      <c r="U3" s="12">
        <v>11452901</v>
      </c>
      <c r="V3" s="9">
        <v>11452900</v>
      </c>
      <c r="W3" s="9">
        <v>11452800</v>
      </c>
      <c r="X3" s="14" t="s">
        <v>5</v>
      </c>
      <c r="Y3" s="14"/>
      <c r="Z3" s="14" t="s">
        <v>5</v>
      </c>
      <c r="AA3" s="14"/>
      <c r="AB3" s="14"/>
      <c r="AC3" s="14"/>
      <c r="AD3" s="14"/>
      <c r="AE3" s="14" t="s">
        <v>5</v>
      </c>
      <c r="AF3" s="14" t="s">
        <v>5</v>
      </c>
      <c r="AG3" s="14"/>
      <c r="AH3" s="14"/>
      <c r="AI3" s="14" t="s">
        <v>5</v>
      </c>
      <c r="AJ3" s="14"/>
      <c r="AK3" s="14" t="s">
        <v>5</v>
      </c>
      <c r="AL3" s="14"/>
      <c r="AM3" s="14"/>
      <c r="AN3" s="14" t="s">
        <v>5</v>
      </c>
      <c r="AO3" s="15"/>
      <c r="AP3" s="14"/>
      <c r="AQ3" s="14"/>
      <c r="AR3" s="14"/>
      <c r="AS3" s="14"/>
      <c r="AT3" s="14"/>
      <c r="AU3" s="14"/>
      <c r="AV3" s="14"/>
      <c r="AW3" s="14" t="s">
        <v>5</v>
      </c>
      <c r="AX3" s="14"/>
      <c r="AY3" s="14" t="s">
        <v>5</v>
      </c>
      <c r="AZ3" s="14"/>
      <c r="BA3" s="14" t="s">
        <v>5</v>
      </c>
      <c r="BB3" s="16"/>
      <c r="BC3" s="17"/>
      <c r="BD3" s="14"/>
      <c r="BE3" s="14"/>
      <c r="BF3" s="14"/>
      <c r="BG3" s="14"/>
    </row>
    <row r="4" spans="1:125" x14ac:dyDescent="0.25">
      <c r="L4" s="2"/>
      <c r="X4" s="2"/>
      <c r="Y4" s="2"/>
      <c r="Z4" s="2"/>
      <c r="AA4" s="2"/>
      <c r="AB4" s="2"/>
      <c r="AC4" s="2"/>
      <c r="AD4" s="2"/>
      <c r="AE4" s="336" t="s">
        <v>6</v>
      </c>
      <c r="AF4" s="336" t="s">
        <v>7</v>
      </c>
      <c r="AI4" s="336" t="s">
        <v>7</v>
      </c>
      <c r="AK4" s="336" t="s">
        <v>8</v>
      </c>
      <c r="AN4" s="336" t="s">
        <v>9</v>
      </c>
      <c r="AO4" s="337"/>
      <c r="AP4" s="2"/>
      <c r="AQ4" s="2"/>
      <c r="AR4" s="2"/>
      <c r="AS4" s="2"/>
      <c r="AT4" s="2"/>
      <c r="AU4" s="2"/>
      <c r="AV4" s="2"/>
      <c r="AW4" s="2"/>
      <c r="AX4" s="2"/>
      <c r="AY4" s="2"/>
      <c r="AZ4" s="2"/>
      <c r="BA4" s="2"/>
      <c r="BB4" s="2"/>
      <c r="BC4" s="338"/>
      <c r="BD4" s="2"/>
      <c r="BE4" s="2"/>
      <c r="BF4" s="2"/>
      <c r="BG4" s="2"/>
    </row>
    <row r="5" spans="1:125" s="23" customFormat="1" ht="270" x14ac:dyDescent="0.25">
      <c r="A5" s="23" t="s">
        <v>10</v>
      </c>
      <c r="B5" s="23" t="s">
        <v>11</v>
      </c>
      <c r="C5" s="23" t="s">
        <v>12</v>
      </c>
      <c r="D5" s="23" t="s">
        <v>13</v>
      </c>
      <c r="E5" s="23" t="s">
        <v>14</v>
      </c>
      <c r="F5" s="23" t="s">
        <v>15</v>
      </c>
      <c r="G5" s="23" t="s">
        <v>16</v>
      </c>
      <c r="H5" s="23" t="s">
        <v>17</v>
      </c>
      <c r="I5" s="23" t="s">
        <v>18</v>
      </c>
      <c r="J5" s="23" t="s">
        <v>19</v>
      </c>
      <c r="K5" s="24" t="s">
        <v>20</v>
      </c>
      <c r="L5" s="242" t="s">
        <v>21</v>
      </c>
      <c r="M5" s="23" t="s">
        <v>22</v>
      </c>
      <c r="N5" s="315" t="s">
        <v>23</v>
      </c>
      <c r="O5" s="360"/>
      <c r="P5" s="27" t="s">
        <v>24</v>
      </c>
      <c r="Q5" s="27" t="s">
        <v>24</v>
      </c>
      <c r="R5" s="28" t="s">
        <v>24</v>
      </c>
      <c r="S5" s="29"/>
      <c r="T5" s="30"/>
      <c r="U5" s="31"/>
      <c r="V5" s="32"/>
      <c r="W5" s="32"/>
      <c r="X5" s="34" t="s">
        <v>25</v>
      </c>
      <c r="Y5" s="35" t="s">
        <v>26</v>
      </c>
      <c r="Z5" s="36" t="s">
        <v>27</v>
      </c>
      <c r="AA5" s="34"/>
      <c r="AB5" s="34"/>
      <c r="AC5" s="37" t="s">
        <v>26</v>
      </c>
      <c r="AD5" s="37" t="s">
        <v>26</v>
      </c>
      <c r="AE5" s="34" t="s">
        <v>28</v>
      </c>
      <c r="AF5" s="34" t="s">
        <v>29</v>
      </c>
      <c r="AG5" s="34"/>
      <c r="AH5" s="34"/>
      <c r="AI5" s="34" t="s">
        <v>30</v>
      </c>
      <c r="AJ5" s="34"/>
      <c r="AK5" s="34" t="s">
        <v>31</v>
      </c>
      <c r="AL5" s="34"/>
      <c r="AM5" s="34"/>
      <c r="AN5" s="34" t="s">
        <v>32</v>
      </c>
      <c r="AO5" s="34"/>
      <c r="AP5" s="33" t="s">
        <v>26</v>
      </c>
      <c r="AQ5" s="33" t="s">
        <v>26</v>
      </c>
      <c r="AR5" s="33" t="s">
        <v>26</v>
      </c>
      <c r="AS5" s="33" t="s">
        <v>26</v>
      </c>
      <c r="AT5" s="33" t="s">
        <v>26</v>
      </c>
      <c r="AU5" s="33" t="s">
        <v>26</v>
      </c>
      <c r="AV5" s="33" t="s">
        <v>26</v>
      </c>
      <c r="AW5" s="34" t="s">
        <v>33</v>
      </c>
      <c r="AX5" s="34"/>
      <c r="AY5" s="34" t="s">
        <v>34</v>
      </c>
      <c r="AZ5" s="34"/>
      <c r="BA5" s="34" t="s">
        <v>35</v>
      </c>
      <c r="BB5" s="34"/>
      <c r="BC5" s="34"/>
      <c r="BD5" s="33" t="s">
        <v>26</v>
      </c>
      <c r="BE5" s="33" t="s">
        <v>26</v>
      </c>
      <c r="BF5" s="33" t="s">
        <v>26</v>
      </c>
      <c r="BG5" s="33" t="s">
        <v>26</v>
      </c>
      <c r="BH5" s="38" t="s">
        <v>36</v>
      </c>
      <c r="BI5" s="38" t="s">
        <v>37</v>
      </c>
      <c r="BJ5" s="23" t="s">
        <v>38</v>
      </c>
      <c r="BK5" s="23" t="s">
        <v>39</v>
      </c>
      <c r="BL5" s="23" t="s">
        <v>40</v>
      </c>
      <c r="BM5" s="23" t="s">
        <v>41</v>
      </c>
      <c r="BN5" s="23" t="s">
        <v>42</v>
      </c>
      <c r="BO5" s="23" t="s">
        <v>43</v>
      </c>
      <c r="BP5" s="23" t="s">
        <v>44</v>
      </c>
      <c r="BQ5" s="23" t="s">
        <v>45</v>
      </c>
      <c r="BR5" s="23" t="s">
        <v>46</v>
      </c>
      <c r="BS5" s="23" t="s">
        <v>47</v>
      </c>
      <c r="BT5" s="23" t="s">
        <v>48</v>
      </c>
      <c r="BU5" s="23" t="s">
        <v>24</v>
      </c>
      <c r="BV5" s="23" t="s">
        <v>49</v>
      </c>
      <c r="BW5" s="23" t="s">
        <v>50</v>
      </c>
      <c r="BX5" s="23" t="s">
        <v>51</v>
      </c>
      <c r="BY5" s="23" t="s">
        <v>52</v>
      </c>
      <c r="BZ5" s="23" t="s">
        <v>53</v>
      </c>
      <c r="CA5" s="23" t="s">
        <v>54</v>
      </c>
      <c r="CB5" s="23" t="s">
        <v>55</v>
      </c>
      <c r="CC5" s="23" t="s">
        <v>56</v>
      </c>
      <c r="CD5" s="23" t="s">
        <v>57</v>
      </c>
      <c r="CE5" s="23" t="s">
        <v>58</v>
      </c>
      <c r="CF5" s="23" t="s">
        <v>59</v>
      </c>
      <c r="CG5" s="23" t="s">
        <v>60</v>
      </c>
      <c r="CH5" s="23" t="s">
        <v>61</v>
      </c>
      <c r="CI5" s="23" t="s">
        <v>62</v>
      </c>
      <c r="CJ5" s="23" t="s">
        <v>63</v>
      </c>
      <c r="CK5" s="23" t="s">
        <v>64</v>
      </c>
      <c r="CL5" s="23" t="s">
        <v>65</v>
      </c>
      <c r="CM5" s="23" t="s">
        <v>66</v>
      </c>
      <c r="CN5" s="23" t="s">
        <v>67</v>
      </c>
      <c r="CO5" s="23" t="s">
        <v>68</v>
      </c>
      <c r="CP5" s="23" t="s">
        <v>69</v>
      </c>
      <c r="CQ5" s="23" t="s">
        <v>70</v>
      </c>
      <c r="CR5" s="23" t="s">
        <v>71</v>
      </c>
      <c r="CS5" s="23" t="s">
        <v>72</v>
      </c>
      <c r="CT5" s="23" t="s">
        <v>73</v>
      </c>
      <c r="CU5" s="23" t="s">
        <v>74</v>
      </c>
      <c r="CV5" s="23" t="s">
        <v>75</v>
      </c>
      <c r="CW5" s="23" t="s">
        <v>76</v>
      </c>
      <c r="CX5" s="23" t="s">
        <v>77</v>
      </c>
      <c r="CY5" s="23" t="s">
        <v>78</v>
      </c>
      <c r="CZ5" s="23" t="s">
        <v>79</v>
      </c>
      <c r="DA5" s="23" t="s">
        <v>80</v>
      </c>
      <c r="DB5" s="23" t="s">
        <v>81</v>
      </c>
      <c r="DC5" s="23" t="s">
        <v>82</v>
      </c>
      <c r="DD5" s="23" t="s">
        <v>83</v>
      </c>
      <c r="DE5" s="23" t="s">
        <v>84</v>
      </c>
      <c r="DF5" s="23" t="s">
        <v>85</v>
      </c>
      <c r="DG5" s="23" t="s">
        <v>86</v>
      </c>
      <c r="DH5" s="23" t="s">
        <v>87</v>
      </c>
      <c r="DI5" s="23" t="s">
        <v>88</v>
      </c>
      <c r="DJ5" s="23" t="s">
        <v>89</v>
      </c>
      <c r="DK5" s="23" t="s">
        <v>90</v>
      </c>
      <c r="DL5" s="23" t="s">
        <v>91</v>
      </c>
      <c r="DM5" s="23" t="s">
        <v>92</v>
      </c>
      <c r="DN5" s="23" t="s">
        <v>93</v>
      </c>
      <c r="DO5" s="23" t="s">
        <v>94</v>
      </c>
      <c r="DP5" s="23" t="s">
        <v>95</v>
      </c>
      <c r="DQ5" s="23" t="s">
        <v>96</v>
      </c>
      <c r="DR5" s="23" t="s">
        <v>97</v>
      </c>
      <c r="DS5" s="23" t="s">
        <v>98</v>
      </c>
      <c r="DT5" s="23" t="s">
        <v>99</v>
      </c>
      <c r="DU5" s="23" t="s">
        <v>100</v>
      </c>
    </row>
    <row r="6" spans="1:125" x14ac:dyDescent="0.25">
      <c r="K6" s="39"/>
      <c r="L6" s="243"/>
      <c r="N6" s="316"/>
      <c r="O6" s="361"/>
      <c r="P6" s="8" t="s">
        <v>101</v>
      </c>
      <c r="Q6" s="42" t="s">
        <v>101</v>
      </c>
      <c r="R6" s="9" t="s">
        <v>101</v>
      </c>
      <c r="S6" s="10" t="s">
        <v>102</v>
      </c>
      <c r="T6" s="11"/>
      <c r="U6" s="12" t="s">
        <v>102</v>
      </c>
      <c r="V6" s="8" t="s">
        <v>101</v>
      </c>
      <c r="W6" s="8" t="s">
        <v>101</v>
      </c>
      <c r="X6" s="43" t="s">
        <v>103</v>
      </c>
      <c r="Y6" s="13" t="s">
        <v>104</v>
      </c>
      <c r="Z6" s="44" t="s">
        <v>105</v>
      </c>
      <c r="AA6" s="46" t="s">
        <v>104</v>
      </c>
      <c r="AB6" s="45" t="s">
        <v>104</v>
      </c>
      <c r="AC6" s="13" t="s">
        <v>104</v>
      </c>
      <c r="AD6" s="13" t="s">
        <v>104</v>
      </c>
      <c r="AE6" s="43" t="s">
        <v>106</v>
      </c>
      <c r="AF6" s="323" t="s">
        <v>107</v>
      </c>
      <c r="AG6" s="324"/>
      <c r="AH6" s="47"/>
      <c r="AI6" s="323" t="s">
        <v>108</v>
      </c>
      <c r="AJ6" s="324"/>
      <c r="AK6" s="323" t="s">
        <v>109</v>
      </c>
      <c r="AL6" s="324"/>
      <c r="AM6" s="46"/>
      <c r="AN6" s="323" t="s">
        <v>110</v>
      </c>
      <c r="AO6" s="324"/>
      <c r="AP6" s="13" t="s">
        <v>111</v>
      </c>
      <c r="AQ6" s="13" t="s">
        <v>111</v>
      </c>
      <c r="AR6" s="13" t="s">
        <v>111</v>
      </c>
      <c r="AS6" s="13" t="s">
        <v>111</v>
      </c>
      <c r="AT6" s="13" t="s">
        <v>111</v>
      </c>
      <c r="AU6" s="13" t="s">
        <v>111</v>
      </c>
      <c r="AV6" s="13" t="s">
        <v>111</v>
      </c>
      <c r="AW6" s="323" t="s">
        <v>112</v>
      </c>
      <c r="AX6" s="324"/>
      <c r="AY6" s="323" t="s">
        <v>113</v>
      </c>
      <c r="AZ6" s="324"/>
      <c r="BA6" s="323" t="s">
        <v>114</v>
      </c>
      <c r="BB6" s="324"/>
      <c r="BC6" s="45" t="s">
        <v>104</v>
      </c>
      <c r="BD6" s="13" t="s">
        <v>104</v>
      </c>
      <c r="BE6" s="13" t="s">
        <v>104</v>
      </c>
      <c r="BF6" s="13" t="s">
        <v>115</v>
      </c>
      <c r="BG6" s="13" t="s">
        <v>104</v>
      </c>
      <c r="BH6" s="48" t="s">
        <v>116</v>
      </c>
      <c r="BI6" s="48" t="s">
        <v>117</v>
      </c>
      <c r="BL6" s="2" t="s">
        <v>118</v>
      </c>
      <c r="BM6" s="2" t="s">
        <v>119</v>
      </c>
      <c r="BN6" s="2" t="s">
        <v>120</v>
      </c>
      <c r="BO6" s="2" t="s">
        <v>121</v>
      </c>
      <c r="BP6" s="2" t="s">
        <v>122</v>
      </c>
      <c r="BQ6" s="2" t="s">
        <v>123</v>
      </c>
      <c r="BR6" s="2" t="s">
        <v>124</v>
      </c>
      <c r="BS6" s="2" t="s">
        <v>125</v>
      </c>
      <c r="BT6" s="2" t="s">
        <v>126</v>
      </c>
      <c r="BU6" s="2" t="s">
        <v>127</v>
      </c>
      <c r="BV6" s="2" t="s">
        <v>128</v>
      </c>
      <c r="BW6" s="2" t="s">
        <v>129</v>
      </c>
      <c r="BX6" s="2" t="s">
        <v>130</v>
      </c>
      <c r="BY6" s="2" t="s">
        <v>131</v>
      </c>
      <c r="BZ6" s="2" t="s">
        <v>132</v>
      </c>
      <c r="CA6" s="2" t="s">
        <v>133</v>
      </c>
      <c r="CB6" s="2" t="s">
        <v>134</v>
      </c>
      <c r="CC6" s="2" t="s">
        <v>135</v>
      </c>
      <c r="CD6" s="2" t="s">
        <v>136</v>
      </c>
      <c r="CE6" s="2" t="s">
        <v>137</v>
      </c>
      <c r="CF6" s="2" t="s">
        <v>138</v>
      </c>
      <c r="CG6" s="2" t="s">
        <v>139</v>
      </c>
      <c r="CH6" s="2" t="s">
        <v>140</v>
      </c>
      <c r="CI6" s="2" t="s">
        <v>141</v>
      </c>
      <c r="CJ6" s="2" t="s">
        <v>142</v>
      </c>
      <c r="CK6" s="2" t="s">
        <v>143</v>
      </c>
      <c r="CL6" s="2" t="s">
        <v>144</v>
      </c>
      <c r="CM6" s="2" t="s">
        <v>145</v>
      </c>
      <c r="CN6" s="2" t="s">
        <v>146</v>
      </c>
      <c r="CO6" s="2" t="s">
        <v>147</v>
      </c>
      <c r="CP6" s="2" t="s">
        <v>148</v>
      </c>
      <c r="CQ6" s="2" t="s">
        <v>149</v>
      </c>
      <c r="CR6" s="2" t="s">
        <v>150</v>
      </c>
      <c r="CS6" s="2" t="s">
        <v>151</v>
      </c>
      <c r="CT6" s="2" t="s">
        <v>152</v>
      </c>
      <c r="CU6" s="2" t="s">
        <v>153</v>
      </c>
      <c r="CV6" s="2" t="s">
        <v>154</v>
      </c>
      <c r="CW6" s="2" t="s">
        <v>155</v>
      </c>
      <c r="CX6" s="2" t="s">
        <v>156</v>
      </c>
      <c r="CY6" s="2" t="s">
        <v>157</v>
      </c>
      <c r="CZ6" s="2" t="s">
        <v>158</v>
      </c>
      <c r="DA6" s="2" t="s">
        <v>159</v>
      </c>
      <c r="DB6" s="2" t="s">
        <v>160</v>
      </c>
      <c r="DC6" s="2" t="s">
        <v>161</v>
      </c>
      <c r="DD6" s="2" t="s">
        <v>162</v>
      </c>
      <c r="DE6" s="2" t="s">
        <v>163</v>
      </c>
      <c r="DF6" s="2" t="s">
        <v>164</v>
      </c>
      <c r="DG6" s="2" t="s">
        <v>165</v>
      </c>
      <c r="DH6" s="2" t="s">
        <v>166</v>
      </c>
      <c r="DI6" s="2" t="s">
        <v>167</v>
      </c>
      <c r="DJ6" s="2" t="s">
        <v>168</v>
      </c>
      <c r="DK6" s="2" t="s">
        <v>169</v>
      </c>
      <c r="DL6" s="2" t="s">
        <v>170</v>
      </c>
      <c r="DM6" s="2" t="s">
        <v>171</v>
      </c>
      <c r="DN6" s="2" t="s">
        <v>172</v>
      </c>
      <c r="DO6" s="2" t="s">
        <v>173</v>
      </c>
      <c r="DP6" s="2" t="s">
        <v>174</v>
      </c>
      <c r="DQ6" s="2" t="s">
        <v>175</v>
      </c>
      <c r="DR6" s="2" t="s">
        <v>176</v>
      </c>
      <c r="DS6" s="2" t="s">
        <v>177</v>
      </c>
      <c r="DT6" s="2" t="s">
        <v>178</v>
      </c>
      <c r="DU6" s="2" t="s">
        <v>179</v>
      </c>
    </row>
    <row r="7" spans="1:125" ht="39.950000000000003" customHeight="1" x14ac:dyDescent="0.25">
      <c r="K7" s="39"/>
      <c r="L7" s="244"/>
      <c r="N7" s="317"/>
      <c r="O7" s="314" t="s">
        <v>864</v>
      </c>
      <c r="P7" s="50" t="s">
        <v>180</v>
      </c>
      <c r="Q7" s="51" t="s">
        <v>181</v>
      </c>
      <c r="R7" s="52" t="s">
        <v>182</v>
      </c>
      <c r="S7" s="53" t="s">
        <v>183</v>
      </c>
      <c r="T7" s="30"/>
      <c r="U7" s="55" t="s">
        <v>184</v>
      </c>
      <c r="V7" s="50" t="s">
        <v>185</v>
      </c>
      <c r="W7" s="50" t="s">
        <v>569</v>
      </c>
      <c r="X7" s="43" t="s">
        <v>187</v>
      </c>
      <c r="Y7" s="33" t="s">
        <v>188</v>
      </c>
      <c r="Z7" s="44" t="s">
        <v>189</v>
      </c>
      <c r="AA7" s="57" t="s">
        <v>190</v>
      </c>
      <c r="AB7" s="58" t="s">
        <v>191</v>
      </c>
      <c r="AC7" s="33" t="s">
        <v>190</v>
      </c>
      <c r="AD7" s="33" t="s">
        <v>191</v>
      </c>
      <c r="AE7" s="46" t="s">
        <v>192</v>
      </c>
      <c r="AF7" s="43" t="s">
        <v>193</v>
      </c>
      <c r="AG7" s="43" t="s">
        <v>194</v>
      </c>
      <c r="AH7" s="43" t="s">
        <v>195</v>
      </c>
      <c r="AI7" s="59" t="s">
        <v>196</v>
      </c>
      <c r="AJ7" s="59" t="s">
        <v>194</v>
      </c>
      <c r="AK7" s="43" t="s">
        <v>197</v>
      </c>
      <c r="AL7" s="43" t="s">
        <v>194</v>
      </c>
      <c r="AM7" s="43" t="s">
        <v>198</v>
      </c>
      <c r="AN7" s="59" t="s">
        <v>199</v>
      </c>
      <c r="AO7" s="59" t="s">
        <v>194</v>
      </c>
      <c r="AP7" s="33" t="s">
        <v>192</v>
      </c>
      <c r="AQ7" s="33" t="s">
        <v>193</v>
      </c>
      <c r="AR7" s="33" t="s">
        <v>200</v>
      </c>
      <c r="AS7" s="33" t="s">
        <v>196</v>
      </c>
      <c r="AT7" s="33" t="s">
        <v>197</v>
      </c>
      <c r="AU7" s="33" t="s">
        <v>198</v>
      </c>
      <c r="AV7" s="33" t="s">
        <v>199</v>
      </c>
      <c r="AW7" s="46" t="s">
        <v>201</v>
      </c>
      <c r="AX7" s="45" t="s">
        <v>194</v>
      </c>
      <c r="AY7" s="43" t="s">
        <v>202</v>
      </c>
      <c r="AZ7" s="45" t="s">
        <v>194</v>
      </c>
      <c r="BA7" s="43" t="s">
        <v>203</v>
      </c>
      <c r="BB7" s="45" t="s">
        <v>194</v>
      </c>
      <c r="BC7" s="58" t="s">
        <v>204</v>
      </c>
      <c r="BD7" s="33" t="s">
        <v>205</v>
      </c>
      <c r="BE7" s="33" t="s">
        <v>206</v>
      </c>
      <c r="BF7" s="33" t="s">
        <v>207</v>
      </c>
      <c r="BG7" s="33" t="s">
        <v>204</v>
      </c>
      <c r="BH7" s="48"/>
      <c r="BI7" s="48"/>
    </row>
    <row r="8" spans="1:125" s="60" customFormat="1" x14ac:dyDescent="0.25">
      <c r="A8" s="60" t="s">
        <v>208</v>
      </c>
      <c r="B8" s="60" t="s">
        <v>209</v>
      </c>
      <c r="C8" s="60" t="s">
        <v>210</v>
      </c>
      <c r="D8" s="60" t="s">
        <v>211</v>
      </c>
      <c r="E8" s="60" t="s">
        <v>212</v>
      </c>
      <c r="F8" s="60" t="s">
        <v>213</v>
      </c>
      <c r="G8" s="60" t="s">
        <v>214</v>
      </c>
      <c r="H8" s="60" t="s">
        <v>215</v>
      </c>
      <c r="I8" s="286" t="s">
        <v>216</v>
      </c>
      <c r="J8" s="60" t="s">
        <v>217</v>
      </c>
      <c r="K8" s="248">
        <v>0.5625</v>
      </c>
      <c r="L8" s="245">
        <f>K8</f>
        <v>0.5625</v>
      </c>
      <c r="M8" s="60" t="s">
        <v>218</v>
      </c>
      <c r="N8" s="177" t="s">
        <v>219</v>
      </c>
      <c r="O8" s="240" t="s">
        <v>863</v>
      </c>
      <c r="P8" s="291">
        <v>476.24779999999998</v>
      </c>
      <c r="Q8" s="291">
        <v>0</v>
      </c>
      <c r="R8" s="306">
        <f>P8+Q8</f>
        <v>476.24779999999998</v>
      </c>
      <c r="S8" s="67">
        <f>P8</f>
        <v>476.24779999999998</v>
      </c>
      <c r="T8" s="68"/>
      <c r="U8" s="67">
        <f>R8</f>
        <v>476.24779999999998</v>
      </c>
      <c r="V8" s="291">
        <v>158.1437</v>
      </c>
      <c r="W8" s="291"/>
      <c r="X8" s="69">
        <v>172</v>
      </c>
      <c r="Y8" s="67">
        <f>X8</f>
        <v>172</v>
      </c>
      <c r="Z8" s="339">
        <v>100</v>
      </c>
      <c r="AA8" s="71">
        <f>X8*(Z8/100)</f>
        <v>172</v>
      </c>
      <c r="AB8" s="71">
        <f>X8-AA8</f>
        <v>0</v>
      </c>
      <c r="AC8" s="67">
        <f>AA8</f>
        <v>172</v>
      </c>
      <c r="AD8" s="72">
        <f>AB8</f>
        <v>0</v>
      </c>
      <c r="AE8" s="340">
        <v>32.5</v>
      </c>
      <c r="AF8" s="340">
        <v>8.7100000000000009</v>
      </c>
      <c r="AG8" s="74"/>
      <c r="AH8" s="74">
        <f t="shared" ref="AH8:AH41" si="0">AE8+AF8</f>
        <v>41.21</v>
      </c>
      <c r="AI8" s="341">
        <v>0.25</v>
      </c>
      <c r="AJ8" s="74" t="s">
        <v>220</v>
      </c>
      <c r="AK8" s="340">
        <v>7.0000000000000007E-2</v>
      </c>
      <c r="AL8" s="74"/>
      <c r="AM8" s="76">
        <f>AI8+AK8</f>
        <v>0.32</v>
      </c>
      <c r="AN8" s="340">
        <v>0.91</v>
      </c>
      <c r="AO8" s="340"/>
      <c r="AP8" s="67">
        <f>AE8</f>
        <v>32.5</v>
      </c>
      <c r="AQ8" s="77">
        <f>AF8</f>
        <v>8.7100000000000009</v>
      </c>
      <c r="AR8" s="67">
        <f t="shared" ref="AR8:AS11" si="1">AH8</f>
        <v>41.21</v>
      </c>
      <c r="AS8" s="77">
        <f t="shared" si="1"/>
        <v>0.25</v>
      </c>
      <c r="AT8" s="77">
        <f>AK8</f>
        <v>7.0000000000000007E-2</v>
      </c>
      <c r="AU8" s="77">
        <f t="shared" ref="AU8:AV11" si="2">AM8</f>
        <v>0.32</v>
      </c>
      <c r="AV8" s="77">
        <f t="shared" si="2"/>
        <v>0.91</v>
      </c>
      <c r="AW8" s="340">
        <v>40</v>
      </c>
      <c r="AX8" s="74"/>
      <c r="AY8" s="340">
        <v>22.3</v>
      </c>
      <c r="AZ8" s="74"/>
      <c r="BA8" s="342">
        <v>131</v>
      </c>
      <c r="BB8" s="74" t="s">
        <v>221</v>
      </c>
      <c r="BC8" s="79">
        <v>6.5762520240950204</v>
      </c>
      <c r="BD8" s="67">
        <f>AW8</f>
        <v>40</v>
      </c>
      <c r="BE8" s="67">
        <f>AY8</f>
        <v>22.3</v>
      </c>
      <c r="BF8" s="67">
        <f>BA8</f>
        <v>131</v>
      </c>
      <c r="BG8" s="77">
        <f>BC8</f>
        <v>6.5762520240950204</v>
      </c>
      <c r="BH8" s="60" t="s">
        <v>222</v>
      </c>
      <c r="BI8" s="60" t="s">
        <v>223</v>
      </c>
      <c r="BJ8" s="60" t="s">
        <v>219</v>
      </c>
      <c r="BK8" s="60" t="s">
        <v>224</v>
      </c>
      <c r="BL8" s="60" t="s">
        <v>224</v>
      </c>
      <c r="BM8" s="60" t="s">
        <v>225</v>
      </c>
      <c r="BN8" s="60" t="s">
        <v>224</v>
      </c>
      <c r="BO8" s="60" t="s">
        <v>226</v>
      </c>
      <c r="BP8" s="60" t="s">
        <v>224</v>
      </c>
      <c r="BQ8" s="60" t="s">
        <v>224</v>
      </c>
      <c r="BR8" s="60" t="s">
        <v>224</v>
      </c>
      <c r="BS8" s="60" t="s">
        <v>224</v>
      </c>
      <c r="BT8" s="60" t="s">
        <v>227</v>
      </c>
      <c r="BU8" s="60" t="s">
        <v>224</v>
      </c>
      <c r="BV8" s="60" t="s">
        <v>228</v>
      </c>
      <c r="BW8" s="60" t="s">
        <v>224</v>
      </c>
      <c r="BX8" s="60" t="s">
        <v>224</v>
      </c>
      <c r="BY8" s="60" t="s">
        <v>229</v>
      </c>
      <c r="BZ8" s="60" t="s">
        <v>230</v>
      </c>
      <c r="CA8" s="60" t="s">
        <v>231</v>
      </c>
      <c r="CB8" s="60" t="s">
        <v>224</v>
      </c>
      <c r="CC8" s="60" t="s">
        <v>224</v>
      </c>
      <c r="CD8" s="60" t="s">
        <v>224</v>
      </c>
      <c r="CE8" s="60" t="s">
        <v>224</v>
      </c>
      <c r="CF8" s="60" t="s">
        <v>224</v>
      </c>
      <c r="CG8" s="60" t="s">
        <v>224</v>
      </c>
      <c r="CH8" s="60" t="s">
        <v>224</v>
      </c>
      <c r="CI8" s="60" t="s">
        <v>224</v>
      </c>
      <c r="CJ8" s="60" t="s">
        <v>224</v>
      </c>
      <c r="CK8" s="60" t="s">
        <v>224</v>
      </c>
      <c r="CL8" s="60" t="s">
        <v>224</v>
      </c>
      <c r="CM8" s="60" t="s">
        <v>224</v>
      </c>
      <c r="CN8" s="60" t="s">
        <v>224</v>
      </c>
      <c r="CO8" s="60" t="s">
        <v>232</v>
      </c>
      <c r="CP8" s="60" t="s">
        <v>224</v>
      </c>
      <c r="CQ8" s="60" t="s">
        <v>224</v>
      </c>
      <c r="CR8" s="60" t="s">
        <v>224</v>
      </c>
      <c r="CS8" s="60" t="s">
        <v>224</v>
      </c>
      <c r="CT8" s="60" t="s">
        <v>224</v>
      </c>
      <c r="CU8" s="60" t="s">
        <v>224</v>
      </c>
      <c r="CV8" s="60" t="s">
        <v>224</v>
      </c>
      <c r="CW8" s="60" t="s">
        <v>224</v>
      </c>
      <c r="CX8" s="60" t="s">
        <v>233</v>
      </c>
      <c r="CY8" s="60" t="s">
        <v>224</v>
      </c>
      <c r="CZ8" s="60" t="s">
        <v>224</v>
      </c>
      <c r="DA8" s="60" t="s">
        <v>224</v>
      </c>
      <c r="DB8" s="60" t="s">
        <v>224</v>
      </c>
      <c r="DC8" s="60" t="s">
        <v>224</v>
      </c>
      <c r="DD8" s="60" t="s">
        <v>224</v>
      </c>
      <c r="DE8" s="60" t="s">
        <v>224</v>
      </c>
      <c r="DF8" s="60" t="s">
        <v>234</v>
      </c>
      <c r="DG8" s="60" t="s">
        <v>224</v>
      </c>
      <c r="DH8" s="60" t="s">
        <v>224</v>
      </c>
      <c r="DI8" s="60" t="s">
        <v>224</v>
      </c>
      <c r="DJ8" s="60" t="s">
        <v>224</v>
      </c>
      <c r="DK8" s="60" t="s">
        <v>224</v>
      </c>
      <c r="DL8" s="60" t="s">
        <v>235</v>
      </c>
      <c r="DM8" s="60" t="s">
        <v>236</v>
      </c>
      <c r="DN8" s="60" t="s">
        <v>237</v>
      </c>
      <c r="DO8" s="60" t="s">
        <v>238</v>
      </c>
      <c r="DP8" s="60" t="s">
        <v>239</v>
      </c>
      <c r="DQ8" s="60" t="s">
        <v>224</v>
      </c>
      <c r="DR8" s="60" t="s">
        <v>224</v>
      </c>
      <c r="DS8" s="60" t="s">
        <v>224</v>
      </c>
      <c r="DT8" s="60" t="s">
        <v>224</v>
      </c>
      <c r="DU8" s="60" t="s">
        <v>224</v>
      </c>
    </row>
    <row r="9" spans="1:125" s="60" customFormat="1" x14ac:dyDescent="0.25">
      <c r="A9" s="60" t="s">
        <v>208</v>
      </c>
      <c r="B9" s="60" t="s">
        <v>240</v>
      </c>
      <c r="C9" s="60" t="s">
        <v>210</v>
      </c>
      <c r="D9" s="60" t="s">
        <v>211</v>
      </c>
      <c r="E9" s="60" t="s">
        <v>212</v>
      </c>
      <c r="F9" s="60" t="s">
        <v>213</v>
      </c>
      <c r="G9" s="60" t="s">
        <v>214</v>
      </c>
      <c r="H9" s="60" t="s">
        <v>215</v>
      </c>
      <c r="I9" s="286" t="s">
        <v>241</v>
      </c>
      <c r="J9" s="60" t="s">
        <v>242</v>
      </c>
      <c r="K9" s="248">
        <v>0.45833333333333331</v>
      </c>
      <c r="L9" s="245">
        <f t="shared" ref="L9:L11" si="3">K9</f>
        <v>0.45833333333333331</v>
      </c>
      <c r="M9" s="60" t="s">
        <v>218</v>
      </c>
      <c r="N9" s="177" t="s">
        <v>243</v>
      </c>
      <c r="O9" s="240" t="s">
        <v>863</v>
      </c>
      <c r="P9" s="293">
        <v>56.146810000000002</v>
      </c>
      <c r="Q9" s="292">
        <v>1.5552919999999999</v>
      </c>
      <c r="R9" s="307">
        <f t="shared" ref="R9:R41" si="4">P9+Q9</f>
        <v>57.702102000000004</v>
      </c>
      <c r="S9" s="67">
        <f t="shared" ref="S9:S11" si="5">P9</f>
        <v>56.146810000000002</v>
      </c>
      <c r="T9" s="68"/>
      <c r="U9" s="67">
        <f t="shared" ref="U9:U11" si="6">R9</f>
        <v>57.702102000000004</v>
      </c>
      <c r="V9" s="293">
        <v>56.107500000000002</v>
      </c>
      <c r="W9" s="293"/>
      <c r="X9" s="69">
        <v>55</v>
      </c>
      <c r="Y9" s="67">
        <f>X9</f>
        <v>55</v>
      </c>
      <c r="Z9" s="339">
        <v>99</v>
      </c>
      <c r="AA9" s="81">
        <f t="shared" ref="AA9:AA41" si="7">X9*(Z9/100)</f>
        <v>54.45</v>
      </c>
      <c r="AB9" s="81">
        <f t="shared" ref="AB9:AB41" si="8">X9-AA9</f>
        <v>0.54999999999999716</v>
      </c>
      <c r="AC9" s="77">
        <f t="shared" ref="AC9:AD11" si="9">AA9</f>
        <v>54.45</v>
      </c>
      <c r="AD9" s="77">
        <f t="shared" si="9"/>
        <v>0.54999999999999716</v>
      </c>
      <c r="AE9" s="340">
        <v>12</v>
      </c>
      <c r="AF9" s="340">
        <v>6.32</v>
      </c>
      <c r="AG9" s="74"/>
      <c r="AH9" s="74">
        <f t="shared" si="0"/>
        <v>18.32</v>
      </c>
      <c r="AI9" s="237">
        <v>7.3530158812740401E-2</v>
      </c>
      <c r="AJ9" s="83" t="s">
        <v>244</v>
      </c>
      <c r="AK9" s="340">
        <v>7.0000000000000007E-2</v>
      </c>
      <c r="AL9" s="74"/>
      <c r="AM9" s="76">
        <f t="shared" ref="AM9:AM41" si="10">AI9+AK9</f>
        <v>0.14353015881274039</v>
      </c>
      <c r="AN9" s="340">
        <v>0.39</v>
      </c>
      <c r="AO9" s="340"/>
      <c r="AP9" s="72">
        <f>AE9</f>
        <v>12</v>
      </c>
      <c r="AQ9" s="77">
        <f t="shared" ref="AQ9:AQ11" si="11">AF9</f>
        <v>6.32</v>
      </c>
      <c r="AR9" s="67">
        <f t="shared" si="1"/>
        <v>18.32</v>
      </c>
      <c r="AS9" s="77">
        <f t="shared" si="1"/>
        <v>7.3530158812740401E-2</v>
      </c>
      <c r="AT9" s="77">
        <f t="shared" ref="AT9:AT11" si="12">AK9</f>
        <v>7.0000000000000007E-2</v>
      </c>
      <c r="AU9" s="77">
        <f t="shared" si="2"/>
        <v>0.14353015881274039</v>
      </c>
      <c r="AV9" s="77">
        <f t="shared" si="2"/>
        <v>0.39</v>
      </c>
      <c r="AW9" s="340">
        <v>39.799999999999997</v>
      </c>
      <c r="AX9" s="74"/>
      <c r="AY9" s="340">
        <v>27.1</v>
      </c>
      <c r="AZ9" s="74"/>
      <c r="BA9" s="342">
        <v>145</v>
      </c>
      <c r="BB9" s="74" t="s">
        <v>221</v>
      </c>
      <c r="BC9" s="79">
        <v>5.4252982796373104</v>
      </c>
      <c r="BD9" s="67">
        <f t="shared" ref="BD9:BD11" si="13">AW9</f>
        <v>39.799999999999997</v>
      </c>
      <c r="BE9" s="67">
        <f t="shared" ref="BE9:BE11" si="14">AY9</f>
        <v>27.1</v>
      </c>
      <c r="BF9" s="67">
        <f t="shared" ref="BF9:BF11" si="15">BA9</f>
        <v>145</v>
      </c>
      <c r="BG9" s="77">
        <f t="shared" ref="BG9:BG11" si="16">BC9</f>
        <v>5.4252982796373104</v>
      </c>
      <c r="BH9" s="60" t="s">
        <v>245</v>
      </c>
      <c r="BI9" s="60" t="s">
        <v>246</v>
      </c>
      <c r="BJ9" s="60" t="s">
        <v>243</v>
      </c>
      <c r="BK9" s="60" t="s">
        <v>224</v>
      </c>
      <c r="BL9" s="60" t="s">
        <v>224</v>
      </c>
      <c r="BM9" s="60" t="s">
        <v>225</v>
      </c>
      <c r="BN9" s="60" t="s">
        <v>224</v>
      </c>
      <c r="BO9" s="60" t="s">
        <v>247</v>
      </c>
      <c r="BP9" s="60" t="s">
        <v>224</v>
      </c>
      <c r="BQ9" s="60" t="s">
        <v>224</v>
      </c>
      <c r="BR9" s="60" t="s">
        <v>224</v>
      </c>
      <c r="BS9" s="60" t="s">
        <v>224</v>
      </c>
      <c r="BT9" s="60" t="s">
        <v>248</v>
      </c>
      <c r="BU9" s="60" t="s">
        <v>224</v>
      </c>
      <c r="BV9" s="60" t="s">
        <v>228</v>
      </c>
      <c r="BW9" s="60" t="s">
        <v>224</v>
      </c>
      <c r="BX9" s="60" t="s">
        <v>224</v>
      </c>
      <c r="BY9" s="60" t="s">
        <v>249</v>
      </c>
      <c r="BZ9" s="60" t="s">
        <v>250</v>
      </c>
      <c r="CA9" s="60" t="s">
        <v>251</v>
      </c>
      <c r="CB9" s="60" t="s">
        <v>224</v>
      </c>
      <c r="CC9" s="60" t="s">
        <v>224</v>
      </c>
      <c r="CD9" s="60" t="s">
        <v>224</v>
      </c>
      <c r="CE9" s="60" t="s">
        <v>224</v>
      </c>
      <c r="CF9" s="60" t="s">
        <v>224</v>
      </c>
      <c r="CG9" s="60" t="s">
        <v>224</v>
      </c>
      <c r="CH9" s="60" t="s">
        <v>224</v>
      </c>
      <c r="CI9" s="60" t="s">
        <v>224</v>
      </c>
      <c r="CJ9" s="60" t="s">
        <v>224</v>
      </c>
      <c r="CK9" s="60" t="s">
        <v>224</v>
      </c>
      <c r="CL9" s="60" t="s">
        <v>224</v>
      </c>
      <c r="CM9" s="60" t="s">
        <v>224</v>
      </c>
      <c r="CN9" s="60" t="s">
        <v>224</v>
      </c>
      <c r="CO9" s="60" t="s">
        <v>224</v>
      </c>
      <c r="CP9" s="60" t="s">
        <v>224</v>
      </c>
      <c r="CQ9" s="60" t="s">
        <v>224</v>
      </c>
      <c r="CR9" s="60" t="s">
        <v>224</v>
      </c>
      <c r="CS9" s="60" t="s">
        <v>224</v>
      </c>
      <c r="CT9" s="60" t="s">
        <v>224</v>
      </c>
      <c r="CU9" s="60" t="s">
        <v>224</v>
      </c>
      <c r="CV9" s="60" t="s">
        <v>224</v>
      </c>
      <c r="CW9" s="60" t="s">
        <v>224</v>
      </c>
      <c r="CX9" s="60" t="s">
        <v>233</v>
      </c>
      <c r="CY9" s="60" t="s">
        <v>224</v>
      </c>
      <c r="CZ9" s="60" t="s">
        <v>224</v>
      </c>
      <c r="DA9" s="60" t="s">
        <v>224</v>
      </c>
      <c r="DB9" s="60" t="s">
        <v>224</v>
      </c>
      <c r="DC9" s="60" t="s">
        <v>224</v>
      </c>
      <c r="DD9" s="60" t="s">
        <v>224</v>
      </c>
      <c r="DE9" s="60" t="s">
        <v>224</v>
      </c>
      <c r="DF9" s="60" t="s">
        <v>234</v>
      </c>
      <c r="DG9" s="60" t="s">
        <v>252</v>
      </c>
      <c r="DH9" s="60" t="s">
        <v>224</v>
      </c>
      <c r="DI9" s="60" t="s">
        <v>224</v>
      </c>
      <c r="DJ9" s="60" t="s">
        <v>224</v>
      </c>
      <c r="DK9" s="60" t="s">
        <v>224</v>
      </c>
      <c r="DL9" s="60" t="s">
        <v>224</v>
      </c>
      <c r="DM9" s="60" t="s">
        <v>236</v>
      </c>
      <c r="DN9" s="60" t="s">
        <v>237</v>
      </c>
      <c r="DO9" s="60" t="s">
        <v>238</v>
      </c>
      <c r="DP9" s="60" t="s">
        <v>239</v>
      </c>
      <c r="DQ9" s="60" t="s">
        <v>224</v>
      </c>
      <c r="DR9" s="60" t="s">
        <v>224</v>
      </c>
      <c r="DS9" s="60" t="s">
        <v>224</v>
      </c>
      <c r="DT9" s="60" t="s">
        <v>224</v>
      </c>
      <c r="DU9" s="60" t="s">
        <v>224</v>
      </c>
    </row>
    <row r="10" spans="1:125" s="60" customFormat="1" x14ac:dyDescent="0.25">
      <c r="A10" s="60" t="s">
        <v>208</v>
      </c>
      <c r="B10" s="60" t="s">
        <v>253</v>
      </c>
      <c r="C10" s="60" t="s">
        <v>210</v>
      </c>
      <c r="D10" s="60" t="s">
        <v>211</v>
      </c>
      <c r="E10" s="60" t="s">
        <v>212</v>
      </c>
      <c r="F10" s="60" t="s">
        <v>213</v>
      </c>
      <c r="G10" s="60" t="s">
        <v>214</v>
      </c>
      <c r="H10" s="60" t="s">
        <v>215</v>
      </c>
      <c r="I10" s="286" t="s">
        <v>254</v>
      </c>
      <c r="J10" s="60" t="s">
        <v>255</v>
      </c>
      <c r="K10" s="248">
        <v>0.3611111111111111</v>
      </c>
      <c r="L10" s="245">
        <f t="shared" si="3"/>
        <v>0.3611111111111111</v>
      </c>
      <c r="M10" s="60" t="s">
        <v>218</v>
      </c>
      <c r="N10" s="177" t="s">
        <v>256</v>
      </c>
      <c r="O10" s="240" t="s">
        <v>863</v>
      </c>
      <c r="P10" s="293">
        <v>54.979649999999999</v>
      </c>
      <c r="Q10" s="293">
        <v>58.9161</v>
      </c>
      <c r="R10" s="307">
        <f t="shared" si="4"/>
        <v>113.89574999999999</v>
      </c>
      <c r="S10" s="67">
        <f t="shared" si="5"/>
        <v>54.979649999999999</v>
      </c>
      <c r="T10" s="68"/>
      <c r="U10" s="67">
        <f t="shared" si="6"/>
        <v>113.89574999999999</v>
      </c>
      <c r="V10" s="293">
        <v>54.974080000000001</v>
      </c>
      <c r="W10" s="293"/>
      <c r="X10" s="69">
        <v>27</v>
      </c>
      <c r="Y10" s="67">
        <f t="shared" ref="Y10:Y11" si="17">X10</f>
        <v>27</v>
      </c>
      <c r="Z10" s="339">
        <v>100</v>
      </c>
      <c r="AA10" s="74">
        <f t="shared" si="7"/>
        <v>27</v>
      </c>
      <c r="AB10" s="74">
        <f t="shared" si="8"/>
        <v>0</v>
      </c>
      <c r="AC10" s="72">
        <f t="shared" si="9"/>
        <v>27</v>
      </c>
      <c r="AD10" s="72">
        <f t="shared" si="9"/>
        <v>0</v>
      </c>
      <c r="AE10" s="340">
        <v>7.02</v>
      </c>
      <c r="AF10" s="340">
        <v>4.67</v>
      </c>
      <c r="AG10" s="74"/>
      <c r="AH10" s="74">
        <f t="shared" si="0"/>
        <v>11.69</v>
      </c>
      <c r="AI10" s="186">
        <v>6.2E-2</v>
      </c>
      <c r="AJ10" s="83" t="s">
        <v>257</v>
      </c>
      <c r="AK10" s="340">
        <v>0.08</v>
      </c>
      <c r="AL10" s="74"/>
      <c r="AM10" s="76">
        <f t="shared" si="10"/>
        <v>0.14200000000000002</v>
      </c>
      <c r="AN10" s="340">
        <v>0.28000000000000003</v>
      </c>
      <c r="AO10" s="340"/>
      <c r="AP10" s="77">
        <f>AE10</f>
        <v>7.02</v>
      </c>
      <c r="AQ10" s="77">
        <f t="shared" si="11"/>
        <v>4.67</v>
      </c>
      <c r="AR10" s="67">
        <f t="shared" si="1"/>
        <v>11.69</v>
      </c>
      <c r="AS10" s="77">
        <f t="shared" si="1"/>
        <v>6.2E-2</v>
      </c>
      <c r="AT10" s="77">
        <f t="shared" si="12"/>
        <v>0.08</v>
      </c>
      <c r="AU10" s="77">
        <f t="shared" si="2"/>
        <v>0.14200000000000002</v>
      </c>
      <c r="AV10" s="77">
        <f t="shared" si="2"/>
        <v>0.28000000000000003</v>
      </c>
      <c r="AW10" s="340">
        <v>48.4</v>
      </c>
      <c r="AX10" s="74"/>
      <c r="AY10" s="340">
        <v>30.3</v>
      </c>
      <c r="AZ10" s="74"/>
      <c r="BA10" s="342">
        <v>161</v>
      </c>
      <c r="BB10" s="74" t="s">
        <v>221</v>
      </c>
      <c r="BC10" s="79">
        <v>4.4930517961046501</v>
      </c>
      <c r="BD10" s="67">
        <f t="shared" si="13"/>
        <v>48.4</v>
      </c>
      <c r="BE10" s="67">
        <f t="shared" si="14"/>
        <v>30.3</v>
      </c>
      <c r="BF10" s="67">
        <f t="shared" si="15"/>
        <v>161</v>
      </c>
      <c r="BG10" s="77">
        <f t="shared" si="16"/>
        <v>4.4930517961046501</v>
      </c>
      <c r="BH10" s="60" t="s">
        <v>258</v>
      </c>
      <c r="BI10" s="60" t="s">
        <v>259</v>
      </c>
      <c r="BJ10" s="60" t="s">
        <v>256</v>
      </c>
      <c r="BK10" s="60" t="s">
        <v>224</v>
      </c>
      <c r="BL10" s="60" t="s">
        <v>224</v>
      </c>
      <c r="BM10" s="60" t="s">
        <v>225</v>
      </c>
      <c r="BN10" s="60" t="s">
        <v>224</v>
      </c>
      <c r="BO10" s="60" t="s">
        <v>260</v>
      </c>
      <c r="BP10" s="60" t="s">
        <v>224</v>
      </c>
      <c r="BQ10" s="60" t="s">
        <v>224</v>
      </c>
      <c r="BR10" s="60" t="s">
        <v>224</v>
      </c>
      <c r="BS10" s="60" t="s">
        <v>224</v>
      </c>
      <c r="BT10" s="60" t="s">
        <v>227</v>
      </c>
      <c r="BU10" s="60" t="s">
        <v>224</v>
      </c>
      <c r="BV10" s="60" t="s">
        <v>228</v>
      </c>
      <c r="BW10" s="60" t="s">
        <v>224</v>
      </c>
      <c r="BX10" s="60" t="s">
        <v>224</v>
      </c>
      <c r="BY10" s="60" t="s">
        <v>261</v>
      </c>
      <c r="BZ10" s="60" t="s">
        <v>262</v>
      </c>
      <c r="CA10" s="60" t="s">
        <v>251</v>
      </c>
      <c r="CB10" s="60" t="s">
        <v>224</v>
      </c>
      <c r="CC10" s="60" t="s">
        <v>224</v>
      </c>
      <c r="CD10" s="60" t="s">
        <v>224</v>
      </c>
      <c r="CE10" s="60" t="s">
        <v>224</v>
      </c>
      <c r="CF10" s="60" t="s">
        <v>224</v>
      </c>
      <c r="CG10" s="60" t="s">
        <v>224</v>
      </c>
      <c r="CH10" s="60" t="s">
        <v>224</v>
      </c>
      <c r="CI10" s="60" t="s">
        <v>224</v>
      </c>
      <c r="CJ10" s="60" t="s">
        <v>224</v>
      </c>
      <c r="CK10" s="60" t="s">
        <v>224</v>
      </c>
      <c r="CL10" s="60" t="s">
        <v>224</v>
      </c>
      <c r="CM10" s="60" t="s">
        <v>224</v>
      </c>
      <c r="CN10" s="60" t="s">
        <v>224</v>
      </c>
      <c r="CO10" s="60" t="s">
        <v>224</v>
      </c>
      <c r="CP10" s="60" t="s">
        <v>224</v>
      </c>
      <c r="CQ10" s="60" t="s">
        <v>224</v>
      </c>
      <c r="CR10" s="60" t="s">
        <v>224</v>
      </c>
      <c r="CS10" s="60" t="s">
        <v>224</v>
      </c>
      <c r="CT10" s="60" t="s">
        <v>224</v>
      </c>
      <c r="CU10" s="60" t="s">
        <v>224</v>
      </c>
      <c r="CV10" s="60" t="s">
        <v>224</v>
      </c>
      <c r="CW10" s="60" t="s">
        <v>224</v>
      </c>
      <c r="CX10" s="60" t="s">
        <v>233</v>
      </c>
      <c r="CY10" s="60" t="s">
        <v>224</v>
      </c>
      <c r="CZ10" s="60" t="s">
        <v>224</v>
      </c>
      <c r="DA10" s="60" t="s">
        <v>224</v>
      </c>
      <c r="DB10" s="60" t="s">
        <v>224</v>
      </c>
      <c r="DC10" s="60" t="s">
        <v>224</v>
      </c>
      <c r="DD10" s="60" t="s">
        <v>224</v>
      </c>
      <c r="DE10" s="60" t="s">
        <v>224</v>
      </c>
      <c r="DF10" s="60" t="s">
        <v>234</v>
      </c>
      <c r="DG10" s="60" t="s">
        <v>228</v>
      </c>
      <c r="DH10" s="60" t="s">
        <v>224</v>
      </c>
      <c r="DI10" s="60" t="s">
        <v>224</v>
      </c>
      <c r="DJ10" s="60" t="s">
        <v>224</v>
      </c>
      <c r="DK10" s="60" t="s">
        <v>224</v>
      </c>
      <c r="DL10" s="60" t="s">
        <v>224</v>
      </c>
      <c r="DM10" s="60" t="s">
        <v>236</v>
      </c>
      <c r="DN10" s="60" t="s">
        <v>237</v>
      </c>
      <c r="DO10" s="60" t="s">
        <v>238</v>
      </c>
      <c r="DP10" s="60" t="s">
        <v>239</v>
      </c>
      <c r="DQ10" s="60" t="s">
        <v>224</v>
      </c>
      <c r="DR10" s="60" t="s">
        <v>224</v>
      </c>
      <c r="DS10" s="60" t="s">
        <v>224</v>
      </c>
      <c r="DT10" s="60" t="s">
        <v>224</v>
      </c>
      <c r="DU10" s="60" t="s">
        <v>224</v>
      </c>
    </row>
    <row r="11" spans="1:125" s="60" customFormat="1" x14ac:dyDescent="0.25">
      <c r="A11" s="60" t="s">
        <v>208</v>
      </c>
      <c r="B11" s="60" t="s">
        <v>263</v>
      </c>
      <c r="C11" s="60" t="s">
        <v>210</v>
      </c>
      <c r="D11" s="60" t="s">
        <v>211</v>
      </c>
      <c r="E11" s="60" t="s">
        <v>212</v>
      </c>
      <c r="F11" s="60" t="s">
        <v>213</v>
      </c>
      <c r="G11" s="60" t="s">
        <v>214</v>
      </c>
      <c r="H11" s="60" t="s">
        <v>215</v>
      </c>
      <c r="I11" s="286" t="s">
        <v>264</v>
      </c>
      <c r="J11" s="60" t="s">
        <v>265</v>
      </c>
      <c r="K11" s="248">
        <v>0.625</v>
      </c>
      <c r="L11" s="245">
        <f t="shared" si="3"/>
        <v>0.625</v>
      </c>
      <c r="M11" s="60" t="s">
        <v>218</v>
      </c>
      <c r="N11" s="177" t="s">
        <v>266</v>
      </c>
      <c r="O11" s="240" t="s">
        <v>863</v>
      </c>
      <c r="P11" s="293">
        <v>497.60469999999998</v>
      </c>
      <c r="Q11" s="293">
        <v>0</v>
      </c>
      <c r="R11" s="307">
        <f t="shared" si="4"/>
        <v>497.60469999999998</v>
      </c>
      <c r="S11" s="67">
        <f t="shared" si="5"/>
        <v>497.60469999999998</v>
      </c>
      <c r="T11" s="68"/>
      <c r="U11" s="67">
        <f t="shared" si="6"/>
        <v>497.60469999999998</v>
      </c>
      <c r="V11" s="293">
        <v>495.02030000000002</v>
      </c>
      <c r="W11" s="293"/>
      <c r="X11" s="69">
        <v>74</v>
      </c>
      <c r="Y11" s="67">
        <f t="shared" si="17"/>
        <v>74</v>
      </c>
      <c r="Z11" s="339">
        <v>97</v>
      </c>
      <c r="AA11" s="81">
        <f t="shared" si="7"/>
        <v>71.78</v>
      </c>
      <c r="AB11" s="81">
        <f t="shared" si="8"/>
        <v>2.2199999999999989</v>
      </c>
      <c r="AC11" s="77">
        <f t="shared" si="9"/>
        <v>71.78</v>
      </c>
      <c r="AD11" s="77">
        <f t="shared" si="9"/>
        <v>2.2199999999999989</v>
      </c>
      <c r="AE11" s="340">
        <v>22.9</v>
      </c>
      <c r="AF11" s="340">
        <v>4.3899999999999997</v>
      </c>
      <c r="AG11" s="74"/>
      <c r="AH11" s="74">
        <f t="shared" si="0"/>
        <v>27.29</v>
      </c>
      <c r="AI11" s="340">
        <v>0.254</v>
      </c>
      <c r="AJ11" s="74"/>
      <c r="AK11" s="340">
        <v>0.14000000000000001</v>
      </c>
      <c r="AL11" s="74"/>
      <c r="AM11" s="76">
        <f t="shared" si="10"/>
        <v>0.39400000000000002</v>
      </c>
      <c r="AN11" s="340">
        <v>0.56000000000000005</v>
      </c>
      <c r="AO11" s="340"/>
      <c r="AP11" s="67">
        <f>AE11</f>
        <v>22.9</v>
      </c>
      <c r="AQ11" s="77">
        <f t="shared" si="11"/>
        <v>4.3899999999999997</v>
      </c>
      <c r="AR11" s="67">
        <f t="shared" si="1"/>
        <v>27.29</v>
      </c>
      <c r="AS11" s="77">
        <f t="shared" si="1"/>
        <v>0.254</v>
      </c>
      <c r="AT11" s="77">
        <f t="shared" si="12"/>
        <v>0.14000000000000001</v>
      </c>
      <c r="AU11" s="77">
        <f t="shared" si="2"/>
        <v>0.39400000000000002</v>
      </c>
      <c r="AV11" s="77">
        <f t="shared" si="2"/>
        <v>0.56000000000000005</v>
      </c>
      <c r="AW11" s="340">
        <v>56.3</v>
      </c>
      <c r="AX11" s="74"/>
      <c r="AY11" s="340">
        <v>30.5</v>
      </c>
      <c r="AZ11" s="74"/>
      <c r="BA11" s="342">
        <v>171</v>
      </c>
      <c r="BB11" s="74" t="s">
        <v>221</v>
      </c>
      <c r="BC11" s="79">
        <v>5.4104559687474696</v>
      </c>
      <c r="BD11" s="67">
        <f t="shared" si="13"/>
        <v>56.3</v>
      </c>
      <c r="BE11" s="67">
        <f t="shared" si="14"/>
        <v>30.5</v>
      </c>
      <c r="BF11" s="67">
        <f t="shared" si="15"/>
        <v>171</v>
      </c>
      <c r="BG11" s="77">
        <f t="shared" si="16"/>
        <v>5.4104559687474696</v>
      </c>
      <c r="BH11" s="60" t="s">
        <v>267</v>
      </c>
      <c r="BI11" s="60" t="s">
        <v>268</v>
      </c>
      <c r="BJ11" s="60" t="s">
        <v>266</v>
      </c>
      <c r="BK11" s="60" t="s">
        <v>224</v>
      </c>
      <c r="BL11" s="60" t="s">
        <v>224</v>
      </c>
      <c r="BM11" s="60" t="s">
        <v>225</v>
      </c>
      <c r="BN11" s="60" t="s">
        <v>224</v>
      </c>
      <c r="BO11" s="60" t="s">
        <v>269</v>
      </c>
      <c r="BP11" s="60" t="s">
        <v>224</v>
      </c>
      <c r="BQ11" s="60" t="s">
        <v>224</v>
      </c>
      <c r="BR11" s="60" t="s">
        <v>224</v>
      </c>
      <c r="BS11" s="60" t="s">
        <v>224</v>
      </c>
      <c r="BT11" s="60" t="s">
        <v>227</v>
      </c>
      <c r="BU11" s="60" t="s">
        <v>224</v>
      </c>
      <c r="BV11" s="60" t="s">
        <v>228</v>
      </c>
      <c r="BW11" s="60" t="s">
        <v>224</v>
      </c>
      <c r="BX11" s="60" t="s">
        <v>224</v>
      </c>
      <c r="BY11" s="60" t="s">
        <v>270</v>
      </c>
      <c r="BZ11" s="60" t="s">
        <v>271</v>
      </c>
      <c r="CA11" s="60" t="s">
        <v>250</v>
      </c>
      <c r="CB11" s="60" t="s">
        <v>224</v>
      </c>
      <c r="CC11" s="60" t="s">
        <v>224</v>
      </c>
      <c r="CD11" s="60" t="s">
        <v>224</v>
      </c>
      <c r="CE11" s="60" t="s">
        <v>224</v>
      </c>
      <c r="CF11" s="60" t="s">
        <v>224</v>
      </c>
      <c r="CG11" s="60" t="s">
        <v>224</v>
      </c>
      <c r="CH11" s="60" t="s">
        <v>224</v>
      </c>
      <c r="CI11" s="60" t="s">
        <v>224</v>
      </c>
      <c r="CJ11" s="60" t="s">
        <v>224</v>
      </c>
      <c r="CK11" s="60" t="s">
        <v>224</v>
      </c>
      <c r="CL11" s="60" t="s">
        <v>224</v>
      </c>
      <c r="CM11" s="60" t="s">
        <v>224</v>
      </c>
      <c r="CN11" s="60" t="s">
        <v>224</v>
      </c>
      <c r="CO11" s="60" t="s">
        <v>224</v>
      </c>
      <c r="CP11" s="60" t="s">
        <v>224</v>
      </c>
      <c r="CQ11" s="60" t="s">
        <v>224</v>
      </c>
      <c r="CR11" s="60" t="s">
        <v>224</v>
      </c>
      <c r="CS11" s="60" t="s">
        <v>224</v>
      </c>
      <c r="CT11" s="60" t="s">
        <v>224</v>
      </c>
      <c r="CU11" s="60" t="s">
        <v>224</v>
      </c>
      <c r="CV11" s="60" t="s">
        <v>224</v>
      </c>
      <c r="CW11" s="60" t="s">
        <v>224</v>
      </c>
      <c r="CX11" s="60" t="s">
        <v>233</v>
      </c>
      <c r="CY11" s="60" t="s">
        <v>224</v>
      </c>
      <c r="CZ11" s="60" t="s">
        <v>224</v>
      </c>
      <c r="DA11" s="60" t="s">
        <v>224</v>
      </c>
      <c r="DB11" s="60" t="s">
        <v>224</v>
      </c>
      <c r="DC11" s="60" t="s">
        <v>224</v>
      </c>
      <c r="DD11" s="60" t="s">
        <v>224</v>
      </c>
      <c r="DE11" s="60" t="s">
        <v>224</v>
      </c>
      <c r="DF11" s="60" t="s">
        <v>234</v>
      </c>
      <c r="DG11" s="60" t="s">
        <v>224</v>
      </c>
      <c r="DH11" s="60" t="s">
        <v>224</v>
      </c>
      <c r="DI11" s="60" t="s">
        <v>224</v>
      </c>
      <c r="DJ11" s="60" t="s">
        <v>224</v>
      </c>
      <c r="DK11" s="60" t="s">
        <v>224</v>
      </c>
      <c r="DL11" s="60" t="s">
        <v>224</v>
      </c>
      <c r="DM11" s="60" t="s">
        <v>236</v>
      </c>
      <c r="DN11" s="60" t="s">
        <v>237</v>
      </c>
      <c r="DO11" s="60" t="s">
        <v>238</v>
      </c>
      <c r="DP11" s="60" t="s">
        <v>239</v>
      </c>
      <c r="DQ11" s="60" t="s">
        <v>224</v>
      </c>
      <c r="DR11" s="60" t="s">
        <v>224</v>
      </c>
      <c r="DS11" s="60" t="s">
        <v>224</v>
      </c>
      <c r="DT11" s="60" t="s">
        <v>224</v>
      </c>
      <c r="DU11" s="60" t="s">
        <v>224</v>
      </c>
    </row>
    <row r="12" spans="1:125" x14ac:dyDescent="0.25">
      <c r="A12" s="2" t="s">
        <v>208</v>
      </c>
      <c r="B12" s="2" t="s">
        <v>272</v>
      </c>
      <c r="C12" s="2" t="s">
        <v>210</v>
      </c>
      <c r="D12" s="2" t="s">
        <v>211</v>
      </c>
      <c r="E12" s="2" t="s">
        <v>212</v>
      </c>
      <c r="F12" s="2" t="s">
        <v>273</v>
      </c>
      <c r="G12" s="2" t="s">
        <v>214</v>
      </c>
      <c r="H12" s="2" t="s">
        <v>215</v>
      </c>
      <c r="I12" s="287" t="s">
        <v>274</v>
      </c>
      <c r="J12" s="2" t="s">
        <v>275</v>
      </c>
      <c r="K12" s="249">
        <v>0.58333333333333337</v>
      </c>
      <c r="L12" s="246" t="s">
        <v>224</v>
      </c>
      <c r="M12" s="2" t="s">
        <v>218</v>
      </c>
      <c r="N12" s="239" t="s">
        <v>276</v>
      </c>
      <c r="O12" s="241" t="s">
        <v>863</v>
      </c>
      <c r="P12" s="294">
        <v>430.21800000000002</v>
      </c>
      <c r="Q12" s="294">
        <v>0</v>
      </c>
      <c r="R12" s="308">
        <f t="shared" si="4"/>
        <v>430.21800000000002</v>
      </c>
      <c r="S12" s="91" t="s">
        <v>224</v>
      </c>
      <c r="T12" s="92"/>
      <c r="U12" s="91" t="s">
        <v>224</v>
      </c>
      <c r="V12" s="294">
        <v>435.91770000000002</v>
      </c>
      <c r="W12" s="294"/>
      <c r="X12" s="93">
        <v>76</v>
      </c>
      <c r="Y12" s="94" t="s">
        <v>224</v>
      </c>
      <c r="Z12" s="343">
        <v>99</v>
      </c>
      <c r="AA12" s="96">
        <f t="shared" si="7"/>
        <v>75.239999999999995</v>
      </c>
      <c r="AB12" s="96">
        <f t="shared" si="8"/>
        <v>0.76000000000000512</v>
      </c>
      <c r="AC12" s="97" t="s">
        <v>224</v>
      </c>
      <c r="AD12" s="97" t="s">
        <v>224</v>
      </c>
      <c r="AE12" s="344">
        <v>27.2</v>
      </c>
      <c r="AF12" s="344">
        <v>6.81</v>
      </c>
      <c r="AH12" s="4">
        <f t="shared" si="0"/>
        <v>34.01</v>
      </c>
      <c r="AI12" s="344">
        <v>0.34899999999999998</v>
      </c>
      <c r="AK12" s="344">
        <v>0.26</v>
      </c>
      <c r="AM12" s="99">
        <f t="shared" si="10"/>
        <v>0.60899999999999999</v>
      </c>
      <c r="AN12" s="344">
        <v>0.64</v>
      </c>
      <c r="AO12" s="344"/>
      <c r="AP12" s="97" t="s">
        <v>224</v>
      </c>
      <c r="AQ12" s="97" t="s">
        <v>224</v>
      </c>
      <c r="AR12" s="97" t="s">
        <v>224</v>
      </c>
      <c r="AS12" s="100" t="s">
        <v>224</v>
      </c>
      <c r="AT12" s="100" t="s">
        <v>224</v>
      </c>
      <c r="AU12" s="100" t="s">
        <v>224</v>
      </c>
      <c r="AV12" s="100" t="s">
        <v>224</v>
      </c>
      <c r="AW12" s="344">
        <v>56.5</v>
      </c>
      <c r="AY12" s="344">
        <v>29.6</v>
      </c>
      <c r="BA12" s="345">
        <v>171</v>
      </c>
      <c r="BB12" s="4" t="s">
        <v>221</v>
      </c>
      <c r="BC12" s="102">
        <v>5.9883725526319704</v>
      </c>
      <c r="BD12" s="100" t="s">
        <v>224</v>
      </c>
      <c r="BE12" s="100" t="s">
        <v>224</v>
      </c>
      <c r="BF12" s="100" t="s">
        <v>224</v>
      </c>
      <c r="BG12" s="100" t="s">
        <v>224</v>
      </c>
      <c r="BH12" s="2" t="s">
        <v>277</v>
      </c>
      <c r="BI12" s="2" t="s">
        <v>278</v>
      </c>
      <c r="BJ12" s="2" t="s">
        <v>276</v>
      </c>
      <c r="BK12" s="2" t="s">
        <v>224</v>
      </c>
      <c r="BL12" s="2" t="s">
        <v>224</v>
      </c>
      <c r="BM12" s="2" t="s">
        <v>225</v>
      </c>
      <c r="BN12" s="2" t="s">
        <v>224</v>
      </c>
      <c r="BO12" s="2" t="s">
        <v>269</v>
      </c>
      <c r="BP12" s="2" t="s">
        <v>224</v>
      </c>
      <c r="BQ12" s="2" t="s">
        <v>224</v>
      </c>
      <c r="BR12" s="2" t="s">
        <v>224</v>
      </c>
      <c r="BS12" s="2" t="s">
        <v>224</v>
      </c>
      <c r="BT12" s="2" t="s">
        <v>224</v>
      </c>
      <c r="BU12" s="2" t="s">
        <v>224</v>
      </c>
      <c r="BV12" s="2" t="s">
        <v>228</v>
      </c>
      <c r="BW12" s="103" t="s">
        <v>224</v>
      </c>
      <c r="BX12" s="2" t="s">
        <v>224</v>
      </c>
      <c r="BY12" s="2" t="s">
        <v>279</v>
      </c>
      <c r="BZ12" s="2" t="s">
        <v>280</v>
      </c>
      <c r="CA12" s="2" t="s">
        <v>281</v>
      </c>
      <c r="CB12" s="2" t="s">
        <v>224</v>
      </c>
      <c r="CC12" s="2" t="s">
        <v>224</v>
      </c>
      <c r="CD12" s="2" t="s">
        <v>224</v>
      </c>
      <c r="CE12" s="2" t="s">
        <v>224</v>
      </c>
      <c r="CF12" s="2" t="s">
        <v>224</v>
      </c>
      <c r="CG12" s="2" t="s">
        <v>224</v>
      </c>
      <c r="CH12" s="2" t="s">
        <v>224</v>
      </c>
      <c r="CI12" s="2" t="s">
        <v>224</v>
      </c>
      <c r="CJ12" s="2" t="s">
        <v>224</v>
      </c>
      <c r="CK12" s="2" t="s">
        <v>224</v>
      </c>
      <c r="CL12" s="2" t="s">
        <v>224</v>
      </c>
      <c r="CM12" s="2" t="s">
        <v>224</v>
      </c>
      <c r="CN12" s="2" t="s">
        <v>224</v>
      </c>
      <c r="CO12" s="2" t="s">
        <v>224</v>
      </c>
      <c r="CP12" s="2" t="s">
        <v>224</v>
      </c>
      <c r="CQ12" s="2" t="s">
        <v>224</v>
      </c>
      <c r="CR12" s="2" t="s">
        <v>224</v>
      </c>
      <c r="CS12" s="2" t="s">
        <v>224</v>
      </c>
      <c r="CT12" s="2" t="s">
        <v>224</v>
      </c>
      <c r="CU12" s="2" t="s">
        <v>224</v>
      </c>
      <c r="CV12" s="2" t="s">
        <v>224</v>
      </c>
      <c r="CW12" s="2" t="s">
        <v>224</v>
      </c>
      <c r="CX12" s="2" t="s">
        <v>233</v>
      </c>
      <c r="CY12" s="2" t="s">
        <v>224</v>
      </c>
      <c r="CZ12" s="2" t="s">
        <v>224</v>
      </c>
      <c r="DA12" s="2" t="s">
        <v>224</v>
      </c>
      <c r="DB12" s="2" t="s">
        <v>224</v>
      </c>
      <c r="DC12" s="2" t="s">
        <v>224</v>
      </c>
      <c r="DD12" s="2" t="s">
        <v>224</v>
      </c>
      <c r="DE12" s="2" t="s">
        <v>224</v>
      </c>
      <c r="DF12" s="2" t="s">
        <v>234</v>
      </c>
      <c r="DG12" s="2" t="s">
        <v>224</v>
      </c>
      <c r="DH12" s="2" t="s">
        <v>224</v>
      </c>
      <c r="DI12" s="2" t="s">
        <v>224</v>
      </c>
      <c r="DJ12" s="2" t="s">
        <v>224</v>
      </c>
      <c r="DK12" s="2" t="s">
        <v>224</v>
      </c>
      <c r="DL12" s="2" t="s">
        <v>224</v>
      </c>
      <c r="DM12" s="2" t="s">
        <v>236</v>
      </c>
      <c r="DN12" s="2" t="s">
        <v>237</v>
      </c>
      <c r="DO12" s="2" t="s">
        <v>238</v>
      </c>
      <c r="DP12" s="2" t="s">
        <v>239</v>
      </c>
      <c r="DQ12" s="2" t="s">
        <v>224</v>
      </c>
      <c r="DR12" s="2" t="s">
        <v>282</v>
      </c>
      <c r="DS12" s="2" t="s">
        <v>283</v>
      </c>
      <c r="DT12" s="2" t="s">
        <v>224</v>
      </c>
      <c r="DU12" s="2" t="s">
        <v>224</v>
      </c>
    </row>
    <row r="13" spans="1:125" s="60" customFormat="1" x14ac:dyDescent="0.25">
      <c r="A13" s="60" t="s">
        <v>284</v>
      </c>
      <c r="B13" s="60" t="s">
        <v>285</v>
      </c>
      <c r="C13" s="60" t="s">
        <v>210</v>
      </c>
      <c r="D13" s="60" t="s">
        <v>286</v>
      </c>
      <c r="E13" s="60" t="s">
        <v>287</v>
      </c>
      <c r="F13" s="60" t="s">
        <v>273</v>
      </c>
      <c r="G13" s="60" t="s">
        <v>214</v>
      </c>
      <c r="H13" s="60" t="s">
        <v>215</v>
      </c>
      <c r="I13" s="286" t="s">
        <v>274</v>
      </c>
      <c r="J13" s="60" t="s">
        <v>288</v>
      </c>
      <c r="K13" s="248">
        <v>0.58402777777777781</v>
      </c>
      <c r="L13" s="245">
        <f>AVERAGE(K12:K13)</f>
        <v>0.58368055555555554</v>
      </c>
      <c r="M13" s="60" t="s">
        <v>218</v>
      </c>
      <c r="N13" s="104" t="s">
        <v>289</v>
      </c>
      <c r="O13" s="240" t="s">
        <v>863</v>
      </c>
      <c r="P13" s="293">
        <v>430.01187333333337</v>
      </c>
      <c r="Q13" s="293">
        <v>0</v>
      </c>
      <c r="R13" s="307">
        <f t="shared" si="4"/>
        <v>430.01187333333337</v>
      </c>
      <c r="S13" s="67">
        <f>AVERAGE(P12:P13)</f>
        <v>430.11493666666672</v>
      </c>
      <c r="T13" s="68"/>
      <c r="U13" s="67">
        <f>AVERAGE(R12:R13)</f>
        <v>430.11493666666672</v>
      </c>
      <c r="V13" s="293">
        <v>435.91770000000002</v>
      </c>
      <c r="W13" s="293"/>
      <c r="X13" s="69">
        <v>75</v>
      </c>
      <c r="Y13" s="67">
        <f>AVERAGE(X12:X13)</f>
        <v>75.5</v>
      </c>
      <c r="Z13" s="339">
        <v>99</v>
      </c>
      <c r="AA13" s="81">
        <f t="shared" si="7"/>
        <v>74.25</v>
      </c>
      <c r="AB13" s="81">
        <f t="shared" si="8"/>
        <v>0.75</v>
      </c>
      <c r="AC13" s="77">
        <f>AVERAGE(AA12:AA13)</f>
        <v>74.745000000000005</v>
      </c>
      <c r="AD13" s="77">
        <f>AVERAGE(AB12:AB13)</f>
        <v>0.75500000000000256</v>
      </c>
      <c r="AE13" s="340">
        <v>25.9</v>
      </c>
      <c r="AF13" s="340">
        <v>6.36</v>
      </c>
      <c r="AG13" s="74"/>
      <c r="AH13" s="74">
        <f t="shared" si="0"/>
        <v>32.26</v>
      </c>
      <c r="AI13" s="340">
        <v>0.38800000000000001</v>
      </c>
      <c r="AJ13" s="74"/>
      <c r="AK13" s="340">
        <v>0.24</v>
      </c>
      <c r="AL13" s="74"/>
      <c r="AM13" s="76">
        <f t="shared" si="10"/>
        <v>0.628</v>
      </c>
      <c r="AN13" s="340">
        <v>0.82</v>
      </c>
      <c r="AO13" s="340"/>
      <c r="AP13" s="67">
        <f>AVERAGE(AE12:AE13)</f>
        <v>26.549999999999997</v>
      </c>
      <c r="AQ13" s="77">
        <f>AVERAGE(AF12:AF13)</f>
        <v>6.585</v>
      </c>
      <c r="AR13" s="67">
        <f>AVERAGE(AH12:AH13)</f>
        <v>33.134999999999998</v>
      </c>
      <c r="AS13" s="77">
        <f>AVERAGE(AI12:AI13)</f>
        <v>0.36849999999999999</v>
      </c>
      <c r="AT13" s="77">
        <f>AVERAGE(AK12:AK13)</f>
        <v>0.25</v>
      </c>
      <c r="AU13" s="77">
        <f>AVERAGE(AM12:AM13)</f>
        <v>0.61850000000000005</v>
      </c>
      <c r="AV13" s="77">
        <f>AVERAGE(AN12:AN13)</f>
        <v>0.73</v>
      </c>
      <c r="AW13" s="340">
        <v>56.4</v>
      </c>
      <c r="AX13" s="74"/>
      <c r="AY13" s="340">
        <v>29.6</v>
      </c>
      <c r="AZ13" s="74"/>
      <c r="BA13" s="342">
        <v>171</v>
      </c>
      <c r="BB13" s="74" t="s">
        <v>221</v>
      </c>
      <c r="BC13" s="79">
        <v>6.2442382896412596</v>
      </c>
      <c r="BD13" s="67">
        <f>AVERAGE(AW12:AW13)</f>
        <v>56.45</v>
      </c>
      <c r="BE13" s="67">
        <f>AVERAGE(AY12:AY13)</f>
        <v>29.6</v>
      </c>
      <c r="BF13" s="67">
        <f>AVERAGE(BA12:BA13)</f>
        <v>171</v>
      </c>
      <c r="BG13" s="77">
        <f>AVERAGE(BC12:BC13)</f>
        <v>6.116305421136615</v>
      </c>
      <c r="BH13" s="60" t="s">
        <v>224</v>
      </c>
      <c r="BI13" s="60" t="s">
        <v>290</v>
      </c>
      <c r="BJ13" s="60" t="s">
        <v>291</v>
      </c>
      <c r="BK13" s="60" t="s">
        <v>292</v>
      </c>
      <c r="BL13" s="60" t="s">
        <v>224</v>
      </c>
      <c r="BM13" s="60" t="s">
        <v>225</v>
      </c>
      <c r="BN13" s="60" t="s">
        <v>224</v>
      </c>
      <c r="BO13" s="60" t="s">
        <v>224</v>
      </c>
      <c r="BP13" s="60" t="s">
        <v>224</v>
      </c>
      <c r="BQ13" s="60" t="s">
        <v>224</v>
      </c>
      <c r="BR13" s="60" t="s">
        <v>224</v>
      </c>
      <c r="BS13" s="60" t="s">
        <v>224</v>
      </c>
      <c r="BT13" s="60" t="s">
        <v>224</v>
      </c>
      <c r="BU13" s="60" t="s">
        <v>224</v>
      </c>
      <c r="BV13" s="60" t="s">
        <v>228</v>
      </c>
      <c r="BW13" s="60" t="s">
        <v>224</v>
      </c>
      <c r="BX13" s="60" t="s">
        <v>224</v>
      </c>
      <c r="BY13" s="60" t="s">
        <v>224</v>
      </c>
      <c r="BZ13" s="60" t="s">
        <v>224</v>
      </c>
      <c r="CA13" s="60" t="s">
        <v>224</v>
      </c>
      <c r="CB13" s="60" t="s">
        <v>224</v>
      </c>
      <c r="CC13" s="60" t="s">
        <v>224</v>
      </c>
      <c r="CD13" s="60" t="s">
        <v>224</v>
      </c>
      <c r="CE13" s="60" t="s">
        <v>224</v>
      </c>
      <c r="CF13" s="60" t="s">
        <v>224</v>
      </c>
      <c r="CG13" s="60" t="s">
        <v>224</v>
      </c>
      <c r="CH13" s="60" t="s">
        <v>224</v>
      </c>
      <c r="CI13" s="60" t="s">
        <v>224</v>
      </c>
      <c r="CJ13" s="60" t="s">
        <v>224</v>
      </c>
      <c r="CK13" s="60" t="s">
        <v>224</v>
      </c>
      <c r="CL13" s="60" t="s">
        <v>224</v>
      </c>
      <c r="CM13" s="60" t="s">
        <v>224</v>
      </c>
      <c r="CN13" s="60" t="s">
        <v>224</v>
      </c>
      <c r="CO13" s="60" t="s">
        <v>224</v>
      </c>
      <c r="CP13" s="60" t="s">
        <v>224</v>
      </c>
      <c r="CQ13" s="60" t="s">
        <v>224</v>
      </c>
      <c r="CR13" s="60" t="s">
        <v>224</v>
      </c>
      <c r="CS13" s="60" t="s">
        <v>224</v>
      </c>
      <c r="CT13" s="60" t="s">
        <v>224</v>
      </c>
      <c r="CU13" s="60" t="s">
        <v>224</v>
      </c>
      <c r="CV13" s="60" t="s">
        <v>224</v>
      </c>
      <c r="CW13" s="60" t="s">
        <v>224</v>
      </c>
      <c r="CX13" s="60" t="s">
        <v>233</v>
      </c>
      <c r="CY13" s="60" t="s">
        <v>224</v>
      </c>
      <c r="CZ13" s="60" t="s">
        <v>224</v>
      </c>
      <c r="DA13" s="60" t="s">
        <v>224</v>
      </c>
      <c r="DB13" s="60" t="s">
        <v>224</v>
      </c>
      <c r="DC13" s="60" t="s">
        <v>224</v>
      </c>
      <c r="DD13" s="60" t="s">
        <v>224</v>
      </c>
      <c r="DE13" s="60" t="s">
        <v>224</v>
      </c>
      <c r="DF13" s="60" t="s">
        <v>293</v>
      </c>
      <c r="DG13" s="60" t="s">
        <v>224</v>
      </c>
      <c r="DH13" s="60" t="s">
        <v>224</v>
      </c>
      <c r="DI13" s="60" t="s">
        <v>224</v>
      </c>
      <c r="DJ13" s="60" t="s">
        <v>224</v>
      </c>
      <c r="DK13" s="60" t="s">
        <v>224</v>
      </c>
      <c r="DL13" s="60" t="s">
        <v>224</v>
      </c>
      <c r="DM13" s="60" t="s">
        <v>236</v>
      </c>
      <c r="DN13" s="60" t="s">
        <v>237</v>
      </c>
      <c r="DO13" s="60" t="s">
        <v>238</v>
      </c>
      <c r="DP13" s="60" t="s">
        <v>239</v>
      </c>
      <c r="DQ13" s="60" t="s">
        <v>224</v>
      </c>
      <c r="DR13" s="60" t="s">
        <v>282</v>
      </c>
      <c r="DS13" s="60" t="s">
        <v>283</v>
      </c>
      <c r="DT13" s="60" t="s">
        <v>224</v>
      </c>
      <c r="DU13" s="60" t="s">
        <v>224</v>
      </c>
    </row>
    <row r="14" spans="1:125" s="60" customFormat="1" x14ac:dyDescent="0.25">
      <c r="A14" s="60" t="s">
        <v>208</v>
      </c>
      <c r="B14" s="60" t="s">
        <v>294</v>
      </c>
      <c r="C14" s="60" t="s">
        <v>210</v>
      </c>
      <c r="D14" s="60" t="s">
        <v>211</v>
      </c>
      <c r="E14" s="60" t="s">
        <v>212</v>
      </c>
      <c r="F14" s="60" t="s">
        <v>213</v>
      </c>
      <c r="G14" s="60" t="s">
        <v>214</v>
      </c>
      <c r="H14" s="60" t="s">
        <v>215</v>
      </c>
      <c r="I14" s="286" t="s">
        <v>295</v>
      </c>
      <c r="J14" s="60" t="s">
        <v>296</v>
      </c>
      <c r="K14" s="248">
        <v>0.52777777777777779</v>
      </c>
      <c r="L14" s="245">
        <f t="shared" ref="L14:L19" si="18">K14</f>
        <v>0.52777777777777779</v>
      </c>
      <c r="M14" s="60" t="s">
        <v>218</v>
      </c>
      <c r="N14" s="177" t="s">
        <v>297</v>
      </c>
      <c r="O14" s="240" t="s">
        <v>863</v>
      </c>
      <c r="P14" s="293">
        <v>255.53373333333334</v>
      </c>
      <c r="Q14" s="293">
        <v>0</v>
      </c>
      <c r="R14" s="307">
        <f t="shared" si="4"/>
        <v>255.53373333333334</v>
      </c>
      <c r="S14" s="67">
        <f t="shared" ref="S14:S19" si="19">P14</f>
        <v>255.53373333333334</v>
      </c>
      <c r="T14" s="68"/>
      <c r="U14" s="67">
        <f t="shared" ref="U14:U19" si="20">R14</f>
        <v>255.53373333333334</v>
      </c>
      <c r="V14" s="293">
        <v>263.55270000000002</v>
      </c>
      <c r="W14" s="293"/>
      <c r="X14" s="69">
        <v>208</v>
      </c>
      <c r="Y14" s="67">
        <f t="shared" ref="Y14:Y19" si="21">X14</f>
        <v>208</v>
      </c>
      <c r="Z14" s="339">
        <v>99</v>
      </c>
      <c r="AA14" s="81">
        <f t="shared" si="7"/>
        <v>205.92</v>
      </c>
      <c r="AB14" s="81">
        <f t="shared" si="8"/>
        <v>2.0800000000000125</v>
      </c>
      <c r="AC14" s="77">
        <f t="shared" ref="AC14:AD19" si="22">AA14</f>
        <v>205.92</v>
      </c>
      <c r="AD14" s="77">
        <f t="shared" si="22"/>
        <v>2.0800000000000125</v>
      </c>
      <c r="AE14" s="340">
        <v>85.1</v>
      </c>
      <c r="AF14" s="340">
        <v>7.48</v>
      </c>
      <c r="AG14" s="74"/>
      <c r="AH14" s="74">
        <f t="shared" si="0"/>
        <v>92.58</v>
      </c>
      <c r="AI14" s="341">
        <v>0.83</v>
      </c>
      <c r="AJ14" s="74"/>
      <c r="AK14" s="340">
        <v>0.25</v>
      </c>
      <c r="AL14" s="74"/>
      <c r="AM14" s="76">
        <f t="shared" si="10"/>
        <v>1.08</v>
      </c>
      <c r="AN14" s="340">
        <v>1.78</v>
      </c>
      <c r="AO14" s="340"/>
      <c r="AP14" s="67">
        <f t="shared" ref="AP14:AQ19" si="23">AE14</f>
        <v>85.1</v>
      </c>
      <c r="AQ14" s="77">
        <f t="shared" si="23"/>
        <v>7.48</v>
      </c>
      <c r="AR14" s="67">
        <f t="shared" ref="AR14:AS19" si="24">AH14</f>
        <v>92.58</v>
      </c>
      <c r="AS14" s="77">
        <f t="shared" si="24"/>
        <v>0.83</v>
      </c>
      <c r="AT14" s="77">
        <f t="shared" ref="AT14:AT19" si="25">AK14</f>
        <v>0.25</v>
      </c>
      <c r="AU14" s="77">
        <f t="shared" ref="AU14:AV19" si="26">AM14</f>
        <v>1.08</v>
      </c>
      <c r="AV14" s="77">
        <f t="shared" si="26"/>
        <v>1.78</v>
      </c>
      <c r="AW14" s="340">
        <v>59.1</v>
      </c>
      <c r="AX14" s="74"/>
      <c r="AY14" s="340">
        <v>30.5</v>
      </c>
      <c r="AZ14" s="74"/>
      <c r="BA14" s="342">
        <v>181</v>
      </c>
      <c r="BB14" s="74" t="s">
        <v>221</v>
      </c>
      <c r="BC14" s="79">
        <v>6.4083276683872299</v>
      </c>
      <c r="BD14" s="67">
        <f t="shared" ref="BD14:BD19" si="27">AW14</f>
        <v>59.1</v>
      </c>
      <c r="BE14" s="67">
        <f t="shared" ref="BE14:BE19" si="28">AY14</f>
        <v>30.5</v>
      </c>
      <c r="BF14" s="67">
        <f t="shared" ref="BF14:BF19" si="29">BA14</f>
        <v>181</v>
      </c>
      <c r="BG14" s="77">
        <f t="shared" ref="BG14:BG19" si="30">BC14</f>
        <v>6.4083276683872299</v>
      </c>
      <c r="BH14" s="60" t="s">
        <v>222</v>
      </c>
      <c r="BI14" s="60" t="s">
        <v>298</v>
      </c>
      <c r="BJ14" s="60" t="s">
        <v>297</v>
      </c>
      <c r="BK14" s="60" t="s">
        <v>224</v>
      </c>
      <c r="BL14" s="60" t="s">
        <v>224</v>
      </c>
      <c r="BM14" s="60" t="s">
        <v>225</v>
      </c>
      <c r="BN14" s="60" t="s">
        <v>224</v>
      </c>
      <c r="BO14" s="60" t="s">
        <v>299</v>
      </c>
      <c r="BP14" s="60" t="s">
        <v>224</v>
      </c>
      <c r="BQ14" s="60" t="s">
        <v>224</v>
      </c>
      <c r="BR14" s="60" t="s">
        <v>224</v>
      </c>
      <c r="BS14" s="60" t="s">
        <v>224</v>
      </c>
      <c r="BT14" s="60" t="s">
        <v>300</v>
      </c>
      <c r="BU14" s="60" t="s">
        <v>224</v>
      </c>
      <c r="BV14" s="60" t="s">
        <v>228</v>
      </c>
      <c r="BW14" s="60" t="s">
        <v>224</v>
      </c>
      <c r="BX14" s="60" t="s">
        <v>224</v>
      </c>
      <c r="BY14" s="60" t="s">
        <v>301</v>
      </c>
      <c r="BZ14" s="60" t="s">
        <v>302</v>
      </c>
      <c r="CA14" s="60" t="s">
        <v>281</v>
      </c>
      <c r="CB14" s="60" t="s">
        <v>224</v>
      </c>
      <c r="CC14" s="60" t="s">
        <v>224</v>
      </c>
      <c r="CD14" s="60" t="s">
        <v>224</v>
      </c>
      <c r="CE14" s="60" t="s">
        <v>224</v>
      </c>
      <c r="CF14" s="60" t="s">
        <v>224</v>
      </c>
      <c r="CG14" s="60" t="s">
        <v>224</v>
      </c>
      <c r="CH14" s="60" t="s">
        <v>224</v>
      </c>
      <c r="CI14" s="60" t="s">
        <v>224</v>
      </c>
      <c r="CJ14" s="60" t="s">
        <v>224</v>
      </c>
      <c r="CK14" s="60" t="s">
        <v>224</v>
      </c>
      <c r="CL14" s="60" t="s">
        <v>224</v>
      </c>
      <c r="CM14" s="60" t="s">
        <v>224</v>
      </c>
      <c r="CN14" s="60" t="s">
        <v>224</v>
      </c>
      <c r="CO14" s="60" t="s">
        <v>224</v>
      </c>
      <c r="CP14" s="60" t="s">
        <v>224</v>
      </c>
      <c r="CQ14" s="60" t="s">
        <v>224</v>
      </c>
      <c r="CR14" s="60" t="s">
        <v>224</v>
      </c>
      <c r="CS14" s="60" t="s">
        <v>224</v>
      </c>
      <c r="CT14" s="60" t="s">
        <v>224</v>
      </c>
      <c r="CU14" s="60" t="s">
        <v>224</v>
      </c>
      <c r="CV14" s="60" t="s">
        <v>224</v>
      </c>
      <c r="CW14" s="60" t="s">
        <v>224</v>
      </c>
      <c r="CX14" s="60" t="s">
        <v>233</v>
      </c>
      <c r="CY14" s="60" t="s">
        <v>224</v>
      </c>
      <c r="CZ14" s="60" t="s">
        <v>224</v>
      </c>
      <c r="DA14" s="60" t="s">
        <v>224</v>
      </c>
      <c r="DB14" s="60" t="s">
        <v>224</v>
      </c>
      <c r="DC14" s="60" t="s">
        <v>224</v>
      </c>
      <c r="DD14" s="60" t="s">
        <v>224</v>
      </c>
      <c r="DE14" s="60" t="s">
        <v>224</v>
      </c>
      <c r="DF14" s="60" t="s">
        <v>234</v>
      </c>
      <c r="DG14" s="60" t="s">
        <v>224</v>
      </c>
      <c r="DH14" s="60" t="s">
        <v>224</v>
      </c>
      <c r="DI14" s="60" t="s">
        <v>224</v>
      </c>
      <c r="DJ14" s="60" t="s">
        <v>224</v>
      </c>
      <c r="DK14" s="60" t="s">
        <v>224</v>
      </c>
      <c r="DL14" s="60" t="s">
        <v>224</v>
      </c>
      <c r="DM14" s="60" t="s">
        <v>236</v>
      </c>
      <c r="DN14" s="60" t="s">
        <v>237</v>
      </c>
      <c r="DO14" s="60" t="s">
        <v>238</v>
      </c>
      <c r="DP14" s="60" t="s">
        <v>239</v>
      </c>
      <c r="DQ14" s="60" t="s">
        <v>224</v>
      </c>
      <c r="DR14" s="60" t="s">
        <v>224</v>
      </c>
      <c r="DS14" s="60" t="s">
        <v>224</v>
      </c>
      <c r="DT14" s="60" t="s">
        <v>224</v>
      </c>
      <c r="DU14" s="60" t="s">
        <v>224</v>
      </c>
    </row>
    <row r="15" spans="1:125" s="60" customFormat="1" x14ac:dyDescent="0.25">
      <c r="A15" s="60" t="s">
        <v>208</v>
      </c>
      <c r="B15" s="60" t="s">
        <v>303</v>
      </c>
      <c r="C15" s="60" t="s">
        <v>210</v>
      </c>
      <c r="D15" s="60" t="s">
        <v>211</v>
      </c>
      <c r="E15" s="60" t="s">
        <v>212</v>
      </c>
      <c r="F15" s="60" t="s">
        <v>213</v>
      </c>
      <c r="G15" s="60" t="s">
        <v>214</v>
      </c>
      <c r="H15" s="60" t="s">
        <v>215</v>
      </c>
      <c r="I15" s="286" t="s">
        <v>304</v>
      </c>
      <c r="J15" s="60" t="s">
        <v>305</v>
      </c>
      <c r="K15" s="248">
        <v>0.56944444444444442</v>
      </c>
      <c r="L15" s="245">
        <f t="shared" si="18"/>
        <v>0.56944444444444442</v>
      </c>
      <c r="M15" s="60" t="s">
        <v>218</v>
      </c>
      <c r="N15" s="177" t="s">
        <v>306</v>
      </c>
      <c r="O15" s="240" t="s">
        <v>863</v>
      </c>
      <c r="P15" s="293">
        <v>541.08540000000005</v>
      </c>
      <c r="Q15" s="293">
        <v>0</v>
      </c>
      <c r="R15" s="307">
        <f t="shared" si="4"/>
        <v>541.08540000000005</v>
      </c>
      <c r="S15" s="67">
        <f t="shared" si="19"/>
        <v>541.08540000000005</v>
      </c>
      <c r="T15" s="68"/>
      <c r="U15" s="67">
        <f t="shared" si="20"/>
        <v>541.08540000000005</v>
      </c>
      <c r="V15" s="293">
        <v>533.61800000000005</v>
      </c>
      <c r="W15" s="293"/>
      <c r="X15" s="69">
        <v>998</v>
      </c>
      <c r="Y15" s="67">
        <f t="shared" si="21"/>
        <v>998</v>
      </c>
      <c r="Z15" s="339">
        <v>100</v>
      </c>
      <c r="AA15" s="74">
        <f t="shared" si="7"/>
        <v>998</v>
      </c>
      <c r="AB15" s="74">
        <f t="shared" si="8"/>
        <v>0</v>
      </c>
      <c r="AC15" s="72">
        <f t="shared" si="22"/>
        <v>998</v>
      </c>
      <c r="AD15" s="72">
        <f t="shared" si="22"/>
        <v>0</v>
      </c>
      <c r="AE15" s="340">
        <v>185</v>
      </c>
      <c r="AF15" s="340">
        <v>7.1</v>
      </c>
      <c r="AG15" s="74"/>
      <c r="AH15" s="74">
        <f t="shared" si="0"/>
        <v>192.1</v>
      </c>
      <c r="AI15" s="346">
        <v>0.46899999999999997</v>
      </c>
      <c r="AJ15" s="74" t="s">
        <v>307</v>
      </c>
      <c r="AK15" s="340">
        <v>0.06</v>
      </c>
      <c r="AL15" s="74"/>
      <c r="AM15" s="76">
        <f t="shared" si="10"/>
        <v>0.52899999999999991</v>
      </c>
      <c r="AN15" s="347">
        <v>3.3</v>
      </c>
      <c r="AO15" s="347"/>
      <c r="AP15" s="72">
        <f t="shared" si="23"/>
        <v>185</v>
      </c>
      <c r="AQ15" s="72">
        <f t="shared" si="23"/>
        <v>7.1</v>
      </c>
      <c r="AR15" s="67">
        <f t="shared" si="24"/>
        <v>192.1</v>
      </c>
      <c r="AS15" s="77">
        <f t="shared" si="24"/>
        <v>0.46899999999999997</v>
      </c>
      <c r="AT15" s="77">
        <f t="shared" si="25"/>
        <v>0.06</v>
      </c>
      <c r="AU15" s="77">
        <f t="shared" si="26"/>
        <v>0.52899999999999991</v>
      </c>
      <c r="AV15" s="77">
        <f t="shared" si="26"/>
        <v>3.3</v>
      </c>
      <c r="AW15" s="340">
        <v>42.2</v>
      </c>
      <c r="AX15" s="74"/>
      <c r="AY15" s="340">
        <v>25.1</v>
      </c>
      <c r="AZ15" s="74"/>
      <c r="BA15" s="342">
        <v>136</v>
      </c>
      <c r="BB15" s="74" t="s">
        <v>221</v>
      </c>
      <c r="BC15" s="79">
        <v>7.3672051823767699</v>
      </c>
      <c r="BD15" s="67">
        <f t="shared" si="27"/>
        <v>42.2</v>
      </c>
      <c r="BE15" s="67">
        <f t="shared" si="28"/>
        <v>25.1</v>
      </c>
      <c r="BF15" s="67">
        <f t="shared" si="29"/>
        <v>136</v>
      </c>
      <c r="BG15" s="77">
        <f t="shared" si="30"/>
        <v>7.3672051823767699</v>
      </c>
      <c r="BH15" s="60" t="s">
        <v>308</v>
      </c>
      <c r="BI15" s="60" t="s">
        <v>309</v>
      </c>
      <c r="BJ15" s="60" t="s">
        <v>310</v>
      </c>
      <c r="BK15" s="60" t="s">
        <v>311</v>
      </c>
      <c r="BL15" s="60" t="s">
        <v>224</v>
      </c>
      <c r="BM15" s="60" t="s">
        <v>312</v>
      </c>
      <c r="BN15" s="60" t="s">
        <v>224</v>
      </c>
      <c r="BO15" s="60" t="s">
        <v>313</v>
      </c>
      <c r="BP15" s="60" t="s">
        <v>224</v>
      </c>
      <c r="BQ15" s="60" t="s">
        <v>224</v>
      </c>
      <c r="BR15" s="60" t="s">
        <v>224</v>
      </c>
      <c r="BS15" s="60" t="s">
        <v>224</v>
      </c>
      <c r="BT15" s="60" t="s">
        <v>314</v>
      </c>
      <c r="BU15" s="60" t="s">
        <v>224</v>
      </c>
      <c r="BV15" s="60" t="s">
        <v>228</v>
      </c>
      <c r="BW15" s="60" t="s">
        <v>224</v>
      </c>
      <c r="BX15" s="60" t="s">
        <v>224</v>
      </c>
      <c r="BY15" s="60" t="s">
        <v>315</v>
      </c>
      <c r="BZ15" s="60" t="s">
        <v>316</v>
      </c>
      <c r="CA15" s="60" t="s">
        <v>317</v>
      </c>
      <c r="CB15" s="60" t="s">
        <v>224</v>
      </c>
      <c r="CC15" s="60" t="s">
        <v>224</v>
      </c>
      <c r="CD15" s="60" t="s">
        <v>224</v>
      </c>
      <c r="CE15" s="60" t="s">
        <v>224</v>
      </c>
      <c r="CF15" s="60" t="s">
        <v>224</v>
      </c>
      <c r="CG15" s="60" t="s">
        <v>224</v>
      </c>
      <c r="CH15" s="60" t="s">
        <v>224</v>
      </c>
      <c r="CI15" s="60" t="s">
        <v>224</v>
      </c>
      <c r="CJ15" s="60" t="s">
        <v>224</v>
      </c>
      <c r="CK15" s="60" t="s">
        <v>224</v>
      </c>
      <c r="CL15" s="60" t="s">
        <v>224</v>
      </c>
      <c r="CM15" s="60" t="s">
        <v>224</v>
      </c>
      <c r="CN15" s="60" t="s">
        <v>224</v>
      </c>
      <c r="CO15" s="60" t="s">
        <v>224</v>
      </c>
      <c r="CP15" s="60" t="s">
        <v>224</v>
      </c>
      <c r="CQ15" s="60" t="s">
        <v>224</v>
      </c>
      <c r="CR15" s="60" t="s">
        <v>224</v>
      </c>
      <c r="CS15" s="60" t="s">
        <v>224</v>
      </c>
      <c r="CT15" s="60" t="s">
        <v>224</v>
      </c>
      <c r="CU15" s="60" t="s">
        <v>224</v>
      </c>
      <c r="CV15" s="60" t="s">
        <v>224</v>
      </c>
      <c r="CW15" s="60" t="s">
        <v>224</v>
      </c>
      <c r="CX15" s="60" t="s">
        <v>233</v>
      </c>
      <c r="CY15" s="60" t="s">
        <v>224</v>
      </c>
      <c r="CZ15" s="60" t="s">
        <v>224</v>
      </c>
      <c r="DA15" s="60" t="s">
        <v>224</v>
      </c>
      <c r="DB15" s="60" t="s">
        <v>224</v>
      </c>
      <c r="DC15" s="60" t="s">
        <v>224</v>
      </c>
      <c r="DD15" s="60" t="s">
        <v>224</v>
      </c>
      <c r="DE15" s="60" t="s">
        <v>224</v>
      </c>
      <c r="DF15" s="60" t="s">
        <v>234</v>
      </c>
      <c r="DG15" s="60" t="s">
        <v>224</v>
      </c>
      <c r="DH15" s="60" t="s">
        <v>224</v>
      </c>
      <c r="DI15" s="60" t="s">
        <v>224</v>
      </c>
      <c r="DJ15" s="60" t="s">
        <v>224</v>
      </c>
      <c r="DK15" s="60" t="s">
        <v>224</v>
      </c>
      <c r="DL15" s="60" t="s">
        <v>224</v>
      </c>
      <c r="DM15" s="60" t="s">
        <v>236</v>
      </c>
      <c r="DN15" s="60" t="s">
        <v>237</v>
      </c>
      <c r="DO15" s="60" t="s">
        <v>238</v>
      </c>
      <c r="DP15" s="60" t="s">
        <v>239</v>
      </c>
      <c r="DQ15" s="60" t="s">
        <v>224</v>
      </c>
      <c r="DR15" s="60" t="s">
        <v>224</v>
      </c>
      <c r="DS15" s="60" t="s">
        <v>224</v>
      </c>
      <c r="DT15" s="60" t="s">
        <v>224</v>
      </c>
      <c r="DU15" s="60" t="s">
        <v>224</v>
      </c>
    </row>
    <row r="16" spans="1:125" s="60" customFormat="1" x14ac:dyDescent="0.25">
      <c r="A16" s="60" t="s">
        <v>208</v>
      </c>
      <c r="B16" s="60" t="s">
        <v>318</v>
      </c>
      <c r="C16" s="60" t="s">
        <v>210</v>
      </c>
      <c r="D16" s="60" t="s">
        <v>211</v>
      </c>
      <c r="E16" s="60" t="s">
        <v>212</v>
      </c>
      <c r="F16" s="60" t="s">
        <v>213</v>
      </c>
      <c r="G16" s="60" t="s">
        <v>214</v>
      </c>
      <c r="H16" s="60" t="s">
        <v>215</v>
      </c>
      <c r="I16" s="286" t="s">
        <v>319</v>
      </c>
      <c r="J16" s="60" t="s">
        <v>320</v>
      </c>
      <c r="K16" s="250" t="s">
        <v>321</v>
      </c>
      <c r="L16" s="245" t="str">
        <f t="shared" si="18"/>
        <v>14:20</v>
      </c>
      <c r="M16" s="60" t="s">
        <v>218</v>
      </c>
      <c r="N16" s="177" t="s">
        <v>322</v>
      </c>
      <c r="O16" s="240" t="s">
        <v>863</v>
      </c>
      <c r="P16" s="293">
        <v>550.91426666666666</v>
      </c>
      <c r="Q16" s="293">
        <v>0</v>
      </c>
      <c r="R16" s="307">
        <f t="shared" si="4"/>
        <v>550.91426666666666</v>
      </c>
      <c r="S16" s="67">
        <f t="shared" si="19"/>
        <v>550.91426666666666</v>
      </c>
      <c r="T16" s="68"/>
      <c r="U16" s="67">
        <f t="shared" si="20"/>
        <v>550.91426666666666</v>
      </c>
      <c r="V16" s="293">
        <v>551.70609999999999</v>
      </c>
      <c r="W16" s="293"/>
      <c r="X16" s="69">
        <v>825</v>
      </c>
      <c r="Y16" s="67">
        <f t="shared" si="21"/>
        <v>825</v>
      </c>
      <c r="Z16" s="339">
        <v>100</v>
      </c>
      <c r="AA16" s="74">
        <f t="shared" si="7"/>
        <v>825</v>
      </c>
      <c r="AB16" s="74">
        <f t="shared" si="8"/>
        <v>0</v>
      </c>
      <c r="AC16" s="72">
        <f t="shared" si="22"/>
        <v>825</v>
      </c>
      <c r="AD16" s="72">
        <f t="shared" si="22"/>
        <v>0</v>
      </c>
      <c r="AE16" s="340">
        <v>188</v>
      </c>
      <c r="AF16" s="341">
        <v>10.62</v>
      </c>
      <c r="AG16" s="74" t="s">
        <v>220</v>
      </c>
      <c r="AH16" s="74">
        <f t="shared" si="0"/>
        <v>198.62</v>
      </c>
      <c r="AI16" s="346">
        <v>0.58799999999999997</v>
      </c>
      <c r="AJ16" s="74" t="s">
        <v>307</v>
      </c>
      <c r="AK16" s="346">
        <v>7.6999999999999999E-2</v>
      </c>
      <c r="AL16" s="74" t="s">
        <v>220</v>
      </c>
      <c r="AM16" s="76">
        <f t="shared" si="10"/>
        <v>0.66499999999999992</v>
      </c>
      <c r="AN16" s="340">
        <v>3.38</v>
      </c>
      <c r="AO16" s="340"/>
      <c r="AP16" s="72">
        <f t="shared" si="23"/>
        <v>188</v>
      </c>
      <c r="AQ16" s="67">
        <f t="shared" si="23"/>
        <v>10.62</v>
      </c>
      <c r="AR16" s="67">
        <f t="shared" si="24"/>
        <v>198.62</v>
      </c>
      <c r="AS16" s="77">
        <f t="shared" si="24"/>
        <v>0.58799999999999997</v>
      </c>
      <c r="AT16" s="77">
        <f t="shared" si="25"/>
        <v>7.6999999999999999E-2</v>
      </c>
      <c r="AU16" s="77">
        <f t="shared" si="26"/>
        <v>0.66499999999999992</v>
      </c>
      <c r="AV16" s="77">
        <f t="shared" si="26"/>
        <v>3.38</v>
      </c>
      <c r="AW16" s="340">
        <v>26.8</v>
      </c>
      <c r="AX16" s="74"/>
      <c r="AY16" s="340">
        <v>19.399999999999999</v>
      </c>
      <c r="AZ16" s="74"/>
      <c r="BA16" s="342">
        <v>122</v>
      </c>
      <c r="BB16" s="74" t="s">
        <v>221</v>
      </c>
      <c r="BC16" s="79">
        <v>6.8892258834394697</v>
      </c>
      <c r="BD16" s="67">
        <f t="shared" si="27"/>
        <v>26.8</v>
      </c>
      <c r="BE16" s="67">
        <f t="shared" si="28"/>
        <v>19.399999999999999</v>
      </c>
      <c r="BF16" s="67">
        <f t="shared" si="29"/>
        <v>122</v>
      </c>
      <c r="BG16" s="77">
        <f t="shared" si="30"/>
        <v>6.8892258834394697</v>
      </c>
      <c r="BH16" s="60" t="s">
        <v>323</v>
      </c>
      <c r="BI16" s="60" t="s">
        <v>309</v>
      </c>
      <c r="BJ16" s="60" t="s">
        <v>322</v>
      </c>
      <c r="BK16" s="60" t="s">
        <v>324</v>
      </c>
      <c r="BL16" s="60" t="s">
        <v>224</v>
      </c>
      <c r="BM16" s="60" t="s">
        <v>312</v>
      </c>
      <c r="BN16" s="60" t="s">
        <v>224</v>
      </c>
      <c r="BO16" s="60" t="s">
        <v>325</v>
      </c>
      <c r="BP16" s="60" t="s">
        <v>224</v>
      </c>
      <c r="BQ16" s="60" t="s">
        <v>224</v>
      </c>
      <c r="BR16" s="60" t="s">
        <v>224</v>
      </c>
      <c r="BS16" s="60" t="s">
        <v>224</v>
      </c>
      <c r="BT16" s="60" t="s">
        <v>227</v>
      </c>
      <c r="BU16" s="60" t="s">
        <v>224</v>
      </c>
      <c r="BV16" s="60" t="s">
        <v>228</v>
      </c>
      <c r="BW16" s="60" t="s">
        <v>224</v>
      </c>
      <c r="BX16" s="60" t="s">
        <v>224</v>
      </c>
      <c r="BY16" s="60" t="s">
        <v>326</v>
      </c>
      <c r="BZ16" s="60" t="s">
        <v>327</v>
      </c>
      <c r="CA16" s="60" t="s">
        <v>281</v>
      </c>
      <c r="CB16" s="60" t="s">
        <v>224</v>
      </c>
      <c r="CC16" s="60" t="s">
        <v>224</v>
      </c>
      <c r="CD16" s="60" t="s">
        <v>224</v>
      </c>
      <c r="CE16" s="60" t="s">
        <v>224</v>
      </c>
      <c r="CF16" s="60" t="s">
        <v>224</v>
      </c>
      <c r="CG16" s="60" t="s">
        <v>224</v>
      </c>
      <c r="CH16" s="60" t="s">
        <v>224</v>
      </c>
      <c r="CI16" s="60" t="s">
        <v>224</v>
      </c>
      <c r="CJ16" s="60" t="s">
        <v>224</v>
      </c>
      <c r="CK16" s="60" t="s">
        <v>224</v>
      </c>
      <c r="CL16" s="60" t="s">
        <v>224</v>
      </c>
      <c r="CM16" s="60" t="s">
        <v>224</v>
      </c>
      <c r="CN16" s="60" t="s">
        <v>224</v>
      </c>
      <c r="CO16" s="60" t="s">
        <v>224</v>
      </c>
      <c r="CP16" s="60" t="s">
        <v>224</v>
      </c>
      <c r="CQ16" s="60" t="s">
        <v>224</v>
      </c>
      <c r="CR16" s="60" t="s">
        <v>224</v>
      </c>
      <c r="CS16" s="60" t="s">
        <v>224</v>
      </c>
      <c r="CT16" s="60" t="s">
        <v>224</v>
      </c>
      <c r="CU16" s="60" t="s">
        <v>224</v>
      </c>
      <c r="CV16" s="60" t="s">
        <v>224</v>
      </c>
      <c r="CW16" s="60" t="s">
        <v>224</v>
      </c>
      <c r="CX16" s="60" t="s">
        <v>233</v>
      </c>
      <c r="CY16" s="60" t="s">
        <v>224</v>
      </c>
      <c r="CZ16" s="60" t="s">
        <v>224</v>
      </c>
      <c r="DA16" s="60" t="s">
        <v>224</v>
      </c>
      <c r="DB16" s="60" t="s">
        <v>224</v>
      </c>
      <c r="DC16" s="60" t="s">
        <v>224</v>
      </c>
      <c r="DD16" s="60" t="s">
        <v>224</v>
      </c>
      <c r="DE16" s="60" t="s">
        <v>224</v>
      </c>
      <c r="DF16" s="60" t="s">
        <v>234</v>
      </c>
      <c r="DG16" s="60" t="s">
        <v>224</v>
      </c>
      <c r="DH16" s="60" t="s">
        <v>224</v>
      </c>
      <c r="DI16" s="60" t="s">
        <v>224</v>
      </c>
      <c r="DJ16" s="60" t="s">
        <v>224</v>
      </c>
      <c r="DK16" s="60" t="s">
        <v>224</v>
      </c>
      <c r="DL16" s="60" t="s">
        <v>224</v>
      </c>
      <c r="DM16" s="60" t="s">
        <v>236</v>
      </c>
      <c r="DN16" s="60" t="s">
        <v>237</v>
      </c>
      <c r="DO16" s="60" t="s">
        <v>238</v>
      </c>
      <c r="DP16" s="60" t="s">
        <v>239</v>
      </c>
      <c r="DQ16" s="60" t="s">
        <v>224</v>
      </c>
      <c r="DR16" s="60" t="s">
        <v>224</v>
      </c>
      <c r="DS16" s="60" t="s">
        <v>328</v>
      </c>
      <c r="DT16" s="60" t="s">
        <v>224</v>
      </c>
      <c r="DU16" s="60" t="s">
        <v>224</v>
      </c>
    </row>
    <row r="17" spans="1:125" s="60" customFormat="1" x14ac:dyDescent="0.25">
      <c r="A17" s="60" t="s">
        <v>208</v>
      </c>
      <c r="B17" s="60" t="s">
        <v>329</v>
      </c>
      <c r="C17" s="60" t="s">
        <v>210</v>
      </c>
      <c r="D17" s="60" t="s">
        <v>211</v>
      </c>
      <c r="E17" s="60" t="s">
        <v>212</v>
      </c>
      <c r="F17" s="60" t="s">
        <v>213</v>
      </c>
      <c r="G17" s="60" t="s">
        <v>214</v>
      </c>
      <c r="H17" s="60" t="s">
        <v>215</v>
      </c>
      <c r="I17" s="286" t="s">
        <v>330</v>
      </c>
      <c r="J17" s="60" t="s">
        <v>275</v>
      </c>
      <c r="K17" s="248">
        <v>0.58333333333333337</v>
      </c>
      <c r="L17" s="245">
        <f t="shared" si="18"/>
        <v>0.58333333333333337</v>
      </c>
      <c r="M17" s="60" t="s">
        <v>218</v>
      </c>
      <c r="N17" s="177" t="s">
        <v>331</v>
      </c>
      <c r="O17" s="240" t="s">
        <v>863</v>
      </c>
      <c r="P17" s="293">
        <v>555.5693</v>
      </c>
      <c r="Q17" s="293">
        <v>299.93720000000002</v>
      </c>
      <c r="R17" s="307">
        <f t="shared" si="4"/>
        <v>855.50649999999996</v>
      </c>
      <c r="S17" s="67">
        <f t="shared" si="19"/>
        <v>555.5693</v>
      </c>
      <c r="T17" s="68"/>
      <c r="U17" s="67">
        <f t="shared" si="20"/>
        <v>855.50649999999996</v>
      </c>
      <c r="V17" s="293">
        <v>553.45420000000001</v>
      </c>
      <c r="W17" s="293"/>
      <c r="X17" s="69">
        <v>253</v>
      </c>
      <c r="Y17" s="67">
        <f t="shared" si="21"/>
        <v>253</v>
      </c>
      <c r="Z17" s="339">
        <v>100</v>
      </c>
      <c r="AA17" s="74">
        <f t="shared" si="7"/>
        <v>253</v>
      </c>
      <c r="AB17" s="74">
        <f t="shared" si="8"/>
        <v>0</v>
      </c>
      <c r="AC17" s="72">
        <f t="shared" si="22"/>
        <v>253</v>
      </c>
      <c r="AD17" s="72">
        <f t="shared" si="22"/>
        <v>0</v>
      </c>
      <c r="AE17" s="340">
        <v>65.099999999999994</v>
      </c>
      <c r="AF17" s="340">
        <v>9.76</v>
      </c>
      <c r="AG17" s="74"/>
      <c r="AH17" s="74">
        <f t="shared" si="0"/>
        <v>74.86</v>
      </c>
      <c r="AI17" s="346">
        <v>0.184</v>
      </c>
      <c r="AJ17" s="74" t="s">
        <v>307</v>
      </c>
      <c r="AK17" s="340">
        <v>7.0000000000000007E-2</v>
      </c>
      <c r="AL17" s="74"/>
      <c r="AM17" s="76">
        <f t="shared" si="10"/>
        <v>0.254</v>
      </c>
      <c r="AN17" s="340">
        <v>1.22</v>
      </c>
      <c r="AO17" s="340"/>
      <c r="AP17" s="67">
        <f t="shared" si="23"/>
        <v>65.099999999999994</v>
      </c>
      <c r="AQ17" s="77">
        <f t="shared" si="23"/>
        <v>9.76</v>
      </c>
      <c r="AR17" s="67">
        <f t="shared" si="24"/>
        <v>74.86</v>
      </c>
      <c r="AS17" s="77">
        <f t="shared" si="24"/>
        <v>0.184</v>
      </c>
      <c r="AT17" s="77">
        <f t="shared" si="25"/>
        <v>7.0000000000000007E-2</v>
      </c>
      <c r="AU17" s="77">
        <f t="shared" si="26"/>
        <v>0.254</v>
      </c>
      <c r="AV17" s="77">
        <f t="shared" si="26"/>
        <v>1.22</v>
      </c>
      <c r="AW17" s="340">
        <v>25.8</v>
      </c>
      <c r="AX17" s="74"/>
      <c r="AY17" s="340">
        <v>19.600000000000001</v>
      </c>
      <c r="AZ17" s="74"/>
      <c r="BA17" s="342">
        <v>123</v>
      </c>
      <c r="BB17" s="74" t="s">
        <v>221</v>
      </c>
      <c r="BC17" s="79">
        <v>7.1977888822153204</v>
      </c>
      <c r="BD17" s="67">
        <f t="shared" si="27"/>
        <v>25.8</v>
      </c>
      <c r="BE17" s="67">
        <f t="shared" si="28"/>
        <v>19.600000000000001</v>
      </c>
      <c r="BF17" s="67">
        <f t="shared" si="29"/>
        <v>123</v>
      </c>
      <c r="BG17" s="77">
        <f t="shared" si="30"/>
        <v>7.1977888822153204</v>
      </c>
      <c r="BH17" s="60" t="s">
        <v>332</v>
      </c>
      <c r="BI17" s="60" t="s">
        <v>333</v>
      </c>
      <c r="BJ17" s="60" t="s">
        <v>334</v>
      </c>
      <c r="BK17" s="60" t="s">
        <v>224</v>
      </c>
      <c r="BL17" s="60" t="s">
        <v>224</v>
      </c>
      <c r="BM17" s="60" t="s">
        <v>312</v>
      </c>
      <c r="BN17" s="60" t="s">
        <v>224</v>
      </c>
      <c r="BO17" s="60" t="s">
        <v>226</v>
      </c>
      <c r="BP17" s="60" t="s">
        <v>224</v>
      </c>
      <c r="BQ17" s="60" t="s">
        <v>224</v>
      </c>
      <c r="BR17" s="60" t="s">
        <v>224</v>
      </c>
      <c r="BS17" s="60" t="s">
        <v>224</v>
      </c>
      <c r="BT17" s="60" t="s">
        <v>227</v>
      </c>
      <c r="BU17" s="60" t="s">
        <v>224</v>
      </c>
      <c r="BV17" s="60" t="s">
        <v>228</v>
      </c>
      <c r="BW17" s="60" t="s">
        <v>224</v>
      </c>
      <c r="BX17" s="60" t="s">
        <v>224</v>
      </c>
      <c r="BY17" s="60" t="s">
        <v>335</v>
      </c>
      <c r="BZ17" s="60" t="s">
        <v>336</v>
      </c>
      <c r="CA17" s="60" t="s">
        <v>231</v>
      </c>
      <c r="CB17" s="60" t="s">
        <v>224</v>
      </c>
      <c r="CC17" s="60" t="s">
        <v>224</v>
      </c>
      <c r="CD17" s="60" t="s">
        <v>224</v>
      </c>
      <c r="CE17" s="60" t="s">
        <v>224</v>
      </c>
      <c r="CF17" s="60" t="s">
        <v>224</v>
      </c>
      <c r="CG17" s="60" t="s">
        <v>224</v>
      </c>
      <c r="CH17" s="60" t="s">
        <v>224</v>
      </c>
      <c r="CI17" s="60" t="s">
        <v>224</v>
      </c>
      <c r="CJ17" s="60" t="s">
        <v>224</v>
      </c>
      <c r="CK17" s="60" t="s">
        <v>224</v>
      </c>
      <c r="CL17" s="60" t="s">
        <v>224</v>
      </c>
      <c r="CM17" s="60" t="s">
        <v>224</v>
      </c>
      <c r="CN17" s="60" t="s">
        <v>224</v>
      </c>
      <c r="CO17" s="60" t="s">
        <v>232</v>
      </c>
      <c r="CP17" s="60" t="s">
        <v>224</v>
      </c>
      <c r="CQ17" s="60" t="s">
        <v>224</v>
      </c>
      <c r="CR17" s="60" t="s">
        <v>224</v>
      </c>
      <c r="CS17" s="60" t="s">
        <v>224</v>
      </c>
      <c r="CT17" s="60" t="s">
        <v>224</v>
      </c>
      <c r="CU17" s="60" t="s">
        <v>224</v>
      </c>
      <c r="CV17" s="60" t="s">
        <v>224</v>
      </c>
      <c r="CW17" s="60" t="s">
        <v>224</v>
      </c>
      <c r="CX17" s="60" t="s">
        <v>233</v>
      </c>
      <c r="CY17" s="60" t="s">
        <v>224</v>
      </c>
      <c r="CZ17" s="60" t="s">
        <v>224</v>
      </c>
      <c r="DA17" s="60" t="s">
        <v>224</v>
      </c>
      <c r="DB17" s="60" t="s">
        <v>224</v>
      </c>
      <c r="DC17" s="60" t="s">
        <v>224</v>
      </c>
      <c r="DD17" s="60" t="s">
        <v>224</v>
      </c>
      <c r="DE17" s="60" t="s">
        <v>224</v>
      </c>
      <c r="DF17" s="60" t="s">
        <v>234</v>
      </c>
      <c r="DG17" s="60" t="s">
        <v>228</v>
      </c>
      <c r="DH17" s="60" t="s">
        <v>224</v>
      </c>
      <c r="DI17" s="60" t="s">
        <v>225</v>
      </c>
      <c r="DJ17" s="60" t="s">
        <v>224</v>
      </c>
      <c r="DK17" s="60" t="s">
        <v>224</v>
      </c>
      <c r="DL17" s="60" t="s">
        <v>224</v>
      </c>
      <c r="DM17" s="60" t="s">
        <v>236</v>
      </c>
      <c r="DN17" s="60" t="s">
        <v>237</v>
      </c>
      <c r="DO17" s="60" t="s">
        <v>238</v>
      </c>
      <c r="DP17" s="60" t="s">
        <v>239</v>
      </c>
      <c r="DQ17" s="60" t="s">
        <v>224</v>
      </c>
      <c r="DR17" s="60" t="s">
        <v>224</v>
      </c>
      <c r="DS17" s="60" t="s">
        <v>224</v>
      </c>
      <c r="DT17" s="60" t="s">
        <v>224</v>
      </c>
      <c r="DU17" s="60" t="s">
        <v>224</v>
      </c>
    </row>
    <row r="18" spans="1:125" s="60" customFormat="1" x14ac:dyDescent="0.25">
      <c r="A18" s="60" t="s">
        <v>208</v>
      </c>
      <c r="B18" s="60" t="s">
        <v>337</v>
      </c>
      <c r="C18" s="60" t="s">
        <v>210</v>
      </c>
      <c r="D18" s="60" t="s">
        <v>211</v>
      </c>
      <c r="E18" s="60" t="s">
        <v>212</v>
      </c>
      <c r="F18" s="60" t="s">
        <v>213</v>
      </c>
      <c r="G18" s="60" t="s">
        <v>214</v>
      </c>
      <c r="H18" s="60" t="s">
        <v>215</v>
      </c>
      <c r="I18" s="286" t="s">
        <v>338</v>
      </c>
      <c r="J18" s="60" t="s">
        <v>339</v>
      </c>
      <c r="K18" s="248">
        <v>0.65277777777777779</v>
      </c>
      <c r="L18" s="245">
        <f t="shared" si="18"/>
        <v>0.65277777777777779</v>
      </c>
      <c r="M18" s="60" t="s">
        <v>218</v>
      </c>
      <c r="N18" s="177" t="s">
        <v>340</v>
      </c>
      <c r="O18" s="240" t="s">
        <v>863</v>
      </c>
      <c r="P18" s="293">
        <v>549.17660000000001</v>
      </c>
      <c r="Q18" s="293">
        <v>104.60598666666667</v>
      </c>
      <c r="R18" s="307">
        <f t="shared" si="4"/>
        <v>653.7825866666667</v>
      </c>
      <c r="S18" s="67">
        <f t="shared" si="19"/>
        <v>549.17660000000001</v>
      </c>
      <c r="T18" s="68"/>
      <c r="U18" s="67">
        <f t="shared" si="20"/>
        <v>653.7825866666667</v>
      </c>
      <c r="V18" s="293">
        <v>553.3818</v>
      </c>
      <c r="W18" s="293"/>
      <c r="X18" s="69">
        <v>114</v>
      </c>
      <c r="Y18" s="67">
        <f t="shared" si="21"/>
        <v>114</v>
      </c>
      <c r="Z18" s="339">
        <v>100</v>
      </c>
      <c r="AA18" s="74">
        <f t="shared" si="7"/>
        <v>114</v>
      </c>
      <c r="AB18" s="74">
        <f t="shared" si="8"/>
        <v>0</v>
      </c>
      <c r="AC18" s="72">
        <f t="shared" si="22"/>
        <v>114</v>
      </c>
      <c r="AD18" s="72">
        <f t="shared" si="22"/>
        <v>0</v>
      </c>
      <c r="AE18" s="340">
        <v>32.4</v>
      </c>
      <c r="AF18" s="340">
        <v>8.4499999999999993</v>
      </c>
      <c r="AG18" s="74"/>
      <c r="AH18" s="74">
        <f t="shared" si="0"/>
        <v>40.849999999999994</v>
      </c>
      <c r="AI18" s="346">
        <v>0.122</v>
      </c>
      <c r="AJ18" s="74" t="s">
        <v>307</v>
      </c>
      <c r="AK18" s="340">
        <v>0.11</v>
      </c>
      <c r="AL18" s="74"/>
      <c r="AM18" s="76">
        <f t="shared" si="10"/>
        <v>0.23199999999999998</v>
      </c>
      <c r="AN18" s="340">
        <v>0.84</v>
      </c>
      <c r="AO18" s="340"/>
      <c r="AP18" s="67">
        <f t="shared" si="23"/>
        <v>32.4</v>
      </c>
      <c r="AQ18" s="77">
        <f t="shared" si="23"/>
        <v>8.4499999999999993</v>
      </c>
      <c r="AR18" s="67">
        <f t="shared" si="24"/>
        <v>40.849999999999994</v>
      </c>
      <c r="AS18" s="77">
        <f t="shared" si="24"/>
        <v>0.122</v>
      </c>
      <c r="AT18" s="77">
        <f t="shared" si="25"/>
        <v>0.11</v>
      </c>
      <c r="AU18" s="77">
        <f t="shared" si="26"/>
        <v>0.23199999999999998</v>
      </c>
      <c r="AV18" s="77">
        <f t="shared" si="26"/>
        <v>0.84</v>
      </c>
      <c r="AW18" s="340">
        <v>29.9</v>
      </c>
      <c r="AX18" s="74"/>
      <c r="AY18" s="340">
        <v>22.7</v>
      </c>
      <c r="AZ18" s="74"/>
      <c r="BA18" s="342">
        <v>137</v>
      </c>
      <c r="BB18" s="74" t="s">
        <v>221</v>
      </c>
      <c r="BC18" s="79">
        <v>6.3930565814078903</v>
      </c>
      <c r="BD18" s="67">
        <f t="shared" si="27"/>
        <v>29.9</v>
      </c>
      <c r="BE18" s="67">
        <f t="shared" si="28"/>
        <v>22.7</v>
      </c>
      <c r="BF18" s="67">
        <f t="shared" si="29"/>
        <v>137</v>
      </c>
      <c r="BG18" s="77">
        <f t="shared" si="30"/>
        <v>6.3930565814078903</v>
      </c>
      <c r="BH18" s="60" t="s">
        <v>341</v>
      </c>
      <c r="BI18" s="60" t="s">
        <v>342</v>
      </c>
      <c r="BJ18" s="60" t="s">
        <v>343</v>
      </c>
      <c r="BK18" s="60" t="s">
        <v>224</v>
      </c>
      <c r="BL18" s="60" t="s">
        <v>224</v>
      </c>
      <c r="BM18" s="60" t="s">
        <v>224</v>
      </c>
      <c r="BN18" s="60" t="s">
        <v>224</v>
      </c>
      <c r="BO18" s="60" t="s">
        <v>344</v>
      </c>
      <c r="BP18" s="60" t="s">
        <v>224</v>
      </c>
      <c r="BQ18" s="60" t="s">
        <v>345</v>
      </c>
      <c r="BR18" s="60" t="s">
        <v>224</v>
      </c>
      <c r="BS18" s="60" t="s">
        <v>224</v>
      </c>
      <c r="BT18" s="60" t="s">
        <v>346</v>
      </c>
      <c r="BU18" s="60" t="s">
        <v>224</v>
      </c>
      <c r="BV18" s="60" t="s">
        <v>228</v>
      </c>
      <c r="BW18" s="60" t="s">
        <v>224</v>
      </c>
      <c r="BX18" s="60" t="s">
        <v>224</v>
      </c>
      <c r="BY18" s="60" t="s">
        <v>347</v>
      </c>
      <c r="BZ18" s="60" t="s">
        <v>230</v>
      </c>
      <c r="CA18" s="60" t="s">
        <v>348</v>
      </c>
      <c r="CB18" s="60" t="s">
        <v>224</v>
      </c>
      <c r="CC18" s="60" t="s">
        <v>224</v>
      </c>
      <c r="CD18" s="60" t="s">
        <v>224</v>
      </c>
      <c r="CE18" s="60" t="s">
        <v>224</v>
      </c>
      <c r="CF18" s="60" t="s">
        <v>224</v>
      </c>
      <c r="CG18" s="60" t="s">
        <v>224</v>
      </c>
      <c r="CH18" s="60" t="s">
        <v>224</v>
      </c>
      <c r="CI18" s="60" t="s">
        <v>224</v>
      </c>
      <c r="CJ18" s="60" t="s">
        <v>224</v>
      </c>
      <c r="CK18" s="60" t="s">
        <v>224</v>
      </c>
      <c r="CL18" s="60" t="s">
        <v>224</v>
      </c>
      <c r="CM18" s="60" t="s">
        <v>224</v>
      </c>
      <c r="CN18" s="60" t="s">
        <v>224</v>
      </c>
      <c r="CO18" s="60" t="s">
        <v>224</v>
      </c>
      <c r="CP18" s="60" t="s">
        <v>224</v>
      </c>
      <c r="CQ18" s="60" t="s">
        <v>224</v>
      </c>
      <c r="CR18" s="60" t="s">
        <v>224</v>
      </c>
      <c r="CS18" s="60" t="s">
        <v>224</v>
      </c>
      <c r="CT18" s="60" t="s">
        <v>349</v>
      </c>
      <c r="CU18" s="60" t="s">
        <v>349</v>
      </c>
      <c r="CV18" s="60" t="s">
        <v>224</v>
      </c>
      <c r="CW18" s="60" t="s">
        <v>224</v>
      </c>
      <c r="CX18" s="60" t="s">
        <v>233</v>
      </c>
      <c r="CY18" s="60" t="s">
        <v>224</v>
      </c>
      <c r="CZ18" s="60" t="s">
        <v>224</v>
      </c>
      <c r="DA18" s="60" t="s">
        <v>224</v>
      </c>
      <c r="DB18" s="60" t="s">
        <v>224</v>
      </c>
      <c r="DC18" s="60" t="s">
        <v>224</v>
      </c>
      <c r="DD18" s="60" t="s">
        <v>224</v>
      </c>
      <c r="DE18" s="60" t="s">
        <v>224</v>
      </c>
      <c r="DF18" s="60" t="s">
        <v>234</v>
      </c>
      <c r="DG18" s="60" t="s">
        <v>224</v>
      </c>
      <c r="DH18" s="60" t="s">
        <v>224</v>
      </c>
      <c r="DI18" s="60" t="s">
        <v>224</v>
      </c>
      <c r="DJ18" s="60" t="s">
        <v>224</v>
      </c>
      <c r="DK18" s="60" t="s">
        <v>224</v>
      </c>
      <c r="DL18" s="60" t="s">
        <v>224</v>
      </c>
      <c r="DM18" s="60" t="s">
        <v>236</v>
      </c>
      <c r="DN18" s="60" t="s">
        <v>237</v>
      </c>
      <c r="DO18" s="60" t="s">
        <v>238</v>
      </c>
      <c r="DP18" s="60" t="s">
        <v>239</v>
      </c>
      <c r="DQ18" s="60" t="s">
        <v>224</v>
      </c>
      <c r="DR18" s="60" t="s">
        <v>224</v>
      </c>
      <c r="DS18" s="60" t="s">
        <v>224</v>
      </c>
      <c r="DT18" s="60" t="s">
        <v>224</v>
      </c>
      <c r="DU18" s="60" t="s">
        <v>224</v>
      </c>
    </row>
    <row r="19" spans="1:125" s="60" customFormat="1" x14ac:dyDescent="0.25">
      <c r="A19" s="60" t="s">
        <v>208</v>
      </c>
      <c r="B19" s="60" t="s">
        <v>350</v>
      </c>
      <c r="C19" s="60" t="s">
        <v>210</v>
      </c>
      <c r="D19" s="60" t="s">
        <v>211</v>
      </c>
      <c r="E19" s="60" t="s">
        <v>212</v>
      </c>
      <c r="F19" s="60" t="s">
        <v>213</v>
      </c>
      <c r="G19" s="60" t="s">
        <v>214</v>
      </c>
      <c r="H19" s="60" t="s">
        <v>215</v>
      </c>
      <c r="I19" s="286" t="s">
        <v>351</v>
      </c>
      <c r="J19" s="60" t="s">
        <v>320</v>
      </c>
      <c r="K19" s="248">
        <v>0.59722222222222221</v>
      </c>
      <c r="L19" s="245">
        <f t="shared" si="18"/>
        <v>0.59722222222222221</v>
      </c>
      <c r="M19" s="60" t="s">
        <v>218</v>
      </c>
      <c r="N19" s="177" t="s">
        <v>352</v>
      </c>
      <c r="O19" s="240" t="s">
        <v>863</v>
      </c>
      <c r="P19" s="293">
        <v>588.6867666666667</v>
      </c>
      <c r="Q19" s="293">
        <v>3876.5039999999999</v>
      </c>
      <c r="R19" s="307">
        <f t="shared" si="4"/>
        <v>4465.1907666666666</v>
      </c>
      <c r="S19" s="67">
        <f t="shared" si="19"/>
        <v>588.6867666666667</v>
      </c>
      <c r="T19" s="68"/>
      <c r="U19" s="67">
        <f t="shared" si="20"/>
        <v>4465.1907666666666</v>
      </c>
      <c r="V19" s="293">
        <v>591.77589999999998</v>
      </c>
      <c r="W19" s="293"/>
      <c r="X19" s="69">
        <v>537</v>
      </c>
      <c r="Y19" s="67">
        <f t="shared" si="21"/>
        <v>537</v>
      </c>
      <c r="Z19" s="339">
        <v>100</v>
      </c>
      <c r="AA19" s="74">
        <f t="shared" si="7"/>
        <v>537</v>
      </c>
      <c r="AB19" s="74">
        <f t="shared" si="8"/>
        <v>0</v>
      </c>
      <c r="AC19" s="72">
        <f t="shared" si="22"/>
        <v>537</v>
      </c>
      <c r="AD19" s="72">
        <f t="shared" si="22"/>
        <v>0</v>
      </c>
      <c r="AE19" s="340">
        <v>114</v>
      </c>
      <c r="AF19" s="340">
        <v>8.5</v>
      </c>
      <c r="AG19" s="74"/>
      <c r="AH19" s="74">
        <f t="shared" si="0"/>
        <v>122.5</v>
      </c>
      <c r="AI19" s="340">
        <v>0.42699999999999999</v>
      </c>
      <c r="AJ19" s="74"/>
      <c r="AK19" s="340">
        <v>0.09</v>
      </c>
      <c r="AL19" s="74"/>
      <c r="AM19" s="76">
        <f t="shared" si="10"/>
        <v>0.51700000000000002</v>
      </c>
      <c r="AN19" s="347">
        <v>2.2000000000000002</v>
      </c>
      <c r="AO19" s="347"/>
      <c r="AP19" s="67">
        <f t="shared" si="23"/>
        <v>114</v>
      </c>
      <c r="AQ19" s="77">
        <f t="shared" si="23"/>
        <v>8.5</v>
      </c>
      <c r="AR19" s="67">
        <f t="shared" si="24"/>
        <v>122.5</v>
      </c>
      <c r="AS19" s="77">
        <f t="shared" si="24"/>
        <v>0.42699999999999999</v>
      </c>
      <c r="AT19" s="77">
        <f t="shared" si="25"/>
        <v>0.09</v>
      </c>
      <c r="AU19" s="77">
        <f t="shared" si="26"/>
        <v>0.51700000000000002</v>
      </c>
      <c r="AV19" s="77">
        <f t="shared" si="26"/>
        <v>2.2000000000000002</v>
      </c>
      <c r="AW19" s="340">
        <v>21.7</v>
      </c>
      <c r="AX19" s="74"/>
      <c r="AY19" s="340">
        <v>19</v>
      </c>
      <c r="AZ19" s="74"/>
      <c r="BA19" s="342">
        <v>109</v>
      </c>
      <c r="BB19" s="74" t="s">
        <v>221</v>
      </c>
      <c r="BC19" s="79">
        <v>6.3128302017261699</v>
      </c>
      <c r="BD19" s="67">
        <f t="shared" si="27"/>
        <v>21.7</v>
      </c>
      <c r="BE19" s="67">
        <f t="shared" si="28"/>
        <v>19</v>
      </c>
      <c r="BF19" s="67">
        <f t="shared" si="29"/>
        <v>109</v>
      </c>
      <c r="BG19" s="77">
        <f t="shared" si="30"/>
        <v>6.3128302017261699</v>
      </c>
      <c r="BH19" s="60" t="s">
        <v>353</v>
      </c>
      <c r="BI19" s="60" t="s">
        <v>354</v>
      </c>
      <c r="BJ19" s="60" t="s">
        <v>352</v>
      </c>
      <c r="BK19" s="60" t="s">
        <v>224</v>
      </c>
      <c r="BL19" s="60" t="s">
        <v>224</v>
      </c>
      <c r="BM19" s="60" t="s">
        <v>355</v>
      </c>
      <c r="BN19" s="60" t="s">
        <v>224</v>
      </c>
      <c r="BO19" s="60" t="s">
        <v>356</v>
      </c>
      <c r="BP19" s="60" t="s">
        <v>224</v>
      </c>
      <c r="BQ19" s="60" t="s">
        <v>224</v>
      </c>
      <c r="BR19" s="60" t="s">
        <v>224</v>
      </c>
      <c r="BS19" s="60" t="s">
        <v>224</v>
      </c>
      <c r="BT19" s="60" t="s">
        <v>314</v>
      </c>
      <c r="BU19" s="60" t="s">
        <v>224</v>
      </c>
      <c r="BV19" s="60" t="s">
        <v>228</v>
      </c>
      <c r="BW19" s="60" t="s">
        <v>224</v>
      </c>
      <c r="BX19" s="60" t="s">
        <v>224</v>
      </c>
      <c r="BY19" s="60" t="s">
        <v>357</v>
      </c>
      <c r="BZ19" s="60" t="s">
        <v>336</v>
      </c>
      <c r="CA19" s="60" t="s">
        <v>231</v>
      </c>
      <c r="CB19" s="60" t="s">
        <v>224</v>
      </c>
      <c r="CC19" s="60" t="s">
        <v>224</v>
      </c>
      <c r="CD19" s="60" t="s">
        <v>224</v>
      </c>
      <c r="CE19" s="60" t="s">
        <v>224</v>
      </c>
      <c r="CF19" s="60" t="s">
        <v>224</v>
      </c>
      <c r="CG19" s="60" t="s">
        <v>224</v>
      </c>
      <c r="CH19" s="60" t="s">
        <v>224</v>
      </c>
      <c r="CI19" s="60" t="s">
        <v>224</v>
      </c>
      <c r="CJ19" s="60" t="s">
        <v>224</v>
      </c>
      <c r="CK19" s="60" t="s">
        <v>224</v>
      </c>
      <c r="CL19" s="60" t="s">
        <v>224</v>
      </c>
      <c r="CM19" s="60" t="s">
        <v>224</v>
      </c>
      <c r="CN19" s="60" t="s">
        <v>224</v>
      </c>
      <c r="CO19" s="60" t="s">
        <v>224</v>
      </c>
      <c r="CP19" s="60" t="s">
        <v>224</v>
      </c>
      <c r="CQ19" s="60" t="s">
        <v>224</v>
      </c>
      <c r="CR19" s="60" t="s">
        <v>224</v>
      </c>
      <c r="CS19" s="60" t="s">
        <v>224</v>
      </c>
      <c r="CT19" s="60" t="s">
        <v>224</v>
      </c>
      <c r="CU19" s="60" t="s">
        <v>224</v>
      </c>
      <c r="CV19" s="60" t="s">
        <v>224</v>
      </c>
      <c r="CW19" s="60" t="s">
        <v>224</v>
      </c>
      <c r="CX19" s="60" t="s">
        <v>233</v>
      </c>
      <c r="CY19" s="60" t="s">
        <v>224</v>
      </c>
      <c r="CZ19" s="60" t="s">
        <v>224</v>
      </c>
      <c r="DA19" s="60" t="s">
        <v>224</v>
      </c>
      <c r="DB19" s="60" t="s">
        <v>224</v>
      </c>
      <c r="DC19" s="60" t="s">
        <v>224</v>
      </c>
      <c r="DD19" s="60" t="s">
        <v>224</v>
      </c>
      <c r="DE19" s="60" t="s">
        <v>224</v>
      </c>
      <c r="DF19" s="60" t="s">
        <v>234</v>
      </c>
      <c r="DG19" s="60" t="s">
        <v>224</v>
      </c>
      <c r="DH19" s="60" t="s">
        <v>224</v>
      </c>
      <c r="DI19" s="60" t="s">
        <v>224</v>
      </c>
      <c r="DJ19" s="60" t="s">
        <v>224</v>
      </c>
      <c r="DK19" s="60" t="s">
        <v>224</v>
      </c>
      <c r="DL19" s="60" t="s">
        <v>224</v>
      </c>
      <c r="DM19" s="60" t="s">
        <v>236</v>
      </c>
      <c r="DN19" s="60" t="s">
        <v>237</v>
      </c>
      <c r="DO19" s="60" t="s">
        <v>238</v>
      </c>
      <c r="DP19" s="60" t="s">
        <v>239</v>
      </c>
      <c r="DQ19" s="60" t="s">
        <v>224</v>
      </c>
      <c r="DR19" s="60" t="s">
        <v>224</v>
      </c>
      <c r="DS19" s="60" t="s">
        <v>224</v>
      </c>
      <c r="DT19" s="60" t="s">
        <v>224</v>
      </c>
      <c r="DU19" s="60" t="s">
        <v>224</v>
      </c>
    </row>
    <row r="20" spans="1:125" x14ac:dyDescent="0.25">
      <c r="A20" s="2" t="s">
        <v>208</v>
      </c>
      <c r="B20" s="2" t="s">
        <v>358</v>
      </c>
      <c r="C20" s="2" t="s">
        <v>210</v>
      </c>
      <c r="D20" s="2" t="s">
        <v>211</v>
      </c>
      <c r="E20" s="2" t="s">
        <v>212</v>
      </c>
      <c r="F20" s="2" t="s">
        <v>273</v>
      </c>
      <c r="G20" s="2" t="s">
        <v>214</v>
      </c>
      <c r="H20" s="2" t="s">
        <v>215</v>
      </c>
      <c r="I20" s="287" t="s">
        <v>359</v>
      </c>
      <c r="J20" s="2" t="s">
        <v>360</v>
      </c>
      <c r="K20" s="249">
        <v>0.54861111111111105</v>
      </c>
      <c r="L20" s="246" t="s">
        <v>224</v>
      </c>
      <c r="M20" s="2" t="s">
        <v>361</v>
      </c>
      <c r="N20" s="239" t="s">
        <v>362</v>
      </c>
      <c r="O20" s="241" t="s">
        <v>863</v>
      </c>
      <c r="P20" s="303">
        <v>583.28271060267468</v>
      </c>
      <c r="Q20" s="294">
        <v>3151.3993333333333</v>
      </c>
      <c r="R20" s="308">
        <f t="shared" si="4"/>
        <v>3734.6820439360081</v>
      </c>
      <c r="S20" s="91" t="s">
        <v>224</v>
      </c>
      <c r="T20" s="92"/>
      <c r="U20" s="91" t="s">
        <v>224</v>
      </c>
      <c r="V20" s="294">
        <v>590</v>
      </c>
      <c r="W20" s="294"/>
      <c r="X20" s="93">
        <v>330</v>
      </c>
      <c r="Y20" s="109" t="s">
        <v>224</v>
      </c>
      <c r="Z20" s="343">
        <v>100</v>
      </c>
      <c r="AA20" s="4">
        <f t="shared" si="7"/>
        <v>330</v>
      </c>
      <c r="AB20" s="4">
        <f t="shared" si="8"/>
        <v>0</v>
      </c>
      <c r="AC20" s="97" t="s">
        <v>224</v>
      </c>
      <c r="AD20" s="97" t="s">
        <v>224</v>
      </c>
      <c r="AE20" s="344">
        <v>68.3</v>
      </c>
      <c r="AF20" s="344">
        <v>10.199999999999999</v>
      </c>
      <c r="AH20" s="4">
        <f t="shared" si="0"/>
        <v>78.5</v>
      </c>
      <c r="AI20" s="344">
        <v>0.27600000000000002</v>
      </c>
      <c r="AK20" s="344">
        <v>7.0000000000000007E-2</v>
      </c>
      <c r="AM20" s="99">
        <f t="shared" si="10"/>
        <v>0.34600000000000003</v>
      </c>
      <c r="AN20" s="344">
        <v>1.51</v>
      </c>
      <c r="AO20" s="344"/>
      <c r="AP20" s="97" t="s">
        <v>224</v>
      </c>
      <c r="AQ20" s="97" t="s">
        <v>224</v>
      </c>
      <c r="AR20" s="97" t="s">
        <v>224</v>
      </c>
      <c r="AS20" s="100" t="s">
        <v>224</v>
      </c>
      <c r="AT20" s="100" t="s">
        <v>224</v>
      </c>
      <c r="AU20" s="100" t="s">
        <v>224</v>
      </c>
      <c r="AV20" s="100" t="s">
        <v>224</v>
      </c>
      <c r="AW20" s="344">
        <v>16.399999999999999</v>
      </c>
      <c r="AY20" s="344">
        <v>17.3</v>
      </c>
      <c r="BA20" s="345">
        <v>107</v>
      </c>
      <c r="BB20" s="4" t="s">
        <v>221</v>
      </c>
      <c r="BC20" s="102">
        <v>5.3994837253496399</v>
      </c>
      <c r="BD20" s="100" t="s">
        <v>224</v>
      </c>
      <c r="BE20" s="100" t="s">
        <v>224</v>
      </c>
      <c r="BF20" s="100" t="s">
        <v>224</v>
      </c>
      <c r="BG20" s="100" t="s">
        <v>224</v>
      </c>
      <c r="BH20" s="2" t="s">
        <v>363</v>
      </c>
      <c r="BI20" s="2" t="s">
        <v>364</v>
      </c>
      <c r="BJ20" s="2" t="s">
        <v>362</v>
      </c>
      <c r="BK20" s="2" t="s">
        <v>224</v>
      </c>
      <c r="BL20" s="2" t="s">
        <v>224</v>
      </c>
      <c r="BM20" s="2" t="s">
        <v>224</v>
      </c>
      <c r="BN20" s="2" t="s">
        <v>224</v>
      </c>
      <c r="BO20" s="2" t="s">
        <v>365</v>
      </c>
      <c r="BP20" s="2" t="s">
        <v>224</v>
      </c>
      <c r="BQ20" s="2" t="s">
        <v>224</v>
      </c>
      <c r="BR20" s="2" t="s">
        <v>224</v>
      </c>
      <c r="BS20" s="2" t="s">
        <v>224</v>
      </c>
      <c r="BT20" s="2" t="s">
        <v>248</v>
      </c>
      <c r="BU20" s="2" t="s">
        <v>224</v>
      </c>
      <c r="BV20" s="2" t="s">
        <v>228</v>
      </c>
      <c r="BW20" s="103" t="s">
        <v>224</v>
      </c>
      <c r="BX20" s="2" t="s">
        <v>224</v>
      </c>
      <c r="BY20" s="2" t="s">
        <v>366</v>
      </c>
      <c r="BZ20" s="2" t="s">
        <v>230</v>
      </c>
      <c r="CA20" s="2" t="s">
        <v>250</v>
      </c>
      <c r="CB20" s="2" t="s">
        <v>224</v>
      </c>
      <c r="CC20" s="2" t="s">
        <v>224</v>
      </c>
      <c r="CD20" s="2" t="s">
        <v>224</v>
      </c>
      <c r="CE20" s="2" t="s">
        <v>224</v>
      </c>
      <c r="CF20" s="2" t="s">
        <v>224</v>
      </c>
      <c r="CG20" s="2" t="s">
        <v>224</v>
      </c>
      <c r="CH20" s="2" t="s">
        <v>224</v>
      </c>
      <c r="CI20" s="2" t="s">
        <v>224</v>
      </c>
      <c r="CJ20" s="2" t="s">
        <v>224</v>
      </c>
      <c r="CK20" s="2" t="s">
        <v>224</v>
      </c>
      <c r="CL20" s="2" t="s">
        <v>224</v>
      </c>
      <c r="CM20" s="2" t="s">
        <v>224</v>
      </c>
      <c r="CN20" s="2" t="s">
        <v>224</v>
      </c>
      <c r="CO20" s="2" t="s">
        <v>349</v>
      </c>
      <c r="CP20" s="2" t="s">
        <v>224</v>
      </c>
      <c r="CQ20" s="2" t="s">
        <v>224</v>
      </c>
      <c r="CR20" s="2" t="s">
        <v>349</v>
      </c>
      <c r="CS20" s="2" t="s">
        <v>224</v>
      </c>
      <c r="CT20" s="2" t="s">
        <v>349</v>
      </c>
      <c r="CU20" s="2" t="s">
        <v>232</v>
      </c>
      <c r="CV20" s="2" t="s">
        <v>224</v>
      </c>
      <c r="CW20" s="2" t="s">
        <v>224</v>
      </c>
      <c r="CX20" s="2" t="s">
        <v>367</v>
      </c>
      <c r="CY20" s="2" t="s">
        <v>224</v>
      </c>
      <c r="CZ20" s="2" t="s">
        <v>224</v>
      </c>
      <c r="DA20" s="2" t="s">
        <v>224</v>
      </c>
      <c r="DB20" s="2" t="s">
        <v>224</v>
      </c>
      <c r="DC20" s="2" t="s">
        <v>224</v>
      </c>
      <c r="DD20" s="2" t="s">
        <v>224</v>
      </c>
      <c r="DE20" s="2" t="s">
        <v>224</v>
      </c>
      <c r="DF20" s="2" t="s">
        <v>234</v>
      </c>
      <c r="DG20" s="2" t="s">
        <v>224</v>
      </c>
      <c r="DH20" s="2" t="s">
        <v>224</v>
      </c>
      <c r="DI20" s="2" t="s">
        <v>224</v>
      </c>
      <c r="DJ20" s="2" t="s">
        <v>224</v>
      </c>
      <c r="DK20" s="2" t="s">
        <v>224</v>
      </c>
      <c r="DL20" s="2" t="s">
        <v>224</v>
      </c>
      <c r="DM20" s="2" t="s">
        <v>236</v>
      </c>
      <c r="DN20" s="2" t="s">
        <v>237</v>
      </c>
      <c r="DO20" s="2" t="s">
        <v>238</v>
      </c>
      <c r="DP20" s="2" t="s">
        <v>239</v>
      </c>
      <c r="DQ20" s="2" t="s">
        <v>224</v>
      </c>
      <c r="DR20" s="2" t="s">
        <v>282</v>
      </c>
      <c r="DS20" s="2" t="s">
        <v>283</v>
      </c>
      <c r="DT20" s="2" t="s">
        <v>224</v>
      </c>
      <c r="DU20" s="2" t="s">
        <v>224</v>
      </c>
    </row>
    <row r="21" spans="1:125" s="60" customFormat="1" x14ac:dyDescent="0.25">
      <c r="A21" s="60" t="s">
        <v>284</v>
      </c>
      <c r="B21" s="60" t="s">
        <v>368</v>
      </c>
      <c r="C21" s="60" t="s">
        <v>210</v>
      </c>
      <c r="D21" s="60" t="s">
        <v>286</v>
      </c>
      <c r="E21" s="60" t="s">
        <v>287</v>
      </c>
      <c r="F21" s="60" t="s">
        <v>273</v>
      </c>
      <c r="G21" s="60" t="s">
        <v>214</v>
      </c>
      <c r="H21" s="60" t="s">
        <v>215</v>
      </c>
      <c r="I21" s="286" t="s">
        <v>359</v>
      </c>
      <c r="J21" s="60" t="s">
        <v>369</v>
      </c>
      <c r="K21" s="248">
        <v>0.5493055555555556</v>
      </c>
      <c r="L21" s="245">
        <f>AVERAGE(K20:K21)</f>
        <v>0.54895833333333333</v>
      </c>
      <c r="M21" s="60" t="s">
        <v>361</v>
      </c>
      <c r="N21" s="177" t="s">
        <v>370</v>
      </c>
      <c r="O21" s="240" t="s">
        <v>863</v>
      </c>
      <c r="P21" s="304">
        <v>583.27769679702828</v>
      </c>
      <c r="Q21" s="293">
        <v>3145.2386666666666</v>
      </c>
      <c r="R21" s="307">
        <f t="shared" si="4"/>
        <v>3728.5163634636947</v>
      </c>
      <c r="S21" s="67">
        <f>AVERAGE(P20:P21)</f>
        <v>583.28020369985143</v>
      </c>
      <c r="T21" s="68"/>
      <c r="U21" s="67">
        <f>AVERAGE(R20:R21)</f>
        <v>3731.5992036998514</v>
      </c>
      <c r="V21" s="293">
        <v>590</v>
      </c>
      <c r="W21" s="293"/>
      <c r="X21" s="69">
        <v>338</v>
      </c>
      <c r="Y21" s="67">
        <f>AVERAGE(X20:X21)</f>
        <v>334</v>
      </c>
      <c r="Z21" s="339">
        <v>100</v>
      </c>
      <c r="AA21" s="74">
        <f t="shared" si="7"/>
        <v>338</v>
      </c>
      <c r="AB21" s="74">
        <f t="shared" si="8"/>
        <v>0</v>
      </c>
      <c r="AC21" s="72">
        <f>AVERAGE(AA20:AA21)</f>
        <v>334</v>
      </c>
      <c r="AD21" s="72">
        <f>AVERAGE(AB20:AB21)</f>
        <v>0</v>
      </c>
      <c r="AE21" s="340">
        <v>62.1</v>
      </c>
      <c r="AF21" s="340">
        <v>7.96</v>
      </c>
      <c r="AG21" s="74"/>
      <c r="AH21" s="74">
        <f t="shared" si="0"/>
        <v>70.06</v>
      </c>
      <c r="AI21" s="340">
        <v>0.26700000000000002</v>
      </c>
      <c r="AJ21" s="74"/>
      <c r="AK21" s="340">
        <v>0.09</v>
      </c>
      <c r="AL21" s="74"/>
      <c r="AM21" s="76">
        <f t="shared" si="10"/>
        <v>0.35699999999999998</v>
      </c>
      <c r="AN21" s="340">
        <v>1.74</v>
      </c>
      <c r="AO21" s="340"/>
      <c r="AP21" s="67">
        <f>AVERAGE(AE20:AE21)</f>
        <v>65.2</v>
      </c>
      <c r="AQ21" s="77">
        <f>AVERAGE(AF20:AF21)</f>
        <v>9.08</v>
      </c>
      <c r="AR21" s="67">
        <f>AVERAGE(AH20:AH21)</f>
        <v>74.28</v>
      </c>
      <c r="AS21" s="77">
        <f>AVERAGE(AI20:AI21)</f>
        <v>0.27150000000000002</v>
      </c>
      <c r="AT21" s="77">
        <f>AVERAGE(AK20:AK21)</f>
        <v>0.08</v>
      </c>
      <c r="AU21" s="77">
        <f>AVERAGE(AM20:AM21)</f>
        <v>0.35150000000000003</v>
      </c>
      <c r="AV21" s="77">
        <f>AVERAGE(AN20:AN21)</f>
        <v>1.625</v>
      </c>
      <c r="AW21" s="340">
        <v>16.399999999999999</v>
      </c>
      <c r="AX21" s="74"/>
      <c r="AY21" s="340">
        <v>17.3</v>
      </c>
      <c r="AZ21" s="74"/>
      <c r="BA21" s="342">
        <v>108</v>
      </c>
      <c r="BB21" s="74" t="s">
        <v>221</v>
      </c>
      <c r="BC21" s="79">
        <v>5.3575191575161298</v>
      </c>
      <c r="BD21" s="67">
        <f>AVERAGE(AW20:AW21)</f>
        <v>16.399999999999999</v>
      </c>
      <c r="BE21" s="67">
        <f>AVERAGE(AY20:AY21)</f>
        <v>17.3</v>
      </c>
      <c r="BF21" s="67">
        <f>AVERAGE(BA20:BA21)</f>
        <v>107.5</v>
      </c>
      <c r="BG21" s="77">
        <f>AVERAGE(BC20:BC21)</f>
        <v>5.3785014414328849</v>
      </c>
      <c r="BH21" s="60" t="s">
        <v>224</v>
      </c>
      <c r="BI21" s="60" t="s">
        <v>371</v>
      </c>
      <c r="BJ21" s="60" t="s">
        <v>372</v>
      </c>
      <c r="BK21" s="60" t="s">
        <v>224</v>
      </c>
      <c r="BL21" s="60" t="s">
        <v>224</v>
      </c>
      <c r="BM21" s="60" t="s">
        <v>224</v>
      </c>
      <c r="BN21" s="60" t="s">
        <v>224</v>
      </c>
      <c r="BO21" s="60" t="s">
        <v>224</v>
      </c>
      <c r="BP21" s="60" t="s">
        <v>224</v>
      </c>
      <c r="BQ21" s="60" t="s">
        <v>224</v>
      </c>
      <c r="BR21" s="60" t="s">
        <v>224</v>
      </c>
      <c r="BS21" s="60" t="s">
        <v>224</v>
      </c>
      <c r="BT21" s="60" t="s">
        <v>248</v>
      </c>
      <c r="BU21" s="60" t="s">
        <v>224</v>
      </c>
      <c r="BV21" s="60" t="s">
        <v>228</v>
      </c>
      <c r="BW21" s="60" t="s">
        <v>224</v>
      </c>
      <c r="BX21" s="60" t="s">
        <v>224</v>
      </c>
      <c r="BY21" s="60" t="s">
        <v>224</v>
      </c>
      <c r="BZ21" s="60" t="s">
        <v>224</v>
      </c>
      <c r="CA21" s="60" t="s">
        <v>224</v>
      </c>
      <c r="CB21" s="60" t="s">
        <v>224</v>
      </c>
      <c r="CC21" s="60" t="s">
        <v>224</v>
      </c>
      <c r="CD21" s="60" t="s">
        <v>224</v>
      </c>
      <c r="CE21" s="60" t="s">
        <v>224</v>
      </c>
      <c r="CF21" s="60" t="s">
        <v>224</v>
      </c>
      <c r="CG21" s="60" t="s">
        <v>224</v>
      </c>
      <c r="CH21" s="60" t="s">
        <v>224</v>
      </c>
      <c r="CI21" s="60" t="s">
        <v>224</v>
      </c>
      <c r="CJ21" s="60" t="s">
        <v>224</v>
      </c>
      <c r="CK21" s="60" t="s">
        <v>224</v>
      </c>
      <c r="CL21" s="60" t="s">
        <v>224</v>
      </c>
      <c r="CM21" s="60" t="s">
        <v>224</v>
      </c>
      <c r="CN21" s="60" t="s">
        <v>224</v>
      </c>
      <c r="CO21" s="60" t="s">
        <v>349</v>
      </c>
      <c r="CP21" s="60" t="s">
        <v>224</v>
      </c>
      <c r="CQ21" s="60" t="s">
        <v>224</v>
      </c>
      <c r="CR21" s="60" t="s">
        <v>349</v>
      </c>
      <c r="CS21" s="60" t="s">
        <v>224</v>
      </c>
      <c r="CT21" s="60" t="s">
        <v>349</v>
      </c>
      <c r="CU21" s="60" t="s">
        <v>232</v>
      </c>
      <c r="CV21" s="60" t="s">
        <v>224</v>
      </c>
      <c r="CW21" s="60" t="s">
        <v>224</v>
      </c>
      <c r="CX21" s="60" t="s">
        <v>373</v>
      </c>
      <c r="CY21" s="60" t="s">
        <v>224</v>
      </c>
      <c r="CZ21" s="60" t="s">
        <v>224</v>
      </c>
      <c r="DA21" s="60" t="s">
        <v>224</v>
      </c>
      <c r="DB21" s="60" t="s">
        <v>224</v>
      </c>
      <c r="DC21" s="60" t="s">
        <v>224</v>
      </c>
      <c r="DD21" s="60" t="s">
        <v>224</v>
      </c>
      <c r="DE21" s="60" t="s">
        <v>224</v>
      </c>
      <c r="DF21" s="60" t="s">
        <v>293</v>
      </c>
      <c r="DG21" s="60" t="s">
        <v>224</v>
      </c>
      <c r="DH21" s="60" t="s">
        <v>224</v>
      </c>
      <c r="DI21" s="60" t="s">
        <v>224</v>
      </c>
      <c r="DJ21" s="60" t="s">
        <v>224</v>
      </c>
      <c r="DK21" s="60" t="s">
        <v>224</v>
      </c>
      <c r="DL21" s="60" t="s">
        <v>224</v>
      </c>
      <c r="DM21" s="60" t="s">
        <v>236</v>
      </c>
      <c r="DN21" s="60" t="s">
        <v>237</v>
      </c>
      <c r="DO21" s="60" t="s">
        <v>238</v>
      </c>
      <c r="DP21" s="60" t="s">
        <v>239</v>
      </c>
      <c r="DQ21" s="60" t="s">
        <v>224</v>
      </c>
      <c r="DR21" s="60" t="s">
        <v>224</v>
      </c>
      <c r="DS21" s="60" t="s">
        <v>374</v>
      </c>
      <c r="DT21" s="60" t="s">
        <v>224</v>
      </c>
      <c r="DU21" s="60" t="s">
        <v>224</v>
      </c>
    </row>
    <row r="22" spans="1:125" s="60" customFormat="1" x14ac:dyDescent="0.25">
      <c r="A22" s="60" t="s">
        <v>208</v>
      </c>
      <c r="B22" s="60" t="s">
        <v>375</v>
      </c>
      <c r="C22" s="60" t="s">
        <v>210</v>
      </c>
      <c r="D22" s="60" t="s">
        <v>211</v>
      </c>
      <c r="E22" s="60" t="s">
        <v>212</v>
      </c>
      <c r="F22" s="60" t="s">
        <v>213</v>
      </c>
      <c r="G22" s="60" t="s">
        <v>214</v>
      </c>
      <c r="H22" s="60" t="s">
        <v>215</v>
      </c>
      <c r="I22" s="286" t="s">
        <v>376</v>
      </c>
      <c r="J22" s="60" t="s">
        <v>217</v>
      </c>
      <c r="K22" s="248">
        <v>0.5625</v>
      </c>
      <c r="L22" s="245">
        <f t="shared" ref="L22:L32" si="31">K22</f>
        <v>0.5625</v>
      </c>
      <c r="M22" s="60" t="s">
        <v>361</v>
      </c>
      <c r="N22" s="177" t="s">
        <v>377</v>
      </c>
      <c r="O22" s="240" t="s">
        <v>863</v>
      </c>
      <c r="P22" s="304">
        <v>575.65765230312036</v>
      </c>
      <c r="Q22" s="293">
        <v>2600</v>
      </c>
      <c r="R22" s="307">
        <f t="shared" si="4"/>
        <v>3175.6576523031204</v>
      </c>
      <c r="S22" s="67">
        <f t="shared" ref="S22:S32" si="32">P22</f>
        <v>575.65765230312036</v>
      </c>
      <c r="T22" s="68"/>
      <c r="U22" s="67">
        <f t="shared" ref="U22:U32" si="33">R22</f>
        <v>3175.6576523031204</v>
      </c>
      <c r="V22" s="293">
        <v>590</v>
      </c>
      <c r="W22" s="293"/>
      <c r="X22" s="69">
        <v>337</v>
      </c>
      <c r="Y22" s="67">
        <f t="shared" ref="Y22:Y32" si="34">X22</f>
        <v>337</v>
      </c>
      <c r="Z22" s="339">
        <v>100</v>
      </c>
      <c r="AA22" s="74">
        <f t="shared" si="7"/>
        <v>337</v>
      </c>
      <c r="AB22" s="74">
        <f t="shared" si="8"/>
        <v>0</v>
      </c>
      <c r="AC22" s="72">
        <f t="shared" ref="AC22:AD32" si="35">AA22</f>
        <v>337</v>
      </c>
      <c r="AD22" s="72">
        <f t="shared" si="35"/>
        <v>0</v>
      </c>
      <c r="AE22" s="340">
        <v>70.7</v>
      </c>
      <c r="AF22" s="340">
        <v>6.15</v>
      </c>
      <c r="AG22" s="74"/>
      <c r="AH22" s="74">
        <f t="shared" si="0"/>
        <v>76.850000000000009</v>
      </c>
      <c r="AI22" s="341">
        <v>0.3</v>
      </c>
      <c r="AJ22" s="74"/>
      <c r="AK22" s="340">
        <v>7.0000000000000007E-2</v>
      </c>
      <c r="AL22" s="74"/>
      <c r="AM22" s="76">
        <f t="shared" si="10"/>
        <v>0.37</v>
      </c>
      <c r="AN22" s="340">
        <v>1.32</v>
      </c>
      <c r="AO22" s="340"/>
      <c r="AP22" s="67">
        <f t="shared" ref="AP22:AQ32" si="36">AE22</f>
        <v>70.7</v>
      </c>
      <c r="AQ22" s="77">
        <f t="shared" si="36"/>
        <v>6.15</v>
      </c>
      <c r="AR22" s="67">
        <f t="shared" ref="AR22:AS32" si="37">AH22</f>
        <v>76.850000000000009</v>
      </c>
      <c r="AS22" s="77">
        <f t="shared" si="37"/>
        <v>0.3</v>
      </c>
      <c r="AT22" s="77">
        <f t="shared" ref="AT22:AT28" si="38">AK22</f>
        <v>7.0000000000000007E-2</v>
      </c>
      <c r="AU22" s="77">
        <f t="shared" ref="AU22:AV32" si="39">AM22</f>
        <v>0.37</v>
      </c>
      <c r="AV22" s="77">
        <f t="shared" si="39"/>
        <v>1.32</v>
      </c>
      <c r="AW22" s="340">
        <v>19.8</v>
      </c>
      <c r="AX22" s="74"/>
      <c r="AY22" s="340">
        <v>18.899999999999999</v>
      </c>
      <c r="AZ22" s="74"/>
      <c r="BA22" s="342">
        <v>128</v>
      </c>
      <c r="BB22" s="74" t="s">
        <v>221</v>
      </c>
      <c r="BC22" s="79">
        <v>4.6381346209847401</v>
      </c>
      <c r="BD22" s="67">
        <f t="shared" ref="BD22:BD32" si="40">AW22</f>
        <v>19.8</v>
      </c>
      <c r="BE22" s="67">
        <f t="shared" ref="BE22:BE32" si="41">AY22</f>
        <v>18.899999999999999</v>
      </c>
      <c r="BF22" s="67">
        <f t="shared" ref="BF22:BF32" si="42">BA22</f>
        <v>128</v>
      </c>
      <c r="BG22" s="77">
        <f t="shared" ref="BG22:BG32" si="43">BC22</f>
        <v>4.6381346209847401</v>
      </c>
      <c r="BH22" s="60" t="s">
        <v>378</v>
      </c>
      <c r="BI22" s="60" t="s">
        <v>379</v>
      </c>
      <c r="BJ22" s="60" t="s">
        <v>377</v>
      </c>
      <c r="BK22" s="60" t="s">
        <v>224</v>
      </c>
      <c r="BL22" s="60" t="s">
        <v>224</v>
      </c>
      <c r="BM22" s="60" t="s">
        <v>380</v>
      </c>
      <c r="BN22" s="60" t="s">
        <v>224</v>
      </c>
      <c r="BO22" s="60" t="s">
        <v>313</v>
      </c>
      <c r="BP22" s="60" t="s">
        <v>224</v>
      </c>
      <c r="BQ22" s="60" t="s">
        <v>381</v>
      </c>
      <c r="BR22" s="60" t="s">
        <v>224</v>
      </c>
      <c r="BS22" s="60" t="s">
        <v>224</v>
      </c>
      <c r="BT22" s="60" t="s">
        <v>224</v>
      </c>
      <c r="BU22" s="60" t="s">
        <v>224</v>
      </c>
      <c r="BV22" s="60" t="s">
        <v>228</v>
      </c>
      <c r="BW22" s="60" t="s">
        <v>224</v>
      </c>
      <c r="BX22" s="60" t="s">
        <v>224</v>
      </c>
      <c r="BY22" s="60" t="s">
        <v>382</v>
      </c>
      <c r="BZ22" s="60" t="s">
        <v>336</v>
      </c>
      <c r="CA22" s="60" t="s">
        <v>231</v>
      </c>
      <c r="CB22" s="60" t="s">
        <v>224</v>
      </c>
      <c r="CC22" s="60" t="s">
        <v>224</v>
      </c>
      <c r="CD22" s="60" t="s">
        <v>224</v>
      </c>
      <c r="CE22" s="60" t="s">
        <v>224</v>
      </c>
      <c r="CF22" s="60" t="s">
        <v>224</v>
      </c>
      <c r="CG22" s="60" t="s">
        <v>224</v>
      </c>
      <c r="CH22" s="60" t="s">
        <v>224</v>
      </c>
      <c r="CI22" s="60" t="s">
        <v>224</v>
      </c>
      <c r="CJ22" s="60" t="s">
        <v>224</v>
      </c>
      <c r="CK22" s="60" t="s">
        <v>224</v>
      </c>
      <c r="CL22" s="60" t="s">
        <v>224</v>
      </c>
      <c r="CM22" s="60" t="s">
        <v>224</v>
      </c>
      <c r="CN22" s="60" t="s">
        <v>224</v>
      </c>
      <c r="CO22" s="60" t="s">
        <v>224</v>
      </c>
      <c r="CP22" s="60" t="s">
        <v>224</v>
      </c>
      <c r="CQ22" s="60" t="s">
        <v>224</v>
      </c>
      <c r="CR22" s="60" t="s">
        <v>224</v>
      </c>
      <c r="CS22" s="60" t="s">
        <v>224</v>
      </c>
      <c r="CT22" s="60" t="s">
        <v>224</v>
      </c>
      <c r="CU22" s="60" t="s">
        <v>224</v>
      </c>
      <c r="CV22" s="60" t="s">
        <v>224</v>
      </c>
      <c r="CW22" s="60" t="s">
        <v>224</v>
      </c>
      <c r="CX22" s="60" t="s">
        <v>367</v>
      </c>
      <c r="CY22" s="60" t="s">
        <v>224</v>
      </c>
      <c r="CZ22" s="60" t="s">
        <v>224</v>
      </c>
      <c r="DA22" s="60" t="s">
        <v>224</v>
      </c>
      <c r="DB22" s="60" t="s">
        <v>224</v>
      </c>
      <c r="DC22" s="60" t="s">
        <v>224</v>
      </c>
      <c r="DD22" s="60" t="s">
        <v>224</v>
      </c>
      <c r="DE22" s="60" t="s">
        <v>224</v>
      </c>
      <c r="DF22" s="60" t="s">
        <v>234</v>
      </c>
      <c r="DG22" s="60" t="s">
        <v>224</v>
      </c>
      <c r="DH22" s="60" t="s">
        <v>224</v>
      </c>
      <c r="DI22" s="60" t="s">
        <v>224</v>
      </c>
      <c r="DJ22" s="60" t="s">
        <v>224</v>
      </c>
      <c r="DK22" s="60" t="s">
        <v>224</v>
      </c>
      <c r="DL22" s="60" t="s">
        <v>224</v>
      </c>
      <c r="DM22" s="60" t="s">
        <v>236</v>
      </c>
      <c r="DN22" s="60" t="s">
        <v>237</v>
      </c>
      <c r="DO22" s="60" t="s">
        <v>238</v>
      </c>
      <c r="DP22" s="60" t="s">
        <v>239</v>
      </c>
      <c r="DQ22" s="60" t="s">
        <v>224</v>
      </c>
      <c r="DR22" s="60" t="s">
        <v>224</v>
      </c>
      <c r="DS22" s="60" t="s">
        <v>224</v>
      </c>
      <c r="DT22" s="60" t="s">
        <v>224</v>
      </c>
      <c r="DU22" s="60" t="s">
        <v>224</v>
      </c>
    </row>
    <row r="23" spans="1:125" s="60" customFormat="1" x14ac:dyDescent="0.25">
      <c r="A23" s="60" t="s">
        <v>208</v>
      </c>
      <c r="B23" s="60" t="s">
        <v>383</v>
      </c>
      <c r="C23" s="60" t="s">
        <v>210</v>
      </c>
      <c r="D23" s="60" t="s">
        <v>211</v>
      </c>
      <c r="E23" s="60" t="s">
        <v>212</v>
      </c>
      <c r="F23" s="60" t="s">
        <v>213</v>
      </c>
      <c r="G23" s="60" t="s">
        <v>214</v>
      </c>
      <c r="H23" s="60" t="s">
        <v>215</v>
      </c>
      <c r="I23" s="286" t="s">
        <v>384</v>
      </c>
      <c r="J23" s="60" t="s">
        <v>385</v>
      </c>
      <c r="K23" s="248">
        <v>0.55555555555555558</v>
      </c>
      <c r="L23" s="245">
        <f t="shared" si="31"/>
        <v>0.55555555555555558</v>
      </c>
      <c r="M23" s="60" t="s">
        <v>361</v>
      </c>
      <c r="N23" s="177" t="s">
        <v>386</v>
      </c>
      <c r="O23" s="240" t="s">
        <v>863</v>
      </c>
      <c r="P23" s="304">
        <v>568.18927543001485</v>
      </c>
      <c r="Q23" s="293">
        <v>2029.9839999999999</v>
      </c>
      <c r="R23" s="307">
        <f t="shared" si="4"/>
        <v>2598.1732754300147</v>
      </c>
      <c r="S23" s="67">
        <f t="shared" si="32"/>
        <v>568.18927543001485</v>
      </c>
      <c r="T23" s="68"/>
      <c r="U23" s="67">
        <f t="shared" si="33"/>
        <v>2598.1732754300147</v>
      </c>
      <c r="V23" s="293">
        <v>580</v>
      </c>
      <c r="W23" s="293"/>
      <c r="X23" s="69">
        <v>245</v>
      </c>
      <c r="Y23" s="67">
        <f t="shared" si="34"/>
        <v>245</v>
      </c>
      <c r="Z23" s="339">
        <v>99</v>
      </c>
      <c r="AA23" s="81">
        <f t="shared" si="7"/>
        <v>242.55</v>
      </c>
      <c r="AB23" s="81">
        <f t="shared" si="8"/>
        <v>2.4499999999999886</v>
      </c>
      <c r="AC23" s="77">
        <f t="shared" si="35"/>
        <v>242.55</v>
      </c>
      <c r="AD23" s="77">
        <f t="shared" si="35"/>
        <v>2.4499999999999886</v>
      </c>
      <c r="AE23" s="340">
        <v>48.3</v>
      </c>
      <c r="AF23" s="340">
        <v>6.48</v>
      </c>
      <c r="AG23" s="74"/>
      <c r="AH23" s="74">
        <f t="shared" si="0"/>
        <v>54.78</v>
      </c>
      <c r="AI23" s="346">
        <v>0.159</v>
      </c>
      <c r="AJ23" s="74" t="s">
        <v>307</v>
      </c>
      <c r="AK23" s="340">
        <v>0.06</v>
      </c>
      <c r="AL23" s="74"/>
      <c r="AM23" s="76">
        <f t="shared" si="10"/>
        <v>0.219</v>
      </c>
      <c r="AN23" s="340">
        <v>0.87</v>
      </c>
      <c r="AO23" s="340"/>
      <c r="AP23" s="67">
        <f t="shared" si="36"/>
        <v>48.3</v>
      </c>
      <c r="AQ23" s="77">
        <f t="shared" si="36"/>
        <v>6.48</v>
      </c>
      <c r="AR23" s="67">
        <f t="shared" si="37"/>
        <v>54.78</v>
      </c>
      <c r="AS23" s="77">
        <f t="shared" si="37"/>
        <v>0.159</v>
      </c>
      <c r="AT23" s="77">
        <f t="shared" si="38"/>
        <v>0.06</v>
      </c>
      <c r="AU23" s="77">
        <f t="shared" si="39"/>
        <v>0.219</v>
      </c>
      <c r="AV23" s="77">
        <f t="shared" si="39"/>
        <v>0.87</v>
      </c>
      <c r="AW23" s="340">
        <v>20.100000000000001</v>
      </c>
      <c r="AX23" s="74"/>
      <c r="AY23" s="340">
        <v>19.399999999999999</v>
      </c>
      <c r="AZ23" s="74"/>
      <c r="BA23" s="342">
        <v>124</v>
      </c>
      <c r="BB23" s="74" t="s">
        <v>221</v>
      </c>
      <c r="BC23" s="79">
        <v>4.2924454569846402</v>
      </c>
      <c r="BD23" s="67">
        <f t="shared" si="40"/>
        <v>20.100000000000001</v>
      </c>
      <c r="BE23" s="67">
        <f t="shared" si="41"/>
        <v>19.399999999999999</v>
      </c>
      <c r="BF23" s="67">
        <f t="shared" si="42"/>
        <v>124</v>
      </c>
      <c r="BG23" s="77">
        <f t="shared" si="43"/>
        <v>4.2924454569846402</v>
      </c>
      <c r="BH23" s="60" t="s">
        <v>387</v>
      </c>
      <c r="BI23" s="60" t="s">
        <v>388</v>
      </c>
      <c r="BJ23" s="60" t="s">
        <v>389</v>
      </c>
      <c r="BK23" s="60" t="s">
        <v>224</v>
      </c>
      <c r="BL23" s="60" t="s">
        <v>224</v>
      </c>
      <c r="BM23" s="60" t="s">
        <v>390</v>
      </c>
      <c r="BN23" s="60" t="s">
        <v>224</v>
      </c>
      <c r="BO23" s="60" t="s">
        <v>391</v>
      </c>
      <c r="BP23" s="60" t="s">
        <v>224</v>
      </c>
      <c r="BQ23" s="60" t="s">
        <v>224</v>
      </c>
      <c r="BR23" s="60" t="s">
        <v>224</v>
      </c>
      <c r="BS23" s="60" t="s">
        <v>224</v>
      </c>
      <c r="BT23" s="60" t="s">
        <v>300</v>
      </c>
      <c r="BU23" s="60" t="s">
        <v>224</v>
      </c>
      <c r="BV23" s="60" t="s">
        <v>228</v>
      </c>
      <c r="BW23" s="60" t="s">
        <v>224</v>
      </c>
      <c r="BX23" s="60" t="s">
        <v>224</v>
      </c>
      <c r="BY23" s="60" t="s">
        <v>392</v>
      </c>
      <c r="BZ23" s="60" t="s">
        <v>393</v>
      </c>
      <c r="CA23" s="60" t="s">
        <v>281</v>
      </c>
      <c r="CB23" s="60" t="s">
        <v>224</v>
      </c>
      <c r="CC23" s="60" t="s">
        <v>224</v>
      </c>
      <c r="CD23" s="60" t="s">
        <v>224</v>
      </c>
      <c r="CE23" s="60" t="s">
        <v>224</v>
      </c>
      <c r="CF23" s="60" t="s">
        <v>224</v>
      </c>
      <c r="CG23" s="60" t="s">
        <v>224</v>
      </c>
      <c r="CH23" s="60" t="s">
        <v>224</v>
      </c>
      <c r="CI23" s="60" t="s">
        <v>224</v>
      </c>
      <c r="CJ23" s="60" t="s">
        <v>224</v>
      </c>
      <c r="CK23" s="60" t="s">
        <v>224</v>
      </c>
      <c r="CL23" s="60" t="s">
        <v>224</v>
      </c>
      <c r="CM23" s="60" t="s">
        <v>224</v>
      </c>
      <c r="CN23" s="60" t="s">
        <v>224</v>
      </c>
      <c r="CO23" s="60" t="s">
        <v>224</v>
      </c>
      <c r="CP23" s="60" t="s">
        <v>224</v>
      </c>
      <c r="CQ23" s="60" t="s">
        <v>224</v>
      </c>
      <c r="CR23" s="60" t="s">
        <v>224</v>
      </c>
      <c r="CS23" s="60" t="s">
        <v>224</v>
      </c>
      <c r="CT23" s="60" t="s">
        <v>224</v>
      </c>
      <c r="CU23" s="60" t="s">
        <v>224</v>
      </c>
      <c r="CV23" s="60" t="s">
        <v>224</v>
      </c>
      <c r="CW23" s="60" t="s">
        <v>224</v>
      </c>
      <c r="CX23" s="60" t="s">
        <v>233</v>
      </c>
      <c r="CY23" s="60" t="s">
        <v>224</v>
      </c>
      <c r="CZ23" s="60" t="s">
        <v>224</v>
      </c>
      <c r="DA23" s="60" t="s">
        <v>224</v>
      </c>
      <c r="DB23" s="60" t="s">
        <v>224</v>
      </c>
      <c r="DC23" s="60" t="s">
        <v>224</v>
      </c>
      <c r="DD23" s="60" t="s">
        <v>224</v>
      </c>
      <c r="DE23" s="60" t="s">
        <v>224</v>
      </c>
      <c r="DF23" s="60" t="s">
        <v>234</v>
      </c>
      <c r="DG23" s="60" t="s">
        <v>252</v>
      </c>
      <c r="DH23" s="60" t="s">
        <v>224</v>
      </c>
      <c r="DI23" s="60" t="s">
        <v>224</v>
      </c>
      <c r="DJ23" s="60" t="s">
        <v>224</v>
      </c>
      <c r="DK23" s="60" t="s">
        <v>224</v>
      </c>
      <c r="DL23" s="60" t="s">
        <v>224</v>
      </c>
      <c r="DM23" s="60" t="s">
        <v>236</v>
      </c>
      <c r="DN23" s="60" t="s">
        <v>237</v>
      </c>
      <c r="DO23" s="60" t="s">
        <v>238</v>
      </c>
      <c r="DP23" s="60" t="s">
        <v>394</v>
      </c>
      <c r="DQ23" s="60" t="s">
        <v>224</v>
      </c>
      <c r="DR23" s="60" t="s">
        <v>224</v>
      </c>
      <c r="DS23" s="60" t="s">
        <v>224</v>
      </c>
      <c r="DT23" s="60" t="s">
        <v>224</v>
      </c>
      <c r="DU23" s="60" t="s">
        <v>224</v>
      </c>
    </row>
    <row r="24" spans="1:125" s="60" customFormat="1" x14ac:dyDescent="0.25">
      <c r="A24" s="60" t="s">
        <v>208</v>
      </c>
      <c r="B24" s="60" t="s">
        <v>395</v>
      </c>
      <c r="C24" s="60" t="s">
        <v>210</v>
      </c>
      <c r="D24" s="60" t="s">
        <v>211</v>
      </c>
      <c r="E24" s="60" t="s">
        <v>212</v>
      </c>
      <c r="F24" s="60" t="s">
        <v>213</v>
      </c>
      <c r="G24" s="60" t="s">
        <v>214</v>
      </c>
      <c r="H24" s="60" t="s">
        <v>215</v>
      </c>
      <c r="I24" s="286" t="s">
        <v>396</v>
      </c>
      <c r="J24" s="60" t="s">
        <v>320</v>
      </c>
      <c r="K24" s="251">
        <v>0.59722222222222221</v>
      </c>
      <c r="L24" s="245">
        <f t="shared" si="31"/>
        <v>0.59722222222222221</v>
      </c>
      <c r="M24" s="60" t="s">
        <v>361</v>
      </c>
      <c r="N24" s="177" t="s">
        <v>397</v>
      </c>
      <c r="O24" s="240" t="s">
        <v>863</v>
      </c>
      <c r="P24" s="304">
        <v>552.83449563803856</v>
      </c>
      <c r="Q24" s="293">
        <v>2304.8910000000001</v>
      </c>
      <c r="R24" s="307">
        <f t="shared" si="4"/>
        <v>2857.7254956380384</v>
      </c>
      <c r="S24" s="67">
        <f t="shared" si="32"/>
        <v>552.83449563803856</v>
      </c>
      <c r="T24" s="68"/>
      <c r="U24" s="67">
        <f t="shared" si="33"/>
        <v>2857.7254956380384</v>
      </c>
      <c r="V24" s="293">
        <v>560</v>
      </c>
      <c r="W24" s="293"/>
      <c r="X24" s="69">
        <v>217</v>
      </c>
      <c r="Y24" s="67">
        <f t="shared" si="34"/>
        <v>217</v>
      </c>
      <c r="Z24" s="339">
        <v>99</v>
      </c>
      <c r="AA24" s="81">
        <f t="shared" si="7"/>
        <v>214.82999999999998</v>
      </c>
      <c r="AB24" s="81">
        <f t="shared" si="8"/>
        <v>2.1700000000000159</v>
      </c>
      <c r="AC24" s="77">
        <f t="shared" si="35"/>
        <v>214.82999999999998</v>
      </c>
      <c r="AD24" s="77">
        <f t="shared" si="35"/>
        <v>2.1700000000000159</v>
      </c>
      <c r="AE24" s="340">
        <v>30.4</v>
      </c>
      <c r="AF24" s="340">
        <v>2.81</v>
      </c>
      <c r="AG24" s="74"/>
      <c r="AH24" s="74">
        <f t="shared" si="0"/>
        <v>33.21</v>
      </c>
      <c r="AI24" s="340">
        <v>0.27500000000000002</v>
      </c>
      <c r="AJ24" s="74"/>
      <c r="AK24" s="340">
        <v>0.05</v>
      </c>
      <c r="AL24" s="74"/>
      <c r="AM24" s="76">
        <f t="shared" si="10"/>
        <v>0.32500000000000001</v>
      </c>
      <c r="AN24" s="340">
        <v>0.64</v>
      </c>
      <c r="AO24" s="340"/>
      <c r="AP24" s="67">
        <f t="shared" si="36"/>
        <v>30.4</v>
      </c>
      <c r="AQ24" s="77">
        <f t="shared" si="36"/>
        <v>2.81</v>
      </c>
      <c r="AR24" s="67">
        <f t="shared" si="37"/>
        <v>33.21</v>
      </c>
      <c r="AS24" s="77">
        <f t="shared" si="37"/>
        <v>0.27500000000000002</v>
      </c>
      <c r="AT24" s="77">
        <f t="shared" si="38"/>
        <v>0.05</v>
      </c>
      <c r="AU24" s="77">
        <f t="shared" si="39"/>
        <v>0.32500000000000001</v>
      </c>
      <c r="AV24" s="77">
        <f t="shared" si="39"/>
        <v>0.64</v>
      </c>
      <c r="AW24" s="340">
        <v>18.100000000000001</v>
      </c>
      <c r="AX24" s="74"/>
      <c r="AY24" s="340">
        <v>17.5</v>
      </c>
      <c r="AZ24" s="74"/>
      <c r="BA24" s="342">
        <v>165</v>
      </c>
      <c r="BB24" s="74" t="s">
        <v>221</v>
      </c>
      <c r="BC24" s="79">
        <v>4.6380906255877203</v>
      </c>
      <c r="BD24" s="67">
        <f t="shared" si="40"/>
        <v>18.100000000000001</v>
      </c>
      <c r="BE24" s="67">
        <f t="shared" si="41"/>
        <v>17.5</v>
      </c>
      <c r="BF24" s="67">
        <f t="shared" si="42"/>
        <v>165</v>
      </c>
      <c r="BG24" s="77">
        <f t="shared" si="43"/>
        <v>4.6380906255877203</v>
      </c>
      <c r="BH24" s="60" t="s">
        <v>222</v>
      </c>
      <c r="BI24" s="60" t="s">
        <v>398</v>
      </c>
      <c r="BJ24" s="60" t="s">
        <v>399</v>
      </c>
      <c r="BK24" s="60" t="s">
        <v>224</v>
      </c>
      <c r="BL24" s="60" t="s">
        <v>224</v>
      </c>
      <c r="BM24" s="60" t="s">
        <v>224</v>
      </c>
      <c r="BN24" s="60" t="s">
        <v>224</v>
      </c>
      <c r="BO24" s="60" t="s">
        <v>400</v>
      </c>
      <c r="BP24" s="60" t="s">
        <v>224</v>
      </c>
      <c r="BQ24" s="60" t="s">
        <v>224</v>
      </c>
      <c r="BR24" s="60" t="s">
        <v>224</v>
      </c>
      <c r="BS24" s="60" t="s">
        <v>224</v>
      </c>
      <c r="BT24" s="60" t="s">
        <v>300</v>
      </c>
      <c r="BU24" s="60" t="s">
        <v>224</v>
      </c>
      <c r="BV24" s="60" t="s">
        <v>228</v>
      </c>
      <c r="BW24" s="60" t="s">
        <v>224</v>
      </c>
      <c r="BX24" s="60" t="s">
        <v>224</v>
      </c>
      <c r="BY24" s="60" t="s">
        <v>401</v>
      </c>
      <c r="BZ24" s="60" t="s">
        <v>402</v>
      </c>
      <c r="CA24" s="60" t="s">
        <v>281</v>
      </c>
      <c r="CB24" s="60" t="s">
        <v>224</v>
      </c>
      <c r="CC24" s="60" t="s">
        <v>224</v>
      </c>
      <c r="CD24" s="60" t="s">
        <v>224</v>
      </c>
      <c r="CE24" s="60" t="s">
        <v>224</v>
      </c>
      <c r="CF24" s="60" t="s">
        <v>224</v>
      </c>
      <c r="CG24" s="60" t="s">
        <v>224</v>
      </c>
      <c r="CH24" s="60" t="s">
        <v>224</v>
      </c>
      <c r="CI24" s="60" t="s">
        <v>224</v>
      </c>
      <c r="CJ24" s="60" t="s">
        <v>224</v>
      </c>
      <c r="CK24" s="60" t="s">
        <v>224</v>
      </c>
      <c r="CL24" s="60" t="s">
        <v>224</v>
      </c>
      <c r="CM24" s="60" t="s">
        <v>224</v>
      </c>
      <c r="CN24" s="60" t="s">
        <v>403</v>
      </c>
      <c r="CO24" s="60" t="s">
        <v>403</v>
      </c>
      <c r="CP24" s="60" t="s">
        <v>403</v>
      </c>
      <c r="CQ24" s="60" t="s">
        <v>403</v>
      </c>
      <c r="CR24" s="60" t="s">
        <v>349</v>
      </c>
      <c r="CS24" s="60" t="s">
        <v>403</v>
      </c>
      <c r="CT24" s="60" t="s">
        <v>403</v>
      </c>
      <c r="CU24" s="60" t="s">
        <v>349</v>
      </c>
      <c r="CV24" s="60" t="s">
        <v>224</v>
      </c>
      <c r="CW24" s="60" t="s">
        <v>224</v>
      </c>
      <c r="CX24" s="60" t="s">
        <v>367</v>
      </c>
      <c r="CY24" s="60" t="s">
        <v>224</v>
      </c>
      <c r="CZ24" s="60" t="s">
        <v>224</v>
      </c>
      <c r="DA24" s="60" t="s">
        <v>224</v>
      </c>
      <c r="DB24" s="60" t="s">
        <v>224</v>
      </c>
      <c r="DC24" s="60" t="s">
        <v>224</v>
      </c>
      <c r="DD24" s="60" t="s">
        <v>224</v>
      </c>
      <c r="DE24" s="60" t="s">
        <v>224</v>
      </c>
      <c r="DF24" s="60" t="s">
        <v>234</v>
      </c>
      <c r="DG24" s="60" t="s">
        <v>404</v>
      </c>
      <c r="DH24" s="60" t="s">
        <v>224</v>
      </c>
      <c r="DI24" s="60" t="s">
        <v>224</v>
      </c>
      <c r="DJ24" s="60" t="s">
        <v>224</v>
      </c>
      <c r="DK24" s="60" t="s">
        <v>224</v>
      </c>
      <c r="DL24" s="60" t="s">
        <v>224</v>
      </c>
      <c r="DM24" s="60" t="s">
        <v>236</v>
      </c>
      <c r="DN24" s="60" t="s">
        <v>237</v>
      </c>
      <c r="DO24" s="60" t="s">
        <v>238</v>
      </c>
      <c r="DP24" s="60" t="s">
        <v>239</v>
      </c>
      <c r="DQ24" s="60" t="s">
        <v>224</v>
      </c>
      <c r="DR24" s="60" t="s">
        <v>224</v>
      </c>
      <c r="DS24" s="60" t="s">
        <v>224</v>
      </c>
      <c r="DT24" s="60" t="s">
        <v>224</v>
      </c>
      <c r="DU24" s="60" t="s">
        <v>224</v>
      </c>
    </row>
    <row r="25" spans="1:125" s="60" customFormat="1" x14ac:dyDescent="0.25">
      <c r="A25" s="60" t="s">
        <v>208</v>
      </c>
      <c r="B25" s="60" t="s">
        <v>405</v>
      </c>
      <c r="C25" s="60" t="s">
        <v>210</v>
      </c>
      <c r="D25" s="60" t="s">
        <v>211</v>
      </c>
      <c r="E25" s="60" t="s">
        <v>212</v>
      </c>
      <c r="F25" s="60" t="s">
        <v>213</v>
      </c>
      <c r="G25" s="60" t="s">
        <v>214</v>
      </c>
      <c r="H25" s="60" t="s">
        <v>215</v>
      </c>
      <c r="I25" s="286" t="s">
        <v>406</v>
      </c>
      <c r="J25" s="60" t="s">
        <v>407</v>
      </c>
      <c r="K25" s="251">
        <v>0.54166666666666663</v>
      </c>
      <c r="L25" s="245">
        <f t="shared" si="31"/>
        <v>0.54166666666666663</v>
      </c>
      <c r="M25" s="60" t="s">
        <v>361</v>
      </c>
      <c r="N25" s="177" t="s">
        <v>408</v>
      </c>
      <c r="O25" s="240" t="s">
        <v>863</v>
      </c>
      <c r="P25" s="293">
        <v>473.00170000000003</v>
      </c>
      <c r="Q25" s="293">
        <v>0</v>
      </c>
      <c r="R25" s="307">
        <f t="shared" si="4"/>
        <v>473.00170000000003</v>
      </c>
      <c r="S25" s="67">
        <f t="shared" si="32"/>
        <v>473.00170000000003</v>
      </c>
      <c r="T25" s="68"/>
      <c r="U25" s="67">
        <f t="shared" si="33"/>
        <v>473.00170000000003</v>
      </c>
      <c r="V25" s="293">
        <v>469.16590000000002</v>
      </c>
      <c r="W25" s="293"/>
      <c r="X25" s="69">
        <v>23</v>
      </c>
      <c r="Y25" s="67">
        <f t="shared" si="34"/>
        <v>23</v>
      </c>
      <c r="Z25" s="339">
        <v>96</v>
      </c>
      <c r="AA25" s="81">
        <f t="shared" si="7"/>
        <v>22.08</v>
      </c>
      <c r="AB25" s="81">
        <f t="shared" si="8"/>
        <v>0.92000000000000171</v>
      </c>
      <c r="AC25" s="77">
        <f t="shared" si="35"/>
        <v>22.08</v>
      </c>
      <c r="AD25" s="77">
        <f t="shared" si="35"/>
        <v>0.92000000000000171</v>
      </c>
      <c r="AE25" s="340">
        <v>5.68</v>
      </c>
      <c r="AF25" s="346">
        <v>2.83</v>
      </c>
      <c r="AG25" s="74" t="s">
        <v>220</v>
      </c>
      <c r="AH25" s="74">
        <f t="shared" si="0"/>
        <v>8.51</v>
      </c>
      <c r="AI25" s="340">
        <v>0.51400000000000001</v>
      </c>
      <c r="AJ25" s="74"/>
      <c r="AK25" s="346">
        <v>0.20200000000000001</v>
      </c>
      <c r="AL25" s="74" t="s">
        <v>220</v>
      </c>
      <c r="AM25" s="76">
        <f t="shared" si="10"/>
        <v>0.71599999999999997</v>
      </c>
      <c r="AN25" s="340">
        <v>0.26</v>
      </c>
      <c r="AO25" s="340"/>
      <c r="AP25" s="77">
        <f t="shared" si="36"/>
        <v>5.68</v>
      </c>
      <c r="AQ25" s="77">
        <f t="shared" si="36"/>
        <v>2.83</v>
      </c>
      <c r="AR25" s="77">
        <f t="shared" si="37"/>
        <v>8.51</v>
      </c>
      <c r="AS25" s="77">
        <f t="shared" si="37"/>
        <v>0.51400000000000001</v>
      </c>
      <c r="AT25" s="77">
        <f t="shared" si="38"/>
        <v>0.20200000000000001</v>
      </c>
      <c r="AU25" s="77">
        <f t="shared" si="39"/>
        <v>0.71599999999999997</v>
      </c>
      <c r="AV25" s="77">
        <f t="shared" si="39"/>
        <v>0.26</v>
      </c>
      <c r="AW25" s="340">
        <v>27.2</v>
      </c>
      <c r="AX25" s="74"/>
      <c r="AY25" s="340">
        <v>19</v>
      </c>
      <c r="AZ25" s="74"/>
      <c r="BA25" s="342">
        <v>222</v>
      </c>
      <c r="BB25" s="74" t="s">
        <v>221</v>
      </c>
      <c r="BC25" s="79">
        <v>5.0824332057257697</v>
      </c>
      <c r="BD25" s="67">
        <f t="shared" si="40"/>
        <v>27.2</v>
      </c>
      <c r="BE25" s="67">
        <f t="shared" si="41"/>
        <v>19</v>
      </c>
      <c r="BF25" s="67">
        <f t="shared" si="42"/>
        <v>222</v>
      </c>
      <c r="BG25" s="77">
        <f t="shared" si="43"/>
        <v>5.0824332057257697</v>
      </c>
      <c r="BH25" s="60" t="s">
        <v>409</v>
      </c>
      <c r="BI25" s="60" t="s">
        <v>410</v>
      </c>
      <c r="BJ25" s="60" t="s">
        <v>408</v>
      </c>
      <c r="BK25" s="60" t="s">
        <v>411</v>
      </c>
      <c r="BL25" s="60" t="s">
        <v>224</v>
      </c>
      <c r="BM25" s="60" t="s">
        <v>312</v>
      </c>
      <c r="BN25" s="60" t="s">
        <v>224</v>
      </c>
      <c r="BO25" s="60" t="s">
        <v>412</v>
      </c>
      <c r="BP25" s="60" t="s">
        <v>224</v>
      </c>
      <c r="BQ25" s="60" t="s">
        <v>413</v>
      </c>
      <c r="BR25" s="60" t="s">
        <v>224</v>
      </c>
      <c r="BS25" s="60" t="s">
        <v>224</v>
      </c>
      <c r="BT25" s="60" t="s">
        <v>300</v>
      </c>
      <c r="BU25" s="60" t="s">
        <v>224</v>
      </c>
      <c r="BV25" s="60" t="s">
        <v>228</v>
      </c>
      <c r="BW25" s="60" t="s">
        <v>224</v>
      </c>
      <c r="BX25" s="60" t="s">
        <v>224</v>
      </c>
      <c r="BY25" s="60" t="s">
        <v>414</v>
      </c>
      <c r="BZ25" s="60" t="s">
        <v>415</v>
      </c>
      <c r="CA25" s="60" t="s">
        <v>416</v>
      </c>
      <c r="CB25" s="60" t="s">
        <v>224</v>
      </c>
      <c r="CC25" s="60" t="s">
        <v>224</v>
      </c>
      <c r="CD25" s="60" t="s">
        <v>224</v>
      </c>
      <c r="CE25" s="60" t="s">
        <v>224</v>
      </c>
      <c r="CF25" s="60" t="s">
        <v>224</v>
      </c>
      <c r="CG25" s="60" t="s">
        <v>224</v>
      </c>
      <c r="CH25" s="60" t="s">
        <v>224</v>
      </c>
      <c r="CI25" s="60" t="s">
        <v>224</v>
      </c>
      <c r="CJ25" s="60" t="s">
        <v>224</v>
      </c>
      <c r="CK25" s="60" t="s">
        <v>224</v>
      </c>
      <c r="CL25" s="60" t="s">
        <v>224</v>
      </c>
      <c r="CM25" s="60" t="s">
        <v>224</v>
      </c>
      <c r="CN25" s="60" t="s">
        <v>224</v>
      </c>
      <c r="CO25" s="60" t="s">
        <v>224</v>
      </c>
      <c r="CP25" s="60" t="s">
        <v>224</v>
      </c>
      <c r="CQ25" s="60" t="s">
        <v>224</v>
      </c>
      <c r="CR25" s="60" t="s">
        <v>224</v>
      </c>
      <c r="CS25" s="60" t="s">
        <v>224</v>
      </c>
      <c r="CT25" s="60" t="s">
        <v>224</v>
      </c>
      <c r="CU25" s="60" t="s">
        <v>224</v>
      </c>
      <c r="CV25" s="60" t="s">
        <v>224</v>
      </c>
      <c r="CW25" s="60" t="s">
        <v>224</v>
      </c>
      <c r="CX25" s="60" t="s">
        <v>417</v>
      </c>
      <c r="CY25" s="60" t="s">
        <v>224</v>
      </c>
      <c r="CZ25" s="60" t="s">
        <v>224</v>
      </c>
      <c r="DA25" s="60" t="s">
        <v>224</v>
      </c>
      <c r="DB25" s="60" t="s">
        <v>224</v>
      </c>
      <c r="DC25" s="60" t="s">
        <v>224</v>
      </c>
      <c r="DD25" s="60" t="s">
        <v>224</v>
      </c>
      <c r="DE25" s="60" t="s">
        <v>224</v>
      </c>
      <c r="DF25" s="60" t="s">
        <v>234</v>
      </c>
      <c r="DG25" s="60" t="s">
        <v>224</v>
      </c>
      <c r="DH25" s="60" t="s">
        <v>224</v>
      </c>
      <c r="DI25" s="60" t="s">
        <v>224</v>
      </c>
      <c r="DJ25" s="60" t="s">
        <v>224</v>
      </c>
      <c r="DK25" s="60" t="s">
        <v>224</v>
      </c>
      <c r="DL25" s="60" t="s">
        <v>224</v>
      </c>
      <c r="DM25" s="60" t="s">
        <v>236</v>
      </c>
      <c r="DN25" s="60" t="s">
        <v>237</v>
      </c>
      <c r="DO25" s="60" t="s">
        <v>238</v>
      </c>
      <c r="DP25" s="60" t="s">
        <v>239</v>
      </c>
      <c r="DQ25" s="60" t="s">
        <v>224</v>
      </c>
      <c r="DR25" s="60" t="s">
        <v>224</v>
      </c>
      <c r="DS25" s="60" t="s">
        <v>224</v>
      </c>
      <c r="DT25" s="60" t="s">
        <v>224</v>
      </c>
      <c r="DU25" s="60" t="s">
        <v>224</v>
      </c>
    </row>
    <row r="26" spans="1:125" s="60" customFormat="1" x14ac:dyDescent="0.25">
      <c r="A26" s="60" t="s">
        <v>208</v>
      </c>
      <c r="B26" s="60" t="s">
        <v>418</v>
      </c>
      <c r="C26" s="60" t="s">
        <v>210</v>
      </c>
      <c r="D26" s="60" t="s">
        <v>211</v>
      </c>
      <c r="E26" s="60" t="s">
        <v>212</v>
      </c>
      <c r="F26" s="60" t="s">
        <v>213</v>
      </c>
      <c r="G26" s="60" t="s">
        <v>214</v>
      </c>
      <c r="H26" s="60" t="s">
        <v>215</v>
      </c>
      <c r="I26" s="286" t="s">
        <v>419</v>
      </c>
      <c r="J26" s="60" t="s">
        <v>420</v>
      </c>
      <c r="K26" s="251">
        <v>0.69444444444444453</v>
      </c>
      <c r="L26" s="245">
        <f t="shared" si="31"/>
        <v>0.69444444444444453</v>
      </c>
      <c r="M26" s="60" t="s">
        <v>218</v>
      </c>
      <c r="N26" s="177" t="s">
        <v>421</v>
      </c>
      <c r="O26" s="240" t="s">
        <v>863</v>
      </c>
      <c r="P26" s="293">
        <v>79.189666976596001</v>
      </c>
      <c r="Q26" s="293">
        <v>0</v>
      </c>
      <c r="R26" s="307">
        <f t="shared" si="4"/>
        <v>79.189666976596001</v>
      </c>
      <c r="S26" s="67">
        <f t="shared" si="32"/>
        <v>79.189666976596001</v>
      </c>
      <c r="T26" s="68"/>
      <c r="U26" s="67">
        <f t="shared" si="33"/>
        <v>79.189666976596001</v>
      </c>
      <c r="V26" s="293">
        <v>50.196222772434197</v>
      </c>
      <c r="W26" s="293"/>
      <c r="X26" s="69">
        <v>14</v>
      </c>
      <c r="Y26" s="67">
        <f t="shared" si="34"/>
        <v>14</v>
      </c>
      <c r="Z26" s="339">
        <v>97</v>
      </c>
      <c r="AA26" s="81">
        <f t="shared" si="7"/>
        <v>13.58</v>
      </c>
      <c r="AB26" s="81">
        <f t="shared" si="8"/>
        <v>0.41999999999999993</v>
      </c>
      <c r="AC26" s="77">
        <f t="shared" si="35"/>
        <v>13.58</v>
      </c>
      <c r="AD26" s="77">
        <f t="shared" si="35"/>
        <v>0.41999999999999993</v>
      </c>
      <c r="AE26" s="340">
        <v>5.16</v>
      </c>
      <c r="AF26" s="340">
        <v>5.94</v>
      </c>
      <c r="AG26" s="74"/>
      <c r="AH26" s="74">
        <f t="shared" si="0"/>
        <v>11.100000000000001</v>
      </c>
      <c r="AI26" s="340">
        <v>0.11</v>
      </c>
      <c r="AJ26" s="74"/>
      <c r="AK26" s="340">
        <v>0.08</v>
      </c>
      <c r="AL26" s="74"/>
      <c r="AM26" s="76">
        <f t="shared" si="10"/>
        <v>0.19</v>
      </c>
      <c r="AN26" s="340">
        <v>0.15</v>
      </c>
      <c r="AO26" s="340"/>
      <c r="AP26" s="77">
        <f t="shared" si="36"/>
        <v>5.16</v>
      </c>
      <c r="AQ26" s="77">
        <f t="shared" si="36"/>
        <v>5.94</v>
      </c>
      <c r="AR26" s="67">
        <f t="shared" si="37"/>
        <v>11.100000000000001</v>
      </c>
      <c r="AS26" s="77">
        <f t="shared" si="37"/>
        <v>0.11</v>
      </c>
      <c r="AT26" s="77">
        <f t="shared" si="38"/>
        <v>0.08</v>
      </c>
      <c r="AU26" s="77">
        <f t="shared" si="39"/>
        <v>0.19</v>
      </c>
      <c r="AV26" s="77">
        <f t="shared" si="39"/>
        <v>0.15</v>
      </c>
      <c r="AW26" s="346">
        <v>139</v>
      </c>
      <c r="AX26" s="74" t="s">
        <v>422</v>
      </c>
      <c r="AY26" s="346">
        <v>37.1</v>
      </c>
      <c r="AZ26" s="74" t="s">
        <v>422</v>
      </c>
      <c r="BA26" s="342">
        <v>237</v>
      </c>
      <c r="BB26" s="74" t="s">
        <v>221</v>
      </c>
      <c r="BC26" s="79">
        <v>6.8000145554124503</v>
      </c>
      <c r="BD26" s="67">
        <f t="shared" si="40"/>
        <v>139</v>
      </c>
      <c r="BE26" s="67">
        <f t="shared" si="41"/>
        <v>37.1</v>
      </c>
      <c r="BF26" s="67">
        <f t="shared" si="42"/>
        <v>237</v>
      </c>
      <c r="BG26" s="77">
        <f t="shared" si="43"/>
        <v>6.8000145554124503</v>
      </c>
      <c r="BH26" s="60" t="s">
        <v>423</v>
      </c>
      <c r="BI26" s="60" t="s">
        <v>424</v>
      </c>
      <c r="BJ26" s="60" t="s">
        <v>425</v>
      </c>
      <c r="BK26" s="60" t="s">
        <v>224</v>
      </c>
      <c r="BL26" s="60" t="s">
        <v>224</v>
      </c>
      <c r="BM26" s="60" t="s">
        <v>426</v>
      </c>
      <c r="BN26" s="60" t="s">
        <v>224</v>
      </c>
      <c r="BO26" s="60" t="s">
        <v>427</v>
      </c>
      <c r="BP26" s="60" t="s">
        <v>224</v>
      </c>
      <c r="BQ26" s="60" t="s">
        <v>428</v>
      </c>
      <c r="BR26" s="60" t="s">
        <v>224</v>
      </c>
      <c r="BS26" s="60" t="s">
        <v>224</v>
      </c>
      <c r="BT26" s="60" t="s">
        <v>429</v>
      </c>
      <c r="BU26" s="60" t="s">
        <v>224</v>
      </c>
      <c r="BV26" s="60" t="s">
        <v>228</v>
      </c>
      <c r="BW26" s="60" t="s">
        <v>224</v>
      </c>
      <c r="BX26" s="60" t="s">
        <v>224</v>
      </c>
      <c r="BY26" s="60" t="s">
        <v>430</v>
      </c>
      <c r="BZ26" s="60" t="s">
        <v>431</v>
      </c>
      <c r="CA26" s="60" t="s">
        <v>432</v>
      </c>
      <c r="CB26" s="60" t="s">
        <v>224</v>
      </c>
      <c r="CC26" s="60" t="s">
        <v>224</v>
      </c>
      <c r="CD26" s="60" t="s">
        <v>224</v>
      </c>
      <c r="CE26" s="60" t="s">
        <v>224</v>
      </c>
      <c r="CF26" s="60" t="s">
        <v>224</v>
      </c>
      <c r="CG26" s="60" t="s">
        <v>224</v>
      </c>
      <c r="CH26" s="60" t="s">
        <v>224</v>
      </c>
      <c r="CI26" s="60" t="s">
        <v>224</v>
      </c>
      <c r="CJ26" s="60" t="s">
        <v>224</v>
      </c>
      <c r="CK26" s="60" t="s">
        <v>224</v>
      </c>
      <c r="CL26" s="60" t="s">
        <v>224</v>
      </c>
      <c r="CM26" s="60" t="s">
        <v>224</v>
      </c>
      <c r="CN26" s="60" t="s">
        <v>224</v>
      </c>
      <c r="CO26" s="60" t="s">
        <v>224</v>
      </c>
      <c r="CP26" s="60" t="s">
        <v>224</v>
      </c>
      <c r="CQ26" s="60" t="s">
        <v>224</v>
      </c>
      <c r="CR26" s="60" t="s">
        <v>224</v>
      </c>
      <c r="CS26" s="60" t="s">
        <v>224</v>
      </c>
      <c r="CT26" s="60" t="s">
        <v>224</v>
      </c>
      <c r="CU26" s="60" t="s">
        <v>224</v>
      </c>
      <c r="CV26" s="60" t="s">
        <v>224</v>
      </c>
      <c r="CW26" s="60" t="s">
        <v>224</v>
      </c>
      <c r="CX26" s="60" t="s">
        <v>233</v>
      </c>
      <c r="CY26" s="60" t="s">
        <v>224</v>
      </c>
      <c r="CZ26" s="60" t="s">
        <v>224</v>
      </c>
      <c r="DA26" s="60" t="s">
        <v>224</v>
      </c>
      <c r="DB26" s="60" t="s">
        <v>224</v>
      </c>
      <c r="DC26" s="60" t="s">
        <v>224</v>
      </c>
      <c r="DD26" s="60" t="s">
        <v>224</v>
      </c>
      <c r="DE26" s="60" t="s">
        <v>224</v>
      </c>
      <c r="DF26" s="60" t="s">
        <v>234</v>
      </c>
      <c r="DG26" s="60" t="s">
        <v>224</v>
      </c>
      <c r="DH26" s="60" t="s">
        <v>224</v>
      </c>
      <c r="DI26" s="60" t="s">
        <v>224</v>
      </c>
      <c r="DJ26" s="60" t="s">
        <v>224</v>
      </c>
      <c r="DK26" s="60" t="s">
        <v>224</v>
      </c>
      <c r="DL26" s="60" t="s">
        <v>224</v>
      </c>
      <c r="DM26" s="60" t="s">
        <v>236</v>
      </c>
      <c r="DN26" s="60" t="s">
        <v>237</v>
      </c>
      <c r="DO26" s="60" t="s">
        <v>238</v>
      </c>
      <c r="DP26" s="60" t="s">
        <v>239</v>
      </c>
      <c r="DQ26" s="60" t="s">
        <v>224</v>
      </c>
      <c r="DR26" s="60" t="s">
        <v>224</v>
      </c>
      <c r="DS26" s="60" t="s">
        <v>224</v>
      </c>
      <c r="DT26" s="60" t="s">
        <v>224</v>
      </c>
      <c r="DU26" s="60" t="s">
        <v>224</v>
      </c>
    </row>
    <row r="27" spans="1:125" s="60" customFormat="1" x14ac:dyDescent="0.25">
      <c r="A27" s="60" t="s">
        <v>208</v>
      </c>
      <c r="B27" s="60" t="s">
        <v>433</v>
      </c>
      <c r="C27" s="60" t="s">
        <v>210</v>
      </c>
      <c r="D27" s="60" t="s">
        <v>211</v>
      </c>
      <c r="E27" s="60" t="s">
        <v>212</v>
      </c>
      <c r="F27" s="60" t="s">
        <v>213</v>
      </c>
      <c r="G27" s="60" t="s">
        <v>214</v>
      </c>
      <c r="H27" s="60" t="s">
        <v>215</v>
      </c>
      <c r="I27" s="286" t="s">
        <v>434</v>
      </c>
      <c r="J27" s="60" t="s">
        <v>435</v>
      </c>
      <c r="K27" s="251">
        <v>0.72222222222222221</v>
      </c>
      <c r="L27" s="245">
        <f t="shared" si="31"/>
        <v>0.72222222222222221</v>
      </c>
      <c r="M27" s="60" t="s">
        <v>218</v>
      </c>
      <c r="N27" s="177" t="s">
        <v>436</v>
      </c>
      <c r="O27" s="240" t="s">
        <v>863</v>
      </c>
      <c r="P27" s="293">
        <v>232.69094719646898</v>
      </c>
      <c r="Q27" s="293">
        <v>0</v>
      </c>
      <c r="R27" s="307">
        <f t="shared" si="4"/>
        <v>232.69094719646898</v>
      </c>
      <c r="S27" s="67">
        <f t="shared" si="32"/>
        <v>232.69094719646898</v>
      </c>
      <c r="T27" s="68"/>
      <c r="U27" s="67">
        <f t="shared" si="33"/>
        <v>232.69094719646898</v>
      </c>
      <c r="V27" s="293">
        <v>156.63740515773</v>
      </c>
      <c r="W27" s="293"/>
      <c r="X27" s="69">
        <v>194</v>
      </c>
      <c r="Y27" s="67">
        <f t="shared" si="34"/>
        <v>194</v>
      </c>
      <c r="Z27" s="339">
        <v>99</v>
      </c>
      <c r="AA27" s="81">
        <f t="shared" si="7"/>
        <v>192.06</v>
      </c>
      <c r="AB27" s="81">
        <f t="shared" si="8"/>
        <v>1.9399999999999977</v>
      </c>
      <c r="AC27" s="77">
        <f t="shared" si="35"/>
        <v>192.06</v>
      </c>
      <c r="AD27" s="77">
        <f t="shared" si="35"/>
        <v>1.9399999999999977</v>
      </c>
      <c r="AE27" s="340">
        <v>38.700000000000003</v>
      </c>
      <c r="AF27" s="340">
        <v>3.59</v>
      </c>
      <c r="AG27" s="74"/>
      <c r="AH27" s="74">
        <f t="shared" si="0"/>
        <v>42.290000000000006</v>
      </c>
      <c r="AI27" s="340">
        <v>0.51900000000000002</v>
      </c>
      <c r="AJ27" s="74"/>
      <c r="AK27" s="340">
        <v>7.0000000000000007E-2</v>
      </c>
      <c r="AL27" s="74"/>
      <c r="AM27" s="76">
        <f t="shared" si="10"/>
        <v>0.58899999999999997</v>
      </c>
      <c r="AN27" s="340">
        <v>0.84</v>
      </c>
      <c r="AO27" s="340"/>
      <c r="AP27" s="67">
        <f t="shared" si="36"/>
        <v>38.700000000000003</v>
      </c>
      <c r="AQ27" s="77">
        <f t="shared" si="36"/>
        <v>3.59</v>
      </c>
      <c r="AR27" s="67">
        <f t="shared" si="37"/>
        <v>42.290000000000006</v>
      </c>
      <c r="AS27" s="77">
        <f t="shared" si="37"/>
        <v>0.51900000000000002</v>
      </c>
      <c r="AT27" s="77">
        <f t="shared" si="38"/>
        <v>7.0000000000000007E-2</v>
      </c>
      <c r="AU27" s="77">
        <f t="shared" si="39"/>
        <v>0.58899999999999997</v>
      </c>
      <c r="AV27" s="77">
        <f t="shared" si="39"/>
        <v>0.84</v>
      </c>
      <c r="AW27" s="340">
        <v>71.599999999999994</v>
      </c>
      <c r="AX27" s="74"/>
      <c r="AY27" s="340">
        <v>31.9</v>
      </c>
      <c r="AZ27" s="74"/>
      <c r="BA27" s="342">
        <v>181</v>
      </c>
      <c r="BB27" s="74" t="s">
        <v>221</v>
      </c>
      <c r="BC27" s="79">
        <v>5.9315995713491496</v>
      </c>
      <c r="BD27" s="67">
        <f t="shared" si="40"/>
        <v>71.599999999999994</v>
      </c>
      <c r="BE27" s="67">
        <f t="shared" si="41"/>
        <v>31.9</v>
      </c>
      <c r="BF27" s="67">
        <f t="shared" si="42"/>
        <v>181</v>
      </c>
      <c r="BG27" s="77">
        <f t="shared" si="43"/>
        <v>5.9315995713491496</v>
      </c>
      <c r="BH27" s="60" t="s">
        <v>437</v>
      </c>
      <c r="BI27" s="60" t="s">
        <v>438</v>
      </c>
      <c r="BJ27" s="60" t="s">
        <v>439</v>
      </c>
      <c r="BK27" s="60" t="s">
        <v>224</v>
      </c>
      <c r="BL27" s="60" t="s">
        <v>224</v>
      </c>
      <c r="BM27" s="60" t="s">
        <v>312</v>
      </c>
      <c r="BN27" s="60" t="s">
        <v>224</v>
      </c>
      <c r="BO27" s="60" t="s">
        <v>325</v>
      </c>
      <c r="BP27" s="60" t="s">
        <v>440</v>
      </c>
      <c r="BQ27" s="60" t="s">
        <v>441</v>
      </c>
      <c r="BR27" s="60" t="s">
        <v>224</v>
      </c>
      <c r="BS27" s="60" t="s">
        <v>224</v>
      </c>
      <c r="BT27" s="60" t="s">
        <v>224</v>
      </c>
      <c r="BU27" s="60" t="s">
        <v>224</v>
      </c>
      <c r="BV27" s="60" t="s">
        <v>228</v>
      </c>
      <c r="BW27" s="60" t="s">
        <v>224</v>
      </c>
      <c r="BX27" s="60" t="s">
        <v>224</v>
      </c>
      <c r="BY27" s="60" t="s">
        <v>442</v>
      </c>
      <c r="BZ27" s="60" t="s">
        <v>327</v>
      </c>
      <c r="CA27" s="60" t="s">
        <v>251</v>
      </c>
      <c r="CB27" s="60" t="s">
        <v>224</v>
      </c>
      <c r="CC27" s="60" t="s">
        <v>224</v>
      </c>
      <c r="CD27" s="60" t="s">
        <v>224</v>
      </c>
      <c r="CE27" s="60" t="s">
        <v>224</v>
      </c>
      <c r="CF27" s="60" t="s">
        <v>224</v>
      </c>
      <c r="CG27" s="60" t="s">
        <v>224</v>
      </c>
      <c r="CH27" s="60" t="s">
        <v>224</v>
      </c>
      <c r="CI27" s="60" t="s">
        <v>224</v>
      </c>
      <c r="CJ27" s="60" t="s">
        <v>224</v>
      </c>
      <c r="CK27" s="60" t="s">
        <v>224</v>
      </c>
      <c r="CL27" s="60" t="s">
        <v>224</v>
      </c>
      <c r="CM27" s="60" t="s">
        <v>224</v>
      </c>
      <c r="CN27" s="60" t="s">
        <v>224</v>
      </c>
      <c r="CO27" s="60" t="s">
        <v>224</v>
      </c>
      <c r="CP27" s="60" t="s">
        <v>224</v>
      </c>
      <c r="CQ27" s="60" t="s">
        <v>224</v>
      </c>
      <c r="CR27" s="60" t="s">
        <v>224</v>
      </c>
      <c r="CS27" s="60" t="s">
        <v>224</v>
      </c>
      <c r="CT27" s="60" t="s">
        <v>224</v>
      </c>
      <c r="CU27" s="60" t="s">
        <v>224</v>
      </c>
      <c r="CV27" s="60" t="s">
        <v>224</v>
      </c>
      <c r="CW27" s="60" t="s">
        <v>224</v>
      </c>
      <c r="CX27" s="60" t="s">
        <v>233</v>
      </c>
      <c r="CY27" s="60" t="s">
        <v>224</v>
      </c>
      <c r="CZ27" s="60" t="s">
        <v>224</v>
      </c>
      <c r="DA27" s="60" t="s">
        <v>224</v>
      </c>
      <c r="DB27" s="60" t="s">
        <v>224</v>
      </c>
      <c r="DC27" s="60" t="s">
        <v>224</v>
      </c>
      <c r="DD27" s="60" t="s">
        <v>224</v>
      </c>
      <c r="DE27" s="60" t="s">
        <v>224</v>
      </c>
      <c r="DF27" s="60" t="s">
        <v>234</v>
      </c>
      <c r="DG27" s="60" t="s">
        <v>224</v>
      </c>
      <c r="DH27" s="60" t="s">
        <v>224</v>
      </c>
      <c r="DI27" s="60" t="s">
        <v>224</v>
      </c>
      <c r="DJ27" s="60" t="s">
        <v>224</v>
      </c>
      <c r="DK27" s="60" t="s">
        <v>224</v>
      </c>
      <c r="DL27" s="60" t="s">
        <v>224</v>
      </c>
      <c r="DM27" s="60" t="s">
        <v>236</v>
      </c>
      <c r="DN27" s="60" t="s">
        <v>237</v>
      </c>
      <c r="DO27" s="60" t="s">
        <v>238</v>
      </c>
      <c r="DP27" s="60" t="s">
        <v>239</v>
      </c>
      <c r="DQ27" s="60" t="s">
        <v>224</v>
      </c>
      <c r="DR27" s="60" t="s">
        <v>224</v>
      </c>
      <c r="DS27" s="60" t="s">
        <v>224</v>
      </c>
      <c r="DT27" s="60" t="s">
        <v>224</v>
      </c>
      <c r="DU27" s="60" t="s">
        <v>224</v>
      </c>
    </row>
    <row r="28" spans="1:125" s="60" customFormat="1" x14ac:dyDescent="0.25">
      <c r="A28" s="60" t="s">
        <v>208</v>
      </c>
      <c r="B28" s="60" t="s">
        <v>443</v>
      </c>
      <c r="C28" s="60" t="s">
        <v>210</v>
      </c>
      <c r="D28" s="60" t="s">
        <v>211</v>
      </c>
      <c r="E28" s="60" t="s">
        <v>212</v>
      </c>
      <c r="F28" s="60" t="s">
        <v>213</v>
      </c>
      <c r="G28" s="60" t="s">
        <v>214</v>
      </c>
      <c r="H28" s="60" t="s">
        <v>215</v>
      </c>
      <c r="I28" s="286" t="s">
        <v>444</v>
      </c>
      <c r="J28" s="60" t="s">
        <v>445</v>
      </c>
      <c r="K28" s="251">
        <v>0.66666666666666663</v>
      </c>
      <c r="L28" s="245">
        <f t="shared" si="31"/>
        <v>0.66666666666666663</v>
      </c>
      <c r="M28" s="60" t="s">
        <v>218</v>
      </c>
      <c r="N28" s="177" t="s">
        <v>446</v>
      </c>
      <c r="O28" s="240" t="s">
        <v>863</v>
      </c>
      <c r="P28" s="292">
        <v>0.59905188401808496</v>
      </c>
      <c r="Q28" s="293">
        <v>0</v>
      </c>
      <c r="R28" s="309">
        <f t="shared" si="4"/>
        <v>0.59905188401808496</v>
      </c>
      <c r="S28" s="77">
        <f t="shared" si="32"/>
        <v>0.59905188401808496</v>
      </c>
      <c r="T28" s="68"/>
      <c r="U28" s="77">
        <f t="shared" si="33"/>
        <v>0.59905188401808496</v>
      </c>
      <c r="V28" s="293">
        <v>183.869425756499</v>
      </c>
      <c r="W28" s="293"/>
      <c r="X28" s="69">
        <v>194</v>
      </c>
      <c r="Y28" s="67">
        <f t="shared" si="34"/>
        <v>194</v>
      </c>
      <c r="Z28" s="339">
        <v>100</v>
      </c>
      <c r="AA28" s="74">
        <f t="shared" si="7"/>
        <v>194</v>
      </c>
      <c r="AB28" s="74">
        <f t="shared" si="8"/>
        <v>0</v>
      </c>
      <c r="AC28" s="72">
        <f t="shared" si="35"/>
        <v>194</v>
      </c>
      <c r="AD28" s="72">
        <f t="shared" si="35"/>
        <v>0</v>
      </c>
      <c r="AE28" s="340">
        <v>58.1</v>
      </c>
      <c r="AF28" s="340">
        <v>12.4</v>
      </c>
      <c r="AG28" s="74"/>
      <c r="AH28" s="74">
        <f t="shared" si="0"/>
        <v>70.5</v>
      </c>
      <c r="AI28" s="340">
        <v>0.751</v>
      </c>
      <c r="AJ28" s="74"/>
      <c r="AK28" s="340">
        <v>0.09</v>
      </c>
      <c r="AL28" s="74"/>
      <c r="AM28" s="76">
        <f t="shared" si="10"/>
        <v>0.84099999999999997</v>
      </c>
      <c r="AN28" s="340">
        <v>0.95</v>
      </c>
      <c r="AO28" s="340"/>
      <c r="AP28" s="67">
        <f t="shared" si="36"/>
        <v>58.1</v>
      </c>
      <c r="AQ28" s="67">
        <f t="shared" si="36"/>
        <v>12.4</v>
      </c>
      <c r="AR28" s="67">
        <f t="shared" si="37"/>
        <v>70.5</v>
      </c>
      <c r="AS28" s="77">
        <f t="shared" si="37"/>
        <v>0.751</v>
      </c>
      <c r="AT28" s="77">
        <f t="shared" si="38"/>
        <v>0.09</v>
      </c>
      <c r="AU28" s="77">
        <f t="shared" si="39"/>
        <v>0.84099999999999997</v>
      </c>
      <c r="AV28" s="77">
        <f t="shared" si="39"/>
        <v>0.95</v>
      </c>
      <c r="AW28" s="340">
        <v>28.3</v>
      </c>
      <c r="AX28" s="74"/>
      <c r="AY28" s="340">
        <v>19.5</v>
      </c>
      <c r="AZ28" s="74"/>
      <c r="BA28" s="342">
        <v>122</v>
      </c>
      <c r="BB28" s="74" t="s">
        <v>221</v>
      </c>
      <c r="BC28" s="79">
        <v>8.2697411269256396</v>
      </c>
      <c r="BD28" s="67">
        <f t="shared" si="40"/>
        <v>28.3</v>
      </c>
      <c r="BE28" s="67">
        <f t="shared" si="41"/>
        <v>19.5</v>
      </c>
      <c r="BF28" s="67">
        <f t="shared" si="42"/>
        <v>122</v>
      </c>
      <c r="BG28" s="77">
        <f t="shared" si="43"/>
        <v>8.2697411269256396</v>
      </c>
      <c r="BH28" s="60" t="s">
        <v>447</v>
      </c>
      <c r="BI28" s="60" t="s">
        <v>448</v>
      </c>
      <c r="BJ28" s="60" t="s">
        <v>449</v>
      </c>
      <c r="BK28" s="60" t="s">
        <v>224</v>
      </c>
      <c r="BL28" s="60" t="s">
        <v>224</v>
      </c>
      <c r="BM28" s="60" t="s">
        <v>312</v>
      </c>
      <c r="BN28" s="60" t="s">
        <v>224</v>
      </c>
      <c r="BO28" s="60" t="s">
        <v>230</v>
      </c>
      <c r="BP28" s="60" t="s">
        <v>224</v>
      </c>
      <c r="BQ28" s="60" t="s">
        <v>381</v>
      </c>
      <c r="BR28" s="60" t="s">
        <v>224</v>
      </c>
      <c r="BS28" s="60" t="s">
        <v>224</v>
      </c>
      <c r="BT28" s="60" t="s">
        <v>224</v>
      </c>
      <c r="BU28" s="60" t="s">
        <v>224</v>
      </c>
      <c r="BV28" s="60" t="s">
        <v>228</v>
      </c>
      <c r="BW28" s="60" t="s">
        <v>224</v>
      </c>
      <c r="BX28" s="60" t="s">
        <v>224</v>
      </c>
      <c r="BY28" s="60" t="s">
        <v>450</v>
      </c>
      <c r="BZ28" s="60" t="s">
        <v>336</v>
      </c>
      <c r="CA28" s="60" t="s">
        <v>281</v>
      </c>
      <c r="CB28" s="60" t="s">
        <v>224</v>
      </c>
      <c r="CC28" s="60" t="s">
        <v>224</v>
      </c>
      <c r="CD28" s="60" t="s">
        <v>224</v>
      </c>
      <c r="CE28" s="60" t="s">
        <v>224</v>
      </c>
      <c r="CF28" s="60" t="s">
        <v>224</v>
      </c>
      <c r="CG28" s="60" t="s">
        <v>224</v>
      </c>
      <c r="CH28" s="60" t="s">
        <v>224</v>
      </c>
      <c r="CI28" s="60" t="s">
        <v>224</v>
      </c>
      <c r="CJ28" s="60" t="s">
        <v>224</v>
      </c>
      <c r="CK28" s="60" t="s">
        <v>224</v>
      </c>
      <c r="CL28" s="60" t="s">
        <v>224</v>
      </c>
      <c r="CM28" s="60" t="s">
        <v>224</v>
      </c>
      <c r="CN28" s="60" t="s">
        <v>224</v>
      </c>
      <c r="CO28" s="60" t="s">
        <v>224</v>
      </c>
      <c r="CP28" s="60" t="s">
        <v>224</v>
      </c>
      <c r="CQ28" s="60" t="s">
        <v>224</v>
      </c>
      <c r="CR28" s="60" t="s">
        <v>224</v>
      </c>
      <c r="CS28" s="60" t="s">
        <v>224</v>
      </c>
      <c r="CT28" s="60" t="s">
        <v>224</v>
      </c>
      <c r="CU28" s="60" t="s">
        <v>224</v>
      </c>
      <c r="CV28" s="60" t="s">
        <v>224</v>
      </c>
      <c r="CW28" s="60" t="s">
        <v>224</v>
      </c>
      <c r="CX28" s="60" t="s">
        <v>233</v>
      </c>
      <c r="CY28" s="60" t="s">
        <v>224</v>
      </c>
      <c r="CZ28" s="60" t="s">
        <v>224</v>
      </c>
      <c r="DA28" s="60" t="s">
        <v>224</v>
      </c>
      <c r="DB28" s="60" t="s">
        <v>224</v>
      </c>
      <c r="DC28" s="60" t="s">
        <v>224</v>
      </c>
      <c r="DD28" s="60" t="s">
        <v>224</v>
      </c>
      <c r="DE28" s="60" t="s">
        <v>224</v>
      </c>
      <c r="DF28" s="60" t="s">
        <v>234</v>
      </c>
      <c r="DG28" s="60" t="s">
        <v>224</v>
      </c>
      <c r="DH28" s="60" t="s">
        <v>224</v>
      </c>
      <c r="DI28" s="60" t="s">
        <v>224</v>
      </c>
      <c r="DJ28" s="60" t="s">
        <v>224</v>
      </c>
      <c r="DK28" s="60" t="s">
        <v>224</v>
      </c>
      <c r="DL28" s="60" t="s">
        <v>224</v>
      </c>
      <c r="DM28" s="60" t="s">
        <v>236</v>
      </c>
      <c r="DN28" s="60" t="s">
        <v>237</v>
      </c>
      <c r="DO28" s="60" t="s">
        <v>238</v>
      </c>
      <c r="DP28" s="60" t="s">
        <v>239</v>
      </c>
      <c r="DQ28" s="60" t="s">
        <v>224</v>
      </c>
      <c r="DR28" s="60" t="s">
        <v>224</v>
      </c>
      <c r="DS28" s="60" t="s">
        <v>224</v>
      </c>
      <c r="DT28" s="60" t="s">
        <v>224</v>
      </c>
      <c r="DU28" s="60" t="s">
        <v>224</v>
      </c>
    </row>
    <row r="29" spans="1:125" s="60" customFormat="1" x14ac:dyDescent="0.25">
      <c r="A29" s="60" t="s">
        <v>208</v>
      </c>
      <c r="B29" s="60" t="s">
        <v>451</v>
      </c>
      <c r="C29" s="60" t="s">
        <v>210</v>
      </c>
      <c r="D29" s="60" t="s">
        <v>211</v>
      </c>
      <c r="E29" s="60" t="s">
        <v>212</v>
      </c>
      <c r="F29" s="60" t="s">
        <v>213</v>
      </c>
      <c r="G29" s="60" t="s">
        <v>214</v>
      </c>
      <c r="H29" s="60" t="s">
        <v>215</v>
      </c>
      <c r="I29" s="286" t="s">
        <v>452</v>
      </c>
      <c r="J29" s="60" t="s">
        <v>453</v>
      </c>
      <c r="K29" s="257">
        <v>0.74305555555555547</v>
      </c>
      <c r="L29" s="245">
        <f t="shared" si="31"/>
        <v>0.74305555555555547</v>
      </c>
      <c r="M29" s="60" t="s">
        <v>218</v>
      </c>
      <c r="N29" s="273" t="s">
        <v>454</v>
      </c>
      <c r="O29" s="240" t="s">
        <v>863</v>
      </c>
      <c r="P29" s="292">
        <v>0.7</v>
      </c>
      <c r="Q29" s="293">
        <v>12331.7224365481</v>
      </c>
      <c r="R29" s="307">
        <f t="shared" si="4"/>
        <v>12332.4224365481</v>
      </c>
      <c r="S29" s="77">
        <f t="shared" si="32"/>
        <v>0.7</v>
      </c>
      <c r="T29" s="68"/>
      <c r="U29" s="67">
        <f t="shared" si="33"/>
        <v>12332.4224365481</v>
      </c>
      <c r="V29" s="292">
        <v>0.74896535358317295</v>
      </c>
      <c r="W29" s="293"/>
      <c r="X29" s="69">
        <v>1560</v>
      </c>
      <c r="Y29" s="67">
        <f t="shared" si="34"/>
        <v>1560</v>
      </c>
      <c r="Z29" s="339">
        <v>100</v>
      </c>
      <c r="AA29" s="74">
        <f t="shared" si="7"/>
        <v>1560</v>
      </c>
      <c r="AB29" s="74">
        <f t="shared" si="8"/>
        <v>0</v>
      </c>
      <c r="AC29" s="72">
        <f t="shared" si="35"/>
        <v>1560</v>
      </c>
      <c r="AD29" s="72">
        <f t="shared" si="35"/>
        <v>0</v>
      </c>
      <c r="AE29" s="118">
        <v>489.43290937965395</v>
      </c>
      <c r="AF29" s="119">
        <v>10.376734558719013</v>
      </c>
      <c r="AG29" s="74"/>
      <c r="AH29" s="69">
        <f t="shared" si="0"/>
        <v>499.80964393837297</v>
      </c>
      <c r="AI29" s="79">
        <v>2.2223370250908205</v>
      </c>
      <c r="AJ29" s="74"/>
      <c r="AK29" s="79">
        <v>4.8997456233728025E-2</v>
      </c>
      <c r="AL29" s="74"/>
      <c r="AM29" s="120">
        <f t="shared" si="10"/>
        <v>2.2713344813245486</v>
      </c>
      <c r="AN29" s="139">
        <v>7.4121443212121942</v>
      </c>
      <c r="AO29" s="355"/>
      <c r="AP29" s="67">
        <f t="shared" si="36"/>
        <v>489.43290937965395</v>
      </c>
      <c r="AQ29" s="67">
        <f>AF29</f>
        <v>10.376734558719013</v>
      </c>
      <c r="AR29" s="67">
        <f t="shared" si="37"/>
        <v>499.80964393837297</v>
      </c>
      <c r="AS29" s="77">
        <f t="shared" si="37"/>
        <v>2.2223370250908205</v>
      </c>
      <c r="AT29" s="77">
        <f>AK29</f>
        <v>4.8997456233728025E-2</v>
      </c>
      <c r="AU29" s="77">
        <f t="shared" si="39"/>
        <v>2.2713344813245486</v>
      </c>
      <c r="AV29" s="77">
        <f t="shared" si="39"/>
        <v>7.4121443212121942</v>
      </c>
      <c r="AW29" s="340">
        <v>8.3800000000000008</v>
      </c>
      <c r="AX29" s="74"/>
      <c r="AY29" s="340">
        <v>11.7</v>
      </c>
      <c r="AZ29" s="74"/>
      <c r="BA29" s="342">
        <v>80.3</v>
      </c>
      <c r="BB29" s="74" t="s">
        <v>221</v>
      </c>
      <c r="BC29" s="79">
        <v>5.2014103142810004</v>
      </c>
      <c r="BD29" s="77">
        <f t="shared" si="40"/>
        <v>8.3800000000000008</v>
      </c>
      <c r="BE29" s="67">
        <f t="shared" si="41"/>
        <v>11.7</v>
      </c>
      <c r="BF29" s="67">
        <f t="shared" si="42"/>
        <v>80.3</v>
      </c>
      <c r="BG29" s="77">
        <f t="shared" si="43"/>
        <v>5.2014103142810004</v>
      </c>
      <c r="BH29" s="60" t="s">
        <v>455</v>
      </c>
      <c r="BI29" s="60" t="s">
        <v>224</v>
      </c>
      <c r="BJ29" s="60" t="s">
        <v>454</v>
      </c>
      <c r="BK29" s="60" t="s">
        <v>224</v>
      </c>
      <c r="BL29" s="60" t="s">
        <v>224</v>
      </c>
      <c r="BM29" s="60" t="s">
        <v>224</v>
      </c>
      <c r="BN29" s="60" t="s">
        <v>224</v>
      </c>
      <c r="BO29" s="60" t="s">
        <v>456</v>
      </c>
      <c r="BP29" s="60" t="s">
        <v>224</v>
      </c>
      <c r="BQ29" s="60" t="s">
        <v>457</v>
      </c>
      <c r="BR29" s="60" t="s">
        <v>224</v>
      </c>
      <c r="BS29" s="60" t="s">
        <v>224</v>
      </c>
      <c r="BT29" s="60" t="s">
        <v>458</v>
      </c>
      <c r="BU29" s="60" t="s">
        <v>224</v>
      </c>
      <c r="BV29" s="60" t="s">
        <v>228</v>
      </c>
      <c r="BW29" s="60" t="s">
        <v>224</v>
      </c>
      <c r="BX29" s="60" t="s">
        <v>224</v>
      </c>
      <c r="BY29" s="60" t="s">
        <v>459</v>
      </c>
      <c r="BZ29" s="60" t="s">
        <v>460</v>
      </c>
      <c r="CA29" s="60" t="s">
        <v>416</v>
      </c>
      <c r="CB29" s="60" t="s">
        <v>224</v>
      </c>
      <c r="CC29" s="60" t="s">
        <v>224</v>
      </c>
      <c r="CD29" s="60" t="s">
        <v>224</v>
      </c>
      <c r="CE29" s="60" t="s">
        <v>224</v>
      </c>
      <c r="CF29" s="60" t="s">
        <v>224</v>
      </c>
      <c r="CG29" s="60" t="s">
        <v>224</v>
      </c>
      <c r="CH29" s="60" t="s">
        <v>224</v>
      </c>
      <c r="CI29" s="60" t="s">
        <v>224</v>
      </c>
      <c r="CJ29" s="60" t="s">
        <v>224</v>
      </c>
      <c r="CK29" s="60" t="s">
        <v>224</v>
      </c>
      <c r="CL29" s="60" t="s">
        <v>224</v>
      </c>
      <c r="CM29" s="60" t="s">
        <v>224</v>
      </c>
      <c r="CN29" s="60" t="s">
        <v>224</v>
      </c>
      <c r="CO29" s="60" t="s">
        <v>224</v>
      </c>
      <c r="CP29" s="60" t="s">
        <v>224</v>
      </c>
      <c r="CQ29" s="60" t="s">
        <v>224</v>
      </c>
      <c r="CR29" s="60" t="s">
        <v>224</v>
      </c>
      <c r="CS29" s="60" t="s">
        <v>224</v>
      </c>
      <c r="CT29" s="60" t="s">
        <v>224</v>
      </c>
      <c r="CU29" s="60" t="s">
        <v>461</v>
      </c>
      <c r="CV29" s="60" t="s">
        <v>224</v>
      </c>
      <c r="CW29" s="60" t="s">
        <v>224</v>
      </c>
      <c r="CX29" s="60" t="s">
        <v>233</v>
      </c>
      <c r="CY29" s="60" t="s">
        <v>224</v>
      </c>
      <c r="CZ29" s="60" t="s">
        <v>224</v>
      </c>
      <c r="DA29" s="60" t="s">
        <v>224</v>
      </c>
      <c r="DB29" s="60" t="s">
        <v>224</v>
      </c>
      <c r="DC29" s="60" t="s">
        <v>224</v>
      </c>
      <c r="DD29" s="60" t="s">
        <v>224</v>
      </c>
      <c r="DE29" s="60" t="s">
        <v>224</v>
      </c>
      <c r="DF29" s="60" t="s">
        <v>234</v>
      </c>
      <c r="DG29" s="60" t="s">
        <v>462</v>
      </c>
      <c r="DH29" s="60" t="s">
        <v>224</v>
      </c>
      <c r="DI29" s="60" t="s">
        <v>224</v>
      </c>
      <c r="DJ29" s="60" t="s">
        <v>224</v>
      </c>
      <c r="DK29" s="60" t="s">
        <v>224</v>
      </c>
      <c r="DL29" s="60" t="s">
        <v>224</v>
      </c>
      <c r="DM29" s="60" t="s">
        <v>236</v>
      </c>
      <c r="DN29" s="60" t="s">
        <v>237</v>
      </c>
      <c r="DO29" s="60" t="s">
        <v>238</v>
      </c>
      <c r="DP29" s="60" t="s">
        <v>239</v>
      </c>
      <c r="DQ29" s="60" t="s">
        <v>224</v>
      </c>
      <c r="DR29" s="60" t="s">
        <v>224</v>
      </c>
      <c r="DS29" s="60" t="s">
        <v>224</v>
      </c>
      <c r="DT29" s="60" t="s">
        <v>224</v>
      </c>
      <c r="DU29" s="60" t="s">
        <v>224</v>
      </c>
    </row>
    <row r="30" spans="1:125" s="60" customFormat="1" x14ac:dyDescent="0.25">
      <c r="A30" s="60" t="s">
        <v>208</v>
      </c>
      <c r="B30" s="60" t="s">
        <v>463</v>
      </c>
      <c r="C30" s="60" t="s">
        <v>210</v>
      </c>
      <c r="D30" s="60" t="s">
        <v>211</v>
      </c>
      <c r="E30" s="60" t="s">
        <v>212</v>
      </c>
      <c r="F30" s="60" t="s">
        <v>213</v>
      </c>
      <c r="G30" s="60" t="s">
        <v>214</v>
      </c>
      <c r="H30" s="60" t="s">
        <v>215</v>
      </c>
      <c r="I30" s="286" t="s">
        <v>464</v>
      </c>
      <c r="J30" s="60" t="s">
        <v>339</v>
      </c>
      <c r="K30" s="257">
        <v>0.65277777777777779</v>
      </c>
      <c r="L30" s="245">
        <f t="shared" si="31"/>
        <v>0.65277777777777779</v>
      </c>
      <c r="M30" s="60" t="s">
        <v>218</v>
      </c>
      <c r="N30" s="273" t="s">
        <v>465</v>
      </c>
      <c r="O30" s="240" t="s">
        <v>863</v>
      </c>
      <c r="P30" s="292">
        <v>0.7</v>
      </c>
      <c r="Q30" s="293">
        <v>3857.9609060596435</v>
      </c>
      <c r="R30" s="307">
        <f t="shared" si="4"/>
        <v>3858.6609060596434</v>
      </c>
      <c r="S30" s="77">
        <f t="shared" si="32"/>
        <v>0.7</v>
      </c>
      <c r="T30" s="68"/>
      <c r="U30" s="67">
        <f t="shared" si="33"/>
        <v>3858.6609060596434</v>
      </c>
      <c r="V30" s="292">
        <v>0.74813704099392397</v>
      </c>
      <c r="W30" s="293"/>
      <c r="X30" s="69">
        <v>467</v>
      </c>
      <c r="Y30" s="67">
        <f t="shared" si="34"/>
        <v>467</v>
      </c>
      <c r="Z30" s="339">
        <v>100</v>
      </c>
      <c r="AA30" s="74">
        <f t="shared" si="7"/>
        <v>467</v>
      </c>
      <c r="AB30" s="74">
        <f t="shared" si="8"/>
        <v>0</v>
      </c>
      <c r="AC30" s="72">
        <f t="shared" si="35"/>
        <v>467</v>
      </c>
      <c r="AD30" s="72">
        <f t="shared" si="35"/>
        <v>0</v>
      </c>
      <c r="AE30" s="118">
        <v>146.64457044329154</v>
      </c>
      <c r="AF30" s="79">
        <v>6.8513471377901238</v>
      </c>
      <c r="AG30" s="74"/>
      <c r="AH30" s="69">
        <f t="shared" si="0"/>
        <v>153.49591758108167</v>
      </c>
      <c r="AI30" s="79">
        <v>0.85807739262031724</v>
      </c>
      <c r="AJ30" s="123" t="s">
        <v>466</v>
      </c>
      <c r="AK30" s="79">
        <v>4.5573905289339675E-2</v>
      </c>
      <c r="AL30" s="74"/>
      <c r="AM30" s="120">
        <f t="shared" si="10"/>
        <v>0.90365129790965693</v>
      </c>
      <c r="AN30" s="139">
        <v>1.9413922282761891</v>
      </c>
      <c r="AO30" s="355"/>
      <c r="AP30" s="67">
        <f t="shared" si="36"/>
        <v>146.64457044329154</v>
      </c>
      <c r="AQ30" s="77">
        <f t="shared" si="36"/>
        <v>6.8513471377901238</v>
      </c>
      <c r="AR30" s="67">
        <f t="shared" si="37"/>
        <v>153.49591758108167</v>
      </c>
      <c r="AS30" s="77">
        <f t="shared" si="37"/>
        <v>0.85807739262031724</v>
      </c>
      <c r="AT30" s="77">
        <f t="shared" ref="AT30:AT32" si="44">AK30</f>
        <v>4.5573905289339675E-2</v>
      </c>
      <c r="AU30" s="77">
        <f t="shared" si="39"/>
        <v>0.90365129790965693</v>
      </c>
      <c r="AV30" s="77">
        <f t="shared" si="39"/>
        <v>1.9413922282761891</v>
      </c>
      <c r="AW30" s="340">
        <v>16.3</v>
      </c>
      <c r="AX30" s="74"/>
      <c r="AY30" s="340">
        <v>18.7</v>
      </c>
      <c r="AZ30" s="74"/>
      <c r="BA30" s="342">
        <v>105</v>
      </c>
      <c r="BB30" s="74" t="s">
        <v>221</v>
      </c>
      <c r="BC30" s="79">
        <v>4.6855915322422401</v>
      </c>
      <c r="BD30" s="67">
        <f t="shared" si="40"/>
        <v>16.3</v>
      </c>
      <c r="BE30" s="67">
        <f t="shared" si="41"/>
        <v>18.7</v>
      </c>
      <c r="BF30" s="67">
        <f t="shared" si="42"/>
        <v>105</v>
      </c>
      <c r="BG30" s="77">
        <f t="shared" si="43"/>
        <v>4.6855915322422401</v>
      </c>
      <c r="BH30" s="60" t="s">
        <v>467</v>
      </c>
      <c r="BI30" s="60" t="s">
        <v>224</v>
      </c>
      <c r="BJ30" s="60" t="s">
        <v>468</v>
      </c>
      <c r="BK30" s="60" t="s">
        <v>224</v>
      </c>
      <c r="BL30" s="60" t="s">
        <v>224</v>
      </c>
      <c r="BM30" s="60" t="s">
        <v>224</v>
      </c>
      <c r="BN30" s="60" t="s">
        <v>224</v>
      </c>
      <c r="BO30" s="60" t="s">
        <v>469</v>
      </c>
      <c r="BP30" s="60" t="s">
        <v>224</v>
      </c>
      <c r="BQ30" s="60" t="s">
        <v>470</v>
      </c>
      <c r="BR30" s="60" t="s">
        <v>224</v>
      </c>
      <c r="BS30" s="60" t="s">
        <v>224</v>
      </c>
      <c r="BT30" s="60" t="s">
        <v>429</v>
      </c>
      <c r="BU30" s="60" t="s">
        <v>224</v>
      </c>
      <c r="BV30" s="60" t="s">
        <v>252</v>
      </c>
      <c r="BW30" s="60" t="s">
        <v>224</v>
      </c>
      <c r="BX30" s="60" t="s">
        <v>224</v>
      </c>
      <c r="BY30" s="60" t="s">
        <v>471</v>
      </c>
      <c r="BZ30" s="60" t="s">
        <v>472</v>
      </c>
      <c r="CA30" s="60" t="s">
        <v>281</v>
      </c>
      <c r="CB30" s="60" t="s">
        <v>224</v>
      </c>
      <c r="CC30" s="60" t="s">
        <v>224</v>
      </c>
      <c r="CD30" s="60" t="s">
        <v>224</v>
      </c>
      <c r="CE30" s="60" t="s">
        <v>224</v>
      </c>
      <c r="CF30" s="60" t="s">
        <v>224</v>
      </c>
      <c r="CG30" s="60" t="s">
        <v>224</v>
      </c>
      <c r="CH30" s="60" t="s">
        <v>224</v>
      </c>
      <c r="CI30" s="60" t="s">
        <v>224</v>
      </c>
      <c r="CJ30" s="60" t="s">
        <v>224</v>
      </c>
      <c r="CK30" s="60" t="s">
        <v>224</v>
      </c>
      <c r="CL30" s="60" t="s">
        <v>224</v>
      </c>
      <c r="CM30" s="60" t="s">
        <v>224</v>
      </c>
      <c r="CN30" s="60" t="s">
        <v>224</v>
      </c>
      <c r="CO30" s="60" t="s">
        <v>224</v>
      </c>
      <c r="CP30" s="60" t="s">
        <v>224</v>
      </c>
      <c r="CQ30" s="60" t="s">
        <v>224</v>
      </c>
      <c r="CR30" s="60" t="s">
        <v>224</v>
      </c>
      <c r="CS30" s="60" t="s">
        <v>224</v>
      </c>
      <c r="CT30" s="60" t="s">
        <v>232</v>
      </c>
      <c r="CU30" s="60" t="s">
        <v>224</v>
      </c>
      <c r="CV30" s="60" t="s">
        <v>224</v>
      </c>
      <c r="CW30" s="60" t="s">
        <v>224</v>
      </c>
      <c r="CX30" s="60" t="s">
        <v>367</v>
      </c>
      <c r="CY30" s="60" t="s">
        <v>224</v>
      </c>
      <c r="CZ30" s="60" t="s">
        <v>224</v>
      </c>
      <c r="DA30" s="60" t="s">
        <v>224</v>
      </c>
      <c r="DB30" s="60" t="s">
        <v>224</v>
      </c>
      <c r="DC30" s="60" t="s">
        <v>224</v>
      </c>
      <c r="DD30" s="60" t="s">
        <v>224</v>
      </c>
      <c r="DE30" s="60" t="s">
        <v>224</v>
      </c>
      <c r="DF30" s="60" t="s">
        <v>234</v>
      </c>
      <c r="DG30" s="60" t="s">
        <v>462</v>
      </c>
      <c r="DH30" s="60" t="s">
        <v>224</v>
      </c>
      <c r="DI30" s="60" t="s">
        <v>224</v>
      </c>
      <c r="DJ30" s="60" t="s">
        <v>224</v>
      </c>
      <c r="DK30" s="60" t="s">
        <v>224</v>
      </c>
      <c r="DL30" s="60" t="s">
        <v>224</v>
      </c>
      <c r="DM30" s="60" t="s">
        <v>473</v>
      </c>
      <c r="DN30" s="60" t="s">
        <v>237</v>
      </c>
      <c r="DO30" s="60" t="s">
        <v>238</v>
      </c>
      <c r="DP30" s="60" t="s">
        <v>239</v>
      </c>
      <c r="DQ30" s="60" t="s">
        <v>224</v>
      </c>
      <c r="DR30" s="60" t="s">
        <v>224</v>
      </c>
      <c r="DS30" s="60" t="s">
        <v>224</v>
      </c>
      <c r="DT30" s="60" t="s">
        <v>224</v>
      </c>
      <c r="DU30" s="60" t="s">
        <v>224</v>
      </c>
    </row>
    <row r="31" spans="1:125" s="60" customFormat="1" x14ac:dyDescent="0.25">
      <c r="A31" s="60" t="s">
        <v>208</v>
      </c>
      <c r="B31" s="60" t="s">
        <v>474</v>
      </c>
      <c r="C31" s="60" t="s">
        <v>210</v>
      </c>
      <c r="D31" s="60" t="s">
        <v>211</v>
      </c>
      <c r="E31" s="60" t="s">
        <v>212</v>
      </c>
      <c r="F31" s="60" t="s">
        <v>213</v>
      </c>
      <c r="G31" s="60" t="s">
        <v>214</v>
      </c>
      <c r="H31" s="60" t="s">
        <v>215</v>
      </c>
      <c r="I31" s="286" t="s">
        <v>475</v>
      </c>
      <c r="J31" s="60" t="s">
        <v>420</v>
      </c>
      <c r="K31" s="257">
        <v>0.69444444444444453</v>
      </c>
      <c r="L31" s="245">
        <f t="shared" si="31"/>
        <v>0.69444444444444453</v>
      </c>
      <c r="M31" s="60" t="s">
        <v>218</v>
      </c>
      <c r="N31" s="273" t="s">
        <v>476</v>
      </c>
      <c r="O31" s="240" t="s">
        <v>863</v>
      </c>
      <c r="P31" s="292">
        <v>0.7</v>
      </c>
      <c r="Q31" s="293">
        <v>13769.070954294566</v>
      </c>
      <c r="R31" s="307">
        <f t="shared" si="4"/>
        <v>13769.770954294567</v>
      </c>
      <c r="S31" s="77">
        <f t="shared" si="32"/>
        <v>0.7</v>
      </c>
      <c r="T31" s="68"/>
      <c r="U31" s="67">
        <f t="shared" si="33"/>
        <v>13769.770954294567</v>
      </c>
      <c r="V31" s="292">
        <v>0.74730872840467599</v>
      </c>
      <c r="W31" s="293"/>
      <c r="X31" s="69">
        <v>1590</v>
      </c>
      <c r="Y31" s="67">
        <f t="shared" si="34"/>
        <v>1590</v>
      </c>
      <c r="Z31" s="339">
        <v>100</v>
      </c>
      <c r="AA31" s="74">
        <f t="shared" si="7"/>
        <v>1590</v>
      </c>
      <c r="AB31" s="74">
        <f t="shared" si="8"/>
        <v>0</v>
      </c>
      <c r="AC31" s="72">
        <f t="shared" si="35"/>
        <v>1590</v>
      </c>
      <c r="AD31" s="72">
        <f t="shared" si="35"/>
        <v>0</v>
      </c>
      <c r="AE31" s="118">
        <v>426.53613126009321</v>
      </c>
      <c r="AF31" s="79">
        <v>8.3539193236601381</v>
      </c>
      <c r="AG31" s="74"/>
      <c r="AH31" s="69">
        <f t="shared" si="0"/>
        <v>434.89005058375335</v>
      </c>
      <c r="AI31" s="79">
        <v>1.5669274433524694</v>
      </c>
      <c r="AJ31" s="74"/>
      <c r="AK31" s="79">
        <v>4.6782366613502602E-2</v>
      </c>
      <c r="AL31" s="74"/>
      <c r="AM31" s="120">
        <f t="shared" si="10"/>
        <v>1.6137098099659719</v>
      </c>
      <c r="AN31" s="139">
        <v>6.0863949304262741</v>
      </c>
      <c r="AO31" s="355"/>
      <c r="AP31" s="67">
        <f t="shared" si="36"/>
        <v>426.53613126009321</v>
      </c>
      <c r="AQ31" s="77">
        <f t="shared" si="36"/>
        <v>8.3539193236601381</v>
      </c>
      <c r="AR31" s="67">
        <f t="shared" si="37"/>
        <v>434.89005058375335</v>
      </c>
      <c r="AS31" s="77">
        <f t="shared" si="37"/>
        <v>1.5669274433524694</v>
      </c>
      <c r="AT31" s="77">
        <f t="shared" si="44"/>
        <v>4.6782366613502602E-2</v>
      </c>
      <c r="AU31" s="77">
        <f t="shared" si="39"/>
        <v>1.6137098099659719</v>
      </c>
      <c r="AV31" s="77">
        <f t="shared" si="39"/>
        <v>6.0863949304262741</v>
      </c>
      <c r="AW31" s="340">
        <v>9.24</v>
      </c>
      <c r="AX31" s="74"/>
      <c r="AY31" s="340">
        <v>11.1</v>
      </c>
      <c r="AZ31" s="74"/>
      <c r="BA31" s="342">
        <v>80</v>
      </c>
      <c r="BB31" s="74" t="s">
        <v>221</v>
      </c>
      <c r="BC31" s="79">
        <v>4.40601346353621</v>
      </c>
      <c r="BD31" s="77">
        <f t="shared" si="40"/>
        <v>9.24</v>
      </c>
      <c r="BE31" s="67">
        <f t="shared" si="41"/>
        <v>11.1</v>
      </c>
      <c r="BF31" s="67">
        <f t="shared" si="42"/>
        <v>80</v>
      </c>
      <c r="BG31" s="77">
        <f t="shared" si="43"/>
        <v>4.40601346353621</v>
      </c>
      <c r="BH31" s="60" t="s">
        <v>477</v>
      </c>
      <c r="BI31" s="60" t="s">
        <v>224</v>
      </c>
      <c r="BJ31" s="60" t="s">
        <v>478</v>
      </c>
      <c r="BK31" s="60" t="s">
        <v>224</v>
      </c>
      <c r="BL31" s="60" t="s">
        <v>224</v>
      </c>
      <c r="BM31" s="60" t="s">
        <v>224</v>
      </c>
      <c r="BN31" s="60" t="s">
        <v>224</v>
      </c>
      <c r="BO31" s="60" t="s">
        <v>479</v>
      </c>
      <c r="BP31" s="60" t="s">
        <v>224</v>
      </c>
      <c r="BQ31" s="60" t="s">
        <v>480</v>
      </c>
      <c r="BR31" s="60" t="s">
        <v>224</v>
      </c>
      <c r="BS31" s="60" t="s">
        <v>224</v>
      </c>
      <c r="BT31" s="60" t="s">
        <v>481</v>
      </c>
      <c r="BU31" s="60" t="s">
        <v>224</v>
      </c>
      <c r="BV31" s="60" t="s">
        <v>252</v>
      </c>
      <c r="BW31" s="60" t="s">
        <v>224</v>
      </c>
      <c r="BX31" s="60" t="s">
        <v>224</v>
      </c>
      <c r="BY31" s="60" t="s">
        <v>482</v>
      </c>
      <c r="BZ31" s="60" t="s">
        <v>460</v>
      </c>
      <c r="CA31" s="60" t="s">
        <v>483</v>
      </c>
      <c r="CB31" s="60" t="s">
        <v>224</v>
      </c>
      <c r="CC31" s="60" t="s">
        <v>224</v>
      </c>
      <c r="CD31" s="60" t="s">
        <v>224</v>
      </c>
      <c r="CE31" s="60" t="s">
        <v>224</v>
      </c>
      <c r="CF31" s="60" t="s">
        <v>224</v>
      </c>
      <c r="CG31" s="60" t="s">
        <v>224</v>
      </c>
      <c r="CH31" s="60" t="s">
        <v>224</v>
      </c>
      <c r="CI31" s="60" t="s">
        <v>224</v>
      </c>
      <c r="CJ31" s="60" t="s">
        <v>224</v>
      </c>
      <c r="CK31" s="60" t="s">
        <v>224</v>
      </c>
      <c r="CL31" s="60" t="s">
        <v>224</v>
      </c>
      <c r="CM31" s="60" t="s">
        <v>224</v>
      </c>
      <c r="CN31" s="60" t="s">
        <v>224</v>
      </c>
      <c r="CO31" s="60" t="s">
        <v>224</v>
      </c>
      <c r="CP31" s="60" t="s">
        <v>224</v>
      </c>
      <c r="CQ31" s="60" t="s">
        <v>224</v>
      </c>
      <c r="CR31" s="60" t="s">
        <v>224</v>
      </c>
      <c r="CS31" s="60" t="s">
        <v>224</v>
      </c>
      <c r="CT31" s="60" t="s">
        <v>224</v>
      </c>
      <c r="CU31" s="60" t="s">
        <v>224</v>
      </c>
      <c r="CV31" s="60" t="s">
        <v>224</v>
      </c>
      <c r="CW31" s="60" t="s">
        <v>224</v>
      </c>
      <c r="CX31" s="60" t="s">
        <v>233</v>
      </c>
      <c r="CY31" s="60" t="s">
        <v>224</v>
      </c>
      <c r="CZ31" s="60" t="s">
        <v>224</v>
      </c>
      <c r="DA31" s="60" t="s">
        <v>224</v>
      </c>
      <c r="DB31" s="60" t="s">
        <v>224</v>
      </c>
      <c r="DC31" s="60" t="s">
        <v>224</v>
      </c>
      <c r="DD31" s="60" t="s">
        <v>224</v>
      </c>
      <c r="DE31" s="60" t="s">
        <v>224</v>
      </c>
      <c r="DF31" s="60" t="s">
        <v>234</v>
      </c>
      <c r="DG31" s="60" t="s">
        <v>224</v>
      </c>
      <c r="DH31" s="60" t="s">
        <v>224</v>
      </c>
      <c r="DI31" s="60" t="s">
        <v>224</v>
      </c>
      <c r="DJ31" s="60" t="s">
        <v>224</v>
      </c>
      <c r="DK31" s="60" t="s">
        <v>224</v>
      </c>
      <c r="DL31" s="60" t="s">
        <v>224</v>
      </c>
      <c r="DM31" s="60" t="s">
        <v>473</v>
      </c>
      <c r="DN31" s="60" t="s">
        <v>237</v>
      </c>
      <c r="DO31" s="60" t="s">
        <v>238</v>
      </c>
      <c r="DP31" s="60" t="s">
        <v>239</v>
      </c>
      <c r="DQ31" s="60" t="s">
        <v>224</v>
      </c>
      <c r="DR31" s="60" t="s">
        <v>224</v>
      </c>
      <c r="DS31" s="60" t="s">
        <v>224</v>
      </c>
      <c r="DT31" s="60" t="s">
        <v>224</v>
      </c>
      <c r="DU31" s="60" t="s">
        <v>224</v>
      </c>
    </row>
    <row r="32" spans="1:125" s="60" customFormat="1" x14ac:dyDescent="0.25">
      <c r="A32" s="60" t="s">
        <v>208</v>
      </c>
      <c r="B32" s="60" t="s">
        <v>484</v>
      </c>
      <c r="C32" s="60" t="s">
        <v>210</v>
      </c>
      <c r="D32" s="60" t="s">
        <v>211</v>
      </c>
      <c r="E32" s="60" t="s">
        <v>212</v>
      </c>
      <c r="F32" s="60" t="s">
        <v>213</v>
      </c>
      <c r="G32" s="60" t="s">
        <v>214</v>
      </c>
      <c r="H32" s="60" t="s">
        <v>215</v>
      </c>
      <c r="I32" s="286" t="s">
        <v>485</v>
      </c>
      <c r="J32" s="60" t="s">
        <v>486</v>
      </c>
      <c r="K32" s="257">
        <v>0.59027777777777779</v>
      </c>
      <c r="L32" s="245">
        <f t="shared" si="31"/>
        <v>0.59027777777777779</v>
      </c>
      <c r="M32" s="60" t="s">
        <v>218</v>
      </c>
      <c r="N32" s="273" t="s">
        <v>487</v>
      </c>
      <c r="O32" s="240" t="s">
        <v>863</v>
      </c>
      <c r="P32" s="292">
        <v>0.7</v>
      </c>
      <c r="Q32" s="293">
        <v>3029.8438324120002</v>
      </c>
      <c r="R32" s="307">
        <f t="shared" si="4"/>
        <v>3030.543832412</v>
      </c>
      <c r="S32" s="77">
        <f t="shared" si="32"/>
        <v>0.7</v>
      </c>
      <c r="T32" s="68"/>
      <c r="U32" s="67">
        <f t="shared" si="33"/>
        <v>3030.543832412</v>
      </c>
      <c r="V32" s="292">
        <v>0.72991416403046006</v>
      </c>
      <c r="W32" s="293"/>
      <c r="X32" s="69">
        <v>92</v>
      </c>
      <c r="Y32" s="67">
        <f t="shared" si="34"/>
        <v>92</v>
      </c>
      <c r="Z32" s="339">
        <v>99</v>
      </c>
      <c r="AA32" s="81">
        <f t="shared" si="7"/>
        <v>91.08</v>
      </c>
      <c r="AB32" s="81">
        <f t="shared" si="8"/>
        <v>0.92000000000000171</v>
      </c>
      <c r="AC32" s="77">
        <f t="shared" si="35"/>
        <v>91.08</v>
      </c>
      <c r="AD32" s="77">
        <f t="shared" si="35"/>
        <v>0.92000000000000171</v>
      </c>
      <c r="AE32" s="119">
        <v>19.504993059142102</v>
      </c>
      <c r="AF32" s="79">
        <v>1.3083488009440918</v>
      </c>
      <c r="AG32" s="74"/>
      <c r="AH32" s="69">
        <f t="shared" si="0"/>
        <v>20.813341860086194</v>
      </c>
      <c r="AI32" s="79">
        <v>0.18905523471093491</v>
      </c>
      <c r="AJ32" s="74"/>
      <c r="AK32" s="79">
        <v>1.6117598248164729E-2</v>
      </c>
      <c r="AL32" s="74"/>
      <c r="AM32" s="120">
        <f t="shared" si="10"/>
        <v>0.20517283295909963</v>
      </c>
      <c r="AN32" s="139">
        <v>0.21923701241386073</v>
      </c>
      <c r="AO32" s="355"/>
      <c r="AP32" s="67">
        <f t="shared" si="36"/>
        <v>19.504993059142102</v>
      </c>
      <c r="AQ32" s="77">
        <f t="shared" si="36"/>
        <v>1.3083488009440918</v>
      </c>
      <c r="AR32" s="67">
        <f t="shared" si="37"/>
        <v>20.813341860086194</v>
      </c>
      <c r="AS32" s="77">
        <f t="shared" si="37"/>
        <v>0.18905523471093491</v>
      </c>
      <c r="AT32" s="77">
        <f t="shared" si="44"/>
        <v>1.6117598248164729E-2</v>
      </c>
      <c r="AU32" s="77">
        <f t="shared" si="39"/>
        <v>0.20517283295909963</v>
      </c>
      <c r="AV32" s="77">
        <f t="shared" si="39"/>
        <v>0.21923701241386073</v>
      </c>
      <c r="AW32" s="340">
        <v>16.5</v>
      </c>
      <c r="AX32" s="74"/>
      <c r="AY32" s="340">
        <v>16.2</v>
      </c>
      <c r="AZ32" s="74"/>
      <c r="BA32" s="342">
        <v>198</v>
      </c>
      <c r="BB32" s="74" t="s">
        <v>221</v>
      </c>
      <c r="BC32" s="79">
        <v>3.9032114695376401</v>
      </c>
      <c r="BD32" s="67">
        <f t="shared" si="40"/>
        <v>16.5</v>
      </c>
      <c r="BE32" s="67">
        <f t="shared" si="41"/>
        <v>16.2</v>
      </c>
      <c r="BF32" s="67">
        <f t="shared" si="42"/>
        <v>198</v>
      </c>
      <c r="BG32" s="77">
        <f t="shared" si="43"/>
        <v>3.9032114695376401</v>
      </c>
      <c r="BH32" s="60" t="s">
        <v>488</v>
      </c>
      <c r="BI32" s="60" t="s">
        <v>224</v>
      </c>
      <c r="BJ32" s="60" t="s">
        <v>489</v>
      </c>
      <c r="BK32" s="60" t="s">
        <v>224</v>
      </c>
      <c r="BL32" s="60" t="s">
        <v>224</v>
      </c>
      <c r="BM32" s="60" t="s">
        <v>224</v>
      </c>
      <c r="BN32" s="60" t="s">
        <v>224</v>
      </c>
      <c r="BO32" s="60" t="s">
        <v>490</v>
      </c>
      <c r="BP32" s="60" t="s">
        <v>490</v>
      </c>
      <c r="BQ32" s="60" t="s">
        <v>441</v>
      </c>
      <c r="BR32" s="60" t="s">
        <v>224</v>
      </c>
      <c r="BS32" s="60" t="s">
        <v>224</v>
      </c>
      <c r="BT32" s="60" t="s">
        <v>227</v>
      </c>
      <c r="BU32" s="60" t="s">
        <v>224</v>
      </c>
      <c r="BV32" s="60" t="s">
        <v>228</v>
      </c>
      <c r="BW32" s="60" t="s">
        <v>224</v>
      </c>
      <c r="BX32" s="60" t="s">
        <v>224</v>
      </c>
      <c r="BY32" s="60" t="s">
        <v>491</v>
      </c>
      <c r="BZ32" s="60" t="s">
        <v>492</v>
      </c>
      <c r="CA32" s="60" t="s">
        <v>493</v>
      </c>
      <c r="CB32" s="60" t="s">
        <v>224</v>
      </c>
      <c r="CC32" s="60" t="s">
        <v>224</v>
      </c>
      <c r="CD32" s="60" t="s">
        <v>224</v>
      </c>
      <c r="CE32" s="60" t="s">
        <v>224</v>
      </c>
      <c r="CF32" s="60" t="s">
        <v>224</v>
      </c>
      <c r="CG32" s="60" t="s">
        <v>224</v>
      </c>
      <c r="CH32" s="60" t="s">
        <v>224</v>
      </c>
      <c r="CI32" s="60" t="s">
        <v>224</v>
      </c>
      <c r="CJ32" s="60" t="s">
        <v>224</v>
      </c>
      <c r="CK32" s="60" t="s">
        <v>224</v>
      </c>
      <c r="CL32" s="60" t="s">
        <v>224</v>
      </c>
      <c r="CM32" s="60" t="s">
        <v>224</v>
      </c>
      <c r="CN32" s="60" t="s">
        <v>224</v>
      </c>
      <c r="CO32" s="60" t="s">
        <v>224</v>
      </c>
      <c r="CP32" s="60" t="s">
        <v>224</v>
      </c>
      <c r="CQ32" s="60" t="s">
        <v>224</v>
      </c>
      <c r="CR32" s="60" t="s">
        <v>224</v>
      </c>
      <c r="CS32" s="60" t="s">
        <v>224</v>
      </c>
      <c r="CT32" s="60" t="s">
        <v>224</v>
      </c>
      <c r="CU32" s="60" t="s">
        <v>224</v>
      </c>
      <c r="CV32" s="60" t="s">
        <v>224</v>
      </c>
      <c r="CW32" s="60" t="s">
        <v>224</v>
      </c>
      <c r="CX32" s="60" t="s">
        <v>417</v>
      </c>
      <c r="CY32" s="60" t="s">
        <v>224</v>
      </c>
      <c r="CZ32" s="60" t="s">
        <v>224</v>
      </c>
      <c r="DA32" s="60" t="s">
        <v>224</v>
      </c>
      <c r="DB32" s="60" t="s">
        <v>224</v>
      </c>
      <c r="DC32" s="60" t="s">
        <v>224</v>
      </c>
      <c r="DD32" s="60" t="s">
        <v>224</v>
      </c>
      <c r="DE32" s="60" t="s">
        <v>224</v>
      </c>
      <c r="DF32" s="60" t="s">
        <v>234</v>
      </c>
      <c r="DG32" s="60" t="s">
        <v>273</v>
      </c>
      <c r="DH32" s="60" t="s">
        <v>224</v>
      </c>
      <c r="DI32" s="60" t="s">
        <v>224</v>
      </c>
      <c r="DJ32" s="60" t="s">
        <v>224</v>
      </c>
      <c r="DK32" s="60" t="s">
        <v>224</v>
      </c>
      <c r="DL32" s="60" t="s">
        <v>224</v>
      </c>
      <c r="DM32" s="60" t="s">
        <v>236</v>
      </c>
      <c r="DN32" s="60" t="s">
        <v>237</v>
      </c>
      <c r="DO32" s="60" t="s">
        <v>238</v>
      </c>
      <c r="DP32" s="60" t="s">
        <v>239</v>
      </c>
      <c r="DQ32" s="60" t="s">
        <v>224</v>
      </c>
      <c r="DR32" s="60" t="s">
        <v>224</v>
      </c>
      <c r="DS32" s="60" t="s">
        <v>224</v>
      </c>
      <c r="DT32" s="60" t="s">
        <v>224</v>
      </c>
      <c r="DU32" s="60" t="s">
        <v>224</v>
      </c>
    </row>
    <row r="33" spans="1:125" x14ac:dyDescent="0.25">
      <c r="A33" s="2" t="s">
        <v>208</v>
      </c>
      <c r="B33" s="2" t="s">
        <v>494</v>
      </c>
      <c r="C33" s="2" t="s">
        <v>210</v>
      </c>
      <c r="D33" s="2" t="s">
        <v>211</v>
      </c>
      <c r="E33" s="2" t="s">
        <v>212</v>
      </c>
      <c r="F33" s="2" t="s">
        <v>273</v>
      </c>
      <c r="G33" s="2" t="s">
        <v>214</v>
      </c>
      <c r="H33" s="2" t="s">
        <v>215</v>
      </c>
      <c r="I33" s="287" t="s">
        <v>495</v>
      </c>
      <c r="J33" s="2" t="s">
        <v>496</v>
      </c>
      <c r="K33" s="258">
        <v>0.61111111111111105</v>
      </c>
      <c r="L33" s="246" t="s">
        <v>224</v>
      </c>
      <c r="M33" s="2" t="s">
        <v>218</v>
      </c>
      <c r="N33" s="274" t="s">
        <v>497</v>
      </c>
      <c r="O33" s="241" t="s">
        <v>863</v>
      </c>
      <c r="P33" s="305">
        <v>0.7</v>
      </c>
      <c r="Q33" s="294">
        <v>10857.5392040313</v>
      </c>
      <c r="R33" s="308">
        <f t="shared" si="4"/>
        <v>10858.239204031301</v>
      </c>
      <c r="S33" s="91" t="s">
        <v>224</v>
      </c>
      <c r="T33" s="92"/>
      <c r="U33" s="91" t="s">
        <v>224</v>
      </c>
      <c r="V33" s="305">
        <v>0.72411597590572097</v>
      </c>
      <c r="W33" s="294"/>
      <c r="X33" s="93">
        <v>721</v>
      </c>
      <c r="Y33" s="109" t="s">
        <v>224</v>
      </c>
      <c r="Z33" s="343">
        <v>100</v>
      </c>
      <c r="AA33" s="4">
        <f t="shared" si="7"/>
        <v>721</v>
      </c>
      <c r="AB33" s="4">
        <f t="shared" si="8"/>
        <v>0</v>
      </c>
      <c r="AC33" s="97" t="s">
        <v>224</v>
      </c>
      <c r="AD33" s="97" t="s">
        <v>224</v>
      </c>
      <c r="AE33" s="128">
        <v>197.02272709366872</v>
      </c>
      <c r="AF33" s="102">
        <v>7.0300283854605743</v>
      </c>
      <c r="AH33" s="93">
        <f t="shared" si="0"/>
        <v>204.0527554791293</v>
      </c>
      <c r="AI33" s="102">
        <v>0.89346338524735258</v>
      </c>
      <c r="AK33" s="102">
        <v>3.8708034028574652E-2</v>
      </c>
      <c r="AM33" s="129">
        <f t="shared" si="10"/>
        <v>0.93217141927592728</v>
      </c>
      <c r="AN33" s="139">
        <v>2.7810502653431719</v>
      </c>
      <c r="AO33" s="355"/>
      <c r="AP33" s="97" t="s">
        <v>224</v>
      </c>
      <c r="AQ33" s="100" t="s">
        <v>224</v>
      </c>
      <c r="AR33" s="100" t="s">
        <v>224</v>
      </c>
      <c r="AS33" s="100" t="s">
        <v>224</v>
      </c>
      <c r="AT33" s="100" t="s">
        <v>224</v>
      </c>
      <c r="AU33" s="100" t="s">
        <v>224</v>
      </c>
      <c r="AV33" s="100" t="s">
        <v>224</v>
      </c>
      <c r="AW33" s="344">
        <v>7.81</v>
      </c>
      <c r="AY33" s="344">
        <v>13</v>
      </c>
      <c r="BA33" s="345">
        <v>103</v>
      </c>
      <c r="BB33" s="4" t="s">
        <v>221</v>
      </c>
      <c r="BC33" s="102">
        <v>3.7642945040866298</v>
      </c>
      <c r="BD33" s="100" t="s">
        <v>224</v>
      </c>
      <c r="BE33" s="100" t="s">
        <v>224</v>
      </c>
      <c r="BF33" s="100" t="s">
        <v>224</v>
      </c>
      <c r="BG33" s="100" t="s">
        <v>224</v>
      </c>
      <c r="BH33" s="2" t="s">
        <v>498</v>
      </c>
      <c r="BI33" s="2" t="s">
        <v>224</v>
      </c>
      <c r="BJ33" s="2" t="s">
        <v>499</v>
      </c>
      <c r="BK33" s="2" t="s">
        <v>224</v>
      </c>
      <c r="BL33" s="2" t="s">
        <v>224</v>
      </c>
      <c r="BM33" s="2" t="s">
        <v>224</v>
      </c>
      <c r="BN33" s="2" t="s">
        <v>224</v>
      </c>
      <c r="BO33" s="2" t="s">
        <v>500</v>
      </c>
      <c r="BP33" s="2" t="s">
        <v>501</v>
      </c>
      <c r="BQ33" s="2" t="s">
        <v>413</v>
      </c>
      <c r="BR33" s="2" t="s">
        <v>224</v>
      </c>
      <c r="BS33" s="2" t="s">
        <v>224</v>
      </c>
      <c r="BT33" s="2" t="s">
        <v>227</v>
      </c>
      <c r="BU33" s="2" t="s">
        <v>224</v>
      </c>
      <c r="BV33" s="2" t="s">
        <v>228</v>
      </c>
      <c r="BW33" s="103" t="s">
        <v>224</v>
      </c>
      <c r="BX33" s="2" t="s">
        <v>224</v>
      </c>
      <c r="BY33" s="2" t="s">
        <v>502</v>
      </c>
      <c r="BZ33" s="2" t="s">
        <v>503</v>
      </c>
      <c r="CA33" s="2" t="s">
        <v>415</v>
      </c>
      <c r="CB33" s="2" t="s">
        <v>224</v>
      </c>
      <c r="CC33" s="2" t="s">
        <v>224</v>
      </c>
      <c r="CD33" s="2" t="s">
        <v>224</v>
      </c>
      <c r="CE33" s="2" t="s">
        <v>224</v>
      </c>
      <c r="CF33" s="2" t="s">
        <v>224</v>
      </c>
      <c r="CG33" s="2" t="s">
        <v>224</v>
      </c>
      <c r="CH33" s="2" t="s">
        <v>224</v>
      </c>
      <c r="CI33" s="2" t="s">
        <v>224</v>
      </c>
      <c r="CJ33" s="2" t="s">
        <v>224</v>
      </c>
      <c r="CK33" s="2" t="s">
        <v>224</v>
      </c>
      <c r="CL33" s="2" t="s">
        <v>224</v>
      </c>
      <c r="CM33" s="2" t="s">
        <v>224</v>
      </c>
      <c r="CN33" s="2" t="s">
        <v>224</v>
      </c>
      <c r="CO33" s="2" t="s">
        <v>224</v>
      </c>
      <c r="CP33" s="2" t="s">
        <v>224</v>
      </c>
      <c r="CQ33" s="2" t="s">
        <v>224</v>
      </c>
      <c r="CR33" s="2" t="s">
        <v>224</v>
      </c>
      <c r="CS33" s="2" t="s">
        <v>224</v>
      </c>
      <c r="CT33" s="2" t="s">
        <v>224</v>
      </c>
      <c r="CU33" s="2" t="s">
        <v>224</v>
      </c>
      <c r="CV33" s="2" t="s">
        <v>224</v>
      </c>
      <c r="CW33" s="2" t="s">
        <v>224</v>
      </c>
      <c r="CX33" s="2" t="s">
        <v>233</v>
      </c>
      <c r="CY33" s="2" t="s">
        <v>224</v>
      </c>
      <c r="CZ33" s="2" t="s">
        <v>224</v>
      </c>
      <c r="DA33" s="2" t="s">
        <v>224</v>
      </c>
      <c r="DB33" s="2" t="s">
        <v>224</v>
      </c>
      <c r="DC33" s="2" t="s">
        <v>224</v>
      </c>
      <c r="DD33" s="2" t="s">
        <v>224</v>
      </c>
      <c r="DE33" s="2" t="s">
        <v>224</v>
      </c>
      <c r="DF33" s="2" t="s">
        <v>234</v>
      </c>
      <c r="DG33" s="2" t="s">
        <v>462</v>
      </c>
      <c r="DH33" s="2" t="s">
        <v>224</v>
      </c>
      <c r="DI33" s="2" t="s">
        <v>224</v>
      </c>
      <c r="DJ33" s="2" t="s">
        <v>224</v>
      </c>
      <c r="DK33" s="2" t="s">
        <v>224</v>
      </c>
      <c r="DL33" s="2" t="s">
        <v>224</v>
      </c>
      <c r="DM33" s="2" t="s">
        <v>236</v>
      </c>
      <c r="DN33" s="2" t="s">
        <v>237</v>
      </c>
      <c r="DO33" s="2" t="s">
        <v>238</v>
      </c>
      <c r="DP33" s="2" t="s">
        <v>239</v>
      </c>
      <c r="DQ33" s="2" t="s">
        <v>224</v>
      </c>
      <c r="DR33" s="2" t="s">
        <v>504</v>
      </c>
      <c r="DS33" s="2" t="s">
        <v>283</v>
      </c>
      <c r="DT33" s="2" t="s">
        <v>224</v>
      </c>
      <c r="DU33" s="2" t="s">
        <v>224</v>
      </c>
    </row>
    <row r="34" spans="1:125" s="60" customFormat="1" x14ac:dyDescent="0.25">
      <c r="A34" s="60" t="s">
        <v>284</v>
      </c>
      <c r="B34" s="60" t="s">
        <v>505</v>
      </c>
      <c r="C34" s="60" t="s">
        <v>210</v>
      </c>
      <c r="D34" s="60" t="s">
        <v>286</v>
      </c>
      <c r="E34" s="60" t="s">
        <v>287</v>
      </c>
      <c r="F34" s="60" t="s">
        <v>273</v>
      </c>
      <c r="G34" s="60" t="s">
        <v>214</v>
      </c>
      <c r="H34" s="60" t="s">
        <v>215</v>
      </c>
      <c r="I34" s="286" t="s">
        <v>495</v>
      </c>
      <c r="J34" s="60" t="s">
        <v>506</v>
      </c>
      <c r="K34" s="257">
        <v>0.6118055555555556</v>
      </c>
      <c r="L34" s="245">
        <f>AVERAGE(K33:K34)</f>
        <v>0.61145833333333333</v>
      </c>
      <c r="M34" s="60" t="s">
        <v>218</v>
      </c>
      <c r="N34" s="273" t="s">
        <v>507</v>
      </c>
      <c r="O34" s="240" t="s">
        <v>863</v>
      </c>
      <c r="P34" s="292">
        <v>0.7</v>
      </c>
      <c r="Q34" s="293">
        <v>10857.5392040313</v>
      </c>
      <c r="R34" s="307">
        <f t="shared" si="4"/>
        <v>10858.239204031301</v>
      </c>
      <c r="S34" s="77">
        <f>AVERAGE(P33:P34)</f>
        <v>0.7</v>
      </c>
      <c r="T34" s="68"/>
      <c r="U34" s="67">
        <f>AVERAGE(R33:R34)</f>
        <v>10858.239204031301</v>
      </c>
      <c r="V34" s="292">
        <v>0.72411597590572097</v>
      </c>
      <c r="W34" s="293"/>
      <c r="X34" s="69">
        <v>726</v>
      </c>
      <c r="Y34" s="67">
        <f>AVERAGE(X33:X34)</f>
        <v>723.5</v>
      </c>
      <c r="Z34" s="339">
        <v>100</v>
      </c>
      <c r="AA34" s="74">
        <f t="shared" si="7"/>
        <v>726</v>
      </c>
      <c r="AB34" s="74">
        <f t="shared" si="8"/>
        <v>0</v>
      </c>
      <c r="AC34" s="67">
        <f>AVERAGE(AA33:AA34)</f>
        <v>723.5</v>
      </c>
      <c r="AD34" s="72">
        <f>AVERAGE(AB33:AB34)</f>
        <v>0</v>
      </c>
      <c r="AE34" s="118">
        <v>195.60642204003568</v>
      </c>
      <c r="AF34" s="79">
        <v>5.7155195922857311</v>
      </c>
      <c r="AG34" s="74"/>
      <c r="AH34" s="69">
        <f t="shared" si="0"/>
        <v>201.32194163232143</v>
      </c>
      <c r="AI34" s="79">
        <v>0.77842387535329149</v>
      </c>
      <c r="AJ34" s="74"/>
      <c r="AK34" s="79">
        <v>4.270368622870168E-2</v>
      </c>
      <c r="AL34" s="74"/>
      <c r="AM34" s="120">
        <f t="shared" si="10"/>
        <v>0.82112756158199318</v>
      </c>
      <c r="AN34" s="139">
        <v>2.8151477912702889</v>
      </c>
      <c r="AO34" s="355"/>
      <c r="AP34" s="67">
        <f>AVERAGE(AE33:AE34)</f>
        <v>196.3145745668522</v>
      </c>
      <c r="AQ34" s="77">
        <f>AVERAGE(AF33:AF34)</f>
        <v>6.3727739888731527</v>
      </c>
      <c r="AR34" s="67">
        <f>AVERAGE(AH33:AH34)</f>
        <v>202.68734855572535</v>
      </c>
      <c r="AS34" s="77">
        <f>AVERAGE(AI33:AI34)</f>
        <v>0.83594363030032204</v>
      </c>
      <c r="AT34" s="77">
        <f>AVERAGE(AK33:AK34)</f>
        <v>4.0705860128638166E-2</v>
      </c>
      <c r="AU34" s="77">
        <f>AVERAGE(AM33:AM34)</f>
        <v>0.87664949042896023</v>
      </c>
      <c r="AV34" s="77">
        <f>AVERAGE(AN33:AN34)</f>
        <v>2.7980990283067304</v>
      </c>
      <c r="AW34" s="340">
        <v>7.79</v>
      </c>
      <c r="AX34" s="74"/>
      <c r="AY34" s="340">
        <v>13</v>
      </c>
      <c r="AZ34" s="74"/>
      <c r="BA34" s="342">
        <v>103</v>
      </c>
      <c r="BB34" s="74" t="s">
        <v>221</v>
      </c>
      <c r="BC34" s="79">
        <v>3.91268557242415</v>
      </c>
      <c r="BD34" s="77">
        <f>AVERAGE(AW33:AW34)</f>
        <v>7.8</v>
      </c>
      <c r="BE34" s="67">
        <f>AVERAGE(AY33:AY34)</f>
        <v>13</v>
      </c>
      <c r="BF34" s="67">
        <f>AVERAGE(BA33:BA34)</f>
        <v>103</v>
      </c>
      <c r="BG34" s="77">
        <f>AVERAGE(BC33:BC34)</f>
        <v>3.8384900382553901</v>
      </c>
      <c r="BH34" s="60" t="s">
        <v>224</v>
      </c>
      <c r="BI34" s="60" t="s">
        <v>224</v>
      </c>
      <c r="BJ34" s="60" t="s">
        <v>508</v>
      </c>
      <c r="BK34" s="60" t="s">
        <v>224</v>
      </c>
      <c r="BL34" s="60" t="s">
        <v>224</v>
      </c>
      <c r="BM34" s="60" t="s">
        <v>224</v>
      </c>
      <c r="BN34" s="60" t="s">
        <v>224</v>
      </c>
      <c r="BO34" s="60" t="s">
        <v>224</v>
      </c>
      <c r="BP34" s="60" t="s">
        <v>224</v>
      </c>
      <c r="BQ34" s="60" t="s">
        <v>224</v>
      </c>
      <c r="BR34" s="60" t="s">
        <v>224</v>
      </c>
      <c r="BS34" s="60" t="s">
        <v>224</v>
      </c>
      <c r="BT34" s="60" t="s">
        <v>227</v>
      </c>
      <c r="BU34" s="60" t="s">
        <v>224</v>
      </c>
      <c r="BV34" s="60" t="s">
        <v>228</v>
      </c>
      <c r="BW34" s="60" t="s">
        <v>224</v>
      </c>
      <c r="BX34" s="60" t="s">
        <v>224</v>
      </c>
      <c r="BY34" s="60" t="s">
        <v>224</v>
      </c>
      <c r="BZ34" s="60" t="s">
        <v>224</v>
      </c>
      <c r="CA34" s="60" t="s">
        <v>224</v>
      </c>
      <c r="CB34" s="60" t="s">
        <v>224</v>
      </c>
      <c r="CC34" s="60" t="s">
        <v>224</v>
      </c>
      <c r="CD34" s="60" t="s">
        <v>224</v>
      </c>
      <c r="CE34" s="60" t="s">
        <v>224</v>
      </c>
      <c r="CF34" s="60" t="s">
        <v>224</v>
      </c>
      <c r="CG34" s="60" t="s">
        <v>224</v>
      </c>
      <c r="CH34" s="60" t="s">
        <v>224</v>
      </c>
      <c r="CI34" s="60" t="s">
        <v>224</v>
      </c>
      <c r="CJ34" s="60" t="s">
        <v>224</v>
      </c>
      <c r="CK34" s="60" t="s">
        <v>224</v>
      </c>
      <c r="CL34" s="60" t="s">
        <v>224</v>
      </c>
      <c r="CM34" s="60" t="s">
        <v>224</v>
      </c>
      <c r="CN34" s="60" t="s">
        <v>224</v>
      </c>
      <c r="CO34" s="60" t="s">
        <v>224</v>
      </c>
      <c r="CP34" s="60" t="s">
        <v>224</v>
      </c>
      <c r="CQ34" s="60" t="s">
        <v>224</v>
      </c>
      <c r="CR34" s="60" t="s">
        <v>224</v>
      </c>
      <c r="CS34" s="60" t="s">
        <v>224</v>
      </c>
      <c r="CT34" s="60" t="s">
        <v>224</v>
      </c>
      <c r="CU34" s="60" t="s">
        <v>224</v>
      </c>
      <c r="CV34" s="60" t="s">
        <v>224</v>
      </c>
      <c r="CW34" s="60" t="s">
        <v>224</v>
      </c>
      <c r="CX34" s="60" t="s">
        <v>373</v>
      </c>
      <c r="CY34" s="60" t="s">
        <v>224</v>
      </c>
      <c r="CZ34" s="60" t="s">
        <v>224</v>
      </c>
      <c r="DA34" s="60" t="s">
        <v>224</v>
      </c>
      <c r="DB34" s="60" t="s">
        <v>224</v>
      </c>
      <c r="DC34" s="60" t="s">
        <v>224</v>
      </c>
      <c r="DD34" s="60" t="s">
        <v>224</v>
      </c>
      <c r="DE34" s="60" t="s">
        <v>224</v>
      </c>
      <c r="DF34" s="60" t="s">
        <v>293</v>
      </c>
      <c r="DG34" s="60" t="s">
        <v>462</v>
      </c>
      <c r="DH34" s="60" t="s">
        <v>224</v>
      </c>
      <c r="DI34" s="60" t="s">
        <v>224</v>
      </c>
      <c r="DJ34" s="60" t="s">
        <v>224</v>
      </c>
      <c r="DK34" s="60" t="s">
        <v>224</v>
      </c>
      <c r="DL34" s="60" t="s">
        <v>224</v>
      </c>
      <c r="DM34" s="60" t="s">
        <v>236</v>
      </c>
      <c r="DN34" s="60" t="s">
        <v>237</v>
      </c>
      <c r="DO34" s="60" t="s">
        <v>238</v>
      </c>
      <c r="DP34" s="60" t="s">
        <v>239</v>
      </c>
      <c r="DQ34" s="60" t="s">
        <v>224</v>
      </c>
      <c r="DR34" s="60" t="s">
        <v>504</v>
      </c>
      <c r="DS34" s="60" t="s">
        <v>283</v>
      </c>
      <c r="DT34" s="60" t="s">
        <v>224</v>
      </c>
      <c r="DU34" s="60" t="s">
        <v>224</v>
      </c>
    </row>
    <row r="35" spans="1:125" s="60" customFormat="1" x14ac:dyDescent="0.25">
      <c r="A35" s="60" t="s">
        <v>208</v>
      </c>
      <c r="B35" s="60" t="s">
        <v>509</v>
      </c>
      <c r="C35" s="60" t="s">
        <v>210</v>
      </c>
      <c r="D35" s="60" t="s">
        <v>211</v>
      </c>
      <c r="E35" s="60" t="s">
        <v>212</v>
      </c>
      <c r="F35" s="60" t="s">
        <v>213</v>
      </c>
      <c r="G35" s="60" t="s">
        <v>214</v>
      </c>
      <c r="H35" s="60" t="s">
        <v>215</v>
      </c>
      <c r="I35" s="286" t="s">
        <v>510</v>
      </c>
      <c r="J35" s="60" t="s">
        <v>511</v>
      </c>
      <c r="K35" s="257">
        <v>0.63888888888888895</v>
      </c>
      <c r="L35" s="245">
        <f t="shared" ref="L35:L36" si="45">K35</f>
        <v>0.63888888888888895</v>
      </c>
      <c r="M35" s="60" t="s">
        <v>218</v>
      </c>
      <c r="N35" s="273" t="s">
        <v>512</v>
      </c>
      <c r="O35" s="240" t="s">
        <v>863</v>
      </c>
      <c r="P35" s="292">
        <v>0.7</v>
      </c>
      <c r="Q35" s="293">
        <v>11504.1550569025</v>
      </c>
      <c r="R35" s="307">
        <f t="shared" si="4"/>
        <v>11504.855056902501</v>
      </c>
      <c r="S35" s="77">
        <f t="shared" ref="S35:S36" si="46">P35</f>
        <v>0.7</v>
      </c>
      <c r="T35" s="68"/>
      <c r="U35" s="67">
        <f t="shared" ref="U35:U36" si="47">R35</f>
        <v>11504.855056902501</v>
      </c>
      <c r="V35" s="292">
        <v>0.722459350727225</v>
      </c>
      <c r="W35" s="293"/>
      <c r="X35" s="69">
        <v>917</v>
      </c>
      <c r="Y35" s="67">
        <f t="shared" ref="Y35:Y36" si="48">X35</f>
        <v>917</v>
      </c>
      <c r="Z35" s="339">
        <v>100</v>
      </c>
      <c r="AA35" s="74">
        <f t="shared" si="7"/>
        <v>917</v>
      </c>
      <c r="AB35" s="74">
        <f t="shared" si="8"/>
        <v>0</v>
      </c>
      <c r="AC35" s="72">
        <f t="shared" ref="AC35:AD36" si="49">AA35</f>
        <v>917</v>
      </c>
      <c r="AD35" s="72">
        <f t="shared" si="49"/>
        <v>0</v>
      </c>
      <c r="AE35" s="118">
        <v>266.86632618033821</v>
      </c>
      <c r="AF35" s="79">
        <v>6.0844013384169857</v>
      </c>
      <c r="AG35" s="74"/>
      <c r="AH35" s="69">
        <f t="shared" si="0"/>
        <v>272.95072751875517</v>
      </c>
      <c r="AI35" s="79">
        <v>0.90882226975960723</v>
      </c>
      <c r="AJ35" s="74"/>
      <c r="AK35" s="79">
        <v>4.2441574982429668E-2</v>
      </c>
      <c r="AL35" s="74"/>
      <c r="AM35" s="120">
        <f t="shared" si="10"/>
        <v>0.95126384474203685</v>
      </c>
      <c r="AN35" s="139">
        <v>2.7650708912605295</v>
      </c>
      <c r="AO35" s="355"/>
      <c r="AP35" s="67">
        <f>AE35</f>
        <v>266.86632618033821</v>
      </c>
      <c r="AQ35" s="77">
        <f t="shared" ref="AQ35:AQ36" si="50">AF35</f>
        <v>6.0844013384169857</v>
      </c>
      <c r="AR35" s="67">
        <f>AH35</f>
        <v>272.95072751875517</v>
      </c>
      <c r="AS35" s="77">
        <f>AI35</f>
        <v>0.90882226975960723</v>
      </c>
      <c r="AT35" s="77">
        <f t="shared" ref="AT35:AT36" si="51">AK35</f>
        <v>4.2441574982429668E-2</v>
      </c>
      <c r="AU35" s="77">
        <f>AM35</f>
        <v>0.95126384474203685</v>
      </c>
      <c r="AV35" s="77">
        <f>AN35</f>
        <v>2.7650708912605295</v>
      </c>
      <c r="AW35" s="340">
        <v>10.5</v>
      </c>
      <c r="AX35" s="74"/>
      <c r="AY35" s="340">
        <v>14.3</v>
      </c>
      <c r="AZ35" s="74"/>
      <c r="BA35" s="342">
        <v>112</v>
      </c>
      <c r="BB35" s="74" t="s">
        <v>221</v>
      </c>
      <c r="BC35" s="79">
        <v>3.70910877530339</v>
      </c>
      <c r="BD35" s="67">
        <f t="shared" ref="BD35:BD36" si="52">AW35</f>
        <v>10.5</v>
      </c>
      <c r="BE35" s="67">
        <f t="shared" ref="BE35:BE36" si="53">AY35</f>
        <v>14.3</v>
      </c>
      <c r="BF35" s="67">
        <f t="shared" ref="BF35:BF36" si="54">BA35</f>
        <v>112</v>
      </c>
      <c r="BG35" s="77">
        <f t="shared" ref="BG35:BG36" si="55">BC35</f>
        <v>3.70910877530339</v>
      </c>
      <c r="BH35" s="60" t="s">
        <v>513</v>
      </c>
      <c r="BI35" s="60" t="s">
        <v>224</v>
      </c>
      <c r="BJ35" s="60" t="s">
        <v>514</v>
      </c>
      <c r="BK35" s="60" t="s">
        <v>224</v>
      </c>
      <c r="BL35" s="60" t="s">
        <v>224</v>
      </c>
      <c r="BM35" s="60" t="s">
        <v>224</v>
      </c>
      <c r="BN35" s="60" t="s">
        <v>224</v>
      </c>
      <c r="BO35" s="60" t="s">
        <v>391</v>
      </c>
      <c r="BP35" s="60" t="s">
        <v>224</v>
      </c>
      <c r="BQ35" s="60" t="s">
        <v>441</v>
      </c>
      <c r="BR35" s="60" t="s">
        <v>224</v>
      </c>
      <c r="BS35" s="60" t="s">
        <v>224</v>
      </c>
      <c r="BT35" s="60" t="s">
        <v>481</v>
      </c>
      <c r="BU35" s="60" t="s">
        <v>224</v>
      </c>
      <c r="BV35" s="60" t="s">
        <v>252</v>
      </c>
      <c r="BW35" s="60" t="s">
        <v>224</v>
      </c>
      <c r="BX35" s="60" t="s">
        <v>224</v>
      </c>
      <c r="BY35" s="60" t="s">
        <v>515</v>
      </c>
      <c r="BZ35" s="60" t="s">
        <v>503</v>
      </c>
      <c r="CA35" s="60" t="s">
        <v>415</v>
      </c>
      <c r="CB35" s="60" t="s">
        <v>224</v>
      </c>
      <c r="CC35" s="60" t="s">
        <v>224</v>
      </c>
      <c r="CD35" s="60" t="s">
        <v>224</v>
      </c>
      <c r="CE35" s="60" t="s">
        <v>224</v>
      </c>
      <c r="CF35" s="60" t="s">
        <v>224</v>
      </c>
      <c r="CG35" s="60" t="s">
        <v>224</v>
      </c>
      <c r="CH35" s="60" t="s">
        <v>224</v>
      </c>
      <c r="CI35" s="60" t="s">
        <v>224</v>
      </c>
      <c r="CJ35" s="60" t="s">
        <v>224</v>
      </c>
      <c r="CK35" s="60" t="s">
        <v>224</v>
      </c>
      <c r="CL35" s="60" t="s">
        <v>224</v>
      </c>
      <c r="CM35" s="60" t="s">
        <v>224</v>
      </c>
      <c r="CN35" s="60" t="s">
        <v>224</v>
      </c>
      <c r="CO35" s="60" t="s">
        <v>224</v>
      </c>
      <c r="CP35" s="60" t="s">
        <v>224</v>
      </c>
      <c r="CQ35" s="60" t="s">
        <v>224</v>
      </c>
      <c r="CR35" s="60" t="s">
        <v>224</v>
      </c>
      <c r="CS35" s="60" t="s">
        <v>224</v>
      </c>
      <c r="CT35" s="60" t="s">
        <v>224</v>
      </c>
      <c r="CU35" s="60" t="s">
        <v>224</v>
      </c>
      <c r="CV35" s="60" t="s">
        <v>224</v>
      </c>
      <c r="CW35" s="60" t="s">
        <v>224</v>
      </c>
      <c r="CX35" s="60" t="s">
        <v>233</v>
      </c>
      <c r="CY35" s="60" t="s">
        <v>224</v>
      </c>
      <c r="CZ35" s="60" t="s">
        <v>224</v>
      </c>
      <c r="DA35" s="60" t="s">
        <v>224</v>
      </c>
      <c r="DB35" s="60" t="s">
        <v>224</v>
      </c>
      <c r="DC35" s="60" t="s">
        <v>224</v>
      </c>
      <c r="DD35" s="60" t="s">
        <v>224</v>
      </c>
      <c r="DE35" s="60" t="s">
        <v>224</v>
      </c>
      <c r="DF35" s="60" t="s">
        <v>234</v>
      </c>
      <c r="DG35" s="60" t="s">
        <v>252</v>
      </c>
      <c r="DH35" s="60" t="s">
        <v>224</v>
      </c>
      <c r="DI35" s="60" t="s">
        <v>224</v>
      </c>
      <c r="DJ35" s="60" t="s">
        <v>224</v>
      </c>
      <c r="DK35" s="60" t="s">
        <v>224</v>
      </c>
      <c r="DL35" s="60" t="s">
        <v>224</v>
      </c>
      <c r="DM35" s="60" t="s">
        <v>473</v>
      </c>
      <c r="DN35" s="60" t="s">
        <v>237</v>
      </c>
      <c r="DO35" s="60" t="s">
        <v>238</v>
      </c>
      <c r="DP35" s="60" t="s">
        <v>239</v>
      </c>
      <c r="DQ35" s="60" t="s">
        <v>224</v>
      </c>
      <c r="DR35" s="60" t="s">
        <v>224</v>
      </c>
      <c r="DS35" s="60" t="s">
        <v>224</v>
      </c>
      <c r="DT35" s="60" t="s">
        <v>224</v>
      </c>
      <c r="DU35" s="60" t="s">
        <v>224</v>
      </c>
    </row>
    <row r="36" spans="1:125" s="60" customFormat="1" x14ac:dyDescent="0.25">
      <c r="A36" s="60" t="s">
        <v>208</v>
      </c>
      <c r="B36" s="60" t="s">
        <v>516</v>
      </c>
      <c r="C36" s="60" t="s">
        <v>210</v>
      </c>
      <c r="D36" s="60" t="s">
        <v>211</v>
      </c>
      <c r="E36" s="60" t="s">
        <v>212</v>
      </c>
      <c r="F36" s="60" t="s">
        <v>213</v>
      </c>
      <c r="G36" s="60" t="s">
        <v>214</v>
      </c>
      <c r="H36" s="60" t="s">
        <v>215</v>
      </c>
      <c r="I36" s="286" t="s">
        <v>517</v>
      </c>
      <c r="J36" s="60" t="s">
        <v>518</v>
      </c>
      <c r="K36" s="257">
        <v>0.57638888888888895</v>
      </c>
      <c r="L36" s="245">
        <f t="shared" si="45"/>
        <v>0.57638888888888895</v>
      </c>
      <c r="M36" s="60" t="s">
        <v>218</v>
      </c>
      <c r="N36" s="273" t="s">
        <v>519</v>
      </c>
      <c r="O36" s="240" t="s">
        <v>863</v>
      </c>
      <c r="P36" s="292">
        <v>0.7</v>
      </c>
      <c r="Q36" s="293">
        <v>13498.356475035134</v>
      </c>
      <c r="R36" s="307">
        <f t="shared" si="4"/>
        <v>13499.056475035135</v>
      </c>
      <c r="S36" s="77">
        <f t="shared" si="46"/>
        <v>0.7</v>
      </c>
      <c r="T36" s="68"/>
      <c r="U36" s="67">
        <f t="shared" si="47"/>
        <v>13499.056475035135</v>
      </c>
      <c r="V36" s="292">
        <v>0.71334791224549299</v>
      </c>
      <c r="W36" s="293"/>
      <c r="X36" s="69">
        <v>962</v>
      </c>
      <c r="Y36" s="67">
        <f t="shared" si="48"/>
        <v>962</v>
      </c>
      <c r="Z36" s="339">
        <v>100</v>
      </c>
      <c r="AA36" s="74">
        <f t="shared" si="7"/>
        <v>962</v>
      </c>
      <c r="AB36" s="74">
        <f t="shared" si="8"/>
        <v>0</v>
      </c>
      <c r="AC36" s="72">
        <f t="shared" si="49"/>
        <v>962</v>
      </c>
      <c r="AD36" s="72">
        <f t="shared" si="49"/>
        <v>0</v>
      </c>
      <c r="AE36" s="118">
        <v>315.78826917752127</v>
      </c>
      <c r="AF36" s="130">
        <v>5.2517538409983313</v>
      </c>
      <c r="AG36" s="74"/>
      <c r="AH36" s="69">
        <f t="shared" si="0"/>
        <v>321.04002301851961</v>
      </c>
      <c r="AI36" s="79">
        <v>1.1211905158378832</v>
      </c>
      <c r="AJ36" s="74"/>
      <c r="AK36" s="79">
        <v>2.9978748966133423E-2</v>
      </c>
      <c r="AL36" s="74"/>
      <c r="AM36" s="120">
        <f t="shared" si="10"/>
        <v>1.1511692648040166</v>
      </c>
      <c r="AN36" s="139">
        <v>4.3156429652042361</v>
      </c>
      <c r="AO36" s="355"/>
      <c r="AP36" s="67">
        <f>AE36</f>
        <v>315.78826917752127</v>
      </c>
      <c r="AQ36" s="77">
        <f t="shared" si="50"/>
        <v>5.2517538409983313</v>
      </c>
      <c r="AR36" s="67">
        <f>AH36</f>
        <v>321.04002301851961</v>
      </c>
      <c r="AS36" s="77">
        <f>AI36</f>
        <v>1.1211905158378832</v>
      </c>
      <c r="AT36" s="77">
        <f t="shared" si="51"/>
        <v>2.9978748966133423E-2</v>
      </c>
      <c r="AU36" s="77">
        <f>AM36</f>
        <v>1.1511692648040166</v>
      </c>
      <c r="AV36" s="77">
        <f>AN36</f>
        <v>4.3156429652042361</v>
      </c>
      <c r="AW36" s="340">
        <v>9.23</v>
      </c>
      <c r="AX36" s="74"/>
      <c r="AY36" s="340">
        <v>16.399999999999999</v>
      </c>
      <c r="AZ36" s="74"/>
      <c r="BA36" s="342">
        <v>118</v>
      </c>
      <c r="BB36" s="74" t="s">
        <v>221</v>
      </c>
      <c r="BC36" s="79">
        <v>3.3624243567333099</v>
      </c>
      <c r="BD36" s="77">
        <f t="shared" si="52"/>
        <v>9.23</v>
      </c>
      <c r="BE36" s="67">
        <f t="shared" si="53"/>
        <v>16.399999999999999</v>
      </c>
      <c r="BF36" s="67">
        <f t="shared" si="54"/>
        <v>118</v>
      </c>
      <c r="BG36" s="77">
        <f t="shared" si="55"/>
        <v>3.3624243567333099</v>
      </c>
      <c r="BH36" s="60" t="s">
        <v>520</v>
      </c>
      <c r="BI36" s="60" t="s">
        <v>224</v>
      </c>
      <c r="BJ36" s="60" t="s">
        <v>521</v>
      </c>
      <c r="BK36" s="60" t="s">
        <v>224</v>
      </c>
      <c r="BL36" s="60" t="s">
        <v>224</v>
      </c>
      <c r="BM36" s="60" t="s">
        <v>224</v>
      </c>
      <c r="BN36" s="60" t="s">
        <v>224</v>
      </c>
      <c r="BO36" s="60" t="s">
        <v>325</v>
      </c>
      <c r="BP36" s="60" t="s">
        <v>224</v>
      </c>
      <c r="BQ36" s="60" t="s">
        <v>522</v>
      </c>
      <c r="BR36" s="60" t="s">
        <v>224</v>
      </c>
      <c r="BS36" s="60" t="s">
        <v>224</v>
      </c>
      <c r="BT36" s="60" t="s">
        <v>224</v>
      </c>
      <c r="BU36" s="60" t="s">
        <v>224</v>
      </c>
      <c r="BV36" s="60" t="s">
        <v>252</v>
      </c>
      <c r="BW36" s="60" t="s">
        <v>224</v>
      </c>
      <c r="BX36" s="60" t="s">
        <v>224</v>
      </c>
      <c r="BY36" s="60" t="s">
        <v>523</v>
      </c>
      <c r="BZ36" s="60" t="s">
        <v>479</v>
      </c>
      <c r="CA36" s="60" t="s">
        <v>416</v>
      </c>
      <c r="CB36" s="60" t="s">
        <v>224</v>
      </c>
      <c r="CC36" s="60" t="s">
        <v>224</v>
      </c>
      <c r="CD36" s="60" t="s">
        <v>224</v>
      </c>
      <c r="CE36" s="60" t="s">
        <v>224</v>
      </c>
      <c r="CF36" s="60" t="s">
        <v>224</v>
      </c>
      <c r="CG36" s="60" t="s">
        <v>224</v>
      </c>
      <c r="CH36" s="60" t="s">
        <v>224</v>
      </c>
      <c r="CI36" s="60" t="s">
        <v>224</v>
      </c>
      <c r="CJ36" s="60" t="s">
        <v>224</v>
      </c>
      <c r="CK36" s="60" t="s">
        <v>224</v>
      </c>
      <c r="CL36" s="60" t="s">
        <v>224</v>
      </c>
      <c r="CM36" s="60" t="s">
        <v>224</v>
      </c>
      <c r="CN36" s="60" t="s">
        <v>224</v>
      </c>
      <c r="CO36" s="60" t="s">
        <v>224</v>
      </c>
      <c r="CP36" s="60" t="s">
        <v>224</v>
      </c>
      <c r="CQ36" s="60" t="s">
        <v>224</v>
      </c>
      <c r="CR36" s="60" t="s">
        <v>224</v>
      </c>
      <c r="CS36" s="60" t="s">
        <v>224</v>
      </c>
      <c r="CT36" s="60" t="s">
        <v>224</v>
      </c>
      <c r="CU36" s="60" t="s">
        <v>224</v>
      </c>
      <c r="CV36" s="60" t="s">
        <v>224</v>
      </c>
      <c r="CW36" s="60" t="s">
        <v>224</v>
      </c>
      <c r="CX36" s="60" t="s">
        <v>367</v>
      </c>
      <c r="CY36" s="60" t="s">
        <v>224</v>
      </c>
      <c r="CZ36" s="60" t="s">
        <v>224</v>
      </c>
      <c r="DA36" s="60" t="s">
        <v>224</v>
      </c>
      <c r="DB36" s="60" t="s">
        <v>224</v>
      </c>
      <c r="DC36" s="60" t="s">
        <v>224</v>
      </c>
      <c r="DD36" s="60" t="s">
        <v>224</v>
      </c>
      <c r="DE36" s="60" t="s">
        <v>224</v>
      </c>
      <c r="DF36" s="60" t="s">
        <v>234</v>
      </c>
      <c r="DG36" s="60" t="s">
        <v>462</v>
      </c>
      <c r="DH36" s="60" t="s">
        <v>224</v>
      </c>
      <c r="DI36" s="60" t="s">
        <v>224</v>
      </c>
      <c r="DJ36" s="60" t="s">
        <v>224</v>
      </c>
      <c r="DK36" s="60" t="s">
        <v>224</v>
      </c>
      <c r="DL36" s="60" t="s">
        <v>224</v>
      </c>
      <c r="DM36" s="60" t="s">
        <v>524</v>
      </c>
      <c r="DN36" s="60" t="s">
        <v>237</v>
      </c>
      <c r="DO36" s="60" t="s">
        <v>238</v>
      </c>
      <c r="DP36" s="60" t="s">
        <v>239</v>
      </c>
      <c r="DQ36" s="60" t="s">
        <v>224</v>
      </c>
      <c r="DR36" s="60" t="s">
        <v>224</v>
      </c>
      <c r="DS36" s="60" t="s">
        <v>224</v>
      </c>
      <c r="DT36" s="60" t="s">
        <v>224</v>
      </c>
      <c r="DU36" s="60" t="s">
        <v>224</v>
      </c>
    </row>
    <row r="37" spans="1:125" s="103" customFormat="1" x14ac:dyDescent="0.25">
      <c r="A37" s="103" t="s">
        <v>208</v>
      </c>
      <c r="B37" s="103" t="s">
        <v>525</v>
      </c>
      <c r="C37" s="103" t="s">
        <v>210</v>
      </c>
      <c r="D37" s="103" t="s">
        <v>211</v>
      </c>
      <c r="E37" s="103" t="s">
        <v>212</v>
      </c>
      <c r="F37" s="103" t="s">
        <v>273</v>
      </c>
      <c r="G37" s="103" t="s">
        <v>214</v>
      </c>
      <c r="H37" s="103" t="s">
        <v>215</v>
      </c>
      <c r="I37" s="288" t="s">
        <v>526</v>
      </c>
      <c r="J37" s="103" t="s">
        <v>420</v>
      </c>
      <c r="K37" s="258">
        <v>0.69444444444444453</v>
      </c>
      <c r="L37" s="246" t="s">
        <v>224</v>
      </c>
      <c r="M37" s="103" t="s">
        <v>361</v>
      </c>
      <c r="N37" s="274" t="s">
        <v>527</v>
      </c>
      <c r="O37" s="241" t="s">
        <v>863</v>
      </c>
      <c r="P37" s="294">
        <v>236.44793563500068</v>
      </c>
      <c r="Q37" s="294">
        <v>2705.5783540901703</v>
      </c>
      <c r="R37" s="308">
        <f t="shared" si="4"/>
        <v>2942.026289725171</v>
      </c>
      <c r="S37" s="91" t="s">
        <v>224</v>
      </c>
      <c r="T37" s="92"/>
      <c r="U37" s="91" t="s">
        <v>224</v>
      </c>
      <c r="V37" s="294">
        <v>236.38113134725899</v>
      </c>
      <c r="W37" s="294"/>
      <c r="X37" s="134">
        <v>55</v>
      </c>
      <c r="Y37" s="135" t="s">
        <v>224</v>
      </c>
      <c r="Z37" s="343">
        <v>99</v>
      </c>
      <c r="AA37" s="136">
        <f t="shared" si="7"/>
        <v>54.45</v>
      </c>
      <c r="AB37" s="136">
        <f t="shared" si="8"/>
        <v>0.54999999999999716</v>
      </c>
      <c r="AC37" s="137" t="s">
        <v>224</v>
      </c>
      <c r="AD37" s="137" t="s">
        <v>224</v>
      </c>
      <c r="AE37" s="138">
        <v>13.975526725036802</v>
      </c>
      <c r="AF37" s="139">
        <v>1.5313931896262853</v>
      </c>
      <c r="AG37" s="16"/>
      <c r="AH37" s="136">
        <f t="shared" si="0"/>
        <v>15.506919914663088</v>
      </c>
      <c r="AI37" s="139">
        <v>0.15257823164985085</v>
      </c>
      <c r="AJ37" s="16"/>
      <c r="AK37" s="139">
        <v>2.8373629173151095E-2</v>
      </c>
      <c r="AL37" s="16"/>
      <c r="AM37" s="140">
        <f t="shared" si="10"/>
        <v>0.18095186082300194</v>
      </c>
      <c r="AN37" s="139">
        <v>0.20996553545372348</v>
      </c>
      <c r="AO37" s="355"/>
      <c r="AP37" s="97" t="s">
        <v>224</v>
      </c>
      <c r="AQ37" s="100" t="s">
        <v>224</v>
      </c>
      <c r="AR37" s="100" t="s">
        <v>224</v>
      </c>
      <c r="AS37" s="100" t="s">
        <v>224</v>
      </c>
      <c r="AT37" s="100" t="s">
        <v>224</v>
      </c>
      <c r="AU37" s="100" t="s">
        <v>224</v>
      </c>
      <c r="AV37" s="100" t="s">
        <v>224</v>
      </c>
      <c r="AW37" s="344">
        <v>14.3</v>
      </c>
      <c r="AX37" s="16"/>
      <c r="AY37" s="344">
        <v>15.9</v>
      </c>
      <c r="AZ37" s="16"/>
      <c r="BA37" s="345">
        <v>177</v>
      </c>
      <c r="BB37" s="16" t="s">
        <v>221</v>
      </c>
      <c r="BC37" s="139">
        <v>3.5784732348252599</v>
      </c>
      <c r="BD37" s="100" t="s">
        <v>224</v>
      </c>
      <c r="BE37" s="100" t="s">
        <v>224</v>
      </c>
      <c r="BF37" s="100" t="s">
        <v>224</v>
      </c>
      <c r="BG37" s="100" t="s">
        <v>224</v>
      </c>
      <c r="BH37" s="103" t="s">
        <v>528</v>
      </c>
      <c r="BI37" s="103" t="s">
        <v>224</v>
      </c>
      <c r="BJ37" s="103" t="s">
        <v>529</v>
      </c>
      <c r="BK37" s="103" t="s">
        <v>224</v>
      </c>
      <c r="BL37" s="103" t="s">
        <v>224</v>
      </c>
      <c r="BM37" s="103" t="s">
        <v>224</v>
      </c>
      <c r="BN37" s="103" t="s">
        <v>224</v>
      </c>
      <c r="BO37" s="103" t="s">
        <v>530</v>
      </c>
      <c r="BP37" s="103" t="s">
        <v>224</v>
      </c>
      <c r="BQ37" s="103" t="s">
        <v>522</v>
      </c>
      <c r="BR37" s="103" t="s">
        <v>224</v>
      </c>
      <c r="BS37" s="103" t="s">
        <v>224</v>
      </c>
      <c r="BT37" s="103" t="s">
        <v>224</v>
      </c>
      <c r="BU37" s="103" t="s">
        <v>224</v>
      </c>
      <c r="BV37" s="103" t="s">
        <v>252</v>
      </c>
      <c r="BW37" s="103" t="s">
        <v>224</v>
      </c>
      <c r="BX37" s="103" t="s">
        <v>224</v>
      </c>
      <c r="BY37" s="103" t="s">
        <v>531</v>
      </c>
      <c r="BZ37" s="103" t="s">
        <v>325</v>
      </c>
      <c r="CA37" s="103" t="s">
        <v>269</v>
      </c>
      <c r="CB37" s="103" t="s">
        <v>224</v>
      </c>
      <c r="CC37" s="103" t="s">
        <v>224</v>
      </c>
      <c r="CD37" s="103" t="s">
        <v>224</v>
      </c>
      <c r="CE37" s="103" t="s">
        <v>224</v>
      </c>
      <c r="CF37" s="103" t="s">
        <v>224</v>
      </c>
      <c r="CG37" s="103" t="s">
        <v>224</v>
      </c>
      <c r="CH37" s="103" t="s">
        <v>224</v>
      </c>
      <c r="CI37" s="103" t="s">
        <v>224</v>
      </c>
      <c r="CJ37" s="103" t="s">
        <v>224</v>
      </c>
      <c r="CK37" s="103" t="s">
        <v>224</v>
      </c>
      <c r="CL37" s="103" t="s">
        <v>224</v>
      </c>
      <c r="CM37" s="103" t="s">
        <v>224</v>
      </c>
      <c r="CN37" s="103" t="s">
        <v>224</v>
      </c>
      <c r="CO37" s="103" t="s">
        <v>224</v>
      </c>
      <c r="CP37" s="103" t="s">
        <v>224</v>
      </c>
      <c r="CQ37" s="103" t="s">
        <v>224</v>
      </c>
      <c r="CR37" s="103" t="s">
        <v>224</v>
      </c>
      <c r="CS37" s="103" t="s">
        <v>224</v>
      </c>
      <c r="CT37" s="103" t="s">
        <v>224</v>
      </c>
      <c r="CU37" s="103" t="s">
        <v>224</v>
      </c>
      <c r="CV37" s="103" t="s">
        <v>224</v>
      </c>
      <c r="CW37" s="103" t="s">
        <v>224</v>
      </c>
      <c r="CX37" s="103" t="s">
        <v>417</v>
      </c>
      <c r="CY37" s="103" t="s">
        <v>224</v>
      </c>
      <c r="CZ37" s="103" t="s">
        <v>224</v>
      </c>
      <c r="DA37" s="103" t="s">
        <v>224</v>
      </c>
      <c r="DB37" s="103" t="s">
        <v>224</v>
      </c>
      <c r="DC37" s="103" t="s">
        <v>224</v>
      </c>
      <c r="DD37" s="103" t="s">
        <v>224</v>
      </c>
      <c r="DE37" s="103" t="s">
        <v>224</v>
      </c>
      <c r="DF37" s="103" t="s">
        <v>234</v>
      </c>
      <c r="DG37" s="103" t="s">
        <v>224</v>
      </c>
      <c r="DH37" s="103" t="s">
        <v>224</v>
      </c>
      <c r="DI37" s="103" t="s">
        <v>224</v>
      </c>
      <c r="DJ37" s="103" t="s">
        <v>224</v>
      </c>
      <c r="DK37" s="103" t="s">
        <v>224</v>
      </c>
      <c r="DL37" s="103" t="s">
        <v>224</v>
      </c>
      <c r="DM37" s="103" t="s">
        <v>473</v>
      </c>
      <c r="DN37" s="103" t="s">
        <v>237</v>
      </c>
      <c r="DO37" s="103" t="s">
        <v>238</v>
      </c>
      <c r="DP37" s="103" t="s">
        <v>239</v>
      </c>
      <c r="DQ37" s="103" t="s">
        <v>224</v>
      </c>
      <c r="DR37" s="103" t="s">
        <v>224</v>
      </c>
      <c r="DS37" s="103" t="s">
        <v>283</v>
      </c>
      <c r="DT37" s="103" t="s">
        <v>224</v>
      </c>
      <c r="DU37" s="103" t="s">
        <v>224</v>
      </c>
    </row>
    <row r="38" spans="1:125" s="60" customFormat="1" x14ac:dyDescent="0.25">
      <c r="A38" s="60" t="s">
        <v>284</v>
      </c>
      <c r="B38" s="60" t="s">
        <v>532</v>
      </c>
      <c r="C38" s="60" t="s">
        <v>210</v>
      </c>
      <c r="D38" s="60" t="s">
        <v>286</v>
      </c>
      <c r="E38" s="60" t="s">
        <v>287</v>
      </c>
      <c r="F38" s="60" t="s">
        <v>273</v>
      </c>
      <c r="G38" s="60" t="s">
        <v>214</v>
      </c>
      <c r="H38" s="60" t="s">
        <v>215</v>
      </c>
      <c r="I38" s="286" t="s">
        <v>526</v>
      </c>
      <c r="J38" s="60" t="s">
        <v>533</v>
      </c>
      <c r="K38" s="257">
        <v>0.69513888888888886</v>
      </c>
      <c r="L38" s="245">
        <f>AVERAGE(K37:K38)</f>
        <v>0.6947916666666667</v>
      </c>
      <c r="M38" s="60" t="s">
        <v>361</v>
      </c>
      <c r="N38" s="273" t="s">
        <v>534</v>
      </c>
      <c r="O38" s="240" t="s">
        <v>863</v>
      </c>
      <c r="P38" s="293">
        <v>236.43972919850074</v>
      </c>
      <c r="Q38" s="293">
        <v>2705.568890865984</v>
      </c>
      <c r="R38" s="307">
        <f t="shared" si="4"/>
        <v>2942.0086200644846</v>
      </c>
      <c r="S38" s="67">
        <f>AVERAGE(P37:P38)</f>
        <v>236.44383241675069</v>
      </c>
      <c r="T38" s="68"/>
      <c r="U38" s="67">
        <f>AVERAGE(R37:R38)</f>
        <v>2942.017454894828</v>
      </c>
      <c r="V38" s="293">
        <v>236.38113134725899</v>
      </c>
      <c r="W38" s="293"/>
      <c r="X38" s="69">
        <v>53</v>
      </c>
      <c r="Y38" s="67">
        <f>AVERAGE(X37:X38)</f>
        <v>54</v>
      </c>
      <c r="Z38" s="339">
        <v>100</v>
      </c>
      <c r="AA38" s="74">
        <f t="shared" si="7"/>
        <v>53</v>
      </c>
      <c r="AB38" s="74">
        <f t="shared" si="8"/>
        <v>0</v>
      </c>
      <c r="AC38" s="77">
        <f>AVERAGE(AA37:AA38)</f>
        <v>53.725000000000001</v>
      </c>
      <c r="AD38" s="77">
        <f>AVERAGE(AB37:AB38)</f>
        <v>0.27499999999999858</v>
      </c>
      <c r="AE38" s="119">
        <v>14.53936610527769</v>
      </c>
      <c r="AF38" s="79">
        <v>1.7664127848189124</v>
      </c>
      <c r="AG38" s="74"/>
      <c r="AH38" s="81">
        <f t="shared" si="0"/>
        <v>16.305778890096601</v>
      </c>
      <c r="AI38" s="79">
        <v>0.13543656547647154</v>
      </c>
      <c r="AJ38" s="74"/>
      <c r="AK38" s="79">
        <v>2.9997579447531748E-2</v>
      </c>
      <c r="AL38" s="74"/>
      <c r="AM38" s="120">
        <f t="shared" si="10"/>
        <v>0.1654341449240033</v>
      </c>
      <c r="AN38" s="139">
        <v>0.20379425113464447</v>
      </c>
      <c r="AO38" s="355"/>
      <c r="AP38" s="67">
        <f>AVERAGE(AE37:AE38)</f>
        <v>14.257446415157247</v>
      </c>
      <c r="AQ38" s="77">
        <f>AVERAGE(AF37:AF38)</f>
        <v>1.6489029872225989</v>
      </c>
      <c r="AR38" s="67">
        <f>AVERAGE(AH37:AH38)</f>
        <v>15.906349402379846</v>
      </c>
      <c r="AS38" s="77">
        <f>AVERAGE(AI37:AI38)</f>
        <v>0.14400739856316119</v>
      </c>
      <c r="AT38" s="77">
        <f>AVERAGE(AK37:AK38)</f>
        <v>2.9185604310341423E-2</v>
      </c>
      <c r="AU38" s="77">
        <f>AVERAGE(AM37:AM38)</f>
        <v>0.17319300287350262</v>
      </c>
      <c r="AV38" s="77">
        <f>AVERAGE(AN37:AN38)</f>
        <v>0.20687989329418399</v>
      </c>
      <c r="AW38" s="340">
        <v>21.9</v>
      </c>
      <c r="AX38" s="74"/>
      <c r="AY38" s="340">
        <v>15.8</v>
      </c>
      <c r="AZ38" s="74"/>
      <c r="BA38" s="342">
        <v>166</v>
      </c>
      <c r="BB38" s="74" t="s">
        <v>221</v>
      </c>
      <c r="BC38" s="79">
        <v>3.6414034800008901</v>
      </c>
      <c r="BD38" s="67">
        <f>AVERAGE(AW37:AW38)</f>
        <v>18.100000000000001</v>
      </c>
      <c r="BE38" s="67">
        <f>AVERAGE(AY37:AY38)</f>
        <v>15.850000000000001</v>
      </c>
      <c r="BF38" s="67">
        <f>AVERAGE(BA37:BA38)</f>
        <v>171.5</v>
      </c>
      <c r="BG38" s="77">
        <f>AVERAGE(BC37:BC38)</f>
        <v>3.6099383574130748</v>
      </c>
      <c r="BH38" s="60" t="s">
        <v>224</v>
      </c>
      <c r="BI38" s="60" t="s">
        <v>224</v>
      </c>
      <c r="BJ38" s="60" t="s">
        <v>535</v>
      </c>
      <c r="BK38" s="60" t="s">
        <v>224</v>
      </c>
      <c r="BL38" s="60" t="s">
        <v>224</v>
      </c>
      <c r="BM38" s="60" t="s">
        <v>224</v>
      </c>
      <c r="BN38" s="60" t="s">
        <v>224</v>
      </c>
      <c r="BO38" s="60" t="s">
        <v>224</v>
      </c>
      <c r="BP38" s="60" t="s">
        <v>224</v>
      </c>
      <c r="BQ38" s="60" t="s">
        <v>224</v>
      </c>
      <c r="BR38" s="60" t="s">
        <v>224</v>
      </c>
      <c r="BS38" s="60" t="s">
        <v>224</v>
      </c>
      <c r="BT38" s="60" t="s">
        <v>224</v>
      </c>
      <c r="BU38" s="60" t="s">
        <v>224</v>
      </c>
      <c r="BV38" s="60" t="s">
        <v>224</v>
      </c>
      <c r="BW38" s="60" t="s">
        <v>224</v>
      </c>
      <c r="BX38" s="60" t="s">
        <v>224</v>
      </c>
      <c r="BY38" s="60" t="s">
        <v>224</v>
      </c>
      <c r="BZ38" s="60" t="s">
        <v>224</v>
      </c>
      <c r="CA38" s="60" t="s">
        <v>224</v>
      </c>
      <c r="CB38" s="60" t="s">
        <v>224</v>
      </c>
      <c r="CC38" s="60" t="s">
        <v>224</v>
      </c>
      <c r="CD38" s="60" t="s">
        <v>224</v>
      </c>
      <c r="CE38" s="60" t="s">
        <v>224</v>
      </c>
      <c r="CF38" s="60" t="s">
        <v>224</v>
      </c>
      <c r="CG38" s="60" t="s">
        <v>224</v>
      </c>
      <c r="CH38" s="60" t="s">
        <v>224</v>
      </c>
      <c r="CI38" s="60" t="s">
        <v>224</v>
      </c>
      <c r="CJ38" s="60" t="s">
        <v>224</v>
      </c>
      <c r="CK38" s="60" t="s">
        <v>224</v>
      </c>
      <c r="CL38" s="60" t="s">
        <v>224</v>
      </c>
      <c r="CM38" s="60" t="s">
        <v>224</v>
      </c>
      <c r="CN38" s="60" t="s">
        <v>224</v>
      </c>
      <c r="CO38" s="60" t="s">
        <v>224</v>
      </c>
      <c r="CP38" s="60" t="s">
        <v>224</v>
      </c>
      <c r="CQ38" s="60" t="s">
        <v>224</v>
      </c>
      <c r="CR38" s="60" t="s">
        <v>224</v>
      </c>
      <c r="CS38" s="60" t="s">
        <v>224</v>
      </c>
      <c r="CT38" s="60" t="s">
        <v>224</v>
      </c>
      <c r="CU38" s="60" t="s">
        <v>224</v>
      </c>
      <c r="CV38" s="60" t="s">
        <v>224</v>
      </c>
      <c r="CW38" s="60" t="s">
        <v>224</v>
      </c>
      <c r="CX38" s="60" t="s">
        <v>373</v>
      </c>
      <c r="CY38" s="60" t="s">
        <v>224</v>
      </c>
      <c r="CZ38" s="60" t="s">
        <v>224</v>
      </c>
      <c r="DA38" s="60" t="s">
        <v>224</v>
      </c>
      <c r="DB38" s="60" t="s">
        <v>224</v>
      </c>
      <c r="DC38" s="60" t="s">
        <v>224</v>
      </c>
      <c r="DD38" s="60" t="s">
        <v>224</v>
      </c>
      <c r="DE38" s="60" t="s">
        <v>224</v>
      </c>
      <c r="DF38" s="60" t="s">
        <v>293</v>
      </c>
      <c r="DG38" s="60" t="s">
        <v>224</v>
      </c>
      <c r="DH38" s="60" t="s">
        <v>224</v>
      </c>
      <c r="DI38" s="60" t="s">
        <v>224</v>
      </c>
      <c r="DJ38" s="60" t="s">
        <v>224</v>
      </c>
      <c r="DK38" s="60" t="s">
        <v>224</v>
      </c>
      <c r="DL38" s="60" t="s">
        <v>224</v>
      </c>
      <c r="DM38" s="60" t="s">
        <v>473</v>
      </c>
      <c r="DN38" s="60" t="s">
        <v>237</v>
      </c>
      <c r="DO38" s="60" t="s">
        <v>238</v>
      </c>
      <c r="DP38" s="60" t="s">
        <v>239</v>
      </c>
      <c r="DQ38" s="60" t="s">
        <v>224</v>
      </c>
      <c r="DR38" s="60" t="s">
        <v>224</v>
      </c>
      <c r="DS38" s="60" t="s">
        <v>283</v>
      </c>
      <c r="DT38" s="60" t="s">
        <v>224</v>
      </c>
      <c r="DU38" s="60" t="s">
        <v>224</v>
      </c>
    </row>
    <row r="39" spans="1:125" s="60" customFormat="1" x14ac:dyDescent="0.25">
      <c r="A39" s="60" t="s">
        <v>208</v>
      </c>
      <c r="B39" s="60" t="s">
        <v>536</v>
      </c>
      <c r="C39" s="60" t="s">
        <v>210</v>
      </c>
      <c r="D39" s="60" t="s">
        <v>211</v>
      </c>
      <c r="E39" s="60" t="s">
        <v>212</v>
      </c>
      <c r="F39" s="60" t="s">
        <v>213</v>
      </c>
      <c r="G39" s="60" t="s">
        <v>214</v>
      </c>
      <c r="H39" s="60" t="s">
        <v>215</v>
      </c>
      <c r="I39" s="286" t="s">
        <v>537</v>
      </c>
      <c r="J39" s="60" t="s">
        <v>538</v>
      </c>
      <c r="K39" s="257">
        <v>0.65972222222222221</v>
      </c>
      <c r="L39" s="245">
        <f>K39</f>
        <v>0.65972222222222221</v>
      </c>
      <c r="M39" s="60" t="s">
        <v>361</v>
      </c>
      <c r="N39" s="273" t="s">
        <v>539</v>
      </c>
      <c r="O39" s="240" t="s">
        <v>863</v>
      </c>
      <c r="P39" s="293">
        <v>231.89005145862566</v>
      </c>
      <c r="Q39" s="293">
        <v>27.078066266614101</v>
      </c>
      <c r="R39" s="307">
        <f t="shared" si="4"/>
        <v>258.96811772523978</v>
      </c>
      <c r="S39" s="67">
        <f>P39</f>
        <v>231.89005145862566</v>
      </c>
      <c r="T39" s="68"/>
      <c r="U39" s="67">
        <f>R39</f>
        <v>258.96811772523978</v>
      </c>
      <c r="V39" s="293">
        <v>232.366544355819</v>
      </c>
      <c r="W39" s="293"/>
      <c r="X39" s="69">
        <v>20</v>
      </c>
      <c r="Y39" s="67">
        <f>X39</f>
        <v>20</v>
      </c>
      <c r="Z39" s="339">
        <v>92</v>
      </c>
      <c r="AA39" s="81">
        <f t="shared" si="7"/>
        <v>18.400000000000002</v>
      </c>
      <c r="AB39" s="81">
        <f t="shared" si="8"/>
        <v>1.5999999999999979</v>
      </c>
      <c r="AC39" s="77">
        <f>AA39</f>
        <v>18.400000000000002</v>
      </c>
      <c r="AD39" s="77">
        <f>AB39</f>
        <v>1.5999999999999979</v>
      </c>
      <c r="AE39" s="119">
        <v>6.5811507646677487</v>
      </c>
      <c r="AF39" s="79">
        <v>1.744377041919889</v>
      </c>
      <c r="AG39" s="74"/>
      <c r="AH39" s="81">
        <f t="shared" si="0"/>
        <v>8.3255278065876368</v>
      </c>
      <c r="AI39" s="79">
        <v>0.27493976737400577</v>
      </c>
      <c r="AJ39" s="74"/>
      <c r="AK39" s="79">
        <v>0.12330226791204173</v>
      </c>
      <c r="AL39" s="74"/>
      <c r="AM39" s="120">
        <f t="shared" si="10"/>
        <v>0.39824203528604751</v>
      </c>
      <c r="AN39" s="237">
        <v>8.6418247410683116E-2</v>
      </c>
      <c r="AO39" s="356" t="s">
        <v>257</v>
      </c>
      <c r="AP39" s="77">
        <f>AE39</f>
        <v>6.5811507646677487</v>
      </c>
      <c r="AQ39" s="77">
        <f>AF39</f>
        <v>1.744377041919889</v>
      </c>
      <c r="AR39" s="77">
        <f>AH39</f>
        <v>8.3255278065876368</v>
      </c>
      <c r="AS39" s="77">
        <f>AI39</f>
        <v>0.27493976737400577</v>
      </c>
      <c r="AT39" s="77">
        <f>AK39</f>
        <v>0.12330226791204173</v>
      </c>
      <c r="AU39" s="77">
        <f>AM39</f>
        <v>0.39824203528604751</v>
      </c>
      <c r="AV39" s="77">
        <f>AN39</f>
        <v>8.6418247410683116E-2</v>
      </c>
      <c r="AW39" s="340">
        <v>27.3</v>
      </c>
      <c r="AX39" s="74"/>
      <c r="AY39" s="340">
        <v>29.7</v>
      </c>
      <c r="AZ39" s="74"/>
      <c r="BA39" s="342">
        <v>208</v>
      </c>
      <c r="BB39" s="74" t="s">
        <v>221</v>
      </c>
      <c r="BC39" s="79">
        <v>3.4931552041823299</v>
      </c>
      <c r="BD39" s="67">
        <f>AW39</f>
        <v>27.3</v>
      </c>
      <c r="BE39" s="67">
        <f>AY39</f>
        <v>29.7</v>
      </c>
      <c r="BF39" s="67">
        <f>BA39</f>
        <v>208</v>
      </c>
      <c r="BG39" s="77">
        <f>BC39</f>
        <v>3.4931552041823299</v>
      </c>
      <c r="BH39" s="60" t="s">
        <v>540</v>
      </c>
      <c r="BI39" s="60" t="s">
        <v>224</v>
      </c>
      <c r="BJ39" s="60" t="s">
        <v>541</v>
      </c>
      <c r="BK39" s="60" t="s">
        <v>224</v>
      </c>
      <c r="BL39" s="60" t="s">
        <v>224</v>
      </c>
      <c r="BM39" s="60" t="s">
        <v>542</v>
      </c>
      <c r="BN39" s="60" t="s">
        <v>224</v>
      </c>
      <c r="BO39" s="60" t="s">
        <v>543</v>
      </c>
      <c r="BP39" s="60" t="s">
        <v>544</v>
      </c>
      <c r="BQ39" s="60" t="s">
        <v>545</v>
      </c>
      <c r="BR39" s="60" t="s">
        <v>224</v>
      </c>
      <c r="BS39" s="60" t="s">
        <v>224</v>
      </c>
      <c r="BT39" s="60" t="s">
        <v>300</v>
      </c>
      <c r="BU39" s="60" t="s">
        <v>224</v>
      </c>
      <c r="BV39" s="60" t="s">
        <v>252</v>
      </c>
      <c r="BW39" s="60" t="s">
        <v>224</v>
      </c>
      <c r="BX39" s="60" t="s">
        <v>224</v>
      </c>
      <c r="BY39" s="60" t="s">
        <v>546</v>
      </c>
      <c r="BZ39" s="60" t="s">
        <v>224</v>
      </c>
      <c r="CA39" s="60" t="s">
        <v>316</v>
      </c>
      <c r="CB39" s="60" t="s">
        <v>224</v>
      </c>
      <c r="CC39" s="60" t="s">
        <v>224</v>
      </c>
      <c r="CD39" s="60" t="s">
        <v>224</v>
      </c>
      <c r="CE39" s="60" t="s">
        <v>224</v>
      </c>
      <c r="CF39" s="60" t="s">
        <v>224</v>
      </c>
      <c r="CG39" s="60" t="s">
        <v>224</v>
      </c>
      <c r="CH39" s="60" t="s">
        <v>224</v>
      </c>
      <c r="CI39" s="60" t="s">
        <v>224</v>
      </c>
      <c r="CJ39" s="60" t="s">
        <v>224</v>
      </c>
      <c r="CK39" s="60" t="s">
        <v>224</v>
      </c>
      <c r="CL39" s="60" t="s">
        <v>224</v>
      </c>
      <c r="CM39" s="60" t="s">
        <v>224</v>
      </c>
      <c r="CN39" s="60" t="s">
        <v>224</v>
      </c>
      <c r="CO39" s="60" t="s">
        <v>224</v>
      </c>
      <c r="CP39" s="60" t="s">
        <v>224</v>
      </c>
      <c r="CQ39" s="60" t="s">
        <v>224</v>
      </c>
      <c r="CR39" s="60" t="s">
        <v>224</v>
      </c>
      <c r="CS39" s="60" t="s">
        <v>224</v>
      </c>
      <c r="CT39" s="60" t="s">
        <v>232</v>
      </c>
      <c r="CU39" s="60" t="s">
        <v>349</v>
      </c>
      <c r="CV39" s="60" t="s">
        <v>224</v>
      </c>
      <c r="CW39" s="60" t="s">
        <v>224</v>
      </c>
      <c r="CX39" s="60" t="s">
        <v>417</v>
      </c>
      <c r="CY39" s="60" t="s">
        <v>224</v>
      </c>
      <c r="CZ39" s="60" t="s">
        <v>224</v>
      </c>
      <c r="DA39" s="60" t="s">
        <v>224</v>
      </c>
      <c r="DB39" s="60" t="s">
        <v>224</v>
      </c>
      <c r="DC39" s="60" t="s">
        <v>224</v>
      </c>
      <c r="DD39" s="60" t="s">
        <v>224</v>
      </c>
      <c r="DE39" s="60" t="s">
        <v>224</v>
      </c>
      <c r="DF39" s="60" t="s">
        <v>234</v>
      </c>
      <c r="DG39" s="60" t="s">
        <v>547</v>
      </c>
      <c r="DH39" s="60" t="s">
        <v>224</v>
      </c>
      <c r="DI39" s="60" t="s">
        <v>224</v>
      </c>
      <c r="DJ39" s="60" t="s">
        <v>224</v>
      </c>
      <c r="DK39" s="60" t="s">
        <v>224</v>
      </c>
      <c r="DL39" s="60" t="s">
        <v>224</v>
      </c>
      <c r="DM39" s="60" t="s">
        <v>548</v>
      </c>
      <c r="DN39" s="60" t="s">
        <v>237</v>
      </c>
      <c r="DO39" s="60" t="s">
        <v>238</v>
      </c>
      <c r="DP39" s="60" t="s">
        <v>239</v>
      </c>
      <c r="DQ39" s="60" t="s">
        <v>224</v>
      </c>
      <c r="DR39" s="60" t="s">
        <v>224</v>
      </c>
      <c r="DS39" s="60" t="s">
        <v>374</v>
      </c>
      <c r="DT39" s="60" t="s">
        <v>224</v>
      </c>
      <c r="DU39" s="60" t="s">
        <v>224</v>
      </c>
    </row>
    <row r="40" spans="1:125" x14ac:dyDescent="0.25">
      <c r="A40" s="2" t="s">
        <v>208</v>
      </c>
      <c r="B40" s="2" t="s">
        <v>549</v>
      </c>
      <c r="C40" s="2" t="s">
        <v>210</v>
      </c>
      <c r="D40" s="2" t="s">
        <v>211</v>
      </c>
      <c r="E40" s="2" t="s">
        <v>212</v>
      </c>
      <c r="F40" s="2" t="s">
        <v>273</v>
      </c>
      <c r="G40" s="2" t="s">
        <v>214</v>
      </c>
      <c r="H40" s="2" t="s">
        <v>215</v>
      </c>
      <c r="I40" s="287" t="s">
        <v>550</v>
      </c>
      <c r="J40" s="2" t="s">
        <v>551</v>
      </c>
      <c r="K40" s="258">
        <v>0.60416666666666663</v>
      </c>
      <c r="L40" s="246" t="s">
        <v>224</v>
      </c>
      <c r="M40" s="2" t="s">
        <v>361</v>
      </c>
      <c r="N40" s="274" t="s">
        <v>552</v>
      </c>
      <c r="O40" s="241" t="s">
        <v>863</v>
      </c>
      <c r="P40" s="294">
        <v>223.23455467288201</v>
      </c>
      <c r="Q40" s="294">
        <v>0</v>
      </c>
      <c r="R40" s="308">
        <f t="shared" si="4"/>
        <v>223.23455467288201</v>
      </c>
      <c r="S40" s="91" t="s">
        <v>224</v>
      </c>
      <c r="T40" s="92"/>
      <c r="U40" s="91" t="s">
        <v>224</v>
      </c>
      <c r="V40" s="294">
        <v>222.85013676679699</v>
      </c>
      <c r="W40" s="294"/>
      <c r="X40" s="93">
        <v>11</v>
      </c>
      <c r="Y40" s="109" t="s">
        <v>224</v>
      </c>
      <c r="Z40" s="343">
        <v>95</v>
      </c>
      <c r="AA40" s="96">
        <f t="shared" si="7"/>
        <v>10.45</v>
      </c>
      <c r="AB40" s="96">
        <f t="shared" si="8"/>
        <v>0.55000000000000071</v>
      </c>
      <c r="AC40" s="97" t="s">
        <v>224</v>
      </c>
      <c r="AD40" s="97" t="s">
        <v>224</v>
      </c>
      <c r="AE40" s="143">
        <v>3.0478302477002277</v>
      </c>
      <c r="AF40" s="102">
        <v>2.1878883328879808</v>
      </c>
      <c r="AH40" s="96">
        <f t="shared" si="0"/>
        <v>5.2357185805882089</v>
      </c>
      <c r="AI40" s="102">
        <v>0.29132832863404701</v>
      </c>
      <c r="AK40" s="102">
        <v>0.13028114631561105</v>
      </c>
      <c r="AM40" s="129">
        <f t="shared" si="10"/>
        <v>0.42160947494965806</v>
      </c>
      <c r="AN40" s="237">
        <v>0.10275340393343418</v>
      </c>
      <c r="AO40" s="356" t="s">
        <v>257</v>
      </c>
      <c r="AP40" s="97" t="s">
        <v>224</v>
      </c>
      <c r="AQ40" s="97" t="s">
        <v>224</v>
      </c>
      <c r="AR40" s="100" t="s">
        <v>224</v>
      </c>
      <c r="AS40" s="100" t="s">
        <v>224</v>
      </c>
      <c r="AT40" s="100" t="s">
        <v>224</v>
      </c>
      <c r="AU40" s="100" t="s">
        <v>224</v>
      </c>
      <c r="AV40" s="100" t="s">
        <v>224</v>
      </c>
      <c r="AW40" s="344">
        <v>27.8</v>
      </c>
      <c r="AY40" s="344">
        <v>28.3</v>
      </c>
      <c r="BA40" s="345">
        <v>212</v>
      </c>
      <c r="BB40" s="4" t="s">
        <v>221</v>
      </c>
      <c r="BC40" s="102">
        <v>3.3334695373116898</v>
      </c>
      <c r="BD40" s="100" t="s">
        <v>224</v>
      </c>
      <c r="BE40" s="100" t="s">
        <v>224</v>
      </c>
      <c r="BF40" s="100" t="s">
        <v>224</v>
      </c>
      <c r="BG40" s="100" t="s">
        <v>224</v>
      </c>
      <c r="BH40" s="2" t="s">
        <v>553</v>
      </c>
      <c r="BI40" s="2" t="s">
        <v>224</v>
      </c>
      <c r="BJ40" s="2" t="s">
        <v>554</v>
      </c>
      <c r="BK40" s="2" t="s">
        <v>224</v>
      </c>
      <c r="BL40" s="2" t="s">
        <v>224</v>
      </c>
      <c r="BM40" s="2" t="s">
        <v>224</v>
      </c>
      <c r="BN40" s="2" t="s">
        <v>224</v>
      </c>
      <c r="BO40" s="2" t="s">
        <v>555</v>
      </c>
      <c r="BP40" s="2" t="s">
        <v>224</v>
      </c>
      <c r="BQ40" s="2" t="s">
        <v>441</v>
      </c>
      <c r="BR40" s="2" t="s">
        <v>224</v>
      </c>
      <c r="BS40" s="2" t="s">
        <v>224</v>
      </c>
      <c r="BT40" s="2" t="s">
        <v>300</v>
      </c>
      <c r="BU40" s="2" t="s">
        <v>224</v>
      </c>
      <c r="BV40" s="2" t="s">
        <v>228</v>
      </c>
      <c r="BW40" s="103" t="s">
        <v>224</v>
      </c>
      <c r="BX40" s="2" t="s">
        <v>224</v>
      </c>
      <c r="BY40" s="2" t="s">
        <v>556</v>
      </c>
      <c r="BZ40" s="2" t="s">
        <v>224</v>
      </c>
      <c r="CA40" s="2" t="s">
        <v>483</v>
      </c>
      <c r="CB40" s="2" t="s">
        <v>224</v>
      </c>
      <c r="CC40" s="2" t="s">
        <v>224</v>
      </c>
      <c r="CD40" s="2" t="s">
        <v>224</v>
      </c>
      <c r="CE40" s="2" t="s">
        <v>224</v>
      </c>
      <c r="CF40" s="2" t="s">
        <v>224</v>
      </c>
      <c r="CG40" s="2" t="s">
        <v>224</v>
      </c>
      <c r="CH40" s="2" t="s">
        <v>224</v>
      </c>
      <c r="CI40" s="2" t="s">
        <v>224</v>
      </c>
      <c r="CJ40" s="2" t="s">
        <v>224</v>
      </c>
      <c r="CK40" s="2" t="s">
        <v>224</v>
      </c>
      <c r="CL40" s="2" t="s">
        <v>224</v>
      </c>
      <c r="CM40" s="2" t="s">
        <v>224</v>
      </c>
      <c r="CN40" s="2" t="s">
        <v>224</v>
      </c>
      <c r="CO40" s="2" t="s">
        <v>224</v>
      </c>
      <c r="CP40" s="2" t="s">
        <v>224</v>
      </c>
      <c r="CQ40" s="2" t="s">
        <v>224</v>
      </c>
      <c r="CR40" s="2" t="s">
        <v>224</v>
      </c>
      <c r="CS40" s="2" t="s">
        <v>224</v>
      </c>
      <c r="CT40" s="2" t="s">
        <v>224</v>
      </c>
      <c r="CU40" s="2" t="s">
        <v>349</v>
      </c>
      <c r="CV40" s="2" t="s">
        <v>224</v>
      </c>
      <c r="CW40" s="2" t="s">
        <v>224</v>
      </c>
      <c r="CX40" s="2" t="s">
        <v>417</v>
      </c>
      <c r="CY40" s="2" t="s">
        <v>224</v>
      </c>
      <c r="CZ40" s="2" t="s">
        <v>224</v>
      </c>
      <c r="DA40" s="2" t="s">
        <v>224</v>
      </c>
      <c r="DB40" s="2" t="s">
        <v>224</v>
      </c>
      <c r="DC40" s="2" t="s">
        <v>224</v>
      </c>
      <c r="DD40" s="2" t="s">
        <v>224</v>
      </c>
      <c r="DE40" s="2" t="s">
        <v>224</v>
      </c>
      <c r="DF40" s="2" t="s">
        <v>234</v>
      </c>
      <c r="DG40" s="2" t="s">
        <v>224</v>
      </c>
      <c r="DH40" s="2" t="s">
        <v>224</v>
      </c>
      <c r="DI40" s="2" t="s">
        <v>224</v>
      </c>
      <c r="DJ40" s="2" t="s">
        <v>224</v>
      </c>
      <c r="DK40" s="2" t="s">
        <v>224</v>
      </c>
      <c r="DL40" s="2" t="s">
        <v>224</v>
      </c>
      <c r="DM40" s="2" t="s">
        <v>236</v>
      </c>
      <c r="DN40" s="2" t="s">
        <v>237</v>
      </c>
      <c r="DO40" s="2" t="s">
        <v>238</v>
      </c>
      <c r="DP40" s="2" t="s">
        <v>239</v>
      </c>
      <c r="DQ40" s="2" t="s">
        <v>224</v>
      </c>
      <c r="DR40" s="2" t="s">
        <v>224</v>
      </c>
      <c r="DS40" s="2" t="s">
        <v>283</v>
      </c>
      <c r="DT40" s="2" t="s">
        <v>224</v>
      </c>
      <c r="DU40" s="2" t="s">
        <v>224</v>
      </c>
    </row>
    <row r="41" spans="1:125" s="60" customFormat="1" x14ac:dyDescent="0.25">
      <c r="A41" s="60" t="s">
        <v>284</v>
      </c>
      <c r="B41" s="60" t="s">
        <v>557</v>
      </c>
      <c r="C41" s="60" t="s">
        <v>210</v>
      </c>
      <c r="D41" s="60" t="s">
        <v>286</v>
      </c>
      <c r="E41" s="60" t="s">
        <v>287</v>
      </c>
      <c r="F41" s="60" t="s">
        <v>273</v>
      </c>
      <c r="G41" s="60" t="s">
        <v>214</v>
      </c>
      <c r="H41" s="60" t="s">
        <v>215</v>
      </c>
      <c r="I41" s="286" t="s">
        <v>550</v>
      </c>
      <c r="J41" s="60" t="s">
        <v>558</v>
      </c>
      <c r="K41" s="257">
        <v>0.60486111111111118</v>
      </c>
      <c r="L41" s="245">
        <f>AVERAGE(K40:K41)</f>
        <v>0.60451388888888891</v>
      </c>
      <c r="M41" s="60" t="s">
        <v>361</v>
      </c>
      <c r="N41" s="273" t="s">
        <v>559</v>
      </c>
      <c r="O41" s="240" t="s">
        <v>863</v>
      </c>
      <c r="P41" s="293">
        <v>223.20845298021962</v>
      </c>
      <c r="Q41" s="293">
        <v>0</v>
      </c>
      <c r="R41" s="307">
        <f t="shared" si="4"/>
        <v>223.20845298021962</v>
      </c>
      <c r="S41" s="313">
        <f>AVERAGE(P40:P41)</f>
        <v>223.22150382655082</v>
      </c>
      <c r="T41" s="68"/>
      <c r="U41" s="67">
        <f>AVERAGE(R40:R41)</f>
        <v>223.22150382655082</v>
      </c>
      <c r="V41" s="293">
        <v>222.85013676679699</v>
      </c>
      <c r="W41" s="293"/>
      <c r="X41" s="69">
        <v>22</v>
      </c>
      <c r="Y41" s="67">
        <f>AVERAGE(X40:X41)</f>
        <v>16.5</v>
      </c>
      <c r="Z41" s="339">
        <v>90</v>
      </c>
      <c r="AA41" s="81">
        <f t="shared" si="7"/>
        <v>19.8</v>
      </c>
      <c r="AB41" s="81">
        <f t="shared" si="8"/>
        <v>2.1999999999999993</v>
      </c>
      <c r="AC41" s="77">
        <f>AVERAGE(AA40:AA41)</f>
        <v>15.125</v>
      </c>
      <c r="AD41" s="77">
        <f>AVERAGE(AB40:AB41)</f>
        <v>1.375</v>
      </c>
      <c r="AE41" s="119">
        <v>6.2601869992788304</v>
      </c>
      <c r="AF41" s="79">
        <v>1.9040988257392644</v>
      </c>
      <c r="AG41" s="74"/>
      <c r="AH41" s="81">
        <f t="shared" si="0"/>
        <v>8.1642858250180943</v>
      </c>
      <c r="AI41" s="79">
        <v>0.35213982497404633</v>
      </c>
      <c r="AJ41" s="74"/>
      <c r="AK41" s="79">
        <v>0.14304507013827483</v>
      </c>
      <c r="AL41" s="74"/>
      <c r="AM41" s="120">
        <f t="shared" si="10"/>
        <v>0.49518489511232117</v>
      </c>
      <c r="AN41" s="139">
        <v>0.12309960033418385</v>
      </c>
      <c r="AO41" s="355"/>
      <c r="AP41" s="77">
        <f>AVERAGE(AE40:AE41)</f>
        <v>4.6540086234895295</v>
      </c>
      <c r="AQ41" s="77">
        <f>AVERAGE(AF40:AF41)</f>
        <v>2.0459935793136226</v>
      </c>
      <c r="AR41" s="77">
        <f>AVERAGE(AH40:AH41)</f>
        <v>6.7000022028031516</v>
      </c>
      <c r="AS41" s="77">
        <f>AVERAGE(AI40:AI41)</f>
        <v>0.32173407680404664</v>
      </c>
      <c r="AT41" s="77">
        <f>AVERAGE(AK40:AK41)</f>
        <v>0.13666310822694294</v>
      </c>
      <c r="AU41" s="77">
        <f>AVERAGE(AM40:AM41)</f>
        <v>0.45839718503098958</v>
      </c>
      <c r="AV41" s="77">
        <f>AVERAGE(AN40:AN41)</f>
        <v>0.11292650213380902</v>
      </c>
      <c r="AW41" s="340">
        <v>27.8</v>
      </c>
      <c r="AX41" s="74"/>
      <c r="AY41" s="340">
        <v>28.2</v>
      </c>
      <c r="AZ41" s="74"/>
      <c r="BA41" s="342">
        <v>211</v>
      </c>
      <c r="BB41" s="74" t="s">
        <v>221</v>
      </c>
      <c r="BC41" s="79">
        <v>3.4005402447505699</v>
      </c>
      <c r="BD41" s="67">
        <f>AVERAGE(AW40:AW41)</f>
        <v>27.8</v>
      </c>
      <c r="BE41" s="67">
        <f>AVERAGE(AY40:AY41)</f>
        <v>28.25</v>
      </c>
      <c r="BF41" s="67">
        <f>AVERAGE(BA40:BA41)</f>
        <v>211.5</v>
      </c>
      <c r="BG41" s="77">
        <f>AVERAGE(BC40:BC41)</f>
        <v>3.3670048910311299</v>
      </c>
      <c r="BH41" s="60" t="s">
        <v>224</v>
      </c>
      <c r="BI41" s="60" t="s">
        <v>224</v>
      </c>
      <c r="BJ41" s="60" t="s">
        <v>560</v>
      </c>
      <c r="BK41" s="60" t="s">
        <v>224</v>
      </c>
      <c r="BL41" s="60" t="s">
        <v>224</v>
      </c>
      <c r="BM41" s="60" t="s">
        <v>224</v>
      </c>
      <c r="BN41" s="60" t="s">
        <v>224</v>
      </c>
      <c r="BO41" s="60" t="s">
        <v>224</v>
      </c>
      <c r="BP41" s="60" t="s">
        <v>224</v>
      </c>
      <c r="BQ41" s="60" t="s">
        <v>224</v>
      </c>
      <c r="BR41" s="60" t="s">
        <v>224</v>
      </c>
      <c r="BS41" s="60" t="s">
        <v>224</v>
      </c>
      <c r="BT41" s="60" t="s">
        <v>224</v>
      </c>
      <c r="BU41" s="60" t="s">
        <v>224</v>
      </c>
      <c r="BV41" s="60" t="s">
        <v>228</v>
      </c>
      <c r="BW41" s="60" t="s">
        <v>224</v>
      </c>
      <c r="BX41" s="60" t="s">
        <v>224</v>
      </c>
      <c r="BY41" s="60" t="s">
        <v>224</v>
      </c>
      <c r="BZ41" s="60" t="s">
        <v>224</v>
      </c>
      <c r="CA41" s="60" t="s">
        <v>224</v>
      </c>
      <c r="CB41" s="60" t="s">
        <v>224</v>
      </c>
      <c r="CC41" s="60" t="s">
        <v>224</v>
      </c>
      <c r="CD41" s="60" t="s">
        <v>224</v>
      </c>
      <c r="CE41" s="60" t="s">
        <v>224</v>
      </c>
      <c r="CF41" s="60" t="s">
        <v>224</v>
      </c>
      <c r="CG41" s="60" t="s">
        <v>224</v>
      </c>
      <c r="CH41" s="60" t="s">
        <v>224</v>
      </c>
      <c r="CI41" s="60" t="s">
        <v>224</v>
      </c>
      <c r="CJ41" s="60" t="s">
        <v>224</v>
      </c>
      <c r="CK41" s="60" t="s">
        <v>224</v>
      </c>
      <c r="CL41" s="60" t="s">
        <v>224</v>
      </c>
      <c r="CM41" s="60" t="s">
        <v>224</v>
      </c>
      <c r="CN41" s="60" t="s">
        <v>224</v>
      </c>
      <c r="CO41" s="60" t="s">
        <v>224</v>
      </c>
      <c r="CP41" s="60" t="s">
        <v>224</v>
      </c>
      <c r="CQ41" s="60" t="s">
        <v>224</v>
      </c>
      <c r="CR41" s="60" t="s">
        <v>224</v>
      </c>
      <c r="CS41" s="60" t="s">
        <v>224</v>
      </c>
      <c r="CT41" s="60" t="s">
        <v>224</v>
      </c>
      <c r="CU41" s="60" t="s">
        <v>224</v>
      </c>
      <c r="CV41" s="60" t="s">
        <v>224</v>
      </c>
      <c r="CW41" s="60" t="s">
        <v>224</v>
      </c>
      <c r="CX41" s="60" t="s">
        <v>373</v>
      </c>
      <c r="CY41" s="60" t="s">
        <v>224</v>
      </c>
      <c r="CZ41" s="60" t="s">
        <v>224</v>
      </c>
      <c r="DA41" s="60" t="s">
        <v>224</v>
      </c>
      <c r="DB41" s="60" t="s">
        <v>224</v>
      </c>
      <c r="DC41" s="60" t="s">
        <v>224</v>
      </c>
      <c r="DD41" s="60" t="s">
        <v>224</v>
      </c>
      <c r="DE41" s="60" t="s">
        <v>224</v>
      </c>
      <c r="DF41" s="60" t="s">
        <v>293</v>
      </c>
      <c r="DG41" s="60" t="s">
        <v>224</v>
      </c>
      <c r="DH41" s="60" t="s">
        <v>224</v>
      </c>
      <c r="DI41" s="60" t="s">
        <v>224</v>
      </c>
      <c r="DJ41" s="60" t="s">
        <v>224</v>
      </c>
      <c r="DK41" s="60" t="s">
        <v>224</v>
      </c>
      <c r="DL41" s="60" t="s">
        <v>224</v>
      </c>
      <c r="DM41" s="60" t="s">
        <v>236</v>
      </c>
      <c r="DN41" s="60" t="s">
        <v>237</v>
      </c>
      <c r="DO41" s="60" t="s">
        <v>238</v>
      </c>
      <c r="DP41" s="60" t="s">
        <v>239</v>
      </c>
      <c r="DQ41" s="60" t="s">
        <v>224</v>
      </c>
      <c r="DR41" s="60" t="s">
        <v>224</v>
      </c>
      <c r="DS41" s="60" t="s">
        <v>283</v>
      </c>
      <c r="DT41" s="60" t="s">
        <v>224</v>
      </c>
      <c r="DU41" s="60" t="s">
        <v>224</v>
      </c>
    </row>
    <row r="42" spans="1:125" x14ac:dyDescent="0.25">
      <c r="A42" s="2" t="s">
        <v>208</v>
      </c>
      <c r="B42" s="2" t="s">
        <v>570</v>
      </c>
      <c r="C42" s="2" t="s">
        <v>210</v>
      </c>
      <c r="D42" s="2" t="s">
        <v>211</v>
      </c>
      <c r="E42" s="2" t="s">
        <v>212</v>
      </c>
      <c r="F42" s="2" t="s">
        <v>273</v>
      </c>
      <c r="G42" s="2" t="s">
        <v>571</v>
      </c>
      <c r="H42" s="2" t="s">
        <v>572</v>
      </c>
      <c r="I42" s="289" t="s">
        <v>254</v>
      </c>
      <c r="J42" s="4" t="s">
        <v>573</v>
      </c>
      <c r="K42" s="252">
        <v>0.4375</v>
      </c>
      <c r="L42" s="246" t="s">
        <v>224</v>
      </c>
      <c r="M42" s="2" t="s">
        <v>218</v>
      </c>
      <c r="N42" s="172" t="s">
        <v>574</v>
      </c>
      <c r="O42" s="295" t="s">
        <v>865</v>
      </c>
      <c r="P42" s="357"/>
      <c r="Q42" s="294">
        <v>65.170940000000002</v>
      </c>
      <c r="R42" s="357"/>
      <c r="S42" s="267"/>
      <c r="T42" s="270">
        <v>84.044150000000002</v>
      </c>
      <c r="V42" s="310"/>
      <c r="W42" s="312">
        <v>84.044150000000002</v>
      </c>
      <c r="X42" s="174">
        <v>41</v>
      </c>
      <c r="Y42" s="91" t="s">
        <v>224</v>
      </c>
      <c r="Z42" s="174">
        <v>99</v>
      </c>
      <c r="AA42" s="96">
        <f>X42*(Z42/100)</f>
        <v>40.589999999999996</v>
      </c>
      <c r="AB42" s="96">
        <f>X42-AA42</f>
        <v>0.41000000000000369</v>
      </c>
      <c r="AC42" s="91" t="s">
        <v>224</v>
      </c>
      <c r="AD42" s="91" t="s">
        <v>224</v>
      </c>
      <c r="AE42" s="174">
        <v>9.43</v>
      </c>
      <c r="AF42" s="174">
        <v>6.51</v>
      </c>
      <c r="AG42" s="174"/>
      <c r="AH42" s="4">
        <f>AE42+AF42</f>
        <v>15.94</v>
      </c>
      <c r="AI42" s="169">
        <v>7.5999999999999998E-2</v>
      </c>
      <c r="AJ42" s="83" t="s">
        <v>576</v>
      </c>
      <c r="AK42" s="174">
        <v>7.0000000000000007E-2</v>
      </c>
      <c r="AM42" s="4">
        <f>AI42+AK42</f>
        <v>0.14600000000000002</v>
      </c>
      <c r="AN42" s="174">
        <v>0.34</v>
      </c>
      <c r="AO42" s="2" t="str">
        <f>IF(AN42&lt;0.12,"&lt;","")</f>
        <v/>
      </c>
      <c r="AP42" s="6"/>
      <c r="AS42" s="96"/>
      <c r="BH42" s="4"/>
    </row>
    <row r="43" spans="1:125" x14ac:dyDescent="0.25">
      <c r="A43" s="60" t="s">
        <v>284</v>
      </c>
      <c r="B43" s="60" t="s">
        <v>584</v>
      </c>
      <c r="C43" s="60" t="s">
        <v>210</v>
      </c>
      <c r="D43" s="60" t="s">
        <v>286</v>
      </c>
      <c r="E43" s="60" t="s">
        <v>287</v>
      </c>
      <c r="F43" s="60" t="s">
        <v>273</v>
      </c>
      <c r="G43" s="60" t="s">
        <v>571</v>
      </c>
      <c r="H43" s="60" t="s">
        <v>572</v>
      </c>
      <c r="I43" s="290" t="s">
        <v>254</v>
      </c>
      <c r="J43" s="74" t="s">
        <v>585</v>
      </c>
      <c r="K43" s="253">
        <v>0.4381944444444445</v>
      </c>
      <c r="L43" s="247">
        <f>AVERAGE(K42:K43)</f>
        <v>0.43784722222222228</v>
      </c>
      <c r="M43" s="60" t="s">
        <v>218</v>
      </c>
      <c r="N43" s="180" t="s">
        <v>586</v>
      </c>
      <c r="O43" s="296" t="s">
        <v>865</v>
      </c>
      <c r="P43" s="357"/>
      <c r="Q43" s="293">
        <v>65.610864666666671</v>
      </c>
      <c r="R43" s="357"/>
      <c r="S43" s="268"/>
      <c r="T43" s="271">
        <v>84.044150000000002</v>
      </c>
      <c r="V43" s="310"/>
      <c r="W43" s="293">
        <v>84.044150000000002</v>
      </c>
      <c r="X43" s="183">
        <v>48</v>
      </c>
      <c r="Y43" s="182">
        <f>AVERAGE(X42:X43)</f>
        <v>44.5</v>
      </c>
      <c r="Z43" s="183">
        <v>98</v>
      </c>
      <c r="AA43" s="69">
        <f t="shared" ref="AA43:AA90" si="56">X43*(Z43/100)</f>
        <v>47.04</v>
      </c>
      <c r="AB43" s="81">
        <f t="shared" ref="AB43:AB90" si="57">X43-AA43</f>
        <v>0.96000000000000085</v>
      </c>
      <c r="AC43" s="184">
        <f>AVERAGE(AA42:AA43)</f>
        <v>43.814999999999998</v>
      </c>
      <c r="AD43" s="184">
        <f>AVERAGE(AB42:AB43)</f>
        <v>0.68500000000000227</v>
      </c>
      <c r="AE43" s="183">
        <v>9.82</v>
      </c>
      <c r="AF43" s="183">
        <v>5.87</v>
      </c>
      <c r="AG43" s="185"/>
      <c r="AH43" s="120">
        <f t="shared" ref="AH43:AH90" si="58">AE43+AF43</f>
        <v>15.690000000000001</v>
      </c>
      <c r="AI43" s="186">
        <v>7.4999999999999997E-2</v>
      </c>
      <c r="AJ43" s="83" t="s">
        <v>257</v>
      </c>
      <c r="AK43" s="183">
        <v>0.08</v>
      </c>
      <c r="AM43" s="120">
        <f t="shared" ref="AM43:AM90" si="59">AI43+AK43</f>
        <v>0.155</v>
      </c>
      <c r="AN43" s="183">
        <v>0.28999999999999998</v>
      </c>
      <c r="AO43" s="2" t="str">
        <f t="shared" ref="AO43:AO77" si="60">IF(AN43&lt;0.12,"&lt;","")</f>
        <v/>
      </c>
      <c r="AP43" s="6"/>
      <c r="BH43" s="4"/>
    </row>
    <row r="44" spans="1:125" x14ac:dyDescent="0.25">
      <c r="A44" s="2" t="s">
        <v>208</v>
      </c>
      <c r="B44" s="2" t="s">
        <v>591</v>
      </c>
      <c r="C44" s="2" t="s">
        <v>210</v>
      </c>
      <c r="D44" s="2" t="s">
        <v>211</v>
      </c>
      <c r="E44" s="2" t="s">
        <v>212</v>
      </c>
      <c r="F44" s="2" t="s">
        <v>213</v>
      </c>
      <c r="G44" s="2" t="s">
        <v>571</v>
      </c>
      <c r="H44" s="2" t="s">
        <v>572</v>
      </c>
      <c r="I44" s="289" t="s">
        <v>338</v>
      </c>
      <c r="J44" s="4" t="s">
        <v>592</v>
      </c>
      <c r="K44" s="254">
        <v>0.67361111111111116</v>
      </c>
      <c r="L44" s="246" t="s">
        <v>224</v>
      </c>
      <c r="M44" s="2" t="s">
        <v>218</v>
      </c>
      <c r="N44" s="190" t="s">
        <v>593</v>
      </c>
      <c r="O44" s="297" t="s">
        <v>865</v>
      </c>
      <c r="P44" s="357"/>
      <c r="Q44" s="294">
        <v>112.56064333333333</v>
      </c>
      <c r="R44" s="357"/>
      <c r="S44" s="267"/>
      <c r="T44" s="272">
        <v>167.76509999999999</v>
      </c>
      <c r="V44" s="310"/>
      <c r="W44" s="294">
        <v>167.76509999999999</v>
      </c>
      <c r="X44" s="174">
        <v>108</v>
      </c>
      <c r="Y44" s="91" t="s">
        <v>224</v>
      </c>
      <c r="Z44" s="174">
        <v>100</v>
      </c>
      <c r="AA44" s="93">
        <f t="shared" si="56"/>
        <v>108</v>
      </c>
      <c r="AB44" s="93">
        <f t="shared" si="57"/>
        <v>0</v>
      </c>
      <c r="AC44" s="91" t="s">
        <v>224</v>
      </c>
      <c r="AD44" s="91" t="s">
        <v>224</v>
      </c>
      <c r="AE44" s="174">
        <v>22.4</v>
      </c>
      <c r="AF44" s="174">
        <v>8.24</v>
      </c>
      <c r="AG44" s="174"/>
      <c r="AH44" s="129">
        <f t="shared" si="58"/>
        <v>30.64</v>
      </c>
      <c r="AI44" s="192">
        <v>0.104</v>
      </c>
      <c r="AK44" s="129">
        <v>0.1</v>
      </c>
      <c r="AM44" s="129">
        <f t="shared" si="59"/>
        <v>0.20400000000000001</v>
      </c>
      <c r="AN44" s="174">
        <v>0.56000000000000005</v>
      </c>
      <c r="AO44" s="2" t="str">
        <f t="shared" si="60"/>
        <v/>
      </c>
      <c r="AP44" s="6"/>
      <c r="BH44" s="4"/>
    </row>
    <row r="45" spans="1:125" x14ac:dyDescent="0.25">
      <c r="A45" s="60" t="s">
        <v>208</v>
      </c>
      <c r="B45" s="60" t="s">
        <v>597</v>
      </c>
      <c r="C45" s="60" t="s">
        <v>210</v>
      </c>
      <c r="D45" s="60" t="s">
        <v>211</v>
      </c>
      <c r="E45" s="60" t="s">
        <v>212</v>
      </c>
      <c r="F45" s="60" t="s">
        <v>213</v>
      </c>
      <c r="G45" s="60" t="s">
        <v>598</v>
      </c>
      <c r="H45" s="60" t="s">
        <v>599</v>
      </c>
      <c r="I45" s="290" t="s">
        <v>338</v>
      </c>
      <c r="J45" s="74" t="s">
        <v>600</v>
      </c>
      <c r="K45" s="253">
        <v>0.70833333333333337</v>
      </c>
      <c r="L45" s="247">
        <f>AVERAGE(K44:K45)</f>
        <v>0.69097222222222232</v>
      </c>
      <c r="M45" s="60" t="s">
        <v>218</v>
      </c>
      <c r="N45" s="193" t="s">
        <v>601</v>
      </c>
      <c r="O45" s="298" t="s">
        <v>866</v>
      </c>
      <c r="P45" s="357"/>
      <c r="Q45" s="293">
        <v>133.7867</v>
      </c>
      <c r="R45" s="357"/>
      <c r="S45" s="268"/>
      <c r="T45" s="271">
        <v>167.76509999999999</v>
      </c>
      <c r="V45" s="310"/>
      <c r="W45" s="293">
        <v>167.76509999999999</v>
      </c>
      <c r="X45" s="183">
        <v>107</v>
      </c>
      <c r="Y45" s="182">
        <f>AVERAGE(X44:X45)</f>
        <v>107.5</v>
      </c>
      <c r="Z45" s="183">
        <v>100</v>
      </c>
      <c r="AA45" s="69">
        <f t="shared" si="56"/>
        <v>107</v>
      </c>
      <c r="AB45" s="69">
        <f t="shared" si="57"/>
        <v>0</v>
      </c>
      <c r="AC45" s="182">
        <f>AVERAGE(AA44:AA45)</f>
        <v>107.5</v>
      </c>
      <c r="AD45" s="182">
        <f>AVERAGE(AB44:AB45)</f>
        <v>0</v>
      </c>
      <c r="AE45" s="183">
        <v>25.1</v>
      </c>
      <c r="AF45" s="183">
        <v>7.64</v>
      </c>
      <c r="AG45" s="183"/>
      <c r="AH45" s="120">
        <f t="shared" si="58"/>
        <v>32.74</v>
      </c>
      <c r="AI45" s="74">
        <v>0.111</v>
      </c>
      <c r="AJ45" s="74" t="s">
        <v>307</v>
      </c>
      <c r="AK45" s="183">
        <v>0.11</v>
      </c>
      <c r="AM45" s="120">
        <f t="shared" si="59"/>
        <v>0.221</v>
      </c>
      <c r="AN45" s="183">
        <v>0.51</v>
      </c>
      <c r="AO45" s="2" t="str">
        <f t="shared" si="60"/>
        <v/>
      </c>
      <c r="AP45" s="6"/>
      <c r="BH45" s="4"/>
    </row>
    <row r="46" spans="1:125" x14ac:dyDescent="0.25">
      <c r="A46" s="2" t="s">
        <v>208</v>
      </c>
      <c r="B46" s="2" t="s">
        <v>606</v>
      </c>
      <c r="C46" s="2" t="s">
        <v>210</v>
      </c>
      <c r="D46" s="2" t="s">
        <v>211</v>
      </c>
      <c r="E46" s="2" t="s">
        <v>212</v>
      </c>
      <c r="F46" s="2" t="s">
        <v>213</v>
      </c>
      <c r="G46" s="2" t="s">
        <v>598</v>
      </c>
      <c r="H46" s="2" t="s">
        <v>599</v>
      </c>
      <c r="I46" s="289" t="s">
        <v>351</v>
      </c>
      <c r="J46" s="4" t="s">
        <v>607</v>
      </c>
      <c r="K46" s="254">
        <v>0.51388888888888895</v>
      </c>
      <c r="L46" s="246" t="s">
        <v>224</v>
      </c>
      <c r="M46" s="2" t="s">
        <v>218</v>
      </c>
      <c r="N46" s="190" t="s">
        <v>608</v>
      </c>
      <c r="O46" s="299" t="s">
        <v>866</v>
      </c>
      <c r="P46" s="357"/>
      <c r="Q46" s="294">
        <v>3557.0663333333337</v>
      </c>
      <c r="R46" s="357"/>
      <c r="S46" s="267"/>
      <c r="T46" s="272">
        <v>3647.6370000000002</v>
      </c>
      <c r="V46" s="310"/>
      <c r="W46" s="294">
        <v>3647.6370000000002</v>
      </c>
      <c r="X46" s="174">
        <v>148</v>
      </c>
      <c r="Y46" s="91" t="s">
        <v>224</v>
      </c>
      <c r="Z46" s="174">
        <v>100</v>
      </c>
      <c r="AA46" s="93">
        <f t="shared" si="56"/>
        <v>148</v>
      </c>
      <c r="AB46" s="93">
        <f t="shared" si="57"/>
        <v>0</v>
      </c>
      <c r="AC46" s="91" t="s">
        <v>224</v>
      </c>
      <c r="AD46" s="91" t="s">
        <v>224</v>
      </c>
      <c r="AE46" s="174">
        <v>33.9</v>
      </c>
      <c r="AF46" s="174">
        <v>7.21</v>
      </c>
      <c r="AG46" s="174"/>
      <c r="AH46" s="129">
        <f t="shared" si="58"/>
        <v>41.11</v>
      </c>
      <c r="AI46" s="174">
        <v>0.19800000000000001</v>
      </c>
      <c r="AK46" s="174">
        <v>0.13</v>
      </c>
      <c r="AM46" s="129">
        <f t="shared" si="59"/>
        <v>0.32800000000000001</v>
      </c>
      <c r="AN46" s="174">
        <v>1.39</v>
      </c>
      <c r="AO46" s="2" t="str">
        <f t="shared" si="60"/>
        <v/>
      </c>
      <c r="AP46" s="6"/>
      <c r="BH46" s="4"/>
    </row>
    <row r="47" spans="1:125" x14ac:dyDescent="0.25">
      <c r="A47" s="60" t="s">
        <v>208</v>
      </c>
      <c r="B47" s="60" t="s">
        <v>615</v>
      </c>
      <c r="C47" s="60" t="s">
        <v>210</v>
      </c>
      <c r="D47" s="60" t="s">
        <v>211</v>
      </c>
      <c r="E47" s="60" t="s">
        <v>212</v>
      </c>
      <c r="F47" s="60" t="s">
        <v>213</v>
      </c>
      <c r="G47" s="60" t="s">
        <v>571</v>
      </c>
      <c r="H47" s="60" t="s">
        <v>572</v>
      </c>
      <c r="I47" s="290" t="s">
        <v>351</v>
      </c>
      <c r="J47" s="74" t="s">
        <v>486</v>
      </c>
      <c r="K47" s="253">
        <v>0.59027777777777779</v>
      </c>
      <c r="L47" s="247">
        <f>AVERAGE(K46:K47)</f>
        <v>0.55208333333333337</v>
      </c>
      <c r="M47" s="60" t="s">
        <v>218</v>
      </c>
      <c r="N47" s="193" t="s">
        <v>616</v>
      </c>
      <c r="O47" s="300" t="s">
        <v>865</v>
      </c>
      <c r="P47" s="357"/>
      <c r="Q47" s="293">
        <v>3846.6860000000001</v>
      </c>
      <c r="R47" s="357"/>
      <c r="S47" s="268"/>
      <c r="T47" s="271">
        <v>3647.6370000000002</v>
      </c>
      <c r="V47" s="310"/>
      <c r="W47" s="293">
        <v>3647.6370000000002</v>
      </c>
      <c r="X47" s="183">
        <v>378</v>
      </c>
      <c r="Y47" s="199">
        <f>AVERAGE(X46:X47)</f>
        <v>263</v>
      </c>
      <c r="Z47" s="183">
        <v>100</v>
      </c>
      <c r="AA47" s="69">
        <f t="shared" si="56"/>
        <v>378</v>
      </c>
      <c r="AB47" s="69">
        <f t="shared" si="57"/>
        <v>0</v>
      </c>
      <c r="AC47" s="182">
        <f>AVERAGE(AA46:AA47)</f>
        <v>263</v>
      </c>
      <c r="AD47" s="182">
        <f>AVERAGE(AB46:AB47)</f>
        <v>0</v>
      </c>
      <c r="AE47" s="183">
        <v>88.2</v>
      </c>
      <c r="AF47" s="183">
        <v>10.199999999999999</v>
      </c>
      <c r="AG47" s="183"/>
      <c r="AH47" s="120">
        <f t="shared" si="58"/>
        <v>98.4</v>
      </c>
      <c r="AI47" s="183">
        <v>0.27800000000000002</v>
      </c>
      <c r="AJ47" s="74"/>
      <c r="AK47" s="183">
        <v>0.08</v>
      </c>
      <c r="AM47" s="120">
        <f t="shared" si="59"/>
        <v>0.35800000000000004</v>
      </c>
      <c r="AN47" s="120">
        <v>1.6</v>
      </c>
      <c r="AO47" s="2" t="str">
        <f t="shared" si="60"/>
        <v/>
      </c>
      <c r="AP47" s="6"/>
      <c r="BH47" s="4"/>
    </row>
    <row r="48" spans="1:125" x14ac:dyDescent="0.25">
      <c r="A48" s="2" t="s">
        <v>208</v>
      </c>
      <c r="B48" s="2" t="s">
        <v>620</v>
      </c>
      <c r="C48" s="2" t="s">
        <v>210</v>
      </c>
      <c r="D48" s="2" t="s">
        <v>211</v>
      </c>
      <c r="E48" s="2" t="s">
        <v>212</v>
      </c>
      <c r="F48" s="2" t="s">
        <v>213</v>
      </c>
      <c r="G48" s="2" t="s">
        <v>598</v>
      </c>
      <c r="H48" s="2" t="s">
        <v>599</v>
      </c>
      <c r="I48" s="289" t="s">
        <v>359</v>
      </c>
      <c r="J48" s="4" t="s">
        <v>621</v>
      </c>
      <c r="K48" s="254">
        <v>0.47916666666666669</v>
      </c>
      <c r="L48" s="246" t="s">
        <v>224</v>
      </c>
      <c r="M48" s="2" t="s">
        <v>361</v>
      </c>
      <c r="N48" s="190" t="s">
        <v>622</v>
      </c>
      <c r="O48" s="299" t="s">
        <v>866</v>
      </c>
      <c r="P48" s="357"/>
      <c r="Q48" s="294">
        <v>2940.6689999999999</v>
      </c>
      <c r="R48" s="357"/>
      <c r="S48" s="267"/>
      <c r="T48" s="272">
        <v>3316.5079999999998</v>
      </c>
      <c r="V48" s="310"/>
      <c r="W48" s="294">
        <v>3316.5079999999998</v>
      </c>
      <c r="X48" s="174">
        <v>189</v>
      </c>
      <c r="Y48" s="91" t="s">
        <v>224</v>
      </c>
      <c r="Z48" s="174">
        <v>100</v>
      </c>
      <c r="AA48" s="93">
        <f t="shared" si="56"/>
        <v>189</v>
      </c>
      <c r="AB48" s="93">
        <f t="shared" si="57"/>
        <v>0</v>
      </c>
      <c r="AC48" s="91" t="s">
        <v>224</v>
      </c>
      <c r="AD48" s="91" t="s">
        <v>224</v>
      </c>
      <c r="AE48" s="174">
        <v>43.8</v>
      </c>
      <c r="AF48" s="174">
        <v>8.77</v>
      </c>
      <c r="AG48" s="174"/>
      <c r="AH48" s="129">
        <f t="shared" si="58"/>
        <v>52.569999999999993</v>
      </c>
      <c r="AI48" s="174">
        <v>0.22600000000000001</v>
      </c>
      <c r="AK48" s="174">
        <v>0.11</v>
      </c>
      <c r="AM48" s="129">
        <f t="shared" si="59"/>
        <v>0.33600000000000002</v>
      </c>
      <c r="AN48" s="174">
        <v>1.25</v>
      </c>
      <c r="AO48" s="2" t="str">
        <f t="shared" si="60"/>
        <v/>
      </c>
      <c r="AP48" s="6"/>
      <c r="BH48" s="4"/>
    </row>
    <row r="49" spans="1:60" x14ac:dyDescent="0.25">
      <c r="A49" s="60" t="s">
        <v>208</v>
      </c>
      <c r="B49" s="60" t="s">
        <v>628</v>
      </c>
      <c r="C49" s="60" t="s">
        <v>210</v>
      </c>
      <c r="D49" s="60" t="s">
        <v>211</v>
      </c>
      <c r="E49" s="60" t="s">
        <v>212</v>
      </c>
      <c r="F49" s="60" t="s">
        <v>213</v>
      </c>
      <c r="G49" s="60" t="s">
        <v>571</v>
      </c>
      <c r="H49" s="60" t="s">
        <v>572</v>
      </c>
      <c r="I49" s="290" t="s">
        <v>359</v>
      </c>
      <c r="J49" s="74" t="s">
        <v>296</v>
      </c>
      <c r="K49" s="253">
        <v>0.52777777777777779</v>
      </c>
      <c r="L49" s="247">
        <f>AVERAGE(K48:K49)</f>
        <v>0.50347222222222221</v>
      </c>
      <c r="M49" s="60" t="s">
        <v>361</v>
      </c>
      <c r="N49" s="193" t="s">
        <v>629</v>
      </c>
      <c r="O49" s="300" t="s">
        <v>865</v>
      </c>
      <c r="P49" s="357"/>
      <c r="Q49" s="293">
        <v>3182.2026666666666</v>
      </c>
      <c r="R49" s="357"/>
      <c r="S49" s="268"/>
      <c r="T49" s="271">
        <v>3316.5079999999998</v>
      </c>
      <c r="V49" s="310"/>
      <c r="W49" s="293">
        <v>3316.5079999999998</v>
      </c>
      <c r="X49" s="183">
        <v>300</v>
      </c>
      <c r="Y49" s="182">
        <f>AVERAGE(X48:X49)</f>
        <v>244.5</v>
      </c>
      <c r="Z49" s="183">
        <v>100</v>
      </c>
      <c r="AA49" s="69">
        <f t="shared" si="56"/>
        <v>300</v>
      </c>
      <c r="AB49" s="69">
        <f t="shared" si="57"/>
        <v>0</v>
      </c>
      <c r="AC49" s="182">
        <f>AVERAGE(AA48:AA49)</f>
        <v>244.5</v>
      </c>
      <c r="AD49" s="182">
        <f>AVERAGE(AB48:AB49)</f>
        <v>0</v>
      </c>
      <c r="AE49" s="183">
        <v>62.6</v>
      </c>
      <c r="AF49" s="183">
        <v>9.0500000000000007</v>
      </c>
      <c r="AG49" s="183"/>
      <c r="AH49" s="120">
        <f t="shared" si="58"/>
        <v>71.650000000000006</v>
      </c>
      <c r="AI49" s="74">
        <v>0.215</v>
      </c>
      <c r="AJ49" s="74" t="s">
        <v>307</v>
      </c>
      <c r="AK49" s="183">
        <v>0.08</v>
      </c>
      <c r="AM49" s="120">
        <f t="shared" si="59"/>
        <v>0.29499999999999998</v>
      </c>
      <c r="AN49" s="183">
        <v>1.71</v>
      </c>
      <c r="AO49" s="2" t="str">
        <f>IF(AN49&lt;0.12,"&lt;","")</f>
        <v/>
      </c>
      <c r="AP49" s="6"/>
      <c r="BH49" s="4"/>
    </row>
    <row r="50" spans="1:60" x14ac:dyDescent="0.25">
      <c r="A50" s="2" t="s">
        <v>208</v>
      </c>
      <c r="B50" s="2" t="s">
        <v>631</v>
      </c>
      <c r="C50" s="2" t="s">
        <v>210</v>
      </c>
      <c r="D50" s="2" t="s">
        <v>211</v>
      </c>
      <c r="E50" s="2" t="s">
        <v>212</v>
      </c>
      <c r="F50" s="2" t="s">
        <v>213</v>
      </c>
      <c r="G50" s="2" t="s">
        <v>598</v>
      </c>
      <c r="H50" s="2" t="s">
        <v>599</v>
      </c>
      <c r="I50" s="289" t="s">
        <v>376</v>
      </c>
      <c r="J50" s="4" t="s">
        <v>632</v>
      </c>
      <c r="K50" s="255">
        <v>0.50694444444444442</v>
      </c>
      <c r="L50" s="246" t="s">
        <v>224</v>
      </c>
      <c r="M50" s="2" t="s">
        <v>361</v>
      </c>
      <c r="N50" s="201" t="s">
        <v>633</v>
      </c>
      <c r="O50" s="299" t="s">
        <v>866</v>
      </c>
      <c r="P50" s="357"/>
      <c r="Q50" s="294">
        <v>2655.194</v>
      </c>
      <c r="R50" s="357"/>
      <c r="S50" s="267"/>
      <c r="T50" s="272">
        <v>2819.5630000000001</v>
      </c>
      <c r="V50" s="310"/>
      <c r="W50" s="294">
        <v>2819.5630000000001</v>
      </c>
      <c r="X50" s="174">
        <v>262</v>
      </c>
      <c r="Y50" s="91" t="s">
        <v>224</v>
      </c>
      <c r="Z50" s="174">
        <v>100</v>
      </c>
      <c r="AA50" s="93">
        <f t="shared" si="56"/>
        <v>262</v>
      </c>
      <c r="AB50" s="93">
        <f t="shared" si="57"/>
        <v>0</v>
      </c>
      <c r="AC50" s="91" t="s">
        <v>224</v>
      </c>
      <c r="AD50" s="91" t="s">
        <v>224</v>
      </c>
      <c r="AE50" s="174">
        <v>63.4</v>
      </c>
      <c r="AF50" s="174">
        <v>9.0399999999999991</v>
      </c>
      <c r="AG50" s="174"/>
      <c r="AH50" s="129">
        <f t="shared" si="58"/>
        <v>72.44</v>
      </c>
      <c r="AI50" s="202">
        <v>0.30299999999999999</v>
      </c>
      <c r="AK50" s="174">
        <v>0.13</v>
      </c>
      <c r="AM50" s="129">
        <f t="shared" si="59"/>
        <v>0.433</v>
      </c>
      <c r="AN50" s="174">
        <v>1.68</v>
      </c>
      <c r="AO50" s="2" t="str">
        <f t="shared" si="60"/>
        <v/>
      </c>
      <c r="AP50" s="6"/>
      <c r="BH50" s="4"/>
    </row>
    <row r="51" spans="1:60" x14ac:dyDescent="0.25">
      <c r="A51" s="60" t="s">
        <v>208</v>
      </c>
      <c r="B51" s="60" t="s">
        <v>637</v>
      </c>
      <c r="C51" s="60" t="s">
        <v>210</v>
      </c>
      <c r="D51" s="60" t="s">
        <v>211</v>
      </c>
      <c r="E51" s="60" t="s">
        <v>212</v>
      </c>
      <c r="F51" s="60" t="s">
        <v>213</v>
      </c>
      <c r="G51" s="60" t="s">
        <v>571</v>
      </c>
      <c r="H51" s="60" t="s">
        <v>572</v>
      </c>
      <c r="I51" s="290" t="s">
        <v>376</v>
      </c>
      <c r="J51" s="74" t="s">
        <v>407</v>
      </c>
      <c r="K51" s="256">
        <v>0.54166666666666663</v>
      </c>
      <c r="L51" s="247">
        <f>AVERAGE(K50:K51)</f>
        <v>0.52430555555555558</v>
      </c>
      <c r="M51" s="60" t="s">
        <v>361</v>
      </c>
      <c r="N51" s="204" t="s">
        <v>638</v>
      </c>
      <c r="O51" s="300" t="s">
        <v>865</v>
      </c>
      <c r="P51" s="357"/>
      <c r="Q51" s="293">
        <v>2600</v>
      </c>
      <c r="R51" s="357"/>
      <c r="S51" s="268"/>
      <c r="T51" s="271">
        <v>2819.5630000000001</v>
      </c>
      <c r="V51" s="310"/>
      <c r="W51" s="293">
        <v>2819.5630000000001</v>
      </c>
      <c r="X51" s="183">
        <v>342</v>
      </c>
      <c r="Y51" s="199">
        <f>AVERAGE(X50:X51)</f>
        <v>302</v>
      </c>
      <c r="Z51" s="183">
        <v>100</v>
      </c>
      <c r="AA51" s="69">
        <f t="shared" si="56"/>
        <v>342</v>
      </c>
      <c r="AB51" s="69">
        <f t="shared" si="57"/>
        <v>0</v>
      </c>
      <c r="AC51" s="182">
        <f>AVERAGE(AA50:AA51)</f>
        <v>302</v>
      </c>
      <c r="AD51" s="182">
        <f>AVERAGE(AB50:AB51)</f>
        <v>0</v>
      </c>
      <c r="AE51" s="183">
        <v>68.8</v>
      </c>
      <c r="AF51" s="183">
        <v>6.14</v>
      </c>
      <c r="AG51" s="183"/>
      <c r="AH51" s="120">
        <f t="shared" si="58"/>
        <v>74.94</v>
      </c>
      <c r="AI51" s="183">
        <v>0.33800000000000002</v>
      </c>
      <c r="AJ51" s="74"/>
      <c r="AK51" s="183">
        <v>0.06</v>
      </c>
      <c r="AM51" s="120">
        <f t="shared" si="59"/>
        <v>0.39800000000000002</v>
      </c>
      <c r="AN51" s="183">
        <v>1.43</v>
      </c>
      <c r="AO51" s="2" t="str">
        <f t="shared" si="60"/>
        <v/>
      </c>
      <c r="AP51" s="6"/>
      <c r="BH51" s="4"/>
    </row>
    <row r="52" spans="1:60" x14ac:dyDescent="0.25">
      <c r="A52" s="2" t="s">
        <v>208</v>
      </c>
      <c r="B52" s="2" t="s">
        <v>642</v>
      </c>
      <c r="C52" s="2" t="s">
        <v>210</v>
      </c>
      <c r="D52" s="2" t="s">
        <v>211</v>
      </c>
      <c r="E52" s="2" t="s">
        <v>212</v>
      </c>
      <c r="F52" s="2" t="s">
        <v>213</v>
      </c>
      <c r="G52" s="2" t="s">
        <v>598</v>
      </c>
      <c r="H52" s="2" t="s">
        <v>599</v>
      </c>
      <c r="I52" s="289" t="s">
        <v>384</v>
      </c>
      <c r="J52" s="4" t="s">
        <v>643</v>
      </c>
      <c r="K52" s="255">
        <v>0.4861111111111111</v>
      </c>
      <c r="L52" s="246" t="s">
        <v>224</v>
      </c>
      <c r="M52" s="2" t="s">
        <v>361</v>
      </c>
      <c r="N52" s="201" t="s">
        <v>644</v>
      </c>
      <c r="O52" s="299" t="s">
        <v>866</v>
      </c>
      <c r="P52" s="357"/>
      <c r="Q52" s="294">
        <v>2119.5253333333335</v>
      </c>
      <c r="R52" s="357"/>
      <c r="S52" s="267"/>
      <c r="T52" s="272">
        <v>2107.4760000000001</v>
      </c>
      <c r="V52" s="310"/>
      <c r="W52" s="294">
        <v>2107.4760000000001</v>
      </c>
      <c r="X52" s="174">
        <v>141</v>
      </c>
      <c r="Y52" s="91" t="s">
        <v>224</v>
      </c>
      <c r="Z52" s="174">
        <v>100</v>
      </c>
      <c r="AA52" s="93">
        <f t="shared" si="56"/>
        <v>141</v>
      </c>
      <c r="AB52" s="93">
        <f t="shared" si="57"/>
        <v>0</v>
      </c>
      <c r="AC52" s="91" t="s">
        <v>224</v>
      </c>
      <c r="AD52" s="91" t="s">
        <v>224</v>
      </c>
      <c r="AE52" s="174">
        <v>36.1</v>
      </c>
      <c r="AF52" s="129">
        <v>8.1999999999999993</v>
      </c>
      <c r="AG52" s="4" t="s">
        <v>220</v>
      </c>
      <c r="AH52" s="129">
        <f t="shared" si="58"/>
        <v>44.3</v>
      </c>
      <c r="AI52" s="4">
        <v>0.14499999999999999</v>
      </c>
      <c r="AJ52" s="4" t="s">
        <v>307</v>
      </c>
      <c r="AK52" s="174">
        <v>0.15</v>
      </c>
      <c r="AM52" s="129">
        <f t="shared" si="59"/>
        <v>0.29499999999999998</v>
      </c>
      <c r="AN52" s="129">
        <v>0.8</v>
      </c>
      <c r="AO52" s="2" t="str">
        <f t="shared" si="60"/>
        <v/>
      </c>
      <c r="AP52" s="6"/>
      <c r="BH52" s="4"/>
    </row>
    <row r="53" spans="1:60" x14ac:dyDescent="0.25">
      <c r="A53" s="60" t="s">
        <v>208</v>
      </c>
      <c r="B53" s="60" t="s">
        <v>649</v>
      </c>
      <c r="C53" s="60" t="s">
        <v>210</v>
      </c>
      <c r="D53" s="60" t="s">
        <v>211</v>
      </c>
      <c r="E53" s="60" t="s">
        <v>212</v>
      </c>
      <c r="F53" s="60" t="s">
        <v>213</v>
      </c>
      <c r="G53" s="60" t="s">
        <v>571</v>
      </c>
      <c r="H53" s="60" t="s">
        <v>572</v>
      </c>
      <c r="I53" s="290" t="s">
        <v>384</v>
      </c>
      <c r="J53" s="74" t="s">
        <v>296</v>
      </c>
      <c r="K53" s="256">
        <v>0.52777777777777779</v>
      </c>
      <c r="L53" s="247">
        <f>AVERAGE(K52:K53)</f>
        <v>0.50694444444444442</v>
      </c>
      <c r="M53" s="60" t="s">
        <v>361</v>
      </c>
      <c r="N53" s="204" t="s">
        <v>650</v>
      </c>
      <c r="O53" s="300" t="s">
        <v>865</v>
      </c>
      <c r="P53" s="357"/>
      <c r="Q53" s="293">
        <v>2096.8220000000001</v>
      </c>
      <c r="R53" s="357"/>
      <c r="S53" s="268"/>
      <c r="T53" s="271">
        <v>2107.4760000000001</v>
      </c>
      <c r="V53" s="310"/>
      <c r="W53" s="293">
        <v>2107.4760000000001</v>
      </c>
      <c r="X53" s="183">
        <v>212</v>
      </c>
      <c r="Y53" s="182">
        <f>AVERAGE(X52:X53)</f>
        <v>176.5</v>
      </c>
      <c r="Z53" s="183">
        <v>100</v>
      </c>
      <c r="AA53" s="69">
        <f t="shared" si="56"/>
        <v>212</v>
      </c>
      <c r="AB53" s="69">
        <f t="shared" si="57"/>
        <v>0</v>
      </c>
      <c r="AC53" s="182">
        <f>AVERAGE(AA52:AA53)</f>
        <v>176.5</v>
      </c>
      <c r="AD53" s="182">
        <f>AVERAGE(AB52:AB53)</f>
        <v>0</v>
      </c>
      <c r="AE53" s="183">
        <v>44.6</v>
      </c>
      <c r="AF53" s="183">
        <v>4.74</v>
      </c>
      <c r="AG53" s="183"/>
      <c r="AH53" s="120">
        <f t="shared" si="58"/>
        <v>49.34</v>
      </c>
      <c r="AI53" s="74">
        <v>0.13900000000000001</v>
      </c>
      <c r="AJ53" s="74" t="s">
        <v>307</v>
      </c>
      <c r="AK53" s="183">
        <v>0.06</v>
      </c>
      <c r="AM53" s="120">
        <f t="shared" si="59"/>
        <v>0.19900000000000001</v>
      </c>
      <c r="AN53" s="183">
        <v>0.98</v>
      </c>
      <c r="AO53" s="2" t="str">
        <f t="shared" si="60"/>
        <v/>
      </c>
      <c r="AP53" s="6"/>
      <c r="BH53" s="4"/>
    </row>
    <row r="54" spans="1:60" x14ac:dyDescent="0.25">
      <c r="A54" s="2" t="s">
        <v>208</v>
      </c>
      <c r="B54" s="2" t="s">
        <v>657</v>
      </c>
      <c r="C54" s="2" t="s">
        <v>210</v>
      </c>
      <c r="D54" s="2" t="s">
        <v>211</v>
      </c>
      <c r="E54" s="2" t="s">
        <v>212</v>
      </c>
      <c r="F54" s="2" t="s">
        <v>213</v>
      </c>
      <c r="G54" s="2" t="s">
        <v>598</v>
      </c>
      <c r="H54" s="2" t="s">
        <v>599</v>
      </c>
      <c r="I54" s="289" t="s">
        <v>396</v>
      </c>
      <c r="J54" s="4" t="s">
        <v>360</v>
      </c>
      <c r="K54" s="255">
        <v>0.54861111111111105</v>
      </c>
      <c r="L54" s="246" t="s">
        <v>224</v>
      </c>
      <c r="M54" s="2" t="s">
        <v>361</v>
      </c>
      <c r="N54" s="201" t="s">
        <v>658</v>
      </c>
      <c r="O54" s="299" t="s">
        <v>866</v>
      </c>
      <c r="P54" s="357"/>
      <c r="Q54" s="294">
        <v>2257.8096666666665</v>
      </c>
      <c r="R54" s="357"/>
      <c r="S54" s="267"/>
      <c r="T54" s="272">
        <v>2109.5839999999998</v>
      </c>
      <c r="V54" s="310"/>
      <c r="W54" s="294">
        <v>2109.5839999999998</v>
      </c>
      <c r="X54" s="174">
        <v>87</v>
      </c>
      <c r="Y54" s="91" t="s">
        <v>224</v>
      </c>
      <c r="Z54" s="174">
        <v>100</v>
      </c>
      <c r="AA54" s="93">
        <f t="shared" si="56"/>
        <v>87</v>
      </c>
      <c r="AB54" s="93">
        <f t="shared" si="57"/>
        <v>0</v>
      </c>
      <c r="AC54" s="91" t="s">
        <v>224</v>
      </c>
      <c r="AD54" s="91" t="s">
        <v>224</v>
      </c>
      <c r="AE54" s="174">
        <v>19.5</v>
      </c>
      <c r="AF54" s="174">
        <v>5.73</v>
      </c>
      <c r="AG54" s="174"/>
      <c r="AH54" s="129">
        <f t="shared" si="58"/>
        <v>25.23</v>
      </c>
      <c r="AI54" s="99">
        <v>0.12</v>
      </c>
      <c r="AK54" s="174">
        <v>0.09</v>
      </c>
      <c r="AM54" s="129">
        <f t="shared" si="59"/>
        <v>0.21</v>
      </c>
      <c r="AN54" s="174">
        <v>0.46</v>
      </c>
      <c r="AO54" s="2" t="str">
        <f t="shared" si="60"/>
        <v/>
      </c>
      <c r="AP54" s="6"/>
      <c r="BH54" s="4"/>
    </row>
    <row r="55" spans="1:60" x14ac:dyDescent="0.25">
      <c r="A55" s="60" t="s">
        <v>208</v>
      </c>
      <c r="B55" s="60" t="s">
        <v>664</v>
      </c>
      <c r="C55" s="60" t="s">
        <v>210</v>
      </c>
      <c r="D55" s="60" t="s">
        <v>211</v>
      </c>
      <c r="E55" s="60" t="s">
        <v>212</v>
      </c>
      <c r="F55" s="60" t="s">
        <v>213</v>
      </c>
      <c r="G55" s="60" t="s">
        <v>571</v>
      </c>
      <c r="H55" s="60" t="s">
        <v>572</v>
      </c>
      <c r="I55" s="290" t="s">
        <v>396</v>
      </c>
      <c r="J55" s="74" t="s">
        <v>305</v>
      </c>
      <c r="K55" s="256">
        <v>0.56944444444444442</v>
      </c>
      <c r="L55" s="247">
        <f>AVERAGE(K54:K55)</f>
        <v>0.55902777777777768</v>
      </c>
      <c r="M55" s="60" t="s">
        <v>361</v>
      </c>
      <c r="N55" s="204" t="s">
        <v>665</v>
      </c>
      <c r="O55" s="300" t="s">
        <v>865</v>
      </c>
      <c r="P55" s="357"/>
      <c r="Q55" s="293">
        <v>2281.3503333333333</v>
      </c>
      <c r="R55" s="357"/>
      <c r="S55" s="268"/>
      <c r="T55" s="271">
        <v>2109.5839999999998</v>
      </c>
      <c r="V55" s="310"/>
      <c r="W55" s="293">
        <v>2109.5839999999998</v>
      </c>
      <c r="X55" s="183">
        <v>142</v>
      </c>
      <c r="Y55" s="182">
        <f>AVERAGE(X54:X55)</f>
        <v>114.5</v>
      </c>
      <c r="Z55" s="183">
        <v>100</v>
      </c>
      <c r="AA55" s="69">
        <f t="shared" si="56"/>
        <v>142</v>
      </c>
      <c r="AB55" s="69">
        <f t="shared" si="57"/>
        <v>0</v>
      </c>
      <c r="AC55" s="182">
        <f>AVERAGE(AA54:AA55)</f>
        <v>114.5</v>
      </c>
      <c r="AD55" s="182">
        <f>AVERAGE(AB54:AB55)</f>
        <v>0</v>
      </c>
      <c r="AE55" s="183">
        <v>24.9</v>
      </c>
      <c r="AF55" s="183">
        <v>2.87</v>
      </c>
      <c r="AG55" s="183"/>
      <c r="AH55" s="120">
        <f t="shared" si="58"/>
        <v>27.77</v>
      </c>
      <c r="AI55" s="183">
        <v>0.20399999999999999</v>
      </c>
      <c r="AJ55" s="74"/>
      <c r="AK55" s="183">
        <v>0.04</v>
      </c>
      <c r="AM55" s="120">
        <f t="shared" si="59"/>
        <v>0.24399999999999999</v>
      </c>
      <c r="AN55" s="183">
        <v>0.51</v>
      </c>
      <c r="AO55" s="2" t="str">
        <f t="shared" si="60"/>
        <v/>
      </c>
      <c r="AP55" s="6"/>
      <c r="BH55" s="4"/>
    </row>
    <row r="56" spans="1:60" x14ac:dyDescent="0.25">
      <c r="A56" s="2" t="s">
        <v>208</v>
      </c>
      <c r="B56" s="2" t="s">
        <v>672</v>
      </c>
      <c r="C56" s="2" t="s">
        <v>210</v>
      </c>
      <c r="D56" s="2" t="s">
        <v>211</v>
      </c>
      <c r="E56" s="2" t="s">
        <v>212</v>
      </c>
      <c r="F56" s="2" t="s">
        <v>213</v>
      </c>
      <c r="G56" s="2" t="s">
        <v>598</v>
      </c>
      <c r="H56" s="2" t="s">
        <v>599</v>
      </c>
      <c r="I56" s="289" t="s">
        <v>673</v>
      </c>
      <c r="J56" s="4" t="s">
        <v>551</v>
      </c>
      <c r="K56" s="259">
        <v>0.60416666666666663</v>
      </c>
      <c r="L56" s="246" t="s">
        <v>224</v>
      </c>
      <c r="M56" s="2" t="s">
        <v>218</v>
      </c>
      <c r="N56" s="201" t="s">
        <v>674</v>
      </c>
      <c r="O56" s="299" t="s">
        <v>866</v>
      </c>
      <c r="P56" s="357"/>
      <c r="Q56" s="294">
        <v>183.93506342112801</v>
      </c>
      <c r="R56" s="357"/>
      <c r="S56" s="267"/>
      <c r="T56" s="272">
        <v>163.03358321780701</v>
      </c>
      <c r="V56" s="310"/>
      <c r="W56" s="294">
        <v>163.03358321780701</v>
      </c>
      <c r="X56" s="174">
        <v>42</v>
      </c>
      <c r="Y56" s="91" t="s">
        <v>224</v>
      </c>
      <c r="Z56" s="174">
        <v>98</v>
      </c>
      <c r="AA56" s="96">
        <f t="shared" si="56"/>
        <v>41.16</v>
      </c>
      <c r="AB56" s="96">
        <f t="shared" si="57"/>
        <v>0.84000000000000341</v>
      </c>
      <c r="AC56" s="91" t="s">
        <v>224</v>
      </c>
      <c r="AD56" s="91" t="s">
        <v>224</v>
      </c>
      <c r="AE56" s="208">
        <v>6.9731995637271389</v>
      </c>
      <c r="AF56" s="102">
        <v>3.0940294895520002</v>
      </c>
      <c r="AH56" s="129">
        <f t="shared" si="58"/>
        <v>10.067229053279139</v>
      </c>
      <c r="AI56" s="139">
        <v>0.11224101621072628</v>
      </c>
      <c r="AK56" s="348">
        <v>7.2437547497333082E-2</v>
      </c>
      <c r="AM56" s="129">
        <f t="shared" si="59"/>
        <v>0.18467856370805935</v>
      </c>
      <c r="AN56" s="139">
        <v>0.22611333133275563</v>
      </c>
      <c r="AO56" s="2" t="str">
        <f t="shared" si="60"/>
        <v/>
      </c>
      <c r="AP56" s="6"/>
      <c r="BH56" s="4"/>
    </row>
    <row r="57" spans="1:60" x14ac:dyDescent="0.25">
      <c r="A57" s="60" t="s">
        <v>208</v>
      </c>
      <c r="B57" s="60" t="s">
        <v>678</v>
      </c>
      <c r="C57" s="60" t="s">
        <v>210</v>
      </c>
      <c r="D57" s="60" t="s">
        <v>211</v>
      </c>
      <c r="E57" s="60" t="s">
        <v>212</v>
      </c>
      <c r="F57" s="60" t="s">
        <v>213</v>
      </c>
      <c r="G57" s="60" t="s">
        <v>571</v>
      </c>
      <c r="H57" s="60" t="s">
        <v>572</v>
      </c>
      <c r="I57" s="290" t="s">
        <v>673</v>
      </c>
      <c r="J57" s="74" t="s">
        <v>265</v>
      </c>
      <c r="K57" s="260">
        <v>0.625</v>
      </c>
      <c r="L57" s="247">
        <f>AVERAGE(K56:K57)</f>
        <v>0.61458333333333326</v>
      </c>
      <c r="M57" s="60" t="s">
        <v>218</v>
      </c>
      <c r="N57" s="204" t="s">
        <v>679</v>
      </c>
      <c r="O57" s="300" t="s">
        <v>865</v>
      </c>
      <c r="P57" s="357"/>
      <c r="Q57" s="293">
        <v>225.60168364024599</v>
      </c>
      <c r="R57" s="357"/>
      <c r="S57" s="268"/>
      <c r="T57" s="271">
        <v>163.03358321780701</v>
      </c>
      <c r="V57" s="310"/>
      <c r="W57" s="293">
        <v>163.03358321780701</v>
      </c>
      <c r="X57" s="183">
        <v>152</v>
      </c>
      <c r="Y57" s="199">
        <f>AVERAGE(X56:X57)</f>
        <v>97</v>
      </c>
      <c r="Z57" s="183">
        <v>100</v>
      </c>
      <c r="AA57" s="69">
        <f t="shared" si="56"/>
        <v>152</v>
      </c>
      <c r="AB57" s="69">
        <f t="shared" si="57"/>
        <v>0</v>
      </c>
      <c r="AC57" s="184">
        <f>AVERAGE(AA56:AA57)</f>
        <v>96.58</v>
      </c>
      <c r="AD57" s="184">
        <f>AVERAGE(AB56:AB57)</f>
        <v>0.42000000000000171</v>
      </c>
      <c r="AE57" s="212">
        <v>25.032935372905438</v>
      </c>
      <c r="AF57" s="79">
        <v>4.2851109358183654</v>
      </c>
      <c r="AG57" s="74"/>
      <c r="AH57" s="120">
        <f t="shared" si="58"/>
        <v>29.318046308723805</v>
      </c>
      <c r="AI57" s="79">
        <v>0.29718764007892989</v>
      </c>
      <c r="AJ57" s="74"/>
      <c r="AK57" s="349">
        <v>7.3884238216990611E-2</v>
      </c>
      <c r="AM57" s="120">
        <f t="shared" si="59"/>
        <v>0.37107187829592048</v>
      </c>
      <c r="AN57" s="79">
        <v>0.62452657251898769</v>
      </c>
      <c r="AO57" s="2" t="str">
        <f t="shared" si="60"/>
        <v/>
      </c>
      <c r="AP57" s="6"/>
      <c r="BH57" s="4"/>
    </row>
    <row r="58" spans="1:60" x14ac:dyDescent="0.25">
      <c r="A58" s="2" t="s">
        <v>208</v>
      </c>
      <c r="B58" s="2" t="s">
        <v>682</v>
      </c>
      <c r="C58" s="2" t="s">
        <v>210</v>
      </c>
      <c r="D58" s="2" t="s">
        <v>211</v>
      </c>
      <c r="E58" s="2" t="s">
        <v>212</v>
      </c>
      <c r="F58" s="2" t="s">
        <v>213</v>
      </c>
      <c r="G58" s="2" t="s">
        <v>571</v>
      </c>
      <c r="H58" s="2" t="s">
        <v>572</v>
      </c>
      <c r="I58" s="289" t="s">
        <v>452</v>
      </c>
      <c r="J58" s="4" t="s">
        <v>435</v>
      </c>
      <c r="K58" s="259">
        <v>0.72222222222222221</v>
      </c>
      <c r="L58" s="246" t="s">
        <v>224</v>
      </c>
      <c r="M58" s="2" t="s">
        <v>218</v>
      </c>
      <c r="N58" s="201" t="s">
        <v>683</v>
      </c>
      <c r="O58" s="301" t="s">
        <v>865</v>
      </c>
      <c r="P58" s="357"/>
      <c r="Q58" s="294">
        <v>12768.640801360867</v>
      </c>
      <c r="R58" s="357"/>
      <c r="S58" s="267"/>
      <c r="T58" s="272">
        <v>10679.840690851201</v>
      </c>
      <c r="V58" s="310"/>
      <c r="W58" s="294">
        <v>10679.840690851201</v>
      </c>
      <c r="X58" s="215">
        <v>1520</v>
      </c>
      <c r="Y58" s="91" t="s">
        <v>224</v>
      </c>
      <c r="Z58" s="174">
        <v>100</v>
      </c>
      <c r="AA58" s="93">
        <f t="shared" si="56"/>
        <v>1520</v>
      </c>
      <c r="AB58" s="93">
        <f t="shared" si="57"/>
        <v>0</v>
      </c>
      <c r="AC58" s="91" t="s">
        <v>224</v>
      </c>
      <c r="AD58" s="91" t="s">
        <v>224</v>
      </c>
      <c r="AE58" s="208">
        <v>386.50270315100767</v>
      </c>
      <c r="AF58" s="102">
        <v>7.6929804189339102</v>
      </c>
      <c r="AH58" s="129">
        <f t="shared" si="58"/>
        <v>394.19568356994159</v>
      </c>
      <c r="AI58" s="139">
        <v>1.7053052291285258</v>
      </c>
      <c r="AK58" s="348">
        <v>4.7339626351036584E-2</v>
      </c>
      <c r="AM58" s="129">
        <f t="shared" si="59"/>
        <v>1.7526448554795624</v>
      </c>
      <c r="AN58" s="139">
        <v>4.9297660630983806</v>
      </c>
      <c r="AO58" s="2" t="str">
        <f t="shared" si="60"/>
        <v/>
      </c>
      <c r="AP58" s="6"/>
      <c r="BH58" s="4"/>
    </row>
    <row r="59" spans="1:60" x14ac:dyDescent="0.25">
      <c r="A59" s="2" t="s">
        <v>208</v>
      </c>
      <c r="B59" s="2" t="s">
        <v>686</v>
      </c>
      <c r="C59" s="2" t="s">
        <v>210</v>
      </c>
      <c r="D59" s="2" t="s">
        <v>211</v>
      </c>
      <c r="E59" s="2" t="s">
        <v>212</v>
      </c>
      <c r="F59" s="2" t="s">
        <v>273</v>
      </c>
      <c r="G59" s="2" t="s">
        <v>598</v>
      </c>
      <c r="H59" s="2" t="s">
        <v>599</v>
      </c>
      <c r="I59" s="289" t="s">
        <v>452</v>
      </c>
      <c r="J59" s="4" t="s">
        <v>687</v>
      </c>
      <c r="K59" s="261">
        <v>0.73611111111111116</v>
      </c>
      <c r="L59" s="246" t="s">
        <v>224</v>
      </c>
      <c r="M59" s="2" t="s">
        <v>218</v>
      </c>
      <c r="N59" s="275" t="s">
        <v>688</v>
      </c>
      <c r="O59" s="301" t="s">
        <v>866</v>
      </c>
      <c r="P59" s="357"/>
      <c r="Q59" s="294">
        <v>12373.737207272066</v>
      </c>
      <c r="R59" s="357"/>
      <c r="S59" s="267"/>
      <c r="T59" s="272">
        <v>10679.840690851201</v>
      </c>
      <c r="V59" s="310"/>
      <c r="W59" s="294">
        <v>10679.840690851201</v>
      </c>
      <c r="X59" s="174">
        <v>809</v>
      </c>
      <c r="Y59" s="91" t="s">
        <v>224</v>
      </c>
      <c r="Z59" s="174">
        <v>100</v>
      </c>
      <c r="AA59" s="93">
        <f t="shared" si="56"/>
        <v>809</v>
      </c>
      <c r="AB59" s="93">
        <f t="shared" si="57"/>
        <v>0</v>
      </c>
      <c r="AC59" s="91" t="s">
        <v>224</v>
      </c>
      <c r="AD59" s="91" t="s">
        <v>224</v>
      </c>
      <c r="AE59" s="208">
        <v>152.26645620421729</v>
      </c>
      <c r="AF59" s="102">
        <v>6.834105181783344</v>
      </c>
      <c r="AH59" s="129">
        <f t="shared" si="58"/>
        <v>159.10056138600063</v>
      </c>
      <c r="AI59" s="139">
        <v>1.2371682110735449</v>
      </c>
      <c r="AK59" s="348">
        <v>9.7721868875470685E-2</v>
      </c>
      <c r="AM59" s="129">
        <f t="shared" si="59"/>
        <v>1.3348900799490155</v>
      </c>
      <c r="AN59" s="139">
        <v>2.9179173194331276</v>
      </c>
      <c r="AO59" s="2" t="str">
        <f t="shared" si="60"/>
        <v/>
      </c>
      <c r="AP59" s="6"/>
      <c r="BH59" s="4"/>
    </row>
    <row r="60" spans="1:60" x14ac:dyDescent="0.25">
      <c r="A60" s="60" t="s">
        <v>284</v>
      </c>
      <c r="B60" s="60" t="s">
        <v>691</v>
      </c>
      <c r="C60" s="60" t="s">
        <v>210</v>
      </c>
      <c r="D60" s="60" t="s">
        <v>286</v>
      </c>
      <c r="E60" s="60" t="s">
        <v>287</v>
      </c>
      <c r="F60" s="60" t="s">
        <v>273</v>
      </c>
      <c r="G60" s="60" t="s">
        <v>598</v>
      </c>
      <c r="H60" s="60" t="s">
        <v>599</v>
      </c>
      <c r="I60" s="290" t="s">
        <v>452</v>
      </c>
      <c r="J60" s="74" t="s">
        <v>692</v>
      </c>
      <c r="K60" s="260">
        <v>0.7368055555555556</v>
      </c>
      <c r="L60" s="247">
        <f>AVERAGE(K58,AVERAGE(K59:K60))</f>
        <v>0.72934027777777777</v>
      </c>
      <c r="M60" s="60" t="s">
        <v>218</v>
      </c>
      <c r="N60" s="276" t="s">
        <v>693</v>
      </c>
      <c r="O60" s="298" t="s">
        <v>866</v>
      </c>
      <c r="P60" s="357"/>
      <c r="Q60" s="293">
        <v>12365.334253127274</v>
      </c>
      <c r="R60" s="357"/>
      <c r="S60" s="269"/>
      <c r="T60" s="271">
        <v>10679.840690851201</v>
      </c>
      <c r="V60" s="310"/>
      <c r="W60" s="293">
        <v>10679.840690851201</v>
      </c>
      <c r="X60" s="183">
        <v>813</v>
      </c>
      <c r="Y60" s="219">
        <f>AVERAGE(X58,AVERAGE(X59:X60))</f>
        <v>1165.5</v>
      </c>
      <c r="Z60" s="183">
        <v>100</v>
      </c>
      <c r="AA60" s="69">
        <f t="shared" si="56"/>
        <v>813</v>
      </c>
      <c r="AB60" s="69">
        <f t="shared" si="57"/>
        <v>0</v>
      </c>
      <c r="AC60" s="219">
        <f>AVERAGE(AA58,AVERAGE(AA59:AA60))</f>
        <v>1165.5</v>
      </c>
      <c r="AD60" s="219">
        <f>AVERAGE(AB58,AVERAGE(AB59:AB60))</f>
        <v>0</v>
      </c>
      <c r="AE60" s="212">
        <v>161.58866078650104</v>
      </c>
      <c r="AF60" s="79">
        <v>6.9510313065431015</v>
      </c>
      <c r="AG60" s="74"/>
      <c r="AH60" s="120">
        <f t="shared" si="58"/>
        <v>168.53969209304415</v>
      </c>
      <c r="AI60" s="79">
        <v>0.92419785085874084</v>
      </c>
      <c r="AJ60" s="74"/>
      <c r="AK60" s="349">
        <v>7.5099928741559643E-2</v>
      </c>
      <c r="AM60" s="120">
        <f t="shared" si="59"/>
        <v>0.99929777960030053</v>
      </c>
      <c r="AN60" s="79">
        <v>3.0175305999033082</v>
      </c>
      <c r="AO60" s="2" t="str">
        <f t="shared" si="60"/>
        <v/>
      </c>
      <c r="AP60" s="6"/>
      <c r="BH60" s="4"/>
    </row>
    <row r="61" spans="1:60" x14ac:dyDescent="0.25">
      <c r="A61" s="2" t="s">
        <v>208</v>
      </c>
      <c r="B61" s="2" t="s">
        <v>695</v>
      </c>
      <c r="C61" s="2" t="s">
        <v>210</v>
      </c>
      <c r="D61" s="2" t="s">
        <v>211</v>
      </c>
      <c r="E61" s="2" t="s">
        <v>212</v>
      </c>
      <c r="F61" s="2" t="s">
        <v>213</v>
      </c>
      <c r="G61" s="2" t="s">
        <v>598</v>
      </c>
      <c r="H61" s="2" t="s">
        <v>599</v>
      </c>
      <c r="I61" s="289" t="s">
        <v>464</v>
      </c>
      <c r="J61" s="4" t="s">
        <v>275</v>
      </c>
      <c r="K61" s="259">
        <v>0.58333333333333337</v>
      </c>
      <c r="L61" s="246" t="s">
        <v>224</v>
      </c>
      <c r="M61" s="2" t="s">
        <v>218</v>
      </c>
      <c r="N61" s="277" t="s">
        <v>696</v>
      </c>
      <c r="O61" s="299" t="s">
        <v>866</v>
      </c>
      <c r="P61" s="357"/>
      <c r="Q61" s="294">
        <v>3891.2658868128401</v>
      </c>
      <c r="R61" s="357"/>
      <c r="S61" s="267"/>
      <c r="T61" s="272">
        <v>4887.5597505935002</v>
      </c>
      <c r="V61" s="310"/>
      <c r="W61" s="294">
        <v>4887.5597505935002</v>
      </c>
      <c r="X61" s="174">
        <v>774</v>
      </c>
      <c r="Y61" s="91" t="s">
        <v>224</v>
      </c>
      <c r="Z61" s="174">
        <v>100</v>
      </c>
      <c r="AA61" s="93">
        <f t="shared" si="56"/>
        <v>774</v>
      </c>
      <c r="AB61" s="93">
        <f t="shared" si="57"/>
        <v>0</v>
      </c>
      <c r="AC61" s="91" t="s">
        <v>224</v>
      </c>
      <c r="AD61" s="91" t="s">
        <v>224</v>
      </c>
      <c r="AE61" s="208">
        <v>198.61634571191166</v>
      </c>
      <c r="AF61" s="102">
        <v>6.1169576973623947</v>
      </c>
      <c r="AH61" s="129">
        <f t="shared" si="58"/>
        <v>204.73330340927407</v>
      </c>
      <c r="AI61" s="139">
        <v>1.1526904206509048</v>
      </c>
      <c r="AK61" s="348">
        <v>6.7289096996452621E-2</v>
      </c>
      <c r="AM61" s="129">
        <f t="shared" si="59"/>
        <v>1.2199795176473573</v>
      </c>
      <c r="AN61" s="139">
        <v>2.6836381607424098</v>
      </c>
      <c r="AO61" s="2" t="str">
        <f t="shared" si="60"/>
        <v/>
      </c>
      <c r="AP61" s="6"/>
      <c r="BH61" s="4"/>
    </row>
    <row r="62" spans="1:60" x14ac:dyDescent="0.25">
      <c r="A62" s="60" t="s">
        <v>208</v>
      </c>
      <c r="B62" s="60" t="s">
        <v>702</v>
      </c>
      <c r="C62" s="60" t="s">
        <v>210</v>
      </c>
      <c r="D62" s="60" t="s">
        <v>211</v>
      </c>
      <c r="E62" s="60" t="s">
        <v>212</v>
      </c>
      <c r="F62" s="60" t="s">
        <v>213</v>
      </c>
      <c r="G62" s="60" t="s">
        <v>571</v>
      </c>
      <c r="H62" s="60" t="s">
        <v>572</v>
      </c>
      <c r="I62" s="290" t="s">
        <v>464</v>
      </c>
      <c r="J62" s="74" t="s">
        <v>265</v>
      </c>
      <c r="K62" s="260">
        <v>0.625</v>
      </c>
      <c r="L62" s="247">
        <f>AVERAGE(K61:K62)</f>
        <v>0.60416666666666674</v>
      </c>
      <c r="M62" s="60" t="s">
        <v>218</v>
      </c>
      <c r="N62" s="278" t="s">
        <v>703</v>
      </c>
      <c r="O62" s="299" t="s">
        <v>865</v>
      </c>
      <c r="P62" s="357"/>
      <c r="Q62" s="293">
        <v>3595.7209334966401</v>
      </c>
      <c r="R62" s="357"/>
      <c r="S62" s="268"/>
      <c r="T62" s="271">
        <v>4887.5597505935002</v>
      </c>
      <c r="V62" s="310"/>
      <c r="W62" s="293">
        <v>4887.5597505935002</v>
      </c>
      <c r="X62" s="183">
        <v>562</v>
      </c>
      <c r="Y62" s="199">
        <f>AVERAGE(X61:X62)</f>
        <v>668</v>
      </c>
      <c r="Z62" s="183">
        <v>99</v>
      </c>
      <c r="AA62" s="81">
        <f t="shared" si="56"/>
        <v>556.38</v>
      </c>
      <c r="AB62" s="81">
        <f t="shared" si="57"/>
        <v>5.6200000000000045</v>
      </c>
      <c r="AC62" s="184">
        <f>AVERAGE(AA61:AA62)</f>
        <v>665.19</v>
      </c>
      <c r="AD62" s="184">
        <f>AVERAGE(AB61:AB62)</f>
        <v>2.8100000000000023</v>
      </c>
      <c r="AE62" s="212">
        <v>174.52638442379757</v>
      </c>
      <c r="AF62" s="79">
        <v>9.458384438533086</v>
      </c>
      <c r="AG62" s="74"/>
      <c r="AH62" s="120">
        <f t="shared" si="58"/>
        <v>183.98476886233064</v>
      </c>
      <c r="AI62" s="79">
        <v>0.9120435090485951</v>
      </c>
      <c r="AJ62" s="74"/>
      <c r="AK62" s="349">
        <v>5.3221430657265888E-2</v>
      </c>
      <c r="AM62" s="120">
        <f t="shared" si="59"/>
        <v>0.96526493970586102</v>
      </c>
      <c r="AN62" s="79">
        <v>2.1694080940133253</v>
      </c>
      <c r="AO62" s="2" t="str">
        <f t="shared" si="60"/>
        <v/>
      </c>
      <c r="AP62" s="6"/>
      <c r="BH62" s="4"/>
    </row>
    <row r="63" spans="1:60" x14ac:dyDescent="0.25">
      <c r="A63" s="2" t="s">
        <v>208</v>
      </c>
      <c r="B63" s="2" t="s">
        <v>708</v>
      </c>
      <c r="C63" s="2" t="s">
        <v>210</v>
      </c>
      <c r="D63" s="2" t="s">
        <v>211</v>
      </c>
      <c r="E63" s="2" t="s">
        <v>212</v>
      </c>
      <c r="F63" s="2" t="s">
        <v>213</v>
      </c>
      <c r="G63" s="2" t="s">
        <v>598</v>
      </c>
      <c r="H63" s="2" t="s">
        <v>599</v>
      </c>
      <c r="I63" s="289" t="s">
        <v>475</v>
      </c>
      <c r="J63" s="4" t="s">
        <v>445</v>
      </c>
      <c r="K63" s="259">
        <v>0.66666666666666663</v>
      </c>
      <c r="L63" s="246" t="s">
        <v>224</v>
      </c>
      <c r="M63" s="2" t="s">
        <v>218</v>
      </c>
      <c r="N63" s="279" t="s">
        <v>709</v>
      </c>
      <c r="O63" s="302" t="s">
        <v>866</v>
      </c>
      <c r="P63" s="357"/>
      <c r="Q63" s="294">
        <v>13730.1828379736</v>
      </c>
      <c r="R63" s="357"/>
      <c r="S63" s="267"/>
      <c r="T63" s="272">
        <v>10928.6771125344</v>
      </c>
      <c r="V63" s="310"/>
      <c r="W63" s="294">
        <v>10928.6771125344</v>
      </c>
      <c r="X63" s="174">
        <v>362</v>
      </c>
      <c r="Y63" s="91" t="s">
        <v>224</v>
      </c>
      <c r="Z63" s="174">
        <v>100</v>
      </c>
      <c r="AA63" s="93">
        <f t="shared" si="56"/>
        <v>362</v>
      </c>
      <c r="AB63" s="93">
        <f t="shared" si="57"/>
        <v>0</v>
      </c>
      <c r="AC63" s="91" t="s">
        <v>224</v>
      </c>
      <c r="AD63" s="91" t="s">
        <v>224</v>
      </c>
      <c r="AE63" s="208">
        <v>104.61695208931656</v>
      </c>
      <c r="AF63" s="102">
        <v>6.0790333263642085</v>
      </c>
      <c r="AH63" s="129">
        <f t="shared" si="58"/>
        <v>110.69598541568077</v>
      </c>
      <c r="AI63" s="139">
        <v>0.61001900023999089</v>
      </c>
      <c r="AK63" s="348">
        <v>5.608852948226354E-2</v>
      </c>
      <c r="AM63" s="129">
        <f t="shared" si="59"/>
        <v>0.6661075297222544</v>
      </c>
      <c r="AN63" s="139">
        <v>1.4933053004861372</v>
      </c>
      <c r="AO63" s="2" t="str">
        <f t="shared" si="60"/>
        <v/>
      </c>
      <c r="AP63" s="6"/>
      <c r="BH63" s="4"/>
    </row>
    <row r="64" spans="1:60" x14ac:dyDescent="0.25">
      <c r="A64" s="60" t="s">
        <v>208</v>
      </c>
      <c r="B64" s="60" t="s">
        <v>711</v>
      </c>
      <c r="C64" s="60" t="s">
        <v>210</v>
      </c>
      <c r="D64" s="60" t="s">
        <v>211</v>
      </c>
      <c r="E64" s="60" t="s">
        <v>212</v>
      </c>
      <c r="F64" s="60" t="s">
        <v>213</v>
      </c>
      <c r="G64" s="60" t="s">
        <v>571</v>
      </c>
      <c r="H64" s="60" t="s">
        <v>572</v>
      </c>
      <c r="I64" s="290" t="s">
        <v>475</v>
      </c>
      <c r="J64" s="74" t="s">
        <v>445</v>
      </c>
      <c r="K64" s="260">
        <v>0.66666666666666663</v>
      </c>
      <c r="L64" s="247">
        <f>AVERAGE(K63:K64)</f>
        <v>0.66666666666666663</v>
      </c>
      <c r="M64" s="60" t="s">
        <v>218</v>
      </c>
      <c r="N64" s="280" t="s">
        <v>712</v>
      </c>
      <c r="O64" s="300" t="s">
        <v>865</v>
      </c>
      <c r="P64" s="357"/>
      <c r="Q64" s="293">
        <v>13730.1828379736</v>
      </c>
      <c r="R64" s="357"/>
      <c r="S64" s="268"/>
      <c r="T64" s="271">
        <v>10928.6771125344</v>
      </c>
      <c r="V64" s="310"/>
      <c r="W64" s="293">
        <v>10928.6771125344</v>
      </c>
      <c r="X64" s="183">
        <v>968</v>
      </c>
      <c r="Y64" s="199">
        <f>AVERAGE(X63:X64)</f>
        <v>665</v>
      </c>
      <c r="Z64" s="183">
        <v>100</v>
      </c>
      <c r="AA64" s="69">
        <f t="shared" si="56"/>
        <v>968</v>
      </c>
      <c r="AB64" s="69">
        <f t="shared" si="57"/>
        <v>0</v>
      </c>
      <c r="AC64" s="182">
        <f>AVERAGE(AA63:AA64)</f>
        <v>665</v>
      </c>
      <c r="AD64" s="182">
        <f>AVERAGE(AB63:AB64)</f>
        <v>0</v>
      </c>
      <c r="AE64" s="212">
        <v>216.42041753304986</v>
      </c>
      <c r="AF64" s="79">
        <v>8.634245727733278</v>
      </c>
      <c r="AG64" s="74"/>
      <c r="AH64" s="120">
        <f t="shared" si="58"/>
        <v>225.05466326078314</v>
      </c>
      <c r="AI64" s="79">
        <v>0.82059441945723077</v>
      </c>
      <c r="AJ64" s="74"/>
      <c r="AK64" s="349">
        <v>3.7675190780919375E-2</v>
      </c>
      <c r="AM64" s="120">
        <f t="shared" si="59"/>
        <v>0.85826961023815018</v>
      </c>
      <c r="AN64" s="79">
        <v>3.6246077620140333</v>
      </c>
      <c r="AO64" s="2" t="str">
        <f t="shared" si="60"/>
        <v/>
      </c>
      <c r="AP64" s="6"/>
      <c r="BH64" s="4"/>
    </row>
    <row r="65" spans="1:60" x14ac:dyDescent="0.25">
      <c r="A65" s="2" t="s">
        <v>208</v>
      </c>
      <c r="B65" s="2" t="s">
        <v>716</v>
      </c>
      <c r="C65" s="2" t="s">
        <v>210</v>
      </c>
      <c r="D65" s="2" t="s">
        <v>211</v>
      </c>
      <c r="E65" s="2" t="s">
        <v>212</v>
      </c>
      <c r="F65" s="2" t="s">
        <v>213</v>
      </c>
      <c r="G65" s="2" t="s">
        <v>571</v>
      </c>
      <c r="H65" s="2" t="s">
        <v>572</v>
      </c>
      <c r="I65" s="289" t="s">
        <v>717</v>
      </c>
      <c r="J65" s="4" t="s">
        <v>718</v>
      </c>
      <c r="K65" s="259">
        <v>0.64583333333333337</v>
      </c>
      <c r="L65" s="246" t="s">
        <v>224</v>
      </c>
      <c r="M65" s="2" t="s">
        <v>218</v>
      </c>
      <c r="N65" s="277" t="s">
        <v>719</v>
      </c>
      <c r="O65" s="301" t="s">
        <v>865</v>
      </c>
      <c r="P65" s="357"/>
      <c r="Q65" s="294">
        <v>3891.2658868128401</v>
      </c>
      <c r="R65" s="357"/>
      <c r="S65" s="267"/>
      <c r="T65" s="272">
        <v>3961.6714667077699</v>
      </c>
      <c r="V65" s="310"/>
      <c r="W65" s="294">
        <v>3961.6714667077699</v>
      </c>
      <c r="X65" s="174">
        <v>224</v>
      </c>
      <c r="Y65" s="91" t="s">
        <v>224</v>
      </c>
      <c r="Z65" s="174">
        <v>100</v>
      </c>
      <c r="AA65" s="93">
        <f t="shared" si="56"/>
        <v>224</v>
      </c>
      <c r="AB65" s="93">
        <f t="shared" si="57"/>
        <v>0</v>
      </c>
      <c r="AC65" s="91" t="s">
        <v>224</v>
      </c>
      <c r="AD65" s="91" t="s">
        <v>224</v>
      </c>
      <c r="AE65" s="208">
        <v>45.339065074238889</v>
      </c>
      <c r="AF65" s="102">
        <v>3.0282457282583812</v>
      </c>
      <c r="AH65" s="129">
        <f t="shared" si="58"/>
        <v>48.367310802497272</v>
      </c>
      <c r="AI65" s="139">
        <v>0.24360617022998163</v>
      </c>
      <c r="AK65" s="348">
        <v>4.8234184232402146E-2</v>
      </c>
      <c r="AM65" s="129">
        <f t="shared" si="59"/>
        <v>0.29184035446238377</v>
      </c>
      <c r="AN65" s="139">
        <v>1.1221355655795158</v>
      </c>
      <c r="AO65" s="2" t="str">
        <f t="shared" si="60"/>
        <v/>
      </c>
      <c r="AP65" s="6"/>
      <c r="BH65" s="4"/>
    </row>
    <row r="66" spans="1:60" x14ac:dyDescent="0.25">
      <c r="A66" s="60" t="s">
        <v>208</v>
      </c>
      <c r="B66" s="60" t="s">
        <v>723</v>
      </c>
      <c r="C66" s="60" t="s">
        <v>210</v>
      </c>
      <c r="D66" s="60" t="s">
        <v>211</v>
      </c>
      <c r="E66" s="60" t="s">
        <v>212</v>
      </c>
      <c r="F66" s="60" t="s">
        <v>213</v>
      </c>
      <c r="G66" s="60" t="s">
        <v>598</v>
      </c>
      <c r="H66" s="60" t="s">
        <v>599</v>
      </c>
      <c r="I66" s="290" t="s">
        <v>717</v>
      </c>
      <c r="J66" s="74" t="s">
        <v>339</v>
      </c>
      <c r="K66" s="260">
        <v>0.65277777777777779</v>
      </c>
      <c r="L66" s="247">
        <f>AVERAGE(K65:K66)</f>
        <v>0.64930555555555558</v>
      </c>
      <c r="M66" s="60" t="s">
        <v>218</v>
      </c>
      <c r="N66" s="278" t="s">
        <v>724</v>
      </c>
      <c r="O66" s="298" t="s">
        <v>866</v>
      </c>
      <c r="P66" s="357"/>
      <c r="Q66" s="293">
        <v>3891.2658868128401</v>
      </c>
      <c r="R66" s="357"/>
      <c r="S66" s="268"/>
      <c r="T66" s="271">
        <v>3961.6714667077699</v>
      </c>
      <c r="V66" s="310"/>
      <c r="W66" s="293">
        <v>3961.6714667077699</v>
      </c>
      <c r="X66" s="183">
        <v>205</v>
      </c>
      <c r="Y66" s="182">
        <f>AVERAGE(X65:X66)</f>
        <v>214.5</v>
      </c>
      <c r="Z66" s="183">
        <v>100</v>
      </c>
      <c r="AA66" s="69">
        <f t="shared" si="56"/>
        <v>205</v>
      </c>
      <c r="AB66" s="69">
        <f t="shared" si="57"/>
        <v>0</v>
      </c>
      <c r="AC66" s="182">
        <f>AVERAGE(AA65:AA66)</f>
        <v>214.5</v>
      </c>
      <c r="AD66" s="182">
        <f>AVERAGE(AB65:AB66)</f>
        <v>0</v>
      </c>
      <c r="AE66" s="212">
        <v>50.74074063470291</v>
      </c>
      <c r="AF66" s="79">
        <v>7.8558377734173934</v>
      </c>
      <c r="AG66" s="74"/>
      <c r="AH66" s="120">
        <f t="shared" si="58"/>
        <v>58.596578408120301</v>
      </c>
      <c r="AI66" s="79">
        <v>0.39529465247538065</v>
      </c>
      <c r="AJ66" s="74"/>
      <c r="AK66" s="349">
        <v>7.2116137256178311E-2</v>
      </c>
      <c r="AM66" s="120">
        <f t="shared" si="59"/>
        <v>0.46741078973155897</v>
      </c>
      <c r="AN66" s="79">
        <v>1.226904979564827</v>
      </c>
      <c r="AO66" s="2" t="str">
        <f t="shared" si="60"/>
        <v/>
      </c>
      <c r="AP66" s="6"/>
      <c r="BH66" s="4"/>
    </row>
    <row r="67" spans="1:60" x14ac:dyDescent="0.25">
      <c r="A67" s="2" t="s">
        <v>208</v>
      </c>
      <c r="B67" s="2" t="s">
        <v>727</v>
      </c>
      <c r="C67" s="2" t="s">
        <v>210</v>
      </c>
      <c r="D67" s="2" t="s">
        <v>211</v>
      </c>
      <c r="E67" s="2" t="s">
        <v>212</v>
      </c>
      <c r="F67" s="2" t="s">
        <v>213</v>
      </c>
      <c r="G67" s="2" t="s">
        <v>571</v>
      </c>
      <c r="H67" s="2" t="s">
        <v>572</v>
      </c>
      <c r="I67" s="289" t="s">
        <v>728</v>
      </c>
      <c r="J67" s="4" t="s">
        <v>607</v>
      </c>
      <c r="K67" s="262">
        <v>0.51388888888888895</v>
      </c>
      <c r="L67" s="246" t="s">
        <v>224</v>
      </c>
      <c r="M67" s="2" t="s">
        <v>218</v>
      </c>
      <c r="N67" s="277" t="s">
        <v>729</v>
      </c>
      <c r="O67" s="301" t="s">
        <v>865</v>
      </c>
      <c r="P67" s="357"/>
      <c r="Q67" s="294">
        <v>6693.4310326542063</v>
      </c>
      <c r="R67" s="357"/>
      <c r="S67" s="267"/>
      <c r="T67" s="272">
        <v>6536.1165346020898</v>
      </c>
      <c r="V67" s="310"/>
      <c r="W67" s="294">
        <v>6536.1165346020898</v>
      </c>
      <c r="X67" s="174">
        <v>360</v>
      </c>
      <c r="Y67" s="91" t="s">
        <v>224</v>
      </c>
      <c r="Z67" s="174">
        <v>100</v>
      </c>
      <c r="AA67" s="93">
        <f t="shared" si="56"/>
        <v>360</v>
      </c>
      <c r="AB67" s="134">
        <f t="shared" si="57"/>
        <v>0</v>
      </c>
      <c r="AC67" s="91" t="s">
        <v>224</v>
      </c>
      <c r="AD67" s="91" t="s">
        <v>224</v>
      </c>
      <c r="AE67" s="138">
        <v>50.313943076564343</v>
      </c>
      <c r="AF67" s="102">
        <v>2.2777755165334828</v>
      </c>
      <c r="AH67" s="129">
        <f t="shared" si="58"/>
        <v>52.591718593097823</v>
      </c>
      <c r="AI67" s="139">
        <v>0.3678946913882295</v>
      </c>
      <c r="AK67" s="226">
        <v>2.2022613502593814E-2</v>
      </c>
      <c r="AM67" s="129">
        <f t="shared" si="59"/>
        <v>0.38991730489082332</v>
      </c>
      <c r="AN67" s="139">
        <v>1.2454993064043252</v>
      </c>
      <c r="AO67" s="2" t="str">
        <f t="shared" si="60"/>
        <v/>
      </c>
      <c r="AP67" s="6"/>
      <c r="BH67" s="4"/>
    </row>
    <row r="68" spans="1:60" x14ac:dyDescent="0.25">
      <c r="A68" s="60" t="s">
        <v>208</v>
      </c>
      <c r="B68" s="60" t="s">
        <v>735</v>
      </c>
      <c r="C68" s="60" t="s">
        <v>210</v>
      </c>
      <c r="D68" s="60" t="s">
        <v>211</v>
      </c>
      <c r="E68" s="60" t="s">
        <v>212</v>
      </c>
      <c r="F68" s="60" t="s">
        <v>213</v>
      </c>
      <c r="G68" s="60" t="s">
        <v>598</v>
      </c>
      <c r="H68" s="60" t="s">
        <v>599</v>
      </c>
      <c r="I68" s="290" t="s">
        <v>728</v>
      </c>
      <c r="J68" s="74" t="s">
        <v>296</v>
      </c>
      <c r="K68" s="263">
        <v>0.52777777777777779</v>
      </c>
      <c r="L68" s="247">
        <f>AVERAGE(K67:K68)</f>
        <v>0.52083333333333337</v>
      </c>
      <c r="M68" s="60" t="s">
        <v>218</v>
      </c>
      <c r="N68" s="281" t="s">
        <v>736</v>
      </c>
      <c r="O68" s="298" t="s">
        <v>866</v>
      </c>
      <c r="P68" s="357"/>
      <c r="Q68" s="293">
        <v>6766.6034566887265</v>
      </c>
      <c r="R68" s="357"/>
      <c r="S68" s="268"/>
      <c r="T68" s="271">
        <v>6536.1165346020898</v>
      </c>
      <c r="V68" s="310"/>
      <c r="W68" s="293">
        <v>6536.1165346020898</v>
      </c>
      <c r="X68" s="183">
        <v>277</v>
      </c>
      <c r="Y68" s="182">
        <f>AVERAGE(X67:X68)</f>
        <v>318.5</v>
      </c>
      <c r="Z68" s="183">
        <v>100</v>
      </c>
      <c r="AA68" s="69">
        <f t="shared" si="56"/>
        <v>277</v>
      </c>
      <c r="AB68" s="69">
        <f t="shared" si="57"/>
        <v>0</v>
      </c>
      <c r="AC68" s="182">
        <f>AVERAGE(AA67:AA68)</f>
        <v>318.5</v>
      </c>
      <c r="AD68" s="182">
        <f>AVERAGE(AB67:AB68)</f>
        <v>0</v>
      </c>
      <c r="AE68" s="119">
        <v>76.384394987939601</v>
      </c>
      <c r="AF68" s="79">
        <v>2.719610171610404</v>
      </c>
      <c r="AG68" s="74"/>
      <c r="AH68" s="120">
        <f t="shared" si="58"/>
        <v>79.104005159549999</v>
      </c>
      <c r="AI68" s="79">
        <v>0.71003647894715638</v>
      </c>
      <c r="AJ68" s="74"/>
      <c r="AK68" s="229">
        <v>7.6495192361626857E-2</v>
      </c>
      <c r="AM68" s="120">
        <f t="shared" si="59"/>
        <v>0.78653167130878321</v>
      </c>
      <c r="AN68" s="79">
        <v>0.78827705020048633</v>
      </c>
      <c r="AO68" s="2" t="str">
        <f t="shared" si="60"/>
        <v/>
      </c>
      <c r="AP68" s="6"/>
      <c r="BH68" s="4"/>
    </row>
    <row r="69" spans="1:60" x14ac:dyDescent="0.25">
      <c r="A69" s="2" t="s">
        <v>208</v>
      </c>
      <c r="B69" s="2" t="s">
        <v>740</v>
      </c>
      <c r="C69" s="2" t="s">
        <v>210</v>
      </c>
      <c r="D69" s="2" t="s">
        <v>211</v>
      </c>
      <c r="E69" s="2" t="s">
        <v>212</v>
      </c>
      <c r="F69" s="2" t="s">
        <v>213</v>
      </c>
      <c r="G69" s="2" t="s">
        <v>571</v>
      </c>
      <c r="H69" s="2" t="s">
        <v>572</v>
      </c>
      <c r="I69" s="289" t="s">
        <v>741</v>
      </c>
      <c r="J69" s="4" t="s">
        <v>742</v>
      </c>
      <c r="K69" s="264">
        <v>0.41666666666666669</v>
      </c>
      <c r="L69" s="246" t="s">
        <v>224</v>
      </c>
      <c r="M69" s="2" t="s">
        <v>218</v>
      </c>
      <c r="N69" s="282" t="s">
        <v>743</v>
      </c>
      <c r="O69" s="301" t="s">
        <v>865</v>
      </c>
      <c r="P69" s="357"/>
      <c r="Q69" s="294">
        <v>6729.7469471398099</v>
      </c>
      <c r="R69" s="357"/>
      <c r="S69" s="267"/>
      <c r="T69" s="272">
        <v>7489.5926186453698</v>
      </c>
      <c r="V69" s="310"/>
      <c r="W69" s="294">
        <v>7489.5926186453698</v>
      </c>
      <c r="X69" s="174">
        <v>530</v>
      </c>
      <c r="Y69" s="91" t="s">
        <v>224</v>
      </c>
      <c r="Z69" s="174">
        <v>99</v>
      </c>
      <c r="AA69" s="96">
        <f t="shared" si="56"/>
        <v>524.70000000000005</v>
      </c>
      <c r="AB69" s="96">
        <f t="shared" si="57"/>
        <v>5.2999999999999545</v>
      </c>
      <c r="AC69" s="91" t="s">
        <v>224</v>
      </c>
      <c r="AD69" s="91" t="s">
        <v>224</v>
      </c>
      <c r="AE69" s="138">
        <v>149.10143510423543</v>
      </c>
      <c r="AF69" s="102">
        <v>7.0794176653065097</v>
      </c>
      <c r="AH69" s="129">
        <f t="shared" si="58"/>
        <v>156.18085276954196</v>
      </c>
      <c r="AI69" s="139">
        <v>0.49220169386397705</v>
      </c>
      <c r="AK69" s="226">
        <v>3.1198945631505909E-2</v>
      </c>
      <c r="AM69" s="129">
        <f t="shared" si="59"/>
        <v>0.52340063949548299</v>
      </c>
      <c r="AN69" s="139">
        <v>1.8823702669353348</v>
      </c>
      <c r="AO69" s="2" t="str">
        <f t="shared" si="60"/>
        <v/>
      </c>
      <c r="AP69" s="6"/>
      <c r="BH69" s="4"/>
    </row>
    <row r="70" spans="1:60" x14ac:dyDescent="0.25">
      <c r="A70" s="60" t="s">
        <v>208</v>
      </c>
      <c r="B70" s="60" t="s">
        <v>748</v>
      </c>
      <c r="C70" s="60" t="s">
        <v>210</v>
      </c>
      <c r="D70" s="60" t="s">
        <v>211</v>
      </c>
      <c r="E70" s="60" t="s">
        <v>212</v>
      </c>
      <c r="F70" s="60" t="s">
        <v>213</v>
      </c>
      <c r="G70" s="60" t="s">
        <v>598</v>
      </c>
      <c r="H70" s="60" t="s">
        <v>599</v>
      </c>
      <c r="I70" s="290" t="s">
        <v>741</v>
      </c>
      <c r="J70" s="74" t="s">
        <v>621</v>
      </c>
      <c r="K70" s="265">
        <v>0.47916666666666669</v>
      </c>
      <c r="L70" s="247">
        <f>AVERAGE(K69:K70)</f>
        <v>0.44791666666666669</v>
      </c>
      <c r="M70" s="60" t="s">
        <v>218</v>
      </c>
      <c r="N70" s="283" t="s">
        <v>749</v>
      </c>
      <c r="O70" s="298" t="s">
        <v>866</v>
      </c>
      <c r="P70" s="357"/>
      <c r="Q70" s="293">
        <v>6729.7469471398099</v>
      </c>
      <c r="R70" s="357"/>
      <c r="S70" s="268"/>
      <c r="T70" s="271">
        <v>7489.5926186453698</v>
      </c>
      <c r="V70" s="310"/>
      <c r="W70" s="293">
        <v>7489.5926186453698</v>
      </c>
      <c r="X70" s="183">
        <v>711</v>
      </c>
      <c r="Y70" s="182">
        <f>AVERAGE(X69:X70)</f>
        <v>620.5</v>
      </c>
      <c r="Z70" s="183">
        <v>100</v>
      </c>
      <c r="AA70" s="69">
        <f t="shared" si="56"/>
        <v>711</v>
      </c>
      <c r="AB70" s="69">
        <f t="shared" si="57"/>
        <v>0</v>
      </c>
      <c r="AC70" s="184">
        <f>AVERAGE(AA69:AA70)</f>
        <v>617.85</v>
      </c>
      <c r="AD70" s="184">
        <f>AVERAGE(AB69:AB70)</f>
        <v>2.6499999999999773</v>
      </c>
      <c r="AE70" s="119">
        <v>224.3949590754336</v>
      </c>
      <c r="AF70" s="79">
        <v>2.9026099647247063</v>
      </c>
      <c r="AG70" s="74"/>
      <c r="AH70" s="120">
        <f t="shared" si="58"/>
        <v>227.29756904015832</v>
      </c>
      <c r="AI70" s="79">
        <v>1.6298460001940238</v>
      </c>
      <c r="AJ70" s="74"/>
      <c r="AK70" s="229">
        <v>5.8176129560913323E-2</v>
      </c>
      <c r="AM70" s="120">
        <f t="shared" si="59"/>
        <v>1.6880221297549372</v>
      </c>
      <c r="AN70" s="79">
        <v>2.8478440490086196</v>
      </c>
      <c r="AO70" s="2" t="str">
        <f t="shared" si="60"/>
        <v/>
      </c>
      <c r="AP70" s="6"/>
      <c r="BH70" s="4"/>
    </row>
    <row r="71" spans="1:60" x14ac:dyDescent="0.25">
      <c r="A71" s="2" t="s">
        <v>208</v>
      </c>
      <c r="B71" s="2" t="s">
        <v>753</v>
      </c>
      <c r="C71" s="2" t="s">
        <v>210</v>
      </c>
      <c r="D71" s="2" t="s">
        <v>211</v>
      </c>
      <c r="E71" s="2" t="s">
        <v>212</v>
      </c>
      <c r="F71" s="2" t="s">
        <v>213</v>
      </c>
      <c r="G71" s="2" t="s">
        <v>571</v>
      </c>
      <c r="H71" s="2" t="s">
        <v>572</v>
      </c>
      <c r="I71" s="289" t="s">
        <v>754</v>
      </c>
      <c r="J71" s="4" t="s">
        <v>255</v>
      </c>
      <c r="K71" s="266">
        <v>0.3611111111111111</v>
      </c>
      <c r="L71" s="246" t="s">
        <v>224</v>
      </c>
      <c r="M71" s="2" t="s">
        <v>218</v>
      </c>
      <c r="N71" s="284" t="s">
        <v>755</v>
      </c>
      <c r="O71" s="301" t="s">
        <v>865</v>
      </c>
      <c r="P71" s="357"/>
      <c r="Q71" s="294">
        <v>10264.5164976377</v>
      </c>
      <c r="R71" s="357"/>
      <c r="S71" s="267"/>
      <c r="T71" s="272">
        <v>9183.7153001379902</v>
      </c>
      <c r="V71" s="310"/>
      <c r="W71" s="294">
        <v>9183.7153001379902</v>
      </c>
      <c r="X71" s="174">
        <v>992</v>
      </c>
      <c r="Y71" s="91" t="s">
        <v>224</v>
      </c>
      <c r="Z71" s="174">
        <v>100</v>
      </c>
      <c r="AA71" s="93">
        <f t="shared" si="56"/>
        <v>992</v>
      </c>
      <c r="AB71" s="93">
        <f t="shared" si="57"/>
        <v>0</v>
      </c>
      <c r="AC71" s="91" t="s">
        <v>224</v>
      </c>
      <c r="AD71" s="91" t="s">
        <v>224</v>
      </c>
      <c r="AE71" s="138">
        <v>283.11207562915143</v>
      </c>
      <c r="AF71" s="102">
        <v>6.3587418660017949</v>
      </c>
      <c r="AH71" s="129">
        <f t="shared" si="58"/>
        <v>289.47081749515326</v>
      </c>
      <c r="AI71" s="139">
        <v>1.2471871897244506</v>
      </c>
      <c r="AK71" s="226">
        <v>2.4849350289359601E-2</v>
      </c>
      <c r="AM71" s="129">
        <f t="shared" si="59"/>
        <v>1.2720365400138103</v>
      </c>
      <c r="AN71" s="139">
        <v>4.0939156399731136</v>
      </c>
      <c r="AO71" s="2" t="str">
        <f t="shared" si="60"/>
        <v/>
      </c>
      <c r="AP71" s="6"/>
      <c r="BH71" s="4"/>
    </row>
    <row r="72" spans="1:60" x14ac:dyDescent="0.25">
      <c r="A72" s="60" t="s">
        <v>208</v>
      </c>
      <c r="B72" s="60" t="s">
        <v>759</v>
      </c>
      <c r="C72" s="60" t="s">
        <v>210</v>
      </c>
      <c r="D72" s="60" t="s">
        <v>211</v>
      </c>
      <c r="E72" s="60" t="s">
        <v>212</v>
      </c>
      <c r="F72" s="60" t="s">
        <v>213</v>
      </c>
      <c r="G72" s="60" t="s">
        <v>598</v>
      </c>
      <c r="H72" s="60" t="s">
        <v>599</v>
      </c>
      <c r="I72" s="290" t="s">
        <v>754</v>
      </c>
      <c r="J72" s="74" t="s">
        <v>760</v>
      </c>
      <c r="K72" s="263">
        <v>0.4236111111111111</v>
      </c>
      <c r="L72" s="247">
        <f>AVERAGE(K71:K72)</f>
        <v>0.3923611111111111</v>
      </c>
      <c r="M72" s="60" t="s">
        <v>218</v>
      </c>
      <c r="N72" s="281" t="s">
        <v>761</v>
      </c>
      <c r="O72" s="298" t="s">
        <v>866</v>
      </c>
      <c r="P72" s="357"/>
      <c r="Q72" s="293">
        <v>9953.4883811287527</v>
      </c>
      <c r="R72" s="357"/>
      <c r="S72" s="268"/>
      <c r="T72" s="271">
        <v>9183.7153001379902</v>
      </c>
      <c r="V72" s="310"/>
      <c r="W72" s="293">
        <v>9183.7153001379902</v>
      </c>
      <c r="X72" s="183">
        <v>241</v>
      </c>
      <c r="Y72" s="182">
        <f>AVERAGE(X71:X72)</f>
        <v>616.5</v>
      </c>
      <c r="Z72" s="183">
        <v>97</v>
      </c>
      <c r="AA72" s="81">
        <f t="shared" si="56"/>
        <v>233.76999999999998</v>
      </c>
      <c r="AB72" s="81">
        <f t="shared" si="57"/>
        <v>7.2300000000000182</v>
      </c>
      <c r="AC72" s="184">
        <f>AVERAGE(AA71:AA72)</f>
        <v>612.88499999999999</v>
      </c>
      <c r="AD72" s="184">
        <f>AVERAGE(AB71:AB72)</f>
        <v>3.6150000000000091</v>
      </c>
      <c r="AE72" s="119">
        <v>76.093079270578556</v>
      </c>
      <c r="AF72" s="79">
        <v>4.9268137923476045</v>
      </c>
      <c r="AG72" s="74"/>
      <c r="AH72" s="120">
        <f t="shared" si="58"/>
        <v>81.019893062926158</v>
      </c>
      <c r="AI72" s="79">
        <v>0.49807080018313993</v>
      </c>
      <c r="AJ72" s="74"/>
      <c r="AK72" s="229">
        <v>5.4993511859895351E-2</v>
      </c>
      <c r="AM72" s="120">
        <f t="shared" si="59"/>
        <v>0.5530643120430353</v>
      </c>
      <c r="AN72" s="79">
        <v>0.7356657991124449</v>
      </c>
      <c r="AO72" s="2" t="str">
        <f t="shared" si="60"/>
        <v/>
      </c>
      <c r="AP72" s="6"/>
      <c r="BH72" s="4"/>
    </row>
    <row r="73" spans="1:60" x14ac:dyDescent="0.25">
      <c r="A73" s="2" t="s">
        <v>208</v>
      </c>
      <c r="B73" s="2" t="s">
        <v>764</v>
      </c>
      <c r="C73" s="2" t="s">
        <v>210</v>
      </c>
      <c r="D73" s="2" t="s">
        <v>211</v>
      </c>
      <c r="E73" s="2" t="s">
        <v>212</v>
      </c>
      <c r="F73" s="2" t="s">
        <v>213</v>
      </c>
      <c r="G73" s="2" t="s">
        <v>598</v>
      </c>
      <c r="H73" s="2" t="s">
        <v>599</v>
      </c>
      <c r="I73" s="289" t="s">
        <v>765</v>
      </c>
      <c r="J73" s="4" t="s">
        <v>766</v>
      </c>
      <c r="K73" s="266">
        <v>0.47222222222222227</v>
      </c>
      <c r="L73" s="246" t="s">
        <v>224</v>
      </c>
      <c r="M73" s="2" t="s">
        <v>218</v>
      </c>
      <c r="N73" s="284" t="s">
        <v>767</v>
      </c>
      <c r="O73" s="299" t="s">
        <v>866</v>
      </c>
      <c r="P73" s="357"/>
      <c r="Q73" s="294">
        <v>10108.576501310667</v>
      </c>
      <c r="R73" s="357"/>
      <c r="S73" s="267"/>
      <c r="T73" s="272">
        <v>9828.2259098519098</v>
      </c>
      <c r="V73" s="310"/>
      <c r="W73" s="294">
        <v>9828.2259098519098</v>
      </c>
      <c r="X73" s="174">
        <v>196</v>
      </c>
      <c r="Y73" s="91" t="s">
        <v>224</v>
      </c>
      <c r="Z73" s="174">
        <v>100</v>
      </c>
      <c r="AA73" s="93">
        <f t="shared" si="56"/>
        <v>196</v>
      </c>
      <c r="AB73" s="93">
        <f t="shared" si="57"/>
        <v>0</v>
      </c>
      <c r="AC73" s="91" t="s">
        <v>224</v>
      </c>
      <c r="AD73" s="91" t="s">
        <v>224</v>
      </c>
      <c r="AE73" s="138">
        <v>55.617847335473058</v>
      </c>
      <c r="AF73" s="102">
        <v>4.5914373925040843</v>
      </c>
      <c r="AH73" s="129">
        <f t="shared" si="58"/>
        <v>60.209284727977142</v>
      </c>
      <c r="AI73" s="139">
        <v>0.38293362978619422</v>
      </c>
      <c r="AK73" s="226">
        <v>5.2798640735762778E-2</v>
      </c>
      <c r="AM73" s="129">
        <f t="shared" si="59"/>
        <v>0.43573227052195701</v>
      </c>
      <c r="AN73" s="139">
        <v>0.76509243107694247</v>
      </c>
      <c r="AO73" s="2" t="str">
        <f t="shared" si="60"/>
        <v/>
      </c>
      <c r="AP73" s="6"/>
      <c r="BH73" s="4"/>
    </row>
    <row r="74" spans="1:60" x14ac:dyDescent="0.25">
      <c r="A74" s="60" t="s">
        <v>208</v>
      </c>
      <c r="B74" s="60" t="s">
        <v>771</v>
      </c>
      <c r="C74" s="60" t="s">
        <v>210</v>
      </c>
      <c r="D74" s="60" t="s">
        <v>211</v>
      </c>
      <c r="E74" s="60" t="s">
        <v>212</v>
      </c>
      <c r="F74" s="60" t="s">
        <v>213</v>
      </c>
      <c r="G74" s="60" t="s">
        <v>571</v>
      </c>
      <c r="H74" s="60" t="s">
        <v>572</v>
      </c>
      <c r="I74" s="290" t="s">
        <v>765</v>
      </c>
      <c r="J74" s="74" t="s">
        <v>772</v>
      </c>
      <c r="K74" s="260">
        <v>0.52083333333333337</v>
      </c>
      <c r="L74" s="247">
        <f>AVERAGE(K73:K74)</f>
        <v>0.49652777777777779</v>
      </c>
      <c r="M74" s="60" t="s">
        <v>218</v>
      </c>
      <c r="N74" s="278" t="s">
        <v>773</v>
      </c>
      <c r="O74" s="300" t="s">
        <v>865</v>
      </c>
      <c r="P74" s="357"/>
      <c r="Q74" s="293">
        <v>9684.2231803292507</v>
      </c>
      <c r="R74" s="357"/>
      <c r="S74" s="268"/>
      <c r="T74" s="271">
        <v>9828.2259098519098</v>
      </c>
      <c r="V74" s="310"/>
      <c r="W74" s="293">
        <v>9828.2259098519098</v>
      </c>
      <c r="X74" s="183">
        <v>704</v>
      </c>
      <c r="Y74" s="199">
        <f>AVERAGE(X73:X74)</f>
        <v>450</v>
      </c>
      <c r="Z74" s="183">
        <v>100</v>
      </c>
      <c r="AA74" s="69">
        <f t="shared" si="56"/>
        <v>704</v>
      </c>
      <c r="AB74" s="69">
        <f>X74-AA74</f>
        <v>0</v>
      </c>
      <c r="AC74" s="182">
        <f>AVERAGE(AA73:AA74)</f>
        <v>450</v>
      </c>
      <c r="AD74" s="182">
        <f>AVERAGE(AB73:AB74)</f>
        <v>0</v>
      </c>
      <c r="AE74" s="119">
        <v>193.51560284491705</v>
      </c>
      <c r="AF74" s="79">
        <v>6.5180810112118692</v>
      </c>
      <c r="AG74" s="74"/>
      <c r="AH74" s="120">
        <f t="shared" si="58"/>
        <v>200.03368385612893</v>
      </c>
      <c r="AI74" s="79">
        <v>0.76138850366845634</v>
      </c>
      <c r="AJ74" s="74"/>
      <c r="AK74" s="229">
        <v>2.9265619147721068E-2</v>
      </c>
      <c r="AM74" s="120">
        <f t="shared" si="59"/>
        <v>0.79065412281617742</v>
      </c>
      <c r="AN74" s="79">
        <v>2.2212360902233819</v>
      </c>
      <c r="AO74" s="2" t="str">
        <f t="shared" si="60"/>
        <v/>
      </c>
      <c r="AP74" s="6"/>
      <c r="BH74" s="4"/>
    </row>
    <row r="75" spans="1:60" x14ac:dyDescent="0.25">
      <c r="A75" s="2" t="s">
        <v>208</v>
      </c>
      <c r="B75" s="2" t="s">
        <v>778</v>
      </c>
      <c r="C75" s="2" t="s">
        <v>210</v>
      </c>
      <c r="D75" s="2" t="s">
        <v>211</v>
      </c>
      <c r="E75" s="2" t="s">
        <v>212</v>
      </c>
      <c r="F75" s="2" t="s">
        <v>213</v>
      </c>
      <c r="G75" s="2" t="s">
        <v>598</v>
      </c>
      <c r="H75" s="2" t="s">
        <v>599</v>
      </c>
      <c r="I75" s="289" t="s">
        <v>779</v>
      </c>
      <c r="J75" s="4" t="s">
        <v>242</v>
      </c>
      <c r="K75" s="259">
        <v>0.45833333333333331</v>
      </c>
      <c r="L75" s="246" t="s">
        <v>224</v>
      </c>
      <c r="M75" s="2" t="s">
        <v>218</v>
      </c>
      <c r="N75" s="277" t="s">
        <v>780</v>
      </c>
      <c r="O75" s="299" t="s">
        <v>866</v>
      </c>
      <c r="P75" s="357"/>
      <c r="Q75" s="294">
        <v>3402.6844862183698</v>
      </c>
      <c r="R75" s="357"/>
      <c r="S75" s="267"/>
      <c r="T75" s="272">
        <v>3848.7755279913399</v>
      </c>
      <c r="V75" s="310"/>
      <c r="W75" s="294">
        <v>3848.7755279913399</v>
      </c>
      <c r="X75" s="174">
        <v>66</v>
      </c>
      <c r="Y75" s="91" t="s">
        <v>224</v>
      </c>
      <c r="Z75" s="174">
        <v>99</v>
      </c>
      <c r="AA75" s="96">
        <f t="shared" si="56"/>
        <v>65.34</v>
      </c>
      <c r="AB75" s="96">
        <f t="shared" si="57"/>
        <v>0.65999999999999659</v>
      </c>
      <c r="AC75" s="91" t="s">
        <v>224</v>
      </c>
      <c r="AD75" s="91" t="s">
        <v>224</v>
      </c>
      <c r="AE75" s="138">
        <v>22.202515333075826</v>
      </c>
      <c r="AF75" s="102">
        <v>3.4970820752741494</v>
      </c>
      <c r="AH75" s="129">
        <f t="shared" si="58"/>
        <v>25.699597408349977</v>
      </c>
      <c r="AI75" s="139">
        <v>0.18453029601173185</v>
      </c>
      <c r="AK75" s="226">
        <v>6.2912304859133905E-2</v>
      </c>
      <c r="AM75" s="129">
        <f t="shared" si="59"/>
        <v>0.24744260087086575</v>
      </c>
      <c r="AN75" s="139">
        <v>0.31145355601362262</v>
      </c>
      <c r="AO75" s="2" t="str">
        <f t="shared" si="60"/>
        <v/>
      </c>
      <c r="AP75" s="6"/>
      <c r="BH75" s="4"/>
    </row>
    <row r="76" spans="1:60" x14ac:dyDescent="0.25">
      <c r="A76" s="2" t="s">
        <v>208</v>
      </c>
      <c r="B76" s="2" t="s">
        <v>785</v>
      </c>
      <c r="C76" s="2" t="s">
        <v>210</v>
      </c>
      <c r="D76" s="2" t="s">
        <v>211</v>
      </c>
      <c r="E76" s="2" t="s">
        <v>212</v>
      </c>
      <c r="F76" s="2" t="s">
        <v>273</v>
      </c>
      <c r="G76" s="2" t="s">
        <v>571</v>
      </c>
      <c r="H76" s="2" t="s">
        <v>572</v>
      </c>
      <c r="I76" s="289" t="s">
        <v>779</v>
      </c>
      <c r="J76" s="4" t="s">
        <v>786</v>
      </c>
      <c r="K76" s="261">
        <v>0.5</v>
      </c>
      <c r="L76" s="246" t="s">
        <v>224</v>
      </c>
      <c r="M76" s="2" t="s">
        <v>218</v>
      </c>
      <c r="N76" s="285" t="s">
        <v>787</v>
      </c>
      <c r="O76" s="299" t="s">
        <v>865</v>
      </c>
      <c r="P76" s="357"/>
      <c r="Q76" s="294">
        <v>3500</v>
      </c>
      <c r="R76" s="357"/>
      <c r="S76" s="267"/>
      <c r="T76" s="272">
        <v>3848.7755279913399</v>
      </c>
      <c r="V76" s="310"/>
      <c r="W76" s="294">
        <v>3848.7755279913399</v>
      </c>
      <c r="X76" s="174">
        <v>66</v>
      </c>
      <c r="Y76" s="91" t="s">
        <v>224</v>
      </c>
      <c r="Z76" s="174">
        <v>99</v>
      </c>
      <c r="AA76" s="96">
        <f t="shared" si="56"/>
        <v>65.34</v>
      </c>
      <c r="AB76" s="96">
        <f t="shared" si="57"/>
        <v>0.65999999999999659</v>
      </c>
      <c r="AC76" s="91" t="s">
        <v>224</v>
      </c>
      <c r="AD76" s="91" t="s">
        <v>224</v>
      </c>
      <c r="AE76" s="138">
        <v>16.879561693949078</v>
      </c>
      <c r="AF76" s="102">
        <v>1.4771172954957437</v>
      </c>
      <c r="AH76" s="129">
        <f t="shared" si="58"/>
        <v>18.356678989444823</v>
      </c>
      <c r="AI76" s="237">
        <v>7.8915868113554208E-2</v>
      </c>
      <c r="AJ76" s="83" t="s">
        <v>257</v>
      </c>
      <c r="AK76" s="226">
        <v>1.9226976417501686E-2</v>
      </c>
      <c r="AM76" s="129">
        <f>AI76+AK76</f>
        <v>9.8142844531055901E-2</v>
      </c>
      <c r="AN76" s="139">
        <v>0.23507187737436494</v>
      </c>
      <c r="AO76" s="2" t="str">
        <f t="shared" si="60"/>
        <v/>
      </c>
      <c r="AP76" s="6"/>
      <c r="BH76" s="4"/>
    </row>
    <row r="77" spans="1:60" x14ac:dyDescent="0.25">
      <c r="A77" s="60" t="s">
        <v>284</v>
      </c>
      <c r="B77" s="60" t="s">
        <v>791</v>
      </c>
      <c r="C77" s="60" t="s">
        <v>210</v>
      </c>
      <c r="D77" s="60" t="s">
        <v>286</v>
      </c>
      <c r="E77" s="60" t="s">
        <v>287</v>
      </c>
      <c r="F77" s="60" t="s">
        <v>273</v>
      </c>
      <c r="G77" s="60" t="s">
        <v>571</v>
      </c>
      <c r="H77" s="60" t="s">
        <v>572</v>
      </c>
      <c r="I77" s="290" t="s">
        <v>779</v>
      </c>
      <c r="J77" s="74" t="s">
        <v>792</v>
      </c>
      <c r="K77" s="260">
        <v>0.50069444444444444</v>
      </c>
      <c r="L77" s="247">
        <f>AVERAGE(K75,AVERAGE(K76:K77))</f>
        <v>0.47934027777777777</v>
      </c>
      <c r="M77" s="60" t="s">
        <v>218</v>
      </c>
      <c r="N77" s="278" t="s">
        <v>793</v>
      </c>
      <c r="O77" s="300" t="s">
        <v>865</v>
      </c>
      <c r="P77" s="357"/>
      <c r="Q77" s="293">
        <v>3506.3813955664427</v>
      </c>
      <c r="R77" s="357"/>
      <c r="S77" s="268"/>
      <c r="T77" s="271">
        <v>3848.7755279913399</v>
      </c>
      <c r="V77" s="310"/>
      <c r="W77" s="293">
        <v>3848.7755279913399</v>
      </c>
      <c r="X77" s="183">
        <v>67</v>
      </c>
      <c r="Y77" s="182">
        <f>AVERAGE(X75,AVERAGE(X76:X77))</f>
        <v>66.25</v>
      </c>
      <c r="Z77" s="183">
        <v>99</v>
      </c>
      <c r="AA77" s="81">
        <f t="shared" si="56"/>
        <v>66.33</v>
      </c>
      <c r="AB77" s="81">
        <f t="shared" si="57"/>
        <v>0.67000000000000171</v>
      </c>
      <c r="AC77" s="184">
        <f>AVERAGE(AA75,AVERAGE(AA76:AA77))</f>
        <v>65.587500000000006</v>
      </c>
      <c r="AD77" s="184">
        <f>AVERAGE(AB75,AVERAGE(AB76:AB77))</f>
        <v>0.66249999999999787</v>
      </c>
      <c r="AE77" s="119">
        <v>13.125362600027739</v>
      </c>
      <c r="AF77" s="79">
        <v>1.5035686970754936</v>
      </c>
      <c r="AG77" s="74"/>
      <c r="AH77" s="120">
        <f t="shared" si="58"/>
        <v>14.628931297103232</v>
      </c>
      <c r="AI77" s="79">
        <v>0.10175454780315707</v>
      </c>
      <c r="AJ77" s="74"/>
      <c r="AK77" s="229">
        <v>2.0633309157064877E-2</v>
      </c>
      <c r="AM77" s="120">
        <f t="shared" si="59"/>
        <v>0.12238785696022195</v>
      </c>
      <c r="AN77" s="139">
        <v>0.22620124049231347</v>
      </c>
      <c r="AO77" s="2" t="str">
        <f t="shared" si="60"/>
        <v/>
      </c>
      <c r="AP77" s="6"/>
      <c r="BH77" s="4"/>
    </row>
    <row r="78" spans="1:60" x14ac:dyDescent="0.25">
      <c r="A78" s="2" t="s">
        <v>208</v>
      </c>
      <c r="B78" s="2" t="s">
        <v>795</v>
      </c>
      <c r="C78" s="2" t="s">
        <v>210</v>
      </c>
      <c r="D78" s="2" t="s">
        <v>211</v>
      </c>
      <c r="E78" s="2" t="s">
        <v>212</v>
      </c>
      <c r="F78" s="2" t="s">
        <v>213</v>
      </c>
      <c r="G78" s="2" t="s">
        <v>598</v>
      </c>
      <c r="H78" s="2" t="s">
        <v>599</v>
      </c>
      <c r="I78" s="289" t="s">
        <v>485</v>
      </c>
      <c r="J78" s="4" t="s">
        <v>772</v>
      </c>
      <c r="K78" s="259">
        <v>0.52083333333333337</v>
      </c>
      <c r="L78" s="246" t="s">
        <v>224</v>
      </c>
      <c r="M78" s="2" t="s">
        <v>218</v>
      </c>
      <c r="N78" s="277" t="s">
        <v>796</v>
      </c>
      <c r="O78" s="299" t="s">
        <v>866</v>
      </c>
      <c r="P78" s="357"/>
      <c r="Q78" s="294">
        <v>3029.8438324120002</v>
      </c>
      <c r="R78" s="357"/>
      <c r="S78" s="267"/>
      <c r="T78" s="272">
        <v>3037.5926959276699</v>
      </c>
      <c r="V78" s="310"/>
      <c r="W78" s="294">
        <v>3037.5926959276699</v>
      </c>
      <c r="X78" s="174">
        <v>24</v>
      </c>
      <c r="Y78" s="91" t="s">
        <v>224</v>
      </c>
      <c r="Z78" s="174">
        <v>98</v>
      </c>
      <c r="AA78" s="96">
        <f t="shared" si="56"/>
        <v>23.52</v>
      </c>
      <c r="AB78" s="96">
        <f t="shared" si="57"/>
        <v>0.48000000000000043</v>
      </c>
      <c r="AC78" s="91" t="s">
        <v>224</v>
      </c>
      <c r="AD78" s="91" t="s">
        <v>224</v>
      </c>
      <c r="AE78" s="138">
        <v>7.5521784579056241</v>
      </c>
      <c r="AF78" s="102">
        <v>1.9062797730606211</v>
      </c>
      <c r="AH78" s="129">
        <f t="shared" si="58"/>
        <v>9.4584582309662455</v>
      </c>
      <c r="AI78" s="139">
        <v>0.1855261048749646</v>
      </c>
      <c r="AK78" s="226">
        <v>4.4099678543919441E-2</v>
      </c>
      <c r="AM78" s="129">
        <f t="shared" si="59"/>
        <v>0.22962578341888404</v>
      </c>
      <c r="AN78" s="237">
        <v>7.0248007643791133E-2</v>
      </c>
      <c r="AO78" s="83" t="s">
        <v>257</v>
      </c>
      <c r="AP78" s="6"/>
      <c r="BH78" s="4"/>
    </row>
    <row r="79" spans="1:60" x14ac:dyDescent="0.25">
      <c r="A79" s="2" t="s">
        <v>208</v>
      </c>
      <c r="B79" s="2" t="s">
        <v>800</v>
      </c>
      <c r="C79" s="2" t="s">
        <v>210</v>
      </c>
      <c r="D79" s="2" t="s">
        <v>211</v>
      </c>
      <c r="E79" s="2" t="s">
        <v>212</v>
      </c>
      <c r="F79" s="2" t="s">
        <v>273</v>
      </c>
      <c r="G79" s="2" t="s">
        <v>571</v>
      </c>
      <c r="H79" s="2" t="s">
        <v>572</v>
      </c>
      <c r="I79" s="289" t="s">
        <v>485</v>
      </c>
      <c r="J79" s="4" t="s">
        <v>217</v>
      </c>
      <c r="K79" s="261">
        <v>0.5625</v>
      </c>
      <c r="L79" s="246" t="s">
        <v>224</v>
      </c>
      <c r="M79" s="2" t="s">
        <v>218</v>
      </c>
      <c r="N79" s="285" t="s">
        <v>801</v>
      </c>
      <c r="O79" s="299" t="s">
        <v>865</v>
      </c>
      <c r="P79" s="357"/>
      <c r="Q79" s="294">
        <v>3120.6103859013201</v>
      </c>
      <c r="R79" s="357"/>
      <c r="S79" s="267"/>
      <c r="T79" s="272">
        <v>3037.5926959276699</v>
      </c>
      <c r="V79" s="310"/>
      <c r="W79" s="294">
        <v>3037.5926959276699</v>
      </c>
      <c r="X79" s="174">
        <v>37</v>
      </c>
      <c r="Y79" s="91" t="s">
        <v>224</v>
      </c>
      <c r="Z79" s="174">
        <v>98</v>
      </c>
      <c r="AA79" s="96">
        <f t="shared" si="56"/>
        <v>36.26</v>
      </c>
      <c r="AB79" s="96">
        <f t="shared" si="57"/>
        <v>0.74000000000000199</v>
      </c>
      <c r="AC79" s="91" t="s">
        <v>224</v>
      </c>
      <c r="AD79" s="91" t="s">
        <v>224</v>
      </c>
      <c r="AE79" s="138">
        <v>9.1574234474628078</v>
      </c>
      <c r="AF79" s="102">
        <v>1.1661450070799793</v>
      </c>
      <c r="AH79" s="129">
        <f t="shared" si="58"/>
        <v>10.323568454542787</v>
      </c>
      <c r="AI79" s="139">
        <v>0.10541482127930857</v>
      </c>
      <c r="AK79" s="226">
        <v>1.6479401549901882E-2</v>
      </c>
      <c r="AM79" s="129">
        <f>AI79+AK79</f>
        <v>0.12189422282921045</v>
      </c>
      <c r="AN79" s="237">
        <v>8.1489134670916952E-2</v>
      </c>
      <c r="AO79" s="83" t="s">
        <v>257</v>
      </c>
      <c r="AP79" s="6"/>
      <c r="BH79" s="4"/>
    </row>
    <row r="80" spans="1:60" x14ac:dyDescent="0.25">
      <c r="A80" s="60" t="s">
        <v>284</v>
      </c>
      <c r="B80" s="60" t="s">
        <v>805</v>
      </c>
      <c r="C80" s="60" t="s">
        <v>210</v>
      </c>
      <c r="D80" s="60" t="s">
        <v>286</v>
      </c>
      <c r="E80" s="60" t="s">
        <v>287</v>
      </c>
      <c r="F80" s="60" t="s">
        <v>273</v>
      </c>
      <c r="G80" s="60" t="s">
        <v>571</v>
      </c>
      <c r="H80" s="60" t="s">
        <v>572</v>
      </c>
      <c r="I80" s="290" t="s">
        <v>485</v>
      </c>
      <c r="J80" s="74" t="s">
        <v>806</v>
      </c>
      <c r="K80" s="260">
        <v>0.56319444444444444</v>
      </c>
      <c r="L80" s="247">
        <f>AVERAGE(K78,AVERAGE(K79:K80))</f>
        <v>0.54184027777777777</v>
      </c>
      <c r="M80" s="60" t="s">
        <v>218</v>
      </c>
      <c r="N80" s="278" t="s">
        <v>807</v>
      </c>
      <c r="O80" s="300" t="s">
        <v>865</v>
      </c>
      <c r="P80" s="357"/>
      <c r="Q80" s="293">
        <v>3114.5592823353654</v>
      </c>
      <c r="R80" s="357"/>
      <c r="S80" s="268"/>
      <c r="T80" s="271">
        <v>3037.5926959276699</v>
      </c>
      <c r="V80" s="310"/>
      <c r="W80" s="293">
        <v>3037.5926959276699</v>
      </c>
      <c r="X80" s="183">
        <v>38</v>
      </c>
      <c r="Y80" s="182">
        <f>AVERAGE(X78,AVERAGE(X79:X80))</f>
        <v>30.75</v>
      </c>
      <c r="Z80" s="183">
        <v>99</v>
      </c>
      <c r="AA80" s="81">
        <f t="shared" si="56"/>
        <v>37.619999999999997</v>
      </c>
      <c r="AB80" s="81">
        <f t="shared" si="57"/>
        <v>0.38000000000000256</v>
      </c>
      <c r="AC80" s="184">
        <f>AVERAGE(AA78,AVERAGE(AA79:AA80))</f>
        <v>30.229999999999997</v>
      </c>
      <c r="AD80" s="184">
        <f>AVERAGE(AB78,AVERAGE(AB79:AB80))</f>
        <v>0.52000000000000135</v>
      </c>
      <c r="AE80" s="119">
        <v>8.8284114069193205</v>
      </c>
      <c r="AF80" s="79">
        <v>1.1299644732069534</v>
      </c>
      <c r="AG80" s="74"/>
      <c r="AH80" s="120">
        <f t="shared" si="58"/>
        <v>9.9583758801262743</v>
      </c>
      <c r="AI80" s="79">
        <v>0.11080643500124264</v>
      </c>
      <c r="AJ80" s="74"/>
      <c r="AK80" s="229">
        <v>1.2643251917532192E-2</v>
      </c>
      <c r="AM80" s="120">
        <f t="shared" si="59"/>
        <v>0.12344968691877484</v>
      </c>
      <c r="AN80" s="237">
        <v>9.7860659788911272E-2</v>
      </c>
      <c r="AO80" s="83" t="s">
        <v>257</v>
      </c>
      <c r="AP80" s="6"/>
      <c r="BH80" s="4"/>
    </row>
    <row r="81" spans="1:60" x14ac:dyDescent="0.25">
      <c r="A81" s="2" t="s">
        <v>208</v>
      </c>
      <c r="B81" s="2" t="s">
        <v>809</v>
      </c>
      <c r="C81" s="2" t="s">
        <v>210</v>
      </c>
      <c r="D81" s="2" t="s">
        <v>211</v>
      </c>
      <c r="E81" s="2" t="s">
        <v>212</v>
      </c>
      <c r="F81" s="2" t="s">
        <v>213</v>
      </c>
      <c r="G81" s="2" t="s">
        <v>571</v>
      </c>
      <c r="H81" s="2" t="s">
        <v>572</v>
      </c>
      <c r="I81" s="289" t="s">
        <v>495</v>
      </c>
      <c r="J81" s="4" t="s">
        <v>518</v>
      </c>
      <c r="K81" s="259">
        <v>0.57638888888888895</v>
      </c>
      <c r="L81" s="246" t="s">
        <v>224</v>
      </c>
      <c r="M81" s="2" t="s">
        <v>218</v>
      </c>
      <c r="N81" s="277" t="s">
        <v>810</v>
      </c>
      <c r="O81" s="301" t="s">
        <v>865</v>
      </c>
      <c r="P81" s="357"/>
      <c r="Q81" s="294">
        <v>11260.096169869666</v>
      </c>
      <c r="R81" s="357"/>
      <c r="S81" s="267"/>
      <c r="T81" s="272">
        <v>11625.2617196668</v>
      </c>
      <c r="V81" s="310"/>
      <c r="W81" s="294">
        <v>11625.2617196668</v>
      </c>
      <c r="X81" s="174">
        <v>356</v>
      </c>
      <c r="Y81" s="91" t="s">
        <v>224</v>
      </c>
      <c r="Z81" s="174">
        <v>100</v>
      </c>
      <c r="AA81" s="93">
        <f t="shared" si="56"/>
        <v>356</v>
      </c>
      <c r="AB81" s="93">
        <f t="shared" si="57"/>
        <v>0</v>
      </c>
      <c r="AC81" s="91" t="s">
        <v>224</v>
      </c>
      <c r="AD81" s="91" t="s">
        <v>224</v>
      </c>
      <c r="AE81" s="138">
        <v>268.11171267630601</v>
      </c>
      <c r="AF81" s="102">
        <v>5.7151831487489391</v>
      </c>
      <c r="AH81" s="129">
        <f t="shared" si="58"/>
        <v>273.82689582505498</v>
      </c>
      <c r="AI81" s="139">
        <v>0.70156960126392309</v>
      </c>
      <c r="AK81" s="226">
        <v>4.055477843589804E-2</v>
      </c>
      <c r="AM81" s="129">
        <f t="shared" si="59"/>
        <v>0.74212437969982115</v>
      </c>
      <c r="AN81" s="139">
        <v>2.6549361283524675</v>
      </c>
      <c r="AO81" s="2"/>
      <c r="AP81" s="6"/>
      <c r="BH81" s="4"/>
    </row>
    <row r="82" spans="1:60" x14ac:dyDescent="0.25">
      <c r="A82" s="60" t="s">
        <v>208</v>
      </c>
      <c r="B82" s="60" t="s">
        <v>815</v>
      </c>
      <c r="C82" s="60" t="s">
        <v>210</v>
      </c>
      <c r="D82" s="60" t="s">
        <v>211</v>
      </c>
      <c r="E82" s="60" t="s">
        <v>212</v>
      </c>
      <c r="F82" s="60" t="s">
        <v>213</v>
      </c>
      <c r="G82" s="60" t="s">
        <v>598</v>
      </c>
      <c r="H82" s="60" t="s">
        <v>599</v>
      </c>
      <c r="I82" s="290" t="s">
        <v>495</v>
      </c>
      <c r="J82" s="74" t="s">
        <v>518</v>
      </c>
      <c r="K82" s="260">
        <v>0.57638888888888895</v>
      </c>
      <c r="L82" s="247">
        <f>AVERAGE(K81:K82)</f>
        <v>0.57638888888888895</v>
      </c>
      <c r="M82" s="60" t="s">
        <v>218</v>
      </c>
      <c r="N82" s="278" t="s">
        <v>816</v>
      </c>
      <c r="O82" s="298" t="s">
        <v>866</v>
      </c>
      <c r="P82" s="357"/>
      <c r="Q82" s="293">
        <v>11260.096169869666</v>
      </c>
      <c r="R82" s="357"/>
      <c r="S82" s="268"/>
      <c r="T82" s="271">
        <v>11625.2617196668</v>
      </c>
      <c r="V82" s="310"/>
      <c r="W82" s="293">
        <v>11625.2617196668</v>
      </c>
      <c r="X82" s="183">
        <v>742</v>
      </c>
      <c r="Y82" s="182">
        <f>AVERAGE(X81:X82)</f>
        <v>549</v>
      </c>
      <c r="Z82" s="183">
        <v>100</v>
      </c>
      <c r="AA82" s="69">
        <f t="shared" si="56"/>
        <v>742</v>
      </c>
      <c r="AB82" s="69">
        <f t="shared" si="57"/>
        <v>0</v>
      </c>
      <c r="AC82" s="182">
        <f>AVERAGE(AA81:AA82)</f>
        <v>549</v>
      </c>
      <c r="AD82" s="182">
        <f>AVERAGE(AB81:AB82)</f>
        <v>0</v>
      </c>
      <c r="AE82" s="119">
        <v>87.203930319553052</v>
      </c>
      <c r="AF82" s="79">
        <v>4.7442390249171167</v>
      </c>
      <c r="AG82" s="74"/>
      <c r="AH82" s="120">
        <f t="shared" si="58"/>
        <v>91.948169344470173</v>
      </c>
      <c r="AI82" s="79">
        <v>0.66316553392061739</v>
      </c>
      <c r="AJ82" s="74"/>
      <c r="AK82" s="229">
        <v>7.9263566096855059E-2</v>
      </c>
      <c r="AM82" s="120">
        <f t="shared" si="59"/>
        <v>0.74242910001747242</v>
      </c>
      <c r="AN82" s="79">
        <v>1.1708232657389577</v>
      </c>
      <c r="AO82" s="2"/>
      <c r="AP82" s="6"/>
      <c r="BH82" s="4"/>
    </row>
    <row r="83" spans="1:60" x14ac:dyDescent="0.25">
      <c r="A83" s="2" t="s">
        <v>208</v>
      </c>
      <c r="B83" s="2" t="s">
        <v>819</v>
      </c>
      <c r="C83" s="2" t="s">
        <v>210</v>
      </c>
      <c r="D83" s="2" t="s">
        <v>211</v>
      </c>
      <c r="E83" s="2" t="s">
        <v>212</v>
      </c>
      <c r="F83" s="2" t="s">
        <v>213</v>
      </c>
      <c r="G83" s="2" t="s">
        <v>598</v>
      </c>
      <c r="H83" s="2" t="s">
        <v>599</v>
      </c>
      <c r="I83" s="289" t="s">
        <v>510</v>
      </c>
      <c r="J83" s="4" t="s">
        <v>496</v>
      </c>
      <c r="K83" s="259">
        <v>0.61111111111111105</v>
      </c>
      <c r="L83" s="246" t="s">
        <v>224</v>
      </c>
      <c r="M83" s="2" t="s">
        <v>218</v>
      </c>
      <c r="N83" s="277" t="s">
        <v>820</v>
      </c>
      <c r="O83" s="299" t="s">
        <v>866</v>
      </c>
      <c r="P83" s="357"/>
      <c r="Q83" s="294">
        <v>11503.989795549767</v>
      </c>
      <c r="R83" s="357"/>
      <c r="S83" s="267"/>
      <c r="T83" s="272">
        <v>10336.237314493301</v>
      </c>
      <c r="V83" s="310"/>
      <c r="W83" s="294">
        <v>10336.237314493301</v>
      </c>
      <c r="X83" s="174">
        <v>102</v>
      </c>
      <c r="Y83" s="91" t="s">
        <v>224</v>
      </c>
      <c r="Z83" s="174">
        <v>99</v>
      </c>
      <c r="AA83" s="93">
        <f t="shared" si="56"/>
        <v>100.98</v>
      </c>
      <c r="AB83" s="96">
        <f t="shared" si="57"/>
        <v>1.019999999999996</v>
      </c>
      <c r="AC83" s="91" t="s">
        <v>224</v>
      </c>
      <c r="AD83" s="91" t="s">
        <v>224</v>
      </c>
      <c r="AE83" s="138">
        <v>33.261548011976672</v>
      </c>
      <c r="AF83" s="102">
        <v>3.9527692170875435</v>
      </c>
      <c r="AH83" s="129">
        <f t="shared" si="58"/>
        <v>37.214317229064214</v>
      </c>
      <c r="AI83" s="139">
        <v>0.38695120678503087</v>
      </c>
      <c r="AK83" s="226">
        <v>0.11926514488574333</v>
      </c>
      <c r="AM83" s="129">
        <f t="shared" si="59"/>
        <v>0.50621635167077417</v>
      </c>
      <c r="AN83" s="139">
        <v>0.46892761904715841</v>
      </c>
      <c r="AO83" s="2"/>
      <c r="AP83" s="6"/>
      <c r="BH83" s="4"/>
    </row>
    <row r="84" spans="1:60" x14ac:dyDescent="0.25">
      <c r="A84" s="60" t="s">
        <v>208</v>
      </c>
      <c r="B84" s="60" t="s">
        <v>823</v>
      </c>
      <c r="C84" s="60" t="s">
        <v>210</v>
      </c>
      <c r="D84" s="60" t="s">
        <v>211</v>
      </c>
      <c r="E84" s="60" t="s">
        <v>212</v>
      </c>
      <c r="F84" s="60" t="s">
        <v>213</v>
      </c>
      <c r="G84" s="60" t="s">
        <v>571</v>
      </c>
      <c r="H84" s="60" t="s">
        <v>572</v>
      </c>
      <c r="I84" s="290" t="s">
        <v>510</v>
      </c>
      <c r="J84" s="74" t="s">
        <v>824</v>
      </c>
      <c r="K84" s="260">
        <v>0.61805555555555558</v>
      </c>
      <c r="L84" s="247">
        <f>AVERAGE(K83:K84)</f>
        <v>0.61458333333333326</v>
      </c>
      <c r="M84" s="60" t="s">
        <v>218</v>
      </c>
      <c r="N84" s="278" t="s">
        <v>825</v>
      </c>
      <c r="O84" s="300" t="s">
        <v>865</v>
      </c>
      <c r="P84" s="357"/>
      <c r="Q84" s="293">
        <v>11503.989795549767</v>
      </c>
      <c r="R84" s="357"/>
      <c r="S84" s="268"/>
      <c r="T84" s="271">
        <v>10336.237314493301</v>
      </c>
      <c r="V84" s="310"/>
      <c r="W84" s="293">
        <v>10336.237314493301</v>
      </c>
      <c r="X84" s="183">
        <v>714</v>
      </c>
      <c r="Y84" s="182">
        <f>AVERAGE(X83:X84)</f>
        <v>408</v>
      </c>
      <c r="Z84" s="183">
        <v>100</v>
      </c>
      <c r="AA84" s="69">
        <f t="shared" si="56"/>
        <v>714</v>
      </c>
      <c r="AB84" s="69">
        <f t="shared" si="57"/>
        <v>0</v>
      </c>
      <c r="AC84" s="184">
        <f>AVERAGE(AA83:AA84)</f>
        <v>407.49</v>
      </c>
      <c r="AD84" s="184">
        <f>AVERAGE(AB83:AB84)</f>
        <v>0.50999999999999801</v>
      </c>
      <c r="AE84" s="119">
        <v>195.81969800437898</v>
      </c>
      <c r="AF84" s="79">
        <v>7.3206255000081226</v>
      </c>
      <c r="AG84" s="74"/>
      <c r="AH84" s="120">
        <f t="shared" si="58"/>
        <v>203.14032350438711</v>
      </c>
      <c r="AI84" s="79">
        <v>0.80562267136199606</v>
      </c>
      <c r="AJ84" s="74"/>
      <c r="AK84" s="229">
        <v>3.7732341815019256E-2</v>
      </c>
      <c r="AM84" s="120">
        <f t="shared" si="59"/>
        <v>0.84335501317701533</v>
      </c>
      <c r="AN84" s="79">
        <v>2.7392198149668316</v>
      </c>
      <c r="AO84" s="2"/>
      <c r="AP84" s="6"/>
      <c r="BH84" s="4"/>
    </row>
    <row r="85" spans="1:60" x14ac:dyDescent="0.25">
      <c r="A85" s="2" t="s">
        <v>208</v>
      </c>
      <c r="B85" s="2" t="s">
        <v>831</v>
      </c>
      <c r="C85" s="2" t="s">
        <v>210</v>
      </c>
      <c r="D85" s="2" t="s">
        <v>211</v>
      </c>
      <c r="E85" s="2" t="s">
        <v>212</v>
      </c>
      <c r="F85" s="2" t="s">
        <v>213</v>
      </c>
      <c r="G85" s="2" t="s">
        <v>571</v>
      </c>
      <c r="H85" s="2" t="s">
        <v>572</v>
      </c>
      <c r="I85" s="289" t="s">
        <v>517</v>
      </c>
      <c r="J85" s="4" t="s">
        <v>385</v>
      </c>
      <c r="K85" s="259">
        <v>0.55555555555555558</v>
      </c>
      <c r="L85" s="246" t="s">
        <v>224</v>
      </c>
      <c r="M85" s="2" t="s">
        <v>218</v>
      </c>
      <c r="N85" s="277" t="s">
        <v>832</v>
      </c>
      <c r="O85" s="301" t="s">
        <v>865</v>
      </c>
      <c r="P85" s="357"/>
      <c r="Q85" s="294">
        <v>13344.182614601366</v>
      </c>
      <c r="R85" s="357"/>
      <c r="S85" s="267"/>
      <c r="T85" s="272">
        <v>12524.235058824101</v>
      </c>
      <c r="V85" s="310"/>
      <c r="W85" s="294">
        <v>12524.235058824101</v>
      </c>
      <c r="X85" s="174">
        <v>670</v>
      </c>
      <c r="Y85" s="91" t="s">
        <v>224</v>
      </c>
      <c r="Z85" s="174">
        <v>100</v>
      </c>
      <c r="AA85" s="93">
        <f t="shared" si="56"/>
        <v>670</v>
      </c>
      <c r="AB85" s="93">
        <f t="shared" si="57"/>
        <v>0</v>
      </c>
      <c r="AC85" s="91" t="s">
        <v>224</v>
      </c>
      <c r="AD85" s="91" t="s">
        <v>224</v>
      </c>
      <c r="AE85" s="138">
        <v>235.79254069024768</v>
      </c>
      <c r="AF85" s="102">
        <v>3.8878181716596201</v>
      </c>
      <c r="AH85" s="129">
        <f t="shared" si="58"/>
        <v>239.68035886190731</v>
      </c>
      <c r="AI85" s="139">
        <v>0.65352828883753078</v>
      </c>
      <c r="AK85" s="226">
        <v>4.2858272057474209E-2</v>
      </c>
      <c r="AM85" s="129">
        <f t="shared" si="59"/>
        <v>0.69638656089500495</v>
      </c>
      <c r="AN85" s="139">
        <v>3.2881089258698943</v>
      </c>
      <c r="AO85" s="2"/>
      <c r="AP85" s="6"/>
      <c r="BH85" s="4"/>
    </row>
    <row r="86" spans="1:60" x14ac:dyDescent="0.25">
      <c r="A86" s="60" t="s">
        <v>208</v>
      </c>
      <c r="B86" s="60" t="s">
        <v>835</v>
      </c>
      <c r="C86" s="60" t="s">
        <v>210</v>
      </c>
      <c r="D86" s="60" t="s">
        <v>211</v>
      </c>
      <c r="E86" s="60" t="s">
        <v>212</v>
      </c>
      <c r="F86" s="60" t="s">
        <v>213</v>
      </c>
      <c r="G86" s="60" t="s">
        <v>598</v>
      </c>
      <c r="H86" s="60" t="s">
        <v>599</v>
      </c>
      <c r="I86" s="290" t="s">
        <v>517</v>
      </c>
      <c r="J86" s="74" t="s">
        <v>217</v>
      </c>
      <c r="K86" s="260">
        <v>0.5625</v>
      </c>
      <c r="L86" s="247">
        <f>AVERAGE(K85:K86)</f>
        <v>0.55902777777777779</v>
      </c>
      <c r="M86" s="60" t="s">
        <v>218</v>
      </c>
      <c r="N86" s="278" t="s">
        <v>836</v>
      </c>
      <c r="O86" s="298" t="s">
        <v>866</v>
      </c>
      <c r="P86" s="357"/>
      <c r="Q86" s="293">
        <v>13497.980119354501</v>
      </c>
      <c r="R86" s="357"/>
      <c r="S86" s="268"/>
      <c r="T86" s="271">
        <v>12524.235058824101</v>
      </c>
      <c r="V86" s="310"/>
      <c r="W86" s="293">
        <v>12524.235058824101</v>
      </c>
      <c r="X86" s="183">
        <v>174</v>
      </c>
      <c r="Y86" s="182">
        <f>AVERAGE(X85:X86)</f>
        <v>422</v>
      </c>
      <c r="Z86" s="183">
        <v>100</v>
      </c>
      <c r="AA86" s="69">
        <f t="shared" si="56"/>
        <v>174</v>
      </c>
      <c r="AB86" s="69">
        <f t="shared" si="57"/>
        <v>0</v>
      </c>
      <c r="AC86" s="182">
        <f>AVERAGE(AA85:AA86)</f>
        <v>422</v>
      </c>
      <c r="AD86" s="182">
        <f>AVERAGE(AB85:AB86)</f>
        <v>0</v>
      </c>
      <c r="AE86" s="119">
        <v>60.171426986516572</v>
      </c>
      <c r="AF86" s="79">
        <v>3.3727770742081904</v>
      </c>
      <c r="AG86" s="74"/>
      <c r="AH86" s="120">
        <f t="shared" si="58"/>
        <v>63.544204060724759</v>
      </c>
      <c r="AI86" s="79">
        <v>0.45728059306964214</v>
      </c>
      <c r="AJ86" s="74"/>
      <c r="AK86" s="229">
        <v>8.6069166451693546E-2</v>
      </c>
      <c r="AM86" s="120">
        <f t="shared" si="59"/>
        <v>0.54334975952133568</v>
      </c>
      <c r="AN86" s="139">
        <v>0.84879823325855996</v>
      </c>
      <c r="AO86" s="2"/>
      <c r="AP86" s="6"/>
      <c r="BH86" s="4"/>
    </row>
    <row r="87" spans="1:60" x14ac:dyDescent="0.25">
      <c r="A87" s="2" t="s">
        <v>208</v>
      </c>
      <c r="B87" s="2" t="s">
        <v>839</v>
      </c>
      <c r="C87" s="2" t="s">
        <v>210</v>
      </c>
      <c r="D87" s="2" t="s">
        <v>211</v>
      </c>
      <c r="E87" s="2" t="s">
        <v>212</v>
      </c>
      <c r="F87" s="2" t="s">
        <v>213</v>
      </c>
      <c r="G87" s="2" t="s">
        <v>598</v>
      </c>
      <c r="H87" s="2" t="s">
        <v>599</v>
      </c>
      <c r="I87" s="289" t="s">
        <v>526</v>
      </c>
      <c r="J87" s="4" t="s">
        <v>496</v>
      </c>
      <c r="K87" s="259">
        <v>0.61111111111111105</v>
      </c>
      <c r="L87" s="246" t="s">
        <v>224</v>
      </c>
      <c r="M87" s="2" t="s">
        <v>361</v>
      </c>
      <c r="N87" s="277" t="s">
        <v>840</v>
      </c>
      <c r="O87" s="299" t="s">
        <v>866</v>
      </c>
      <c r="P87" s="357"/>
      <c r="Q87" s="294">
        <v>2706.7140788851534</v>
      </c>
      <c r="R87" s="357"/>
      <c r="S87" s="267"/>
      <c r="T87" s="272">
        <v>2654.8643213915502</v>
      </c>
      <c r="V87" s="310"/>
      <c r="W87" s="294">
        <v>2654.8643213915502</v>
      </c>
      <c r="X87" s="174">
        <v>18</v>
      </c>
      <c r="Y87" s="91" t="s">
        <v>224</v>
      </c>
      <c r="Z87" s="174">
        <v>99</v>
      </c>
      <c r="AA87" s="96">
        <f t="shared" si="56"/>
        <v>17.82</v>
      </c>
      <c r="AB87" s="96">
        <f t="shared" si="57"/>
        <v>0.17999999999999972</v>
      </c>
      <c r="AC87" s="91" t="s">
        <v>224</v>
      </c>
      <c r="AD87" s="91" t="s">
        <v>224</v>
      </c>
      <c r="AE87" s="138">
        <v>4.2094070520821454</v>
      </c>
      <c r="AF87" s="102">
        <v>1.6999159948489675</v>
      </c>
      <c r="AH87" s="129">
        <f t="shared" si="58"/>
        <v>5.9093230469311129</v>
      </c>
      <c r="AI87" s="139">
        <v>0.16679359484704187</v>
      </c>
      <c r="AK87" s="226">
        <v>5.8224591894907349E-2</v>
      </c>
      <c r="AM87" s="129">
        <f t="shared" si="59"/>
        <v>0.22501818674194923</v>
      </c>
      <c r="AN87" s="237">
        <v>9.9210183108143363E-2</v>
      </c>
      <c r="AO87" s="83" t="s">
        <v>257</v>
      </c>
      <c r="AP87" s="6"/>
      <c r="BH87" s="4"/>
    </row>
    <row r="88" spans="1:60" x14ac:dyDescent="0.25">
      <c r="A88" s="60" t="s">
        <v>208</v>
      </c>
      <c r="B88" s="60" t="s">
        <v>844</v>
      </c>
      <c r="C88" s="60" t="s">
        <v>210</v>
      </c>
      <c r="D88" s="60" t="s">
        <v>211</v>
      </c>
      <c r="E88" s="60" t="s">
        <v>212</v>
      </c>
      <c r="F88" s="60" t="s">
        <v>213</v>
      </c>
      <c r="G88" s="60" t="s">
        <v>571</v>
      </c>
      <c r="H88" s="60" t="s">
        <v>572</v>
      </c>
      <c r="I88" s="290" t="s">
        <v>526</v>
      </c>
      <c r="J88" s="74" t="s">
        <v>845</v>
      </c>
      <c r="K88" s="260">
        <v>0.68055555555555547</v>
      </c>
      <c r="L88" s="247">
        <f>AVERAGE(K87:K88)</f>
        <v>0.64583333333333326</v>
      </c>
      <c r="M88" s="60" t="s">
        <v>361</v>
      </c>
      <c r="N88" s="278" t="s">
        <v>846</v>
      </c>
      <c r="O88" s="300" t="s">
        <v>865</v>
      </c>
      <c r="P88" s="357"/>
      <c r="Q88" s="293">
        <v>2705.7676215715501</v>
      </c>
      <c r="R88" s="357"/>
      <c r="S88" s="268"/>
      <c r="T88" s="271">
        <v>2654.8643213915502</v>
      </c>
      <c r="V88" s="310"/>
      <c r="W88" s="293">
        <v>2654.8643213915502</v>
      </c>
      <c r="X88" s="183">
        <v>16</v>
      </c>
      <c r="Y88" s="182">
        <f>AVERAGE(X87:X88)</f>
        <v>17</v>
      </c>
      <c r="Z88" s="183">
        <v>98</v>
      </c>
      <c r="AA88" s="81">
        <f t="shared" si="56"/>
        <v>15.68</v>
      </c>
      <c r="AB88" s="81">
        <f t="shared" si="57"/>
        <v>0.32000000000000028</v>
      </c>
      <c r="AC88" s="184">
        <f>AVERAGE(AA87:AA88)</f>
        <v>16.75</v>
      </c>
      <c r="AD88" s="184">
        <f>AVERAGE(AB87:AB88)</f>
        <v>0.25</v>
      </c>
      <c r="AE88" s="119">
        <v>3.8588374823728877</v>
      </c>
      <c r="AF88" s="79">
        <v>1.6654943502289892</v>
      </c>
      <c r="AG88" s="74"/>
      <c r="AH88" s="120">
        <f t="shared" si="58"/>
        <v>5.5243318326018773</v>
      </c>
      <c r="AI88" s="237">
        <v>8.3090641779528573E-2</v>
      </c>
      <c r="AJ88" s="83" t="s">
        <v>257</v>
      </c>
      <c r="AK88" s="229">
        <v>3.5103332023555027E-2</v>
      </c>
      <c r="AM88" s="120">
        <f t="shared" si="59"/>
        <v>0.11819397380308361</v>
      </c>
      <c r="AN88" s="237">
        <v>9.8472012102874443E-2</v>
      </c>
      <c r="AO88" s="83" t="s">
        <v>257</v>
      </c>
      <c r="AP88" s="6"/>
      <c r="BH88" s="4"/>
    </row>
    <row r="89" spans="1:60" x14ac:dyDescent="0.25">
      <c r="A89" s="2" t="s">
        <v>208</v>
      </c>
      <c r="B89" s="2" t="s">
        <v>850</v>
      </c>
      <c r="C89" s="2" t="s">
        <v>210</v>
      </c>
      <c r="D89" s="2" t="s">
        <v>211</v>
      </c>
      <c r="E89" s="2" t="s">
        <v>212</v>
      </c>
      <c r="F89" s="2" t="s">
        <v>213</v>
      </c>
      <c r="G89" s="2" t="s">
        <v>571</v>
      </c>
      <c r="H89" s="2" t="s">
        <v>572</v>
      </c>
      <c r="I89" s="289" t="s">
        <v>537</v>
      </c>
      <c r="J89" s="4" t="s">
        <v>496</v>
      </c>
      <c r="K89" s="259">
        <v>0.61111111111111105</v>
      </c>
      <c r="L89" s="246" t="s">
        <v>224</v>
      </c>
      <c r="M89" s="2" t="s">
        <v>361</v>
      </c>
      <c r="N89" s="277" t="s">
        <v>851</v>
      </c>
      <c r="O89" s="301" t="s">
        <v>865</v>
      </c>
      <c r="P89" s="357"/>
      <c r="Q89" s="294">
        <v>27.078066266614101</v>
      </c>
      <c r="R89" s="357"/>
      <c r="S89" s="267"/>
      <c r="T89" s="272">
        <v>27.1483091423021</v>
      </c>
      <c r="V89" s="310"/>
      <c r="W89" s="294">
        <v>27.1483091423021</v>
      </c>
      <c r="X89" s="174">
        <v>54</v>
      </c>
      <c r="Y89" s="91" t="s">
        <v>224</v>
      </c>
      <c r="Z89" s="174">
        <v>99</v>
      </c>
      <c r="AA89" s="96">
        <f t="shared" si="56"/>
        <v>53.46</v>
      </c>
      <c r="AB89" s="96">
        <f t="shared" si="57"/>
        <v>0.53999999999999915</v>
      </c>
      <c r="AC89" s="91" t="s">
        <v>224</v>
      </c>
      <c r="AD89" s="91" t="s">
        <v>224</v>
      </c>
      <c r="AE89" s="138">
        <v>18.774914002525797</v>
      </c>
      <c r="AF89" s="102">
        <v>1.8771457062484411</v>
      </c>
      <c r="AH89" s="129">
        <f t="shared" si="58"/>
        <v>20.652059708774239</v>
      </c>
      <c r="AI89" s="139">
        <v>0.5050385843972266</v>
      </c>
      <c r="AK89" s="226">
        <v>0.15953017621774612</v>
      </c>
      <c r="AM89" s="129">
        <f t="shared" si="59"/>
        <v>0.66456876061497272</v>
      </c>
      <c r="AN89" s="139">
        <v>0.16294229102712868</v>
      </c>
      <c r="AO89" s="2"/>
      <c r="AP89" s="6"/>
      <c r="BH89" s="4"/>
    </row>
    <row r="90" spans="1:60" x14ac:dyDescent="0.25">
      <c r="A90" s="60" t="s">
        <v>208</v>
      </c>
      <c r="B90" s="60" t="s">
        <v>856</v>
      </c>
      <c r="C90" s="60" t="s">
        <v>210</v>
      </c>
      <c r="D90" s="60" t="s">
        <v>211</v>
      </c>
      <c r="E90" s="60" t="s">
        <v>212</v>
      </c>
      <c r="F90" s="60" t="s">
        <v>213</v>
      </c>
      <c r="G90" s="60" t="s">
        <v>598</v>
      </c>
      <c r="H90" s="60" t="s">
        <v>599</v>
      </c>
      <c r="I90" s="290" t="s">
        <v>537</v>
      </c>
      <c r="J90" s="74" t="s">
        <v>511</v>
      </c>
      <c r="K90" s="260">
        <v>0.63888888888888895</v>
      </c>
      <c r="L90" s="247">
        <f>AVERAGE(K89:K90)</f>
        <v>0.625</v>
      </c>
      <c r="M90" s="60" t="s">
        <v>361</v>
      </c>
      <c r="N90" s="278" t="s">
        <v>857</v>
      </c>
      <c r="O90" s="298" t="s">
        <v>866</v>
      </c>
      <c r="P90" s="358"/>
      <c r="Q90" s="293">
        <v>28.385377511076069</v>
      </c>
      <c r="R90" s="358"/>
      <c r="S90" s="268"/>
      <c r="T90" s="271">
        <v>27.1483091423021</v>
      </c>
      <c r="V90" s="311"/>
      <c r="W90" s="293">
        <v>27.1483091423021</v>
      </c>
      <c r="X90" s="183">
        <v>10</v>
      </c>
      <c r="Y90" s="182">
        <f>AVERAGE(X89:X90)</f>
        <v>32</v>
      </c>
      <c r="Z90" s="183">
        <v>98</v>
      </c>
      <c r="AA90" s="81">
        <f t="shared" si="56"/>
        <v>9.8000000000000007</v>
      </c>
      <c r="AB90" s="81">
        <f t="shared" si="57"/>
        <v>0.19999999999999929</v>
      </c>
      <c r="AC90" s="184">
        <f>AVERAGE(AA89:AA90)</f>
        <v>31.630000000000003</v>
      </c>
      <c r="AD90" s="184">
        <f>AVERAGE(AB89:AB90)</f>
        <v>0.36999999999999922</v>
      </c>
      <c r="AE90" s="119">
        <v>3.8484415431981338</v>
      </c>
      <c r="AF90" s="79">
        <v>1.8713825728779641</v>
      </c>
      <c r="AG90" s="74"/>
      <c r="AH90" s="120">
        <f t="shared" si="58"/>
        <v>5.7198241160760981</v>
      </c>
      <c r="AI90" s="79">
        <v>0.36673479031730133</v>
      </c>
      <c r="AJ90" s="74"/>
      <c r="AK90" s="229">
        <v>0.17139560268483905</v>
      </c>
      <c r="AM90" s="120">
        <f t="shared" si="59"/>
        <v>0.53813039300214038</v>
      </c>
      <c r="AN90" s="237">
        <v>8.6841459492298712E-2</v>
      </c>
      <c r="AO90" s="83" t="s">
        <v>257</v>
      </c>
      <c r="AP90" s="6"/>
      <c r="BH90" s="4"/>
    </row>
  </sheetData>
  <mergeCells count="9">
    <mergeCell ref="AE1:AN1"/>
    <mergeCell ref="BA2:BD2"/>
    <mergeCell ref="AF6:AG6"/>
    <mergeCell ref="AI6:AJ6"/>
    <mergeCell ref="AK6:AL6"/>
    <mergeCell ref="AN6:AO6"/>
    <mergeCell ref="AW6:AX6"/>
    <mergeCell ref="AY6:AZ6"/>
    <mergeCell ref="BA6:BB6"/>
  </mergeCells>
  <pageMargins left="0.7" right="0.7" top="0.75" bottom="0.75" header="0.3" footer="0.3"/>
  <pageSetup orientation="portrait" verticalDpi="0" r:id="rId1"/>
  <ignoredErrors>
    <ignoredError sqref="A42:K90 M42:N90" numberStoredAsText="1"/>
    <ignoredError sqref="L42:L90" numberStoredAsText="1" formulaRange="1"/>
    <ignoredError sqref="L13:L41"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Out_ED2CA Samples</vt:lpstr>
      <vt:lpstr>Spill_ED2CA Samples</vt:lpstr>
      <vt:lpstr>Comb.Out_ED2CA 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Shanna Lynn</dc:creator>
  <cp:lastModifiedBy>Rose, Shanna Lynn</cp:lastModifiedBy>
  <dcterms:created xsi:type="dcterms:W3CDTF">2018-10-24T20:42:31Z</dcterms:created>
  <dcterms:modified xsi:type="dcterms:W3CDTF">2018-10-24T22:18:12Z</dcterms:modified>
</cp:coreProperties>
</file>