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SC\4_Flux Files\Model 3_selected\"/>
    </mc:Choice>
  </mc:AlternateContent>
  <xr:revisionPtr revIDLastSave="0" documentId="13_ncr:1_{4CCAFBC1-6CD0-465D-A938-A98219BB930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4_Outflow_SSC_m3_Flux_Annual_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D12" i="1"/>
  <c r="D11" i="1"/>
  <c r="D10" i="1"/>
  <c r="D8" i="1"/>
  <c r="D7" i="1"/>
  <c r="D6" i="1"/>
  <c r="F8" i="1" s="1"/>
  <c r="J2" i="1" l="1"/>
  <c r="L2" i="1" s="1"/>
  <c r="J4" i="1" l="1"/>
  <c r="L4" i="1" s="1"/>
  <c r="J3" i="1"/>
  <c r="L3" i="1" s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<sst xmlns="http://schemas.openxmlformats.org/spreadsheetml/2006/main" count="27" uniqueCount="22">
  <si>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</si>
  <si>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</si>
  <si>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</si>
  <si>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</si>
  <si>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</si>
  <si>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</si>
  <si>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</si>
  <si>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</si>
  <si>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</si>
  <si>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</si>
  <si>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Annual Loads_Outflow (kg/year)</t>
  </si>
  <si>
    <t>Corrected Std.Err (kg/year)</t>
  </si>
  <si>
    <t>% Std Err_Comb_Outflow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</si>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</sst>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11" sqref="L11"/>
    </sheetView>
  </sheetViews>
  <sheetFormatPr defaultRowHeight="15" x14ac:dyDescent="0.25"/>
  <cols>
    <col min="2" max="2" width="15.28515625" customWidth="1"/>
    <col min="4" max="4" width="12.140625" customWidth="1"/>
    <col min="6" max="6" width="12.85546875" customWidth="1"/>
    <col min="11" max="11" width="14.5703125" customWidth="1"/>
    <col min="12" max="12" width="15.1406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4" t="s">
        <v>12</v>
      </c>
      <c r="K1" s="1" t="s">
        <v>10</v>
      </c>
      <c r="L1" s="1" t="s">
        <v>11</v>
      </c>
    </row>
    <row r="2" spans="1:12" x14ac:dyDescent="0.25">
      <c r="A2">
        <v>1</v>
      </c>
      <c r="B2" t="s">
        <v>7</v>
      </c>
      <c r="C2">
        <v>366</v>
      </c>
      <c r="D2">
        <v>136230.45472619499</v>
      </c>
      <c r="E2">
        <v>35407.735276473599</v>
      </c>
      <c r="F2">
        <v>269641.76319015399</v>
      </c>
      <c r="G2">
        <v>5177.2129414731899</v>
      </c>
      <c r="H2">
        <v>728944.650707233</v>
      </c>
      <c r="J2" s="5">
        <f>(E2/D2)*100</f>
        <v>25.991057100733027</v>
      </c>
      <c r="K2" s="2">
        <v>15297105.367761072</v>
      </c>
      <c r="L2" s="3">
        <f>0.01*K2*J2</f>
        <v>3975879.3908940773</v>
      </c>
    </row>
    <row r="3" spans="1:12" x14ac:dyDescent="0.25">
      <c r="A3">
        <v>2</v>
      </c>
      <c r="B3" t="s">
        <v>8</v>
      </c>
      <c r="C3">
        <v>365</v>
      </c>
      <c r="D3">
        <v>1773506.7757653501</v>
      </c>
      <c r="E3">
        <v>552184.76900924905</v>
      </c>
      <c r="F3">
        <v>1622340.7129035301</v>
      </c>
      <c r="G3">
        <v>283830.972401031</v>
      </c>
      <c r="H3">
        <v>6033169.47546684</v>
      </c>
      <c r="J3" s="5">
        <f t="shared" ref="J3:J4" si="0">(E3/D3)*100</f>
        <v>31.135193648806659</v>
      </c>
      <c r="K3" s="2">
        <v>5716923.0214031246</v>
      </c>
      <c r="L3" s="3">
        <f t="shared" ref="L3:L4" si="1">0.01*K3*J3</f>
        <v>1779975.0534670714</v>
      </c>
    </row>
    <row r="4" spans="1:12" x14ac:dyDescent="0.25">
      <c r="A4">
        <v>3</v>
      </c>
      <c r="B4" t="s">
        <v>9</v>
      </c>
      <c r="C4">
        <v>365</v>
      </c>
      <c r="D4">
        <v>523.983129093814</v>
      </c>
      <c r="E4">
        <v>310.55144256607099</v>
      </c>
      <c r="F4">
        <v>1567.4744262342499</v>
      </c>
      <c r="G4">
        <v>8.5155139863613698</v>
      </c>
      <c r="H4">
        <v>3240.7958639769299</v>
      </c>
      <c r="J4" s="5">
        <f t="shared" si="0"/>
        <v>59.267450672151277</v>
      </c>
      <c r="K4" s="2">
        <v>191253.84211924183</v>
      </c>
      <c r="L4" s="3">
        <f t="shared" si="1"/>
        <v>113351.27653661574</v>
      </c>
    </row>
    <row r="6" spans="1:12" x14ac:dyDescent="0.25">
      <c r="B6" s="6" t="s">
        <v>13</v>
      </c>
      <c r="C6" s="6" t="s">
        <v>7</v>
      </c>
      <c r="D6" s="7">
        <f>C2*D2</f>
        <v>49860346.429787368</v>
      </c>
    </row>
    <row r="7" spans="1:12" x14ac:dyDescent="0.25">
      <c r="B7" s="6" t="s">
        <v>14</v>
      </c>
      <c r="C7" s="6" t="s">
        <v>8</v>
      </c>
      <c r="D7" s="7">
        <f>C3*D3</f>
        <v>647329973.15435278</v>
      </c>
    </row>
    <row r="8" spans="1:12" x14ac:dyDescent="0.25">
      <c r="B8" s="6"/>
      <c r="C8" s="6" t="s">
        <v>9</v>
      </c>
      <c r="D8" s="7">
        <f>C4*D4</f>
        <v>191253.84211924212</v>
      </c>
      <c r="E8" s="8" t="s">
        <v>15</v>
      </c>
      <c r="F8" s="9">
        <f>SUM(D6:D8)</f>
        <v>697381573.4262594</v>
      </c>
      <c r="G8" t="s">
        <v>16</v>
      </c>
    </row>
    <row r="10" spans="1:12" x14ac:dyDescent="0.25">
      <c r="B10" s="10" t="s">
        <v>17</v>
      </c>
      <c r="C10" s="10" t="s">
        <v>18</v>
      </c>
      <c r="D10" s="11">
        <f>K2</f>
        <v>15297105.367761072</v>
      </c>
    </row>
    <row r="11" spans="1:12" x14ac:dyDescent="0.25">
      <c r="B11" s="10" t="s">
        <v>19</v>
      </c>
      <c r="C11" s="10" t="s">
        <v>20</v>
      </c>
      <c r="D11" s="11">
        <f>K3</f>
        <v>5716923.0214031246</v>
      </c>
    </row>
    <row r="12" spans="1:12" x14ac:dyDescent="0.25">
      <c r="B12" s="10"/>
      <c r="C12" s="10" t="s">
        <v>21</v>
      </c>
      <c r="D12" s="11">
        <f>K4</f>
        <v>191253.84211924183</v>
      </c>
      <c r="E12" s="12" t="s">
        <v>15</v>
      </c>
      <c r="F12" s="13">
        <f>SUM(D10:D12)</f>
        <v>21205282.231283437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4_Outflow_SSC_m3_Flux_Annual_un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2019-10-20T12:26:24Z</dcterms:created>
  <dcterms:modified xsi:type="dcterms:W3CDTF">2019-10-20T12:42:32Z</dcterms:modified>
</cp:coreProperties>
</file>