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oe\Desktop\docs\"/>
    </mc:Choice>
  </mc:AlternateContent>
  <bookViews>
    <workbookView xWindow="0" yWindow="0" windowWidth="28800" windowHeight="12435" tabRatio="689" activeTab="8"/>
  </bookViews>
  <sheets>
    <sheet name="Data" sheetId="1" r:id="rId1"/>
    <sheet name="Sheet2" sheetId="15" r:id="rId2"/>
    <sheet name="In-Sample Forecast" sheetId="14" r:id="rId3"/>
    <sheet name="In Sample " sheetId="13" r:id="rId4"/>
    <sheet name="Monthly" sheetId="8" r:id="rId5"/>
    <sheet name="Monthly Chart" sheetId="12" r:id="rId6"/>
    <sheet name="Monthly Raw" sheetId="9" r:id="rId7"/>
    <sheet name="Sheet1" sheetId="6" r:id="rId8"/>
    <sheet name="Sheet3" sheetId="16" r:id="rId9"/>
    <sheet name="Chart2" sheetId="7" r:id="rId10"/>
  </sheets>
  <externalReferences>
    <externalReference r:id="rId11"/>
    <externalReference r:id="rId12"/>
  </externalReferences>
  <calcPr calcId="171027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6" l="1" a="1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3" i="16"/>
  <c r="C215" i="1"/>
  <c r="C214" i="1"/>
  <c r="D214" i="1"/>
  <c r="E215" i="1"/>
  <c r="F215" i="1"/>
  <c r="B215" i="1"/>
  <c r="C216" i="1"/>
  <c r="D215" i="1"/>
  <c r="E216" i="1"/>
  <c r="F216" i="1"/>
  <c r="B216" i="1"/>
  <c r="C217" i="1"/>
  <c r="D216" i="1"/>
  <c r="E217" i="1"/>
  <c r="F217" i="1"/>
  <c r="B217" i="1"/>
  <c r="C218" i="1"/>
  <c r="D217" i="1"/>
  <c r="E218" i="1"/>
  <c r="F218" i="1"/>
  <c r="B218" i="1"/>
  <c r="C219" i="1"/>
  <c r="D218" i="1"/>
  <c r="E219" i="1"/>
  <c r="F219" i="1"/>
  <c r="B219" i="1"/>
  <c r="C220" i="1"/>
  <c r="D219" i="1"/>
  <c r="E220" i="1"/>
  <c r="F220" i="1"/>
  <c r="B220" i="1"/>
  <c r="C221" i="1"/>
  <c r="D220" i="1"/>
  <c r="E221" i="1"/>
  <c r="F221" i="1"/>
  <c r="B221" i="1"/>
  <c r="C222" i="1"/>
  <c r="D221" i="1"/>
  <c r="E222" i="1"/>
  <c r="F222" i="1"/>
  <c r="B222" i="1"/>
  <c r="C223" i="1"/>
  <c r="D222" i="1"/>
  <c r="E223" i="1"/>
  <c r="F223" i="1"/>
  <c r="B223" i="1"/>
  <c r="C224" i="1"/>
  <c r="D223" i="1"/>
  <c r="E224" i="1"/>
  <c r="F224" i="1"/>
  <c r="B224" i="1"/>
  <c r="C225" i="1"/>
  <c r="D224" i="1"/>
  <c r="E225" i="1"/>
  <c r="F225" i="1"/>
  <c r="B225" i="1"/>
  <c r="C226" i="1"/>
  <c r="D225" i="1"/>
  <c r="E226" i="1"/>
  <c r="F226" i="1"/>
  <c r="B226" i="1"/>
  <c r="C227" i="1"/>
  <c r="D226" i="1"/>
  <c r="E227" i="1"/>
  <c r="F227" i="1"/>
  <c r="B227" i="1"/>
  <c r="C228" i="1"/>
  <c r="D227" i="1"/>
  <c r="E228" i="1"/>
  <c r="F228" i="1"/>
  <c r="C4" i="1"/>
  <c r="C3" i="1"/>
  <c r="D3" i="1"/>
  <c r="E4" i="1"/>
  <c r="F4" i="1"/>
  <c r="H4" i="1"/>
  <c r="I4" i="1"/>
  <c r="C5" i="1"/>
  <c r="D4" i="1"/>
  <c r="E5" i="1"/>
  <c r="F5" i="1"/>
  <c r="H5" i="1"/>
  <c r="I5" i="1"/>
  <c r="C6" i="1"/>
  <c r="D5" i="1"/>
  <c r="E6" i="1"/>
  <c r="F6" i="1"/>
  <c r="H6" i="1"/>
  <c r="I6" i="1"/>
  <c r="C7" i="1"/>
  <c r="D6" i="1"/>
  <c r="E7" i="1"/>
  <c r="F7" i="1"/>
  <c r="H7" i="1"/>
  <c r="I7" i="1"/>
  <c r="C8" i="1"/>
  <c r="D7" i="1"/>
  <c r="E8" i="1"/>
  <c r="F8" i="1"/>
  <c r="H8" i="1"/>
  <c r="I8" i="1"/>
  <c r="C9" i="1"/>
  <c r="D8" i="1"/>
  <c r="E9" i="1"/>
  <c r="F9" i="1"/>
  <c r="H9" i="1"/>
  <c r="I9" i="1"/>
  <c r="C10" i="1"/>
  <c r="D9" i="1"/>
  <c r="E10" i="1"/>
  <c r="F10" i="1"/>
  <c r="H10" i="1"/>
  <c r="I10" i="1"/>
  <c r="C11" i="1"/>
  <c r="D10" i="1"/>
  <c r="E11" i="1"/>
  <c r="F11" i="1"/>
  <c r="H11" i="1"/>
  <c r="I11" i="1"/>
  <c r="C12" i="1"/>
  <c r="D11" i="1"/>
  <c r="E12" i="1"/>
  <c r="F12" i="1"/>
  <c r="H12" i="1"/>
  <c r="I12" i="1"/>
  <c r="C13" i="1"/>
  <c r="D12" i="1"/>
  <c r="E13" i="1"/>
  <c r="F13" i="1"/>
  <c r="H13" i="1"/>
  <c r="I13" i="1"/>
  <c r="C14" i="1"/>
  <c r="D13" i="1"/>
  <c r="E14" i="1"/>
  <c r="F14" i="1"/>
  <c r="H14" i="1"/>
  <c r="I14" i="1"/>
  <c r="C15" i="1"/>
  <c r="D14" i="1"/>
  <c r="E15" i="1"/>
  <c r="F15" i="1"/>
  <c r="H15" i="1"/>
  <c r="I15" i="1"/>
  <c r="C16" i="1"/>
  <c r="D15" i="1"/>
  <c r="E16" i="1"/>
  <c r="F16" i="1"/>
  <c r="H16" i="1"/>
  <c r="I16" i="1"/>
  <c r="C17" i="1"/>
  <c r="D16" i="1"/>
  <c r="E17" i="1"/>
  <c r="F17" i="1"/>
  <c r="H17" i="1"/>
  <c r="I17" i="1"/>
  <c r="C18" i="1"/>
  <c r="D17" i="1"/>
  <c r="E18" i="1"/>
  <c r="F18" i="1"/>
  <c r="H18" i="1"/>
  <c r="I18" i="1"/>
  <c r="C19" i="1"/>
  <c r="D18" i="1"/>
  <c r="E19" i="1"/>
  <c r="F19" i="1"/>
  <c r="H19" i="1"/>
  <c r="I19" i="1"/>
  <c r="C20" i="1"/>
  <c r="D19" i="1"/>
  <c r="E20" i="1"/>
  <c r="F20" i="1"/>
  <c r="H20" i="1"/>
  <c r="I20" i="1"/>
  <c r="C21" i="1"/>
  <c r="D20" i="1"/>
  <c r="E21" i="1"/>
  <c r="F21" i="1"/>
  <c r="H21" i="1"/>
  <c r="I21" i="1"/>
  <c r="C22" i="1"/>
  <c r="D21" i="1"/>
  <c r="E22" i="1"/>
  <c r="F22" i="1"/>
  <c r="H22" i="1"/>
  <c r="I22" i="1"/>
  <c r="C23" i="1"/>
  <c r="D22" i="1"/>
  <c r="E23" i="1"/>
  <c r="F23" i="1"/>
  <c r="H23" i="1"/>
  <c r="I23" i="1"/>
  <c r="C24" i="1"/>
  <c r="D23" i="1"/>
  <c r="E24" i="1"/>
  <c r="F24" i="1"/>
  <c r="H24" i="1"/>
  <c r="I24" i="1"/>
  <c r="C25" i="1"/>
  <c r="D24" i="1"/>
  <c r="E25" i="1"/>
  <c r="F25" i="1"/>
  <c r="H25" i="1"/>
  <c r="I25" i="1"/>
  <c r="C26" i="1"/>
  <c r="D25" i="1"/>
  <c r="E26" i="1"/>
  <c r="F26" i="1"/>
  <c r="H26" i="1"/>
  <c r="I26" i="1"/>
  <c r="C27" i="1"/>
  <c r="D26" i="1"/>
  <c r="E27" i="1"/>
  <c r="F27" i="1"/>
  <c r="H27" i="1"/>
  <c r="I27" i="1"/>
  <c r="C28" i="1"/>
  <c r="D27" i="1"/>
  <c r="E28" i="1"/>
  <c r="F28" i="1"/>
  <c r="H28" i="1"/>
  <c r="I28" i="1"/>
  <c r="C29" i="1"/>
  <c r="D28" i="1"/>
  <c r="E29" i="1"/>
  <c r="F29" i="1"/>
  <c r="H29" i="1"/>
  <c r="I29" i="1"/>
  <c r="C30" i="1"/>
  <c r="D29" i="1"/>
  <c r="E30" i="1"/>
  <c r="F30" i="1"/>
  <c r="H30" i="1"/>
  <c r="I30" i="1"/>
  <c r="C31" i="1"/>
  <c r="D30" i="1"/>
  <c r="E31" i="1"/>
  <c r="F31" i="1"/>
  <c r="H31" i="1"/>
  <c r="I31" i="1"/>
  <c r="C32" i="1"/>
  <c r="D31" i="1"/>
  <c r="E32" i="1"/>
  <c r="F32" i="1"/>
  <c r="H32" i="1"/>
  <c r="I32" i="1"/>
  <c r="C33" i="1"/>
  <c r="D32" i="1"/>
  <c r="E33" i="1"/>
  <c r="F33" i="1"/>
  <c r="H33" i="1"/>
  <c r="I33" i="1"/>
  <c r="C34" i="1"/>
  <c r="D33" i="1"/>
  <c r="E34" i="1"/>
  <c r="F34" i="1"/>
  <c r="H34" i="1"/>
  <c r="I34" i="1"/>
  <c r="C35" i="1"/>
  <c r="D34" i="1"/>
  <c r="E35" i="1"/>
  <c r="F35" i="1"/>
  <c r="H35" i="1"/>
  <c r="I35" i="1"/>
  <c r="C36" i="1"/>
  <c r="D35" i="1"/>
  <c r="E36" i="1"/>
  <c r="F36" i="1"/>
  <c r="H36" i="1"/>
  <c r="I36" i="1"/>
  <c r="C37" i="1"/>
  <c r="D36" i="1"/>
  <c r="E37" i="1"/>
  <c r="F37" i="1"/>
  <c r="H37" i="1"/>
  <c r="I37" i="1"/>
  <c r="C38" i="1"/>
  <c r="D37" i="1"/>
  <c r="E38" i="1"/>
  <c r="F38" i="1"/>
  <c r="H38" i="1"/>
  <c r="I38" i="1"/>
  <c r="C39" i="1"/>
  <c r="D38" i="1"/>
  <c r="E39" i="1"/>
  <c r="F39" i="1"/>
  <c r="H39" i="1"/>
  <c r="I39" i="1"/>
  <c r="C40" i="1"/>
  <c r="D39" i="1"/>
  <c r="E40" i="1"/>
  <c r="F40" i="1"/>
  <c r="H40" i="1"/>
  <c r="I40" i="1"/>
  <c r="C41" i="1"/>
  <c r="D40" i="1"/>
  <c r="E41" i="1"/>
  <c r="F41" i="1"/>
  <c r="H41" i="1"/>
  <c r="I41" i="1"/>
  <c r="C42" i="1"/>
  <c r="D41" i="1"/>
  <c r="E42" i="1"/>
  <c r="F42" i="1"/>
  <c r="H42" i="1"/>
  <c r="I42" i="1"/>
  <c r="C43" i="1"/>
  <c r="D42" i="1"/>
  <c r="E43" i="1"/>
  <c r="F43" i="1"/>
  <c r="H43" i="1"/>
  <c r="I43" i="1"/>
  <c r="C44" i="1"/>
  <c r="D43" i="1"/>
  <c r="E44" i="1"/>
  <c r="F44" i="1"/>
  <c r="H44" i="1"/>
  <c r="I44" i="1"/>
  <c r="C45" i="1"/>
  <c r="D44" i="1"/>
  <c r="E45" i="1"/>
  <c r="F45" i="1"/>
  <c r="H45" i="1"/>
  <c r="I45" i="1"/>
  <c r="C46" i="1"/>
  <c r="D45" i="1"/>
  <c r="E46" i="1"/>
  <c r="F46" i="1"/>
  <c r="H46" i="1"/>
  <c r="I46" i="1"/>
  <c r="C47" i="1"/>
  <c r="D46" i="1"/>
  <c r="E47" i="1"/>
  <c r="F47" i="1"/>
  <c r="H47" i="1"/>
  <c r="I47" i="1"/>
  <c r="C48" i="1"/>
  <c r="D47" i="1"/>
  <c r="E48" i="1"/>
  <c r="F48" i="1"/>
  <c r="H48" i="1"/>
  <c r="I48" i="1"/>
  <c r="C49" i="1"/>
  <c r="D48" i="1"/>
  <c r="E49" i="1"/>
  <c r="F49" i="1"/>
  <c r="H49" i="1"/>
  <c r="I49" i="1"/>
  <c r="C50" i="1"/>
  <c r="D49" i="1"/>
  <c r="E50" i="1"/>
  <c r="F50" i="1"/>
  <c r="H50" i="1"/>
  <c r="I50" i="1"/>
  <c r="C51" i="1"/>
  <c r="D50" i="1"/>
  <c r="E51" i="1"/>
  <c r="F51" i="1"/>
  <c r="H51" i="1"/>
  <c r="I51" i="1"/>
  <c r="C52" i="1"/>
  <c r="D51" i="1"/>
  <c r="E52" i="1"/>
  <c r="F52" i="1"/>
  <c r="H52" i="1"/>
  <c r="I52" i="1"/>
  <c r="C53" i="1"/>
  <c r="D52" i="1"/>
  <c r="E53" i="1"/>
  <c r="F53" i="1"/>
  <c r="H53" i="1"/>
  <c r="I53" i="1"/>
  <c r="C54" i="1"/>
  <c r="D53" i="1"/>
  <c r="E54" i="1"/>
  <c r="F54" i="1"/>
  <c r="H54" i="1"/>
  <c r="I54" i="1"/>
  <c r="C55" i="1"/>
  <c r="D54" i="1"/>
  <c r="E55" i="1"/>
  <c r="F55" i="1"/>
  <c r="H55" i="1"/>
  <c r="I55" i="1"/>
  <c r="C56" i="1"/>
  <c r="D55" i="1"/>
  <c r="E56" i="1"/>
  <c r="F56" i="1"/>
  <c r="H56" i="1"/>
  <c r="I56" i="1"/>
  <c r="C57" i="1"/>
  <c r="D56" i="1"/>
  <c r="E57" i="1"/>
  <c r="F57" i="1"/>
  <c r="H57" i="1"/>
  <c r="I57" i="1"/>
  <c r="C58" i="1"/>
  <c r="D57" i="1"/>
  <c r="E58" i="1"/>
  <c r="F58" i="1"/>
  <c r="H58" i="1"/>
  <c r="I58" i="1"/>
  <c r="C59" i="1"/>
  <c r="D58" i="1"/>
  <c r="E59" i="1"/>
  <c r="F59" i="1"/>
  <c r="H59" i="1"/>
  <c r="I59" i="1"/>
  <c r="C60" i="1"/>
  <c r="D59" i="1"/>
  <c r="E60" i="1"/>
  <c r="F60" i="1"/>
  <c r="H60" i="1"/>
  <c r="I60" i="1"/>
  <c r="C61" i="1"/>
  <c r="D60" i="1"/>
  <c r="E61" i="1"/>
  <c r="F61" i="1"/>
  <c r="H61" i="1"/>
  <c r="I61" i="1"/>
  <c r="C62" i="1"/>
  <c r="D61" i="1"/>
  <c r="E62" i="1"/>
  <c r="F62" i="1"/>
  <c r="H62" i="1"/>
  <c r="I62" i="1"/>
  <c r="C63" i="1"/>
  <c r="D62" i="1"/>
  <c r="E63" i="1"/>
  <c r="F63" i="1"/>
  <c r="H63" i="1"/>
  <c r="I63" i="1"/>
  <c r="C64" i="1"/>
  <c r="D63" i="1"/>
  <c r="E64" i="1"/>
  <c r="F64" i="1"/>
  <c r="H64" i="1"/>
  <c r="I64" i="1"/>
  <c r="C65" i="1"/>
  <c r="D64" i="1"/>
  <c r="E65" i="1"/>
  <c r="F65" i="1"/>
  <c r="H65" i="1"/>
  <c r="I65" i="1"/>
  <c r="C66" i="1"/>
  <c r="D65" i="1"/>
  <c r="E66" i="1"/>
  <c r="F66" i="1"/>
  <c r="H66" i="1"/>
  <c r="I66" i="1"/>
  <c r="C67" i="1"/>
  <c r="D66" i="1"/>
  <c r="E67" i="1"/>
  <c r="F67" i="1"/>
  <c r="H67" i="1"/>
  <c r="I67" i="1"/>
  <c r="C68" i="1"/>
  <c r="D67" i="1"/>
  <c r="E68" i="1"/>
  <c r="F68" i="1"/>
  <c r="H68" i="1"/>
  <c r="I68" i="1"/>
  <c r="C69" i="1"/>
  <c r="D68" i="1"/>
  <c r="E69" i="1"/>
  <c r="F69" i="1"/>
  <c r="H69" i="1"/>
  <c r="I69" i="1"/>
  <c r="C70" i="1"/>
  <c r="D69" i="1"/>
  <c r="E70" i="1"/>
  <c r="F70" i="1"/>
  <c r="H70" i="1"/>
  <c r="I70" i="1"/>
  <c r="C71" i="1"/>
  <c r="D70" i="1"/>
  <c r="E71" i="1"/>
  <c r="F71" i="1"/>
  <c r="H71" i="1"/>
  <c r="I71" i="1"/>
  <c r="C72" i="1"/>
  <c r="D71" i="1"/>
  <c r="E72" i="1"/>
  <c r="F72" i="1"/>
  <c r="H72" i="1"/>
  <c r="I72" i="1"/>
  <c r="C73" i="1"/>
  <c r="D72" i="1"/>
  <c r="E73" i="1"/>
  <c r="F73" i="1"/>
  <c r="H73" i="1"/>
  <c r="I73" i="1"/>
  <c r="C74" i="1"/>
  <c r="D73" i="1"/>
  <c r="E74" i="1"/>
  <c r="F74" i="1"/>
  <c r="H74" i="1"/>
  <c r="I74" i="1"/>
  <c r="C75" i="1"/>
  <c r="D74" i="1"/>
  <c r="E75" i="1"/>
  <c r="F75" i="1"/>
  <c r="H75" i="1"/>
  <c r="I75" i="1"/>
  <c r="C76" i="1"/>
  <c r="D75" i="1"/>
  <c r="E76" i="1"/>
  <c r="F76" i="1"/>
  <c r="H76" i="1"/>
  <c r="I76" i="1"/>
  <c r="C77" i="1"/>
  <c r="D76" i="1"/>
  <c r="E77" i="1"/>
  <c r="F77" i="1"/>
  <c r="H77" i="1"/>
  <c r="I77" i="1"/>
  <c r="C78" i="1"/>
  <c r="D77" i="1"/>
  <c r="E78" i="1"/>
  <c r="F78" i="1"/>
  <c r="H78" i="1"/>
  <c r="I78" i="1"/>
  <c r="C79" i="1"/>
  <c r="D78" i="1"/>
  <c r="E79" i="1"/>
  <c r="F79" i="1"/>
  <c r="H79" i="1"/>
  <c r="I79" i="1"/>
  <c r="C80" i="1"/>
  <c r="D79" i="1"/>
  <c r="E80" i="1"/>
  <c r="F80" i="1"/>
  <c r="H80" i="1"/>
  <c r="I80" i="1"/>
  <c r="C81" i="1"/>
  <c r="D80" i="1"/>
  <c r="E81" i="1"/>
  <c r="F81" i="1"/>
  <c r="H81" i="1"/>
  <c r="I81" i="1"/>
  <c r="C82" i="1"/>
  <c r="D81" i="1"/>
  <c r="E82" i="1"/>
  <c r="F82" i="1"/>
  <c r="H82" i="1"/>
  <c r="I82" i="1"/>
  <c r="C83" i="1"/>
  <c r="D82" i="1"/>
  <c r="E83" i="1"/>
  <c r="F83" i="1"/>
  <c r="H83" i="1"/>
  <c r="I83" i="1"/>
  <c r="C84" i="1"/>
  <c r="D83" i="1"/>
  <c r="E84" i="1"/>
  <c r="F84" i="1"/>
  <c r="H84" i="1"/>
  <c r="I84" i="1"/>
  <c r="C85" i="1"/>
  <c r="D84" i="1"/>
  <c r="E85" i="1"/>
  <c r="F85" i="1"/>
  <c r="H85" i="1"/>
  <c r="I85" i="1"/>
  <c r="C86" i="1"/>
  <c r="D85" i="1"/>
  <c r="E86" i="1"/>
  <c r="F86" i="1"/>
  <c r="H86" i="1"/>
  <c r="I86" i="1"/>
  <c r="C87" i="1"/>
  <c r="D86" i="1"/>
  <c r="E87" i="1"/>
  <c r="F87" i="1"/>
  <c r="H87" i="1"/>
  <c r="I87" i="1"/>
  <c r="C88" i="1"/>
  <c r="D87" i="1"/>
  <c r="E88" i="1"/>
  <c r="F88" i="1"/>
  <c r="H88" i="1"/>
  <c r="I88" i="1"/>
  <c r="C89" i="1"/>
  <c r="D88" i="1"/>
  <c r="E89" i="1"/>
  <c r="F89" i="1"/>
  <c r="H89" i="1"/>
  <c r="I89" i="1"/>
  <c r="C90" i="1"/>
  <c r="D89" i="1"/>
  <c r="E90" i="1"/>
  <c r="F90" i="1"/>
  <c r="H90" i="1"/>
  <c r="I90" i="1"/>
  <c r="C91" i="1"/>
  <c r="D90" i="1"/>
  <c r="E91" i="1"/>
  <c r="F91" i="1"/>
  <c r="H91" i="1"/>
  <c r="I91" i="1"/>
  <c r="C92" i="1"/>
  <c r="D91" i="1"/>
  <c r="E92" i="1"/>
  <c r="F92" i="1"/>
  <c r="H92" i="1"/>
  <c r="I92" i="1"/>
  <c r="C93" i="1"/>
  <c r="D92" i="1"/>
  <c r="E93" i="1"/>
  <c r="F93" i="1"/>
  <c r="H93" i="1"/>
  <c r="I93" i="1"/>
  <c r="C94" i="1"/>
  <c r="D93" i="1"/>
  <c r="E94" i="1"/>
  <c r="F94" i="1"/>
  <c r="H94" i="1"/>
  <c r="I94" i="1"/>
  <c r="C95" i="1"/>
  <c r="D94" i="1"/>
  <c r="E95" i="1"/>
  <c r="F95" i="1"/>
  <c r="H95" i="1"/>
  <c r="I95" i="1"/>
  <c r="C96" i="1"/>
  <c r="D95" i="1"/>
  <c r="E96" i="1"/>
  <c r="F96" i="1"/>
  <c r="H96" i="1"/>
  <c r="I96" i="1"/>
  <c r="C97" i="1"/>
  <c r="D96" i="1"/>
  <c r="E97" i="1"/>
  <c r="F97" i="1"/>
  <c r="H97" i="1"/>
  <c r="I97" i="1"/>
  <c r="C98" i="1"/>
  <c r="D97" i="1"/>
  <c r="E98" i="1"/>
  <c r="F98" i="1"/>
  <c r="H98" i="1"/>
  <c r="I98" i="1"/>
  <c r="C99" i="1"/>
  <c r="D98" i="1"/>
  <c r="E99" i="1"/>
  <c r="F99" i="1"/>
  <c r="H99" i="1"/>
  <c r="I99" i="1"/>
  <c r="C100" i="1"/>
  <c r="D99" i="1"/>
  <c r="E100" i="1"/>
  <c r="F100" i="1"/>
  <c r="H100" i="1"/>
  <c r="I100" i="1"/>
  <c r="C101" i="1"/>
  <c r="D100" i="1"/>
  <c r="E101" i="1"/>
  <c r="F101" i="1"/>
  <c r="H101" i="1"/>
  <c r="I101" i="1"/>
  <c r="C102" i="1"/>
  <c r="D101" i="1"/>
  <c r="E102" i="1"/>
  <c r="F102" i="1"/>
  <c r="H102" i="1"/>
  <c r="I102" i="1"/>
  <c r="C103" i="1"/>
  <c r="D102" i="1"/>
  <c r="E103" i="1"/>
  <c r="F103" i="1"/>
  <c r="H103" i="1"/>
  <c r="I103" i="1"/>
  <c r="C104" i="1"/>
  <c r="D103" i="1"/>
  <c r="E104" i="1"/>
  <c r="F104" i="1"/>
  <c r="H104" i="1"/>
  <c r="I104" i="1"/>
  <c r="C105" i="1"/>
  <c r="D104" i="1"/>
  <c r="E105" i="1"/>
  <c r="F105" i="1"/>
  <c r="H105" i="1"/>
  <c r="I105" i="1"/>
  <c r="C106" i="1"/>
  <c r="D105" i="1"/>
  <c r="E106" i="1"/>
  <c r="F106" i="1"/>
  <c r="H106" i="1"/>
  <c r="I106" i="1"/>
  <c r="C107" i="1"/>
  <c r="D106" i="1"/>
  <c r="E107" i="1"/>
  <c r="F107" i="1"/>
  <c r="H107" i="1"/>
  <c r="I107" i="1"/>
  <c r="C108" i="1"/>
  <c r="D107" i="1"/>
  <c r="E108" i="1"/>
  <c r="F108" i="1"/>
  <c r="H108" i="1"/>
  <c r="I108" i="1"/>
  <c r="C109" i="1"/>
  <c r="D108" i="1"/>
  <c r="E109" i="1"/>
  <c r="F109" i="1"/>
  <c r="H109" i="1"/>
  <c r="I109" i="1"/>
  <c r="C110" i="1"/>
  <c r="D109" i="1"/>
  <c r="E110" i="1"/>
  <c r="F110" i="1"/>
  <c r="H110" i="1"/>
  <c r="I110" i="1"/>
  <c r="C111" i="1"/>
  <c r="D110" i="1"/>
  <c r="E111" i="1"/>
  <c r="F111" i="1"/>
  <c r="H111" i="1"/>
  <c r="I111" i="1"/>
  <c r="C112" i="1"/>
  <c r="D111" i="1"/>
  <c r="E112" i="1"/>
  <c r="F112" i="1"/>
  <c r="H112" i="1"/>
  <c r="I112" i="1"/>
  <c r="J2" i="1"/>
  <c r="J5" i="1"/>
  <c r="Q228" i="1"/>
  <c r="P228" i="1"/>
  <c r="O228" i="1"/>
  <c r="N228" i="1"/>
  <c r="M228" i="1"/>
  <c r="L228" i="1"/>
  <c r="K228" i="1"/>
  <c r="Q227" i="1"/>
  <c r="P227" i="1"/>
  <c r="O227" i="1"/>
  <c r="N227" i="1"/>
  <c r="M227" i="1"/>
  <c r="L227" i="1"/>
  <c r="K227" i="1"/>
  <c r="Q226" i="1"/>
  <c r="P226" i="1"/>
  <c r="O226" i="1"/>
  <c r="N226" i="1"/>
  <c r="M226" i="1"/>
  <c r="L226" i="1"/>
  <c r="K226" i="1"/>
  <c r="Q225" i="1"/>
  <c r="P225" i="1"/>
  <c r="O225" i="1"/>
  <c r="N225" i="1"/>
  <c r="M225" i="1"/>
  <c r="L225" i="1"/>
  <c r="K225" i="1"/>
  <c r="Q224" i="1"/>
  <c r="P224" i="1"/>
  <c r="O224" i="1"/>
  <c r="N224" i="1"/>
  <c r="M224" i="1"/>
  <c r="L224" i="1"/>
  <c r="K224" i="1"/>
  <c r="Q223" i="1"/>
  <c r="P223" i="1"/>
  <c r="O223" i="1"/>
  <c r="N223" i="1"/>
  <c r="M223" i="1"/>
  <c r="L223" i="1"/>
  <c r="K223" i="1"/>
  <c r="Q222" i="1"/>
  <c r="P222" i="1"/>
  <c r="O222" i="1"/>
  <c r="N222" i="1"/>
  <c r="M222" i="1"/>
  <c r="L222" i="1"/>
  <c r="K222" i="1"/>
  <c r="Q221" i="1"/>
  <c r="P221" i="1"/>
  <c r="O221" i="1"/>
  <c r="N221" i="1"/>
  <c r="M221" i="1"/>
  <c r="L221" i="1"/>
  <c r="K221" i="1"/>
  <c r="Q220" i="1"/>
  <c r="P220" i="1"/>
  <c r="O220" i="1"/>
  <c r="N220" i="1"/>
  <c r="M220" i="1"/>
  <c r="L220" i="1"/>
  <c r="K220" i="1"/>
  <c r="Q219" i="1"/>
  <c r="P219" i="1"/>
  <c r="O219" i="1"/>
  <c r="N219" i="1"/>
  <c r="M219" i="1"/>
  <c r="L219" i="1"/>
  <c r="K219" i="1"/>
  <c r="Q218" i="1"/>
  <c r="P218" i="1"/>
  <c r="O218" i="1"/>
  <c r="N218" i="1"/>
  <c r="M218" i="1"/>
  <c r="L218" i="1"/>
  <c r="K218" i="1"/>
  <c r="Q217" i="1"/>
  <c r="P217" i="1"/>
  <c r="O217" i="1"/>
  <c r="N217" i="1"/>
  <c r="M217" i="1"/>
  <c r="L217" i="1"/>
  <c r="K217" i="1"/>
  <c r="Q216" i="1"/>
  <c r="P216" i="1"/>
  <c r="O216" i="1"/>
  <c r="N216" i="1"/>
  <c r="M216" i="1"/>
  <c r="L216" i="1"/>
  <c r="K216" i="1"/>
  <c r="Q215" i="1"/>
  <c r="P215" i="1"/>
  <c r="O215" i="1"/>
  <c r="N215" i="1"/>
  <c r="M215" i="1"/>
  <c r="L215" i="1"/>
  <c r="K215" i="1"/>
  <c r="C192" i="1"/>
  <c r="C191" i="1"/>
  <c r="D191" i="1"/>
  <c r="E192" i="1"/>
  <c r="F192" i="1"/>
  <c r="B192" i="1"/>
  <c r="C193" i="1"/>
  <c r="D192" i="1"/>
  <c r="E193" i="1"/>
  <c r="F193" i="1"/>
  <c r="B193" i="1"/>
  <c r="C194" i="1"/>
  <c r="D193" i="1"/>
  <c r="E194" i="1"/>
  <c r="F194" i="1"/>
  <c r="B194" i="1"/>
  <c r="C195" i="1"/>
  <c r="D194" i="1"/>
  <c r="E195" i="1"/>
  <c r="F195" i="1"/>
  <c r="B195" i="1"/>
  <c r="C196" i="1"/>
  <c r="D195" i="1"/>
  <c r="E196" i="1"/>
  <c r="F196" i="1"/>
  <c r="B196" i="1"/>
  <c r="C197" i="1"/>
  <c r="D196" i="1"/>
  <c r="E197" i="1"/>
  <c r="F197" i="1"/>
  <c r="B197" i="1"/>
  <c r="C198" i="1"/>
  <c r="D197" i="1"/>
  <c r="E198" i="1"/>
  <c r="F198" i="1"/>
  <c r="B198" i="1"/>
  <c r="C199" i="1"/>
  <c r="D198" i="1"/>
  <c r="E199" i="1"/>
  <c r="F199" i="1"/>
  <c r="B199" i="1"/>
  <c r="C200" i="1"/>
  <c r="D199" i="1"/>
  <c r="E200" i="1"/>
  <c r="F200" i="1"/>
  <c r="B200" i="1"/>
  <c r="C201" i="1"/>
  <c r="D200" i="1"/>
  <c r="E201" i="1"/>
  <c r="F201" i="1"/>
  <c r="B201" i="1"/>
  <c r="C202" i="1"/>
  <c r="D201" i="1"/>
  <c r="E202" i="1"/>
  <c r="F202" i="1"/>
  <c r="B202" i="1"/>
  <c r="C203" i="1"/>
  <c r="D202" i="1"/>
  <c r="E203" i="1"/>
  <c r="F203" i="1"/>
  <c r="B203" i="1"/>
  <c r="C204" i="1"/>
  <c r="D203" i="1"/>
  <c r="E204" i="1"/>
  <c r="F204" i="1"/>
  <c r="B204" i="1"/>
  <c r="C205" i="1"/>
  <c r="D204" i="1"/>
  <c r="E205" i="1"/>
  <c r="F205" i="1"/>
  <c r="Q205" i="1"/>
  <c r="P205" i="1"/>
  <c r="O205" i="1"/>
  <c r="N205" i="1"/>
  <c r="M205" i="1"/>
  <c r="L205" i="1"/>
  <c r="K205" i="1"/>
  <c r="Q204" i="1"/>
  <c r="P204" i="1"/>
  <c r="O204" i="1"/>
  <c r="N204" i="1"/>
  <c r="M204" i="1"/>
  <c r="L204" i="1"/>
  <c r="K204" i="1"/>
  <c r="Q203" i="1"/>
  <c r="P203" i="1"/>
  <c r="O203" i="1"/>
  <c r="N203" i="1"/>
  <c r="M203" i="1"/>
  <c r="L203" i="1"/>
  <c r="K203" i="1"/>
  <c r="Q202" i="1"/>
  <c r="P202" i="1"/>
  <c r="O202" i="1"/>
  <c r="N202" i="1"/>
  <c r="M202" i="1"/>
  <c r="L202" i="1"/>
  <c r="K202" i="1"/>
  <c r="Q201" i="1"/>
  <c r="P201" i="1"/>
  <c r="O201" i="1"/>
  <c r="N201" i="1"/>
  <c r="M201" i="1"/>
  <c r="L201" i="1"/>
  <c r="K201" i="1"/>
  <c r="Q200" i="1"/>
  <c r="P200" i="1"/>
  <c r="O200" i="1"/>
  <c r="N200" i="1"/>
  <c r="M200" i="1"/>
  <c r="L200" i="1"/>
  <c r="K200" i="1"/>
  <c r="Q199" i="1"/>
  <c r="P199" i="1"/>
  <c r="O199" i="1"/>
  <c r="N199" i="1"/>
  <c r="M199" i="1"/>
  <c r="L199" i="1"/>
  <c r="K199" i="1"/>
  <c r="Q198" i="1"/>
  <c r="P198" i="1"/>
  <c r="O198" i="1"/>
  <c r="N198" i="1"/>
  <c r="M198" i="1"/>
  <c r="L198" i="1"/>
  <c r="K198" i="1"/>
  <c r="Q197" i="1"/>
  <c r="P197" i="1"/>
  <c r="O197" i="1"/>
  <c r="N197" i="1"/>
  <c r="M197" i="1"/>
  <c r="L197" i="1"/>
  <c r="K197" i="1"/>
  <c r="Q196" i="1"/>
  <c r="P196" i="1"/>
  <c r="O196" i="1"/>
  <c r="N196" i="1"/>
  <c r="M196" i="1"/>
  <c r="L196" i="1"/>
  <c r="K196" i="1"/>
  <c r="Q195" i="1"/>
  <c r="P195" i="1"/>
  <c r="O195" i="1"/>
  <c r="N195" i="1"/>
  <c r="M195" i="1"/>
  <c r="L195" i="1"/>
  <c r="K195" i="1"/>
  <c r="Q194" i="1"/>
  <c r="P194" i="1"/>
  <c r="O194" i="1"/>
  <c r="N194" i="1"/>
  <c r="M194" i="1"/>
  <c r="L194" i="1"/>
  <c r="K194" i="1"/>
  <c r="Q193" i="1"/>
  <c r="P193" i="1"/>
  <c r="O193" i="1"/>
  <c r="N193" i="1"/>
  <c r="M193" i="1"/>
  <c r="L193" i="1"/>
  <c r="K193" i="1"/>
  <c r="Q192" i="1"/>
  <c r="P192" i="1"/>
  <c r="O192" i="1"/>
  <c r="N192" i="1"/>
  <c r="M192" i="1"/>
  <c r="L192" i="1"/>
  <c r="K192" i="1"/>
  <c r="C171" i="1"/>
  <c r="C170" i="1"/>
  <c r="D170" i="1"/>
  <c r="E171" i="1"/>
  <c r="F171" i="1"/>
  <c r="B171" i="1"/>
  <c r="C172" i="1"/>
  <c r="D171" i="1"/>
  <c r="E172" i="1"/>
  <c r="F172" i="1"/>
  <c r="B172" i="1"/>
  <c r="C173" i="1"/>
  <c r="D172" i="1"/>
  <c r="E173" i="1"/>
  <c r="F173" i="1"/>
  <c r="B173" i="1"/>
  <c r="C174" i="1"/>
  <c r="D173" i="1"/>
  <c r="E174" i="1"/>
  <c r="F174" i="1"/>
  <c r="B174" i="1"/>
  <c r="C175" i="1"/>
  <c r="D174" i="1"/>
  <c r="E175" i="1"/>
  <c r="F175" i="1"/>
  <c r="B175" i="1"/>
  <c r="C176" i="1"/>
  <c r="D175" i="1"/>
  <c r="E176" i="1"/>
  <c r="F176" i="1"/>
  <c r="B176" i="1"/>
  <c r="C177" i="1"/>
  <c r="D176" i="1"/>
  <c r="E177" i="1"/>
  <c r="F177" i="1"/>
  <c r="B177" i="1"/>
  <c r="C178" i="1"/>
  <c r="D177" i="1"/>
  <c r="E178" i="1"/>
  <c r="F178" i="1"/>
  <c r="B178" i="1"/>
  <c r="C179" i="1"/>
  <c r="D178" i="1"/>
  <c r="E179" i="1"/>
  <c r="F179" i="1"/>
  <c r="B179" i="1"/>
  <c r="C180" i="1"/>
  <c r="D179" i="1"/>
  <c r="E180" i="1"/>
  <c r="F180" i="1"/>
  <c r="B180" i="1"/>
  <c r="C181" i="1"/>
  <c r="D180" i="1"/>
  <c r="E181" i="1"/>
  <c r="F181" i="1"/>
  <c r="B181" i="1"/>
  <c r="C182" i="1"/>
  <c r="D181" i="1"/>
  <c r="E182" i="1"/>
  <c r="F182" i="1"/>
  <c r="B182" i="1"/>
  <c r="C183" i="1"/>
  <c r="D182" i="1"/>
  <c r="E183" i="1"/>
  <c r="F183" i="1"/>
  <c r="B183" i="1"/>
  <c r="C184" i="1"/>
  <c r="D183" i="1"/>
  <c r="E184" i="1"/>
  <c r="F184" i="1"/>
  <c r="Q184" i="1"/>
  <c r="P184" i="1"/>
  <c r="O184" i="1"/>
  <c r="N184" i="1"/>
  <c r="M184" i="1"/>
  <c r="L184" i="1"/>
  <c r="K184" i="1"/>
  <c r="Q183" i="1"/>
  <c r="P183" i="1"/>
  <c r="O183" i="1"/>
  <c r="N183" i="1"/>
  <c r="M183" i="1"/>
  <c r="L183" i="1"/>
  <c r="K183" i="1"/>
  <c r="Q182" i="1"/>
  <c r="P182" i="1"/>
  <c r="O182" i="1"/>
  <c r="N182" i="1"/>
  <c r="M182" i="1"/>
  <c r="L182" i="1"/>
  <c r="K182" i="1"/>
  <c r="Q181" i="1"/>
  <c r="P181" i="1"/>
  <c r="O181" i="1"/>
  <c r="N181" i="1"/>
  <c r="M181" i="1"/>
  <c r="L181" i="1"/>
  <c r="K181" i="1"/>
  <c r="Q180" i="1"/>
  <c r="P180" i="1"/>
  <c r="O180" i="1"/>
  <c r="N180" i="1"/>
  <c r="M180" i="1"/>
  <c r="L180" i="1"/>
  <c r="K180" i="1"/>
  <c r="Q179" i="1"/>
  <c r="P179" i="1"/>
  <c r="O179" i="1"/>
  <c r="N179" i="1"/>
  <c r="M179" i="1"/>
  <c r="L179" i="1"/>
  <c r="K179" i="1"/>
  <c r="Q178" i="1"/>
  <c r="P178" i="1"/>
  <c r="O178" i="1"/>
  <c r="N178" i="1"/>
  <c r="M178" i="1"/>
  <c r="L178" i="1"/>
  <c r="K178" i="1"/>
  <c r="Q177" i="1"/>
  <c r="P177" i="1"/>
  <c r="O177" i="1"/>
  <c r="N177" i="1"/>
  <c r="M177" i="1"/>
  <c r="L177" i="1"/>
  <c r="K177" i="1"/>
  <c r="Q176" i="1"/>
  <c r="P176" i="1"/>
  <c r="O176" i="1"/>
  <c r="N176" i="1"/>
  <c r="M176" i="1"/>
  <c r="L176" i="1"/>
  <c r="K176" i="1"/>
  <c r="Q175" i="1"/>
  <c r="P175" i="1"/>
  <c r="O175" i="1"/>
  <c r="N175" i="1"/>
  <c r="M175" i="1"/>
  <c r="L175" i="1"/>
  <c r="K175" i="1"/>
  <c r="Q174" i="1"/>
  <c r="P174" i="1"/>
  <c r="O174" i="1"/>
  <c r="N174" i="1"/>
  <c r="M174" i="1"/>
  <c r="L174" i="1"/>
  <c r="K174" i="1"/>
  <c r="Q173" i="1"/>
  <c r="P173" i="1"/>
  <c r="O173" i="1"/>
  <c r="N173" i="1"/>
  <c r="M173" i="1"/>
  <c r="L173" i="1"/>
  <c r="K173" i="1"/>
  <c r="Q172" i="1"/>
  <c r="P172" i="1"/>
  <c r="O172" i="1"/>
  <c r="N172" i="1"/>
  <c r="M172" i="1"/>
  <c r="L172" i="1"/>
  <c r="K172" i="1"/>
  <c r="Q171" i="1"/>
  <c r="P171" i="1"/>
  <c r="O171" i="1"/>
  <c r="N171" i="1"/>
  <c r="M171" i="1"/>
  <c r="L171" i="1"/>
  <c r="K171" i="1"/>
  <c r="C113" i="1"/>
  <c r="D112" i="1"/>
  <c r="E113" i="1"/>
  <c r="F113" i="1"/>
  <c r="C150" i="1"/>
  <c r="C149" i="1"/>
  <c r="D149" i="1"/>
  <c r="E150" i="1"/>
  <c r="F150" i="1"/>
  <c r="B150" i="1"/>
  <c r="C151" i="1"/>
  <c r="D150" i="1"/>
  <c r="E151" i="1"/>
  <c r="F151" i="1"/>
  <c r="B151" i="1"/>
  <c r="C152" i="1"/>
  <c r="D151" i="1"/>
  <c r="E152" i="1"/>
  <c r="F152" i="1"/>
  <c r="B152" i="1"/>
  <c r="C153" i="1"/>
  <c r="D152" i="1"/>
  <c r="E153" i="1"/>
  <c r="F153" i="1"/>
  <c r="B153" i="1"/>
  <c r="C154" i="1"/>
  <c r="D153" i="1"/>
  <c r="E154" i="1"/>
  <c r="F154" i="1"/>
  <c r="B154" i="1"/>
  <c r="C155" i="1"/>
  <c r="D154" i="1"/>
  <c r="E155" i="1"/>
  <c r="F155" i="1"/>
  <c r="B155" i="1"/>
  <c r="C156" i="1"/>
  <c r="D155" i="1"/>
  <c r="E156" i="1"/>
  <c r="F156" i="1"/>
  <c r="B156" i="1"/>
  <c r="C157" i="1"/>
  <c r="D156" i="1"/>
  <c r="E157" i="1"/>
  <c r="F157" i="1"/>
  <c r="B157" i="1"/>
  <c r="C158" i="1"/>
  <c r="D157" i="1"/>
  <c r="E158" i="1"/>
  <c r="F158" i="1"/>
  <c r="B158" i="1"/>
  <c r="C159" i="1"/>
  <c r="D158" i="1"/>
  <c r="E159" i="1"/>
  <c r="F159" i="1"/>
  <c r="B159" i="1"/>
  <c r="C160" i="1"/>
  <c r="D159" i="1"/>
  <c r="E160" i="1"/>
  <c r="F160" i="1"/>
  <c r="B160" i="1"/>
  <c r="C161" i="1"/>
  <c r="D160" i="1"/>
  <c r="E161" i="1"/>
  <c r="F161" i="1"/>
  <c r="B161" i="1"/>
  <c r="C162" i="1"/>
  <c r="D161" i="1"/>
  <c r="E162" i="1"/>
  <c r="F162" i="1"/>
  <c r="B162" i="1"/>
  <c r="C163" i="1"/>
  <c r="D162" i="1"/>
  <c r="E163" i="1"/>
  <c r="F163" i="1"/>
  <c r="Q163" i="1"/>
  <c r="P163" i="1"/>
  <c r="O163" i="1"/>
  <c r="N163" i="1"/>
  <c r="M163" i="1"/>
  <c r="L163" i="1"/>
  <c r="K163" i="1"/>
  <c r="Q162" i="1"/>
  <c r="P162" i="1"/>
  <c r="O162" i="1"/>
  <c r="N162" i="1"/>
  <c r="M162" i="1"/>
  <c r="L162" i="1"/>
  <c r="K162" i="1"/>
  <c r="Q161" i="1"/>
  <c r="P161" i="1"/>
  <c r="O161" i="1"/>
  <c r="N161" i="1"/>
  <c r="M161" i="1"/>
  <c r="L161" i="1"/>
  <c r="K161" i="1"/>
  <c r="Q160" i="1"/>
  <c r="P160" i="1"/>
  <c r="O160" i="1"/>
  <c r="N160" i="1"/>
  <c r="M160" i="1"/>
  <c r="L160" i="1"/>
  <c r="K160" i="1"/>
  <c r="Q159" i="1"/>
  <c r="P159" i="1"/>
  <c r="O159" i="1"/>
  <c r="N159" i="1"/>
  <c r="M159" i="1"/>
  <c r="L159" i="1"/>
  <c r="K159" i="1"/>
  <c r="Q158" i="1"/>
  <c r="P158" i="1"/>
  <c r="O158" i="1"/>
  <c r="N158" i="1"/>
  <c r="M158" i="1"/>
  <c r="L158" i="1"/>
  <c r="K158" i="1"/>
  <c r="Q157" i="1"/>
  <c r="P157" i="1"/>
  <c r="O157" i="1"/>
  <c r="N157" i="1"/>
  <c r="M157" i="1"/>
  <c r="L157" i="1"/>
  <c r="K157" i="1"/>
  <c r="Q156" i="1"/>
  <c r="P156" i="1"/>
  <c r="O156" i="1"/>
  <c r="N156" i="1"/>
  <c r="M156" i="1"/>
  <c r="L156" i="1"/>
  <c r="K156" i="1"/>
  <c r="Q155" i="1"/>
  <c r="P155" i="1"/>
  <c r="O155" i="1"/>
  <c r="N155" i="1"/>
  <c r="M155" i="1"/>
  <c r="L155" i="1"/>
  <c r="K155" i="1"/>
  <c r="Q154" i="1"/>
  <c r="P154" i="1"/>
  <c r="O154" i="1"/>
  <c r="N154" i="1"/>
  <c r="M154" i="1"/>
  <c r="L154" i="1"/>
  <c r="K154" i="1"/>
  <c r="Q153" i="1"/>
  <c r="P153" i="1"/>
  <c r="O153" i="1"/>
  <c r="N153" i="1"/>
  <c r="M153" i="1"/>
  <c r="L153" i="1"/>
  <c r="K153" i="1"/>
  <c r="Q152" i="1"/>
  <c r="P152" i="1"/>
  <c r="O152" i="1"/>
  <c r="N152" i="1"/>
  <c r="M152" i="1"/>
  <c r="L152" i="1"/>
  <c r="K152" i="1"/>
  <c r="Q151" i="1"/>
  <c r="P151" i="1"/>
  <c r="O151" i="1"/>
  <c r="N151" i="1"/>
  <c r="M151" i="1"/>
  <c r="L151" i="1"/>
  <c r="K151" i="1"/>
  <c r="Q150" i="1"/>
  <c r="P150" i="1"/>
  <c r="O150" i="1"/>
  <c r="N150" i="1"/>
  <c r="M150" i="1"/>
  <c r="L150" i="1"/>
  <c r="K150" i="1"/>
  <c r="D129" i="1"/>
  <c r="E130" i="1"/>
  <c r="F130" i="1"/>
  <c r="B130" i="1"/>
  <c r="C131" i="1"/>
  <c r="D130" i="1"/>
  <c r="E131" i="1"/>
  <c r="F131" i="1"/>
  <c r="B131" i="1"/>
  <c r="C132" i="1"/>
  <c r="D131" i="1"/>
  <c r="E132" i="1"/>
  <c r="F132" i="1"/>
  <c r="B132" i="1"/>
  <c r="C133" i="1"/>
  <c r="D132" i="1"/>
  <c r="E133" i="1"/>
  <c r="F133" i="1"/>
  <c r="B133" i="1"/>
  <c r="C134" i="1"/>
  <c r="D133" i="1"/>
  <c r="E134" i="1"/>
  <c r="F134" i="1"/>
  <c r="B134" i="1"/>
  <c r="C135" i="1"/>
  <c r="D134" i="1"/>
  <c r="E135" i="1"/>
  <c r="F135" i="1"/>
  <c r="B135" i="1"/>
  <c r="C136" i="1"/>
  <c r="D135" i="1"/>
  <c r="E136" i="1"/>
  <c r="F136" i="1"/>
  <c r="B136" i="1"/>
  <c r="C137" i="1"/>
  <c r="D136" i="1"/>
  <c r="E137" i="1"/>
  <c r="F137" i="1"/>
  <c r="B137" i="1"/>
  <c r="C138" i="1"/>
  <c r="D137" i="1"/>
  <c r="E138" i="1"/>
  <c r="F138" i="1"/>
  <c r="B138" i="1"/>
  <c r="C139" i="1"/>
  <c r="D138" i="1"/>
  <c r="E139" i="1"/>
  <c r="F139" i="1"/>
  <c r="B139" i="1"/>
  <c r="C140" i="1"/>
  <c r="D139" i="1"/>
  <c r="E140" i="1"/>
  <c r="F140" i="1"/>
  <c r="B140" i="1"/>
  <c r="C141" i="1"/>
  <c r="D140" i="1"/>
  <c r="E141" i="1"/>
  <c r="F141" i="1"/>
  <c r="B141" i="1"/>
  <c r="C142" i="1"/>
  <c r="D141" i="1"/>
  <c r="E142" i="1"/>
  <c r="F142" i="1"/>
  <c r="L142" i="1"/>
  <c r="M142" i="1"/>
  <c r="N142" i="1"/>
  <c r="O142" i="1"/>
  <c r="P142" i="1"/>
  <c r="Q142" i="1"/>
  <c r="B142" i="1"/>
  <c r="C143" i="1"/>
  <c r="D142" i="1"/>
  <c r="E143" i="1"/>
  <c r="F143" i="1"/>
  <c r="L143" i="1"/>
  <c r="M143" i="1"/>
  <c r="N143" i="1"/>
  <c r="O143" i="1"/>
  <c r="P143" i="1"/>
  <c r="Q143" i="1"/>
  <c r="K142" i="1"/>
  <c r="K143" i="1"/>
  <c r="Q141" i="1"/>
  <c r="P141" i="1"/>
  <c r="O141" i="1"/>
  <c r="N141" i="1"/>
  <c r="M141" i="1"/>
  <c r="L141" i="1"/>
  <c r="K141" i="1"/>
  <c r="Q140" i="1"/>
  <c r="P140" i="1"/>
  <c r="O140" i="1"/>
  <c r="N140" i="1"/>
  <c r="M140" i="1"/>
  <c r="L140" i="1"/>
  <c r="K140" i="1"/>
  <c r="Q139" i="1"/>
  <c r="P139" i="1"/>
  <c r="O139" i="1"/>
  <c r="N139" i="1"/>
  <c r="M139" i="1"/>
  <c r="L139" i="1"/>
  <c r="K139" i="1"/>
  <c r="Q138" i="1"/>
  <c r="P138" i="1"/>
  <c r="O138" i="1"/>
  <c r="N138" i="1"/>
  <c r="M138" i="1"/>
  <c r="L138" i="1"/>
  <c r="K138" i="1"/>
  <c r="Q137" i="1"/>
  <c r="P137" i="1"/>
  <c r="O137" i="1"/>
  <c r="N137" i="1"/>
  <c r="M137" i="1"/>
  <c r="L137" i="1"/>
  <c r="K137" i="1"/>
  <c r="Q136" i="1"/>
  <c r="P136" i="1"/>
  <c r="O136" i="1"/>
  <c r="N136" i="1"/>
  <c r="M136" i="1"/>
  <c r="L136" i="1"/>
  <c r="K136" i="1"/>
  <c r="Q135" i="1"/>
  <c r="P135" i="1"/>
  <c r="O135" i="1"/>
  <c r="N135" i="1"/>
  <c r="M135" i="1"/>
  <c r="L135" i="1"/>
  <c r="K135" i="1"/>
  <c r="Q134" i="1"/>
  <c r="P134" i="1"/>
  <c r="O134" i="1"/>
  <c r="N134" i="1"/>
  <c r="M134" i="1"/>
  <c r="L134" i="1"/>
  <c r="K134" i="1"/>
  <c r="Q133" i="1"/>
  <c r="P133" i="1"/>
  <c r="O133" i="1"/>
  <c r="N133" i="1"/>
  <c r="M133" i="1"/>
  <c r="L133" i="1"/>
  <c r="K133" i="1"/>
  <c r="Q132" i="1"/>
  <c r="P132" i="1"/>
  <c r="O132" i="1"/>
  <c r="N132" i="1"/>
  <c r="M132" i="1"/>
  <c r="L132" i="1"/>
  <c r="K132" i="1"/>
  <c r="Q131" i="1"/>
  <c r="P131" i="1"/>
  <c r="O131" i="1"/>
  <c r="N131" i="1"/>
  <c r="M131" i="1"/>
  <c r="L131" i="1"/>
  <c r="K131" i="1"/>
  <c r="Q130" i="1"/>
  <c r="P130" i="1"/>
  <c r="O130" i="1"/>
  <c r="N130" i="1"/>
  <c r="M130" i="1"/>
  <c r="L130" i="1"/>
  <c r="K130" i="1"/>
  <c r="B228" i="1"/>
  <c r="B205" i="1"/>
  <c r="B184" i="1"/>
  <c r="B163" i="1"/>
  <c r="D163" i="1"/>
  <c r="D184" i="1"/>
  <c r="D205" i="1"/>
  <c r="D228" i="1"/>
  <c r="C114" i="1"/>
  <c r="D113" i="1"/>
  <c r="E114" i="1"/>
  <c r="F114" i="1"/>
  <c r="B114" i="1"/>
  <c r="C115" i="1"/>
  <c r="D114" i="1"/>
  <c r="E115" i="1"/>
  <c r="F115" i="1"/>
  <c r="B115" i="1"/>
  <c r="C116" i="1"/>
  <c r="D115" i="1"/>
  <c r="E116" i="1"/>
  <c r="F116" i="1"/>
  <c r="B116" i="1"/>
  <c r="C117" i="1"/>
  <c r="D116" i="1"/>
  <c r="E117" i="1"/>
  <c r="F117" i="1"/>
  <c r="B117" i="1"/>
  <c r="C118" i="1"/>
  <c r="D117" i="1"/>
  <c r="E118" i="1"/>
  <c r="F118" i="1"/>
  <c r="B118" i="1"/>
  <c r="C119" i="1"/>
  <c r="D118" i="1"/>
  <c r="E119" i="1"/>
  <c r="F119" i="1"/>
  <c r="B119" i="1"/>
  <c r="C120" i="1"/>
  <c r="D119" i="1"/>
  <c r="E120" i="1"/>
  <c r="F120" i="1"/>
  <c r="B120" i="1"/>
  <c r="C121" i="1"/>
  <c r="D120" i="1"/>
  <c r="E121" i="1"/>
  <c r="F121" i="1"/>
  <c r="B121" i="1"/>
  <c r="C122" i="1"/>
  <c r="D121" i="1"/>
  <c r="E122" i="1"/>
  <c r="F122" i="1"/>
  <c r="B122" i="1"/>
  <c r="C123" i="1"/>
  <c r="D122" i="1"/>
  <c r="E123" i="1"/>
  <c r="F123" i="1"/>
  <c r="B123" i="1"/>
  <c r="C124" i="1"/>
  <c r="D123" i="1"/>
  <c r="E124" i="1"/>
  <c r="F124" i="1"/>
  <c r="B124" i="1"/>
  <c r="C125" i="1"/>
  <c r="D124" i="1"/>
  <c r="E125" i="1"/>
  <c r="F125" i="1"/>
  <c r="C5" i="8"/>
  <c r="C4" i="8"/>
  <c r="D4" i="8"/>
  <c r="E5" i="8"/>
  <c r="G5" i="8"/>
  <c r="C6" i="8"/>
  <c r="D5" i="8"/>
  <c r="E6" i="8"/>
  <c r="G6" i="8"/>
  <c r="C7" i="8"/>
  <c r="D6" i="8"/>
  <c r="E7" i="8"/>
  <c r="G7" i="8"/>
  <c r="C8" i="8"/>
  <c r="D7" i="8"/>
  <c r="E8" i="8"/>
  <c r="G8" i="8"/>
  <c r="C9" i="8"/>
  <c r="D8" i="8"/>
  <c r="E9" i="8"/>
  <c r="G9" i="8"/>
  <c r="C10" i="8"/>
  <c r="D9" i="8"/>
  <c r="E10" i="8"/>
  <c r="G10" i="8"/>
  <c r="C11" i="8"/>
  <c r="D10" i="8"/>
  <c r="E11" i="8"/>
  <c r="G11" i="8"/>
  <c r="C12" i="8"/>
  <c r="D11" i="8"/>
  <c r="E12" i="8"/>
  <c r="G12" i="8"/>
  <c r="C13" i="8"/>
  <c r="D12" i="8"/>
  <c r="E13" i="8"/>
  <c r="G13" i="8"/>
  <c r="C14" i="8"/>
  <c r="D13" i="8"/>
  <c r="E14" i="8"/>
  <c r="G14" i="8"/>
  <c r="C15" i="8"/>
  <c r="D14" i="8"/>
  <c r="E15" i="8"/>
  <c r="G15" i="8"/>
  <c r="C16" i="8"/>
  <c r="D15" i="8"/>
  <c r="E16" i="8"/>
  <c r="G16" i="8"/>
  <c r="C17" i="8"/>
  <c r="D16" i="8"/>
  <c r="E17" i="8"/>
  <c r="G17" i="8"/>
  <c r="C18" i="8"/>
  <c r="D17" i="8"/>
  <c r="E18" i="8"/>
  <c r="G18" i="8"/>
  <c r="C19" i="8"/>
  <c r="D18" i="8"/>
  <c r="E19" i="8"/>
  <c r="G19" i="8"/>
  <c r="C20" i="8"/>
  <c r="D19" i="8"/>
  <c r="E20" i="8"/>
  <c r="G20" i="8"/>
  <c r="C21" i="8"/>
  <c r="D20" i="8"/>
  <c r="E21" i="8"/>
  <c r="G21" i="8"/>
  <c r="C22" i="8"/>
  <c r="D21" i="8"/>
  <c r="E22" i="8"/>
  <c r="G22" i="8"/>
  <c r="C23" i="8"/>
  <c r="D22" i="8"/>
  <c r="E23" i="8"/>
  <c r="G23" i="8"/>
  <c r="C24" i="8"/>
  <c r="D23" i="8"/>
  <c r="E24" i="8"/>
  <c r="G24" i="8"/>
  <c r="C25" i="8"/>
  <c r="D24" i="8"/>
  <c r="E25" i="8"/>
  <c r="G25" i="8"/>
  <c r="C26" i="8"/>
  <c r="D25" i="8"/>
  <c r="E26" i="8"/>
  <c r="G26" i="8"/>
  <c r="C27" i="8"/>
  <c r="D26" i="8"/>
  <c r="E27" i="8"/>
  <c r="G27" i="8"/>
  <c r="C28" i="8"/>
  <c r="D27" i="8"/>
  <c r="E28" i="8"/>
  <c r="G28" i="8"/>
  <c r="C29" i="8"/>
  <c r="D28" i="8"/>
  <c r="E29" i="8"/>
  <c r="G29" i="8"/>
  <c r="C30" i="8"/>
  <c r="D29" i="8"/>
  <c r="E30" i="8"/>
  <c r="G30" i="8"/>
  <c r="C31" i="8"/>
  <c r="D30" i="8"/>
  <c r="E31" i="8"/>
  <c r="G31" i="8"/>
  <c r="C32" i="8"/>
  <c r="D31" i="8"/>
  <c r="E32" i="8"/>
  <c r="G32" i="8"/>
  <c r="C33" i="8"/>
  <c r="D32" i="8"/>
  <c r="E33" i="8"/>
  <c r="G33" i="8"/>
  <c r="C34" i="8"/>
  <c r="D33" i="8"/>
  <c r="E34" i="8"/>
  <c r="G34" i="8"/>
  <c r="C35" i="8"/>
  <c r="D34" i="8"/>
  <c r="E35" i="8"/>
  <c r="G35" i="8"/>
  <c r="C36" i="8"/>
  <c r="D35" i="8"/>
  <c r="E36" i="8"/>
  <c r="G36" i="8"/>
  <c r="C37" i="8"/>
  <c r="D36" i="8"/>
  <c r="E37" i="8"/>
  <c r="G37" i="8"/>
  <c r="C38" i="8"/>
  <c r="D37" i="8"/>
  <c r="E38" i="8"/>
  <c r="G38" i="8"/>
  <c r="C39" i="8"/>
  <c r="D38" i="8"/>
  <c r="E39" i="8"/>
  <c r="G39" i="8"/>
  <c r="C40" i="8"/>
  <c r="D39" i="8"/>
  <c r="E40" i="8"/>
  <c r="G40" i="8"/>
  <c r="C41" i="8"/>
  <c r="D40" i="8"/>
  <c r="E41" i="8"/>
  <c r="G41" i="8"/>
  <c r="C42" i="8"/>
  <c r="D41" i="8"/>
  <c r="E42" i="8"/>
  <c r="G42" i="8"/>
  <c r="C43" i="8"/>
  <c r="D42" i="8"/>
  <c r="E43" i="8"/>
  <c r="G43" i="8"/>
  <c r="C44" i="8"/>
  <c r="D43" i="8"/>
  <c r="E44" i="8"/>
  <c r="G44" i="8"/>
  <c r="C45" i="8"/>
  <c r="D44" i="8"/>
  <c r="E45" i="8"/>
  <c r="G45" i="8"/>
  <c r="C46" i="8"/>
  <c r="D45" i="8"/>
  <c r="E46" i="8"/>
  <c r="G46" i="8"/>
  <c r="C47" i="8"/>
  <c r="D46" i="8"/>
  <c r="E47" i="8"/>
  <c r="G47" i="8"/>
  <c r="C48" i="8"/>
  <c r="D47" i="8"/>
  <c r="E48" i="8"/>
  <c r="G48" i="8"/>
  <c r="C49" i="8"/>
  <c r="D48" i="8"/>
  <c r="E49" i="8"/>
  <c r="G49" i="8"/>
  <c r="C50" i="8"/>
  <c r="D49" i="8"/>
  <c r="E50" i="8"/>
  <c r="G50" i="8"/>
  <c r="C51" i="8"/>
  <c r="D50" i="8"/>
  <c r="E51" i="8"/>
  <c r="G51" i="8"/>
  <c r="C52" i="8"/>
  <c r="D51" i="8"/>
  <c r="E52" i="8"/>
  <c r="G52" i="8"/>
  <c r="C53" i="8"/>
  <c r="D52" i="8"/>
  <c r="E53" i="8"/>
  <c r="G53" i="8"/>
  <c r="C54" i="8"/>
  <c r="D53" i="8"/>
  <c r="E54" i="8"/>
  <c r="G54" i="8"/>
  <c r="C55" i="8"/>
  <c r="D54" i="8"/>
  <c r="E55" i="8"/>
  <c r="G55" i="8"/>
  <c r="C56" i="8"/>
  <c r="D55" i="8"/>
  <c r="E56" i="8"/>
  <c r="G56" i="8"/>
  <c r="C57" i="8"/>
  <c r="D56" i="8"/>
  <c r="E57" i="8"/>
  <c r="G57" i="8"/>
  <c r="C58" i="8"/>
  <c r="D57" i="8"/>
  <c r="E58" i="8"/>
  <c r="G58" i="8"/>
  <c r="C59" i="8"/>
  <c r="D58" i="8"/>
  <c r="E59" i="8"/>
  <c r="G59" i="8"/>
  <c r="C60" i="8"/>
  <c r="D59" i="8"/>
  <c r="E60" i="8"/>
  <c r="G60" i="8"/>
  <c r="C61" i="8"/>
  <c r="D60" i="8"/>
  <c r="E61" i="8"/>
  <c r="G61" i="8"/>
  <c r="C62" i="8"/>
  <c r="D61" i="8"/>
  <c r="E62" i="8"/>
  <c r="G62" i="8"/>
  <c r="C63" i="8"/>
  <c r="D62" i="8"/>
  <c r="E63" i="8"/>
  <c r="G63" i="8"/>
  <c r="C64" i="8"/>
  <c r="D63" i="8"/>
  <c r="E64" i="8"/>
  <c r="G64" i="8"/>
  <c r="C65" i="8"/>
  <c r="D64" i="8"/>
  <c r="E65" i="8"/>
  <c r="G65" i="8"/>
  <c r="C66" i="8"/>
  <c r="D65" i="8"/>
  <c r="E66" i="8"/>
  <c r="G66" i="8"/>
  <c r="C67" i="8"/>
  <c r="D66" i="8"/>
  <c r="E67" i="8"/>
  <c r="G67" i="8"/>
  <c r="C68" i="8"/>
  <c r="D67" i="8"/>
  <c r="E68" i="8"/>
  <c r="G68" i="8"/>
  <c r="C69" i="8"/>
  <c r="D68" i="8"/>
  <c r="E69" i="8"/>
  <c r="G69" i="8"/>
  <c r="C70" i="8"/>
  <c r="D69" i="8"/>
  <c r="E70" i="8"/>
  <c r="G70" i="8"/>
  <c r="C71" i="8"/>
  <c r="D70" i="8"/>
  <c r="E71" i="8"/>
  <c r="G71" i="8"/>
  <c r="C72" i="8"/>
  <c r="D71" i="8"/>
  <c r="E72" i="8"/>
  <c r="G72" i="8"/>
  <c r="C73" i="8"/>
  <c r="D72" i="8"/>
  <c r="E73" i="8"/>
  <c r="G73" i="8"/>
  <c r="C74" i="8"/>
  <c r="D73" i="8"/>
  <c r="E74" i="8"/>
  <c r="G74" i="8"/>
  <c r="C75" i="8"/>
  <c r="D74" i="8"/>
  <c r="E75" i="8"/>
  <c r="G75" i="8"/>
  <c r="C76" i="8"/>
  <c r="D75" i="8"/>
  <c r="E76" i="8"/>
  <c r="G76" i="8"/>
  <c r="C77" i="8"/>
  <c r="D76" i="8"/>
  <c r="E77" i="8"/>
  <c r="G77" i="8"/>
  <c r="C78" i="8"/>
  <c r="D77" i="8"/>
  <c r="E78" i="8"/>
  <c r="G78" i="8"/>
  <c r="C79" i="8"/>
  <c r="D78" i="8"/>
  <c r="E79" i="8"/>
  <c r="G79" i="8"/>
  <c r="C80" i="8"/>
  <c r="D79" i="8"/>
  <c r="E80" i="8"/>
  <c r="G80" i="8"/>
  <c r="C81" i="8"/>
  <c r="D80" i="8"/>
  <c r="E81" i="8"/>
  <c r="G81" i="8"/>
  <c r="C82" i="8"/>
  <c r="D81" i="8"/>
  <c r="E82" i="8"/>
  <c r="G82" i="8"/>
  <c r="C83" i="8"/>
  <c r="D82" i="8"/>
  <c r="E83" i="8"/>
  <c r="G83" i="8"/>
  <c r="C84" i="8"/>
  <c r="D83" i="8"/>
  <c r="E84" i="8"/>
  <c r="G84" i="8"/>
  <c r="C85" i="8"/>
  <c r="D84" i="8"/>
  <c r="E85" i="8"/>
  <c r="G85" i="8"/>
  <c r="C86" i="8"/>
  <c r="D85" i="8"/>
  <c r="E86" i="8"/>
  <c r="G86" i="8"/>
  <c r="C87" i="8"/>
  <c r="D86" i="8"/>
  <c r="E87" i="8"/>
  <c r="G87" i="8"/>
  <c r="C88" i="8"/>
  <c r="D87" i="8"/>
  <c r="E88" i="8"/>
  <c r="G88" i="8"/>
  <c r="C89" i="8"/>
  <c r="D88" i="8"/>
  <c r="E89" i="8"/>
  <c r="G89" i="8"/>
  <c r="C90" i="8"/>
  <c r="D89" i="8"/>
  <c r="E90" i="8"/>
  <c r="G90" i="8"/>
  <c r="C91" i="8"/>
  <c r="D90" i="8"/>
  <c r="E91" i="8"/>
  <c r="G91" i="8"/>
  <c r="C92" i="8"/>
  <c r="D91" i="8"/>
  <c r="E92" i="8"/>
  <c r="G92" i="8"/>
  <c r="C93" i="8"/>
  <c r="D92" i="8"/>
  <c r="E93" i="8"/>
  <c r="G93" i="8"/>
  <c r="C94" i="8"/>
  <c r="D93" i="8"/>
  <c r="E94" i="8"/>
  <c r="G94" i="8"/>
  <c r="C95" i="8"/>
  <c r="D94" i="8"/>
  <c r="E95" i="8"/>
  <c r="G95" i="8"/>
  <c r="C96" i="8"/>
  <c r="D95" i="8"/>
  <c r="E96" i="8"/>
  <c r="G96" i="8"/>
  <c r="C97" i="8"/>
  <c r="D96" i="8"/>
  <c r="E97" i="8"/>
  <c r="G97" i="8"/>
  <c r="C98" i="8"/>
  <c r="D97" i="8"/>
  <c r="E98" i="8"/>
  <c r="G98" i="8"/>
  <c r="C99" i="8"/>
  <c r="D98" i="8"/>
  <c r="E99" i="8"/>
  <c r="G99" i="8"/>
  <c r="C100" i="8"/>
  <c r="D99" i="8"/>
  <c r="E100" i="8"/>
  <c r="G100" i="8"/>
  <c r="C101" i="8"/>
  <c r="D100" i="8"/>
  <c r="E101" i="8"/>
  <c r="G101" i="8"/>
  <c r="C102" i="8"/>
  <c r="D101" i="8"/>
  <c r="E102" i="8"/>
  <c r="G102" i="8"/>
  <c r="C103" i="8"/>
  <c r="D102" i="8"/>
  <c r="E103" i="8"/>
  <c r="G103" i="8"/>
  <c r="C104" i="8"/>
  <c r="D103" i="8"/>
  <c r="E104" i="8"/>
  <c r="G104" i="8"/>
  <c r="C105" i="8"/>
  <c r="D104" i="8"/>
  <c r="E105" i="8"/>
  <c r="G105" i="8"/>
  <c r="C106" i="8"/>
  <c r="D105" i="8"/>
  <c r="E106" i="8"/>
  <c r="G106" i="8"/>
  <c r="C107" i="8"/>
  <c r="D106" i="8"/>
  <c r="E107" i="8"/>
  <c r="G107" i="8"/>
  <c r="C108" i="8"/>
  <c r="D107" i="8"/>
  <c r="E108" i="8"/>
  <c r="G108" i="8"/>
  <c r="C109" i="8"/>
  <c r="D108" i="8"/>
  <c r="E109" i="8"/>
  <c r="G109" i="8"/>
  <c r="C110" i="8"/>
  <c r="D109" i="8"/>
  <c r="E110" i="8"/>
  <c r="G110" i="8"/>
  <c r="C111" i="8"/>
  <c r="D110" i="8"/>
  <c r="E111" i="8"/>
  <c r="G111" i="8"/>
  <c r="C112" i="8"/>
  <c r="D111" i="8"/>
  <c r="E112" i="8"/>
  <c r="G112" i="8"/>
  <c r="C113" i="8"/>
  <c r="D112" i="8"/>
  <c r="E113" i="8"/>
  <c r="G113" i="8"/>
  <c r="C114" i="8"/>
  <c r="D113" i="8"/>
  <c r="E114" i="8"/>
  <c r="G114" i="8"/>
  <c r="C115" i="8"/>
  <c r="D114" i="8"/>
  <c r="E115" i="8"/>
  <c r="G115" i="8"/>
  <c r="C116" i="8"/>
  <c r="D115" i="8"/>
  <c r="E116" i="8"/>
  <c r="G116" i="8"/>
  <c r="C117" i="8"/>
  <c r="D116" i="8"/>
  <c r="E117" i="8"/>
  <c r="G117" i="8"/>
  <c r="C118" i="8"/>
  <c r="D117" i="8"/>
  <c r="E118" i="8"/>
  <c r="G118" i="8"/>
  <c r="C119" i="8"/>
  <c r="D118" i="8"/>
  <c r="E119" i="8"/>
  <c r="G119" i="8"/>
  <c r="C120" i="8"/>
  <c r="D119" i="8"/>
  <c r="E120" i="8"/>
  <c r="G120" i="8"/>
  <c r="C121" i="8"/>
  <c r="D120" i="8"/>
  <c r="E121" i="8"/>
  <c r="G121" i="8"/>
  <c r="C122" i="8"/>
  <c r="D121" i="8"/>
  <c r="E122" i="8"/>
  <c r="G122" i="8"/>
  <c r="C123" i="8"/>
  <c r="D122" i="8"/>
  <c r="E123" i="8"/>
  <c r="G123" i="8"/>
  <c r="C124" i="8"/>
  <c r="D123" i="8"/>
  <c r="E124" i="8"/>
  <c r="G124" i="8"/>
  <c r="C125" i="8"/>
  <c r="D124" i="8"/>
  <c r="E125" i="8"/>
  <c r="G125" i="8"/>
  <c r="C126" i="8"/>
  <c r="D125" i="8"/>
  <c r="E126" i="8"/>
  <c r="G126" i="8"/>
  <c r="C127" i="8"/>
  <c r="D126" i="8"/>
  <c r="E127" i="8"/>
  <c r="G127" i="8"/>
  <c r="C128" i="8"/>
  <c r="D127" i="8"/>
  <c r="E128" i="8"/>
  <c r="G128" i="8"/>
  <c r="C129" i="8"/>
  <c r="D128" i="8"/>
  <c r="E129" i="8"/>
  <c r="G129" i="8"/>
  <c r="C130" i="8"/>
  <c r="D129" i="8"/>
  <c r="E130" i="8"/>
  <c r="G130" i="8"/>
  <c r="C131" i="8"/>
  <c r="D130" i="8"/>
  <c r="E131" i="8"/>
  <c r="G131" i="8"/>
  <c r="C132" i="8"/>
  <c r="D131" i="8"/>
  <c r="E132" i="8"/>
  <c r="G132" i="8"/>
  <c r="C133" i="8"/>
  <c r="D132" i="8"/>
  <c r="E133" i="8"/>
  <c r="G133" i="8"/>
  <c r="C134" i="8"/>
  <c r="D133" i="8"/>
  <c r="E134" i="8"/>
  <c r="G134" i="8"/>
  <c r="C135" i="8"/>
  <c r="D134" i="8"/>
  <c r="E135" i="8"/>
  <c r="G135" i="8"/>
  <c r="C136" i="8"/>
  <c r="D135" i="8"/>
  <c r="E136" i="8"/>
  <c r="G136" i="8"/>
  <c r="C137" i="8"/>
  <c r="D136" i="8"/>
  <c r="E137" i="8"/>
  <c r="G137" i="8"/>
  <c r="C138" i="8"/>
  <c r="D137" i="8"/>
  <c r="E138" i="8"/>
  <c r="G138" i="8"/>
  <c r="C139" i="8"/>
  <c r="D138" i="8"/>
  <c r="E139" i="8"/>
  <c r="G139" i="8"/>
  <c r="C140" i="8"/>
  <c r="D139" i="8"/>
  <c r="E140" i="8"/>
  <c r="G140" i="8"/>
  <c r="C141" i="8"/>
  <c r="D140" i="8"/>
  <c r="E141" i="8"/>
  <c r="G141" i="8"/>
  <c r="C142" i="8"/>
  <c r="D141" i="8"/>
  <c r="E142" i="8"/>
  <c r="G142" i="8"/>
  <c r="C143" i="8"/>
  <c r="D142" i="8"/>
  <c r="E143" i="8"/>
  <c r="G143" i="8"/>
  <c r="C144" i="8"/>
  <c r="D143" i="8"/>
  <c r="E144" i="8"/>
  <c r="G144" i="8"/>
  <c r="C145" i="8"/>
  <c r="D144" i="8"/>
  <c r="E145" i="8"/>
  <c r="G145" i="8"/>
  <c r="C146" i="8"/>
  <c r="D145" i="8"/>
  <c r="E146" i="8"/>
  <c r="G146" i="8"/>
  <c r="C147" i="8"/>
  <c r="D146" i="8"/>
  <c r="E147" i="8"/>
  <c r="G147" i="8"/>
  <c r="C148" i="8"/>
  <c r="D147" i="8"/>
  <c r="E148" i="8"/>
  <c r="G148" i="8"/>
  <c r="C149" i="8"/>
  <c r="D148" i="8"/>
  <c r="E149" i="8"/>
  <c r="G149" i="8"/>
  <c r="C150" i="8"/>
  <c r="D149" i="8"/>
  <c r="E150" i="8"/>
  <c r="G150" i="8"/>
  <c r="C151" i="8"/>
  <c r="D150" i="8"/>
  <c r="E151" i="8"/>
  <c r="G151" i="8"/>
  <c r="C152" i="8"/>
  <c r="D151" i="8"/>
  <c r="E152" i="8"/>
  <c r="G152" i="8"/>
  <c r="C153" i="8"/>
  <c r="D152" i="8"/>
  <c r="E153" i="8"/>
  <c r="G153" i="8"/>
  <c r="C154" i="8"/>
  <c r="D153" i="8"/>
  <c r="E154" i="8"/>
  <c r="G154" i="8"/>
  <c r="C155" i="8"/>
  <c r="D154" i="8"/>
  <c r="E155" i="8"/>
  <c r="G155" i="8"/>
  <c r="C156" i="8"/>
  <c r="D155" i="8"/>
  <c r="E156" i="8"/>
  <c r="G156" i="8"/>
  <c r="C157" i="8"/>
  <c r="D156" i="8"/>
  <c r="E157" i="8"/>
  <c r="G157" i="8"/>
  <c r="C158" i="8"/>
  <c r="D157" i="8"/>
  <c r="E158" i="8"/>
  <c r="G158" i="8"/>
  <c r="C159" i="8"/>
  <c r="D158" i="8"/>
  <c r="E159" i="8"/>
  <c r="G159" i="8"/>
  <c r="C160" i="8"/>
  <c r="D159" i="8"/>
  <c r="E160" i="8"/>
  <c r="G160" i="8"/>
  <c r="C161" i="8"/>
  <c r="D160" i="8"/>
  <c r="E161" i="8"/>
  <c r="G161" i="8"/>
  <c r="C162" i="8"/>
  <c r="D161" i="8"/>
  <c r="E162" i="8"/>
  <c r="G162" i="8"/>
  <c r="C163" i="8"/>
  <c r="D162" i="8"/>
  <c r="E163" i="8"/>
  <c r="G163" i="8"/>
  <c r="C164" i="8"/>
  <c r="D163" i="8"/>
  <c r="E164" i="8"/>
  <c r="G164" i="8"/>
  <c r="C165" i="8"/>
  <c r="D164" i="8"/>
  <c r="E165" i="8"/>
  <c r="G165" i="8"/>
  <c r="C166" i="8"/>
  <c r="D165" i="8"/>
  <c r="E166" i="8"/>
  <c r="G166" i="8"/>
  <c r="C167" i="8"/>
  <c r="D166" i="8"/>
  <c r="E167" i="8"/>
  <c r="G167" i="8"/>
  <c r="C168" i="8"/>
  <c r="D167" i="8"/>
  <c r="E168" i="8"/>
  <c r="G168" i="8"/>
  <c r="C169" i="8"/>
  <c r="D168" i="8"/>
  <c r="E169" i="8"/>
  <c r="G169" i="8"/>
  <c r="C170" i="8"/>
  <c r="D169" i="8"/>
  <c r="E170" i="8"/>
  <c r="G170" i="8"/>
  <c r="C171" i="8"/>
  <c r="D170" i="8"/>
  <c r="E171" i="8"/>
  <c r="G171" i="8"/>
  <c r="C172" i="8"/>
  <c r="D171" i="8"/>
  <c r="E172" i="8"/>
  <c r="G172" i="8"/>
  <c r="C173" i="8"/>
  <c r="D172" i="8"/>
  <c r="E173" i="8"/>
  <c r="G173" i="8"/>
  <c r="C174" i="8"/>
  <c r="D173" i="8"/>
  <c r="E174" i="8"/>
  <c r="G174" i="8"/>
  <c r="C175" i="8"/>
  <c r="D174" i="8"/>
  <c r="E175" i="8"/>
  <c r="G175" i="8"/>
  <c r="C176" i="8"/>
  <c r="D175" i="8"/>
  <c r="E176" i="8"/>
  <c r="G176" i="8"/>
  <c r="C177" i="8"/>
  <c r="D176" i="8"/>
  <c r="E177" i="8"/>
  <c r="G177" i="8"/>
  <c r="C178" i="8"/>
  <c r="D177" i="8"/>
  <c r="E178" i="8"/>
  <c r="G178" i="8"/>
  <c r="C179" i="8"/>
  <c r="D178" i="8"/>
  <c r="E179" i="8"/>
  <c r="G179" i="8"/>
  <c r="C180" i="8"/>
  <c r="D179" i="8"/>
  <c r="E180" i="8"/>
  <c r="G180" i="8"/>
  <c r="C181" i="8"/>
  <c r="D180" i="8"/>
  <c r="E181" i="8"/>
  <c r="G181" i="8"/>
  <c r="C182" i="8"/>
  <c r="D181" i="8"/>
  <c r="E182" i="8"/>
  <c r="G182" i="8"/>
  <c r="C183" i="8"/>
  <c r="D182" i="8"/>
  <c r="E183" i="8"/>
  <c r="G183" i="8"/>
  <c r="C184" i="8"/>
  <c r="D183" i="8"/>
  <c r="E184" i="8"/>
  <c r="G184" i="8"/>
  <c r="C185" i="8"/>
  <c r="D184" i="8"/>
  <c r="E185" i="8"/>
  <c r="G185" i="8"/>
  <c r="C186" i="8"/>
  <c r="D185" i="8"/>
  <c r="E186" i="8"/>
  <c r="G186" i="8"/>
  <c r="C187" i="8"/>
  <c r="D186" i="8"/>
  <c r="E187" i="8"/>
  <c r="G187" i="8"/>
  <c r="C188" i="8"/>
  <c r="D187" i="8"/>
  <c r="E188" i="8"/>
  <c r="G188" i="8"/>
  <c r="C189" i="8"/>
  <c r="D188" i="8"/>
  <c r="E189" i="8"/>
  <c r="G189" i="8"/>
  <c r="C190" i="8"/>
  <c r="D189" i="8"/>
  <c r="E190" i="8"/>
  <c r="G190" i="8"/>
  <c r="C191" i="8"/>
  <c r="D190" i="8"/>
  <c r="E191" i="8"/>
  <c r="G191" i="8"/>
  <c r="C192" i="8"/>
  <c r="D191" i="8"/>
  <c r="E192" i="8"/>
  <c r="G192" i="8"/>
  <c r="C193" i="8"/>
  <c r="D192" i="8"/>
  <c r="E193" i="8"/>
  <c r="G193" i="8"/>
  <c r="C194" i="8"/>
  <c r="D193" i="8"/>
  <c r="E194" i="8"/>
  <c r="G194" i="8"/>
  <c r="C195" i="8"/>
  <c r="D194" i="8"/>
  <c r="E195" i="8"/>
  <c r="G195" i="8"/>
  <c r="C196" i="8"/>
  <c r="D195" i="8"/>
  <c r="E196" i="8"/>
  <c r="G196" i="8"/>
  <c r="C197" i="8"/>
  <c r="D196" i="8"/>
  <c r="E197" i="8"/>
  <c r="G197" i="8"/>
  <c r="C198" i="8"/>
  <c r="D197" i="8"/>
  <c r="E198" i="8"/>
  <c r="G198" i="8"/>
  <c r="C199" i="8"/>
  <c r="D198" i="8"/>
  <c r="E199" i="8"/>
  <c r="G199" i="8"/>
  <c r="C200" i="8"/>
  <c r="D199" i="8"/>
  <c r="E200" i="8"/>
  <c r="G200" i="8"/>
  <c r="C201" i="8"/>
  <c r="D200" i="8"/>
  <c r="E201" i="8"/>
  <c r="G201" i="8"/>
  <c r="C202" i="8"/>
  <c r="D201" i="8"/>
  <c r="E202" i="8"/>
  <c r="G202" i="8"/>
  <c r="C203" i="8"/>
  <c r="D202" i="8"/>
  <c r="E203" i="8"/>
  <c r="G203" i="8"/>
  <c r="C204" i="8"/>
  <c r="D203" i="8"/>
  <c r="E204" i="8"/>
  <c r="G204" i="8"/>
  <c r="C205" i="8"/>
  <c r="D204" i="8"/>
  <c r="E205" i="8"/>
  <c r="G205" i="8"/>
  <c r="C206" i="8"/>
  <c r="D205" i="8"/>
  <c r="E206" i="8"/>
  <c r="G206" i="8"/>
  <c r="C207" i="8"/>
  <c r="D206" i="8"/>
  <c r="E207" i="8"/>
  <c r="G207" i="8"/>
  <c r="C208" i="8"/>
  <c r="D207" i="8"/>
  <c r="E208" i="8"/>
  <c r="G208" i="8"/>
  <c r="C209" i="8"/>
  <c r="D208" i="8"/>
  <c r="E209" i="8"/>
  <c r="G209" i="8"/>
  <c r="C210" i="8"/>
  <c r="D209" i="8"/>
  <c r="E210" i="8"/>
  <c r="G210" i="8"/>
  <c r="C211" i="8"/>
  <c r="D210" i="8"/>
  <c r="E211" i="8"/>
  <c r="G211" i="8"/>
  <c r="C212" i="8"/>
  <c r="D211" i="8"/>
  <c r="E212" i="8"/>
  <c r="G212" i="8"/>
  <c r="C213" i="8"/>
  <c r="D212" i="8"/>
  <c r="E213" i="8"/>
  <c r="G213" i="8"/>
  <c r="C214" i="8"/>
  <c r="D213" i="8"/>
  <c r="E214" i="8"/>
  <c r="G214" i="8"/>
  <c r="C215" i="8"/>
  <c r="D214" i="8"/>
  <c r="E215" i="8"/>
  <c r="G215" i="8"/>
  <c r="C216" i="8"/>
  <c r="D215" i="8"/>
  <c r="E216" i="8"/>
  <c r="G216" i="8"/>
  <c r="C217" i="8"/>
  <c r="D216" i="8"/>
  <c r="E217" i="8"/>
  <c r="G217" i="8"/>
  <c r="C218" i="8"/>
  <c r="D217" i="8"/>
  <c r="E218" i="8"/>
  <c r="G218" i="8"/>
  <c r="C219" i="8"/>
  <c r="D218" i="8"/>
  <c r="E219" i="8"/>
  <c r="G219" i="8"/>
  <c r="C220" i="8"/>
  <c r="D219" i="8"/>
  <c r="E220" i="8"/>
  <c r="G220" i="8"/>
  <c r="C221" i="8"/>
  <c r="D220" i="8"/>
  <c r="E221" i="8"/>
  <c r="G221" i="8"/>
  <c r="C222" i="8"/>
  <c r="D221" i="8"/>
  <c r="E222" i="8"/>
  <c r="G222" i="8"/>
  <c r="C223" i="8"/>
  <c r="D222" i="8"/>
  <c r="E223" i="8"/>
  <c r="G223" i="8"/>
  <c r="C224" i="8"/>
  <c r="D223" i="8"/>
  <c r="E224" i="8"/>
  <c r="G224" i="8"/>
  <c r="C225" i="8"/>
  <c r="D224" i="8"/>
  <c r="E225" i="8"/>
  <c r="G225" i="8"/>
  <c r="C226" i="8"/>
  <c r="D225" i="8"/>
  <c r="E226" i="8"/>
  <c r="G226" i="8"/>
  <c r="C227" i="8"/>
  <c r="D226" i="8"/>
  <c r="E227" i="8"/>
  <c r="G227" i="8"/>
  <c r="C228" i="8"/>
  <c r="D227" i="8"/>
  <c r="E228" i="8"/>
  <c r="G228" i="8"/>
  <c r="C229" i="8"/>
  <c r="D228" i="8"/>
  <c r="E229" i="8"/>
  <c r="G229" i="8"/>
  <c r="C230" i="8"/>
  <c r="D229" i="8"/>
  <c r="E230" i="8"/>
  <c r="G230" i="8"/>
  <c r="C231" i="8"/>
  <c r="D230" i="8"/>
  <c r="E231" i="8"/>
  <c r="G231" i="8"/>
  <c r="C232" i="8"/>
  <c r="D231" i="8"/>
  <c r="E232" i="8"/>
  <c r="G232" i="8"/>
  <c r="C233" i="8"/>
  <c r="D232" i="8"/>
  <c r="E233" i="8"/>
  <c r="G233" i="8"/>
  <c r="C234" i="8"/>
  <c r="D233" i="8"/>
  <c r="E234" i="8"/>
  <c r="G234" i="8"/>
  <c r="C235" i="8"/>
  <c r="D234" i="8"/>
  <c r="E235" i="8"/>
  <c r="G235" i="8"/>
  <c r="C236" i="8"/>
  <c r="D235" i="8"/>
  <c r="E236" i="8"/>
  <c r="G236" i="8"/>
  <c r="C237" i="8"/>
  <c r="D236" i="8"/>
  <c r="E237" i="8"/>
  <c r="G237" i="8"/>
  <c r="C238" i="8"/>
  <c r="D237" i="8"/>
  <c r="E238" i="8"/>
  <c r="G238" i="8"/>
  <c r="C239" i="8"/>
  <c r="D238" i="8"/>
  <c r="E239" i="8"/>
  <c r="G239" i="8"/>
  <c r="C240" i="8"/>
  <c r="D239" i="8"/>
  <c r="E240" i="8"/>
  <c r="G240" i="8"/>
  <c r="C241" i="8"/>
  <c r="D240" i="8"/>
  <c r="E241" i="8"/>
  <c r="G241" i="8"/>
  <c r="C242" i="8"/>
  <c r="D241" i="8"/>
  <c r="E242" i="8"/>
  <c r="G242" i="8"/>
  <c r="C243" i="8"/>
  <c r="D242" i="8"/>
  <c r="E243" i="8"/>
  <c r="G243" i="8"/>
  <c r="C244" i="8"/>
  <c r="D243" i="8"/>
  <c r="E244" i="8"/>
  <c r="G244" i="8"/>
  <c r="C245" i="8"/>
  <c r="D244" i="8"/>
  <c r="E245" i="8"/>
  <c r="G245" i="8"/>
  <c r="C246" i="8"/>
  <c r="D245" i="8"/>
  <c r="E246" i="8"/>
  <c r="G246" i="8"/>
  <c r="C247" i="8"/>
  <c r="D246" i="8"/>
  <c r="E247" i="8"/>
  <c r="G247" i="8"/>
  <c r="C248" i="8"/>
  <c r="D247" i="8"/>
  <c r="E248" i="8"/>
  <c r="G248" i="8"/>
  <c r="C249" i="8"/>
  <c r="D248" i="8"/>
  <c r="E249" i="8"/>
  <c r="G249" i="8"/>
  <c r="C250" i="8"/>
  <c r="D249" i="8"/>
  <c r="E250" i="8"/>
  <c r="G250" i="8"/>
  <c r="C251" i="8"/>
  <c r="D250" i="8"/>
  <c r="E251" i="8"/>
  <c r="G251" i="8"/>
  <c r="C252" i="8"/>
  <c r="D251" i="8"/>
  <c r="E252" i="8"/>
  <c r="G252" i="8"/>
  <c r="C253" i="8"/>
  <c r="D252" i="8"/>
  <c r="E253" i="8"/>
  <c r="G253" i="8"/>
  <c r="C254" i="8"/>
  <c r="D253" i="8"/>
  <c r="E254" i="8"/>
  <c r="G254" i="8"/>
  <c r="C255" i="8"/>
  <c r="D254" i="8"/>
  <c r="E255" i="8"/>
  <c r="G255" i="8"/>
  <c r="C256" i="8"/>
  <c r="D255" i="8"/>
  <c r="E256" i="8"/>
  <c r="G256" i="8"/>
  <c r="C257" i="8"/>
  <c r="D256" i="8"/>
  <c r="E257" i="8"/>
  <c r="G257" i="8"/>
  <c r="C258" i="8"/>
  <c r="D257" i="8"/>
  <c r="E258" i="8"/>
  <c r="G258" i="8"/>
  <c r="C259" i="8"/>
  <c r="D258" i="8"/>
  <c r="E259" i="8"/>
  <c r="G259" i="8"/>
  <c r="C260" i="8"/>
  <c r="D259" i="8"/>
  <c r="E260" i="8"/>
  <c r="G260" i="8"/>
  <c r="C261" i="8"/>
  <c r="D260" i="8"/>
  <c r="E261" i="8"/>
  <c r="G261" i="8"/>
  <c r="C262" i="8"/>
  <c r="D261" i="8"/>
  <c r="E262" i="8"/>
  <c r="G262" i="8"/>
  <c r="C263" i="8"/>
  <c r="D262" i="8"/>
  <c r="E263" i="8"/>
  <c r="G263" i="8"/>
  <c r="C264" i="8"/>
  <c r="D263" i="8"/>
  <c r="E264" i="8"/>
  <c r="G264" i="8"/>
  <c r="C265" i="8"/>
  <c r="D264" i="8"/>
  <c r="E265" i="8"/>
  <c r="G265" i="8"/>
  <c r="C266" i="8"/>
  <c r="D265" i="8"/>
  <c r="E266" i="8"/>
  <c r="G266" i="8"/>
  <c r="C267" i="8"/>
  <c r="D266" i="8"/>
  <c r="E267" i="8"/>
  <c r="G267" i="8"/>
  <c r="C268" i="8"/>
  <c r="D267" i="8"/>
  <c r="E268" i="8"/>
  <c r="G268" i="8"/>
  <c r="C269" i="8"/>
  <c r="D268" i="8"/>
  <c r="E269" i="8"/>
  <c r="G269" i="8"/>
  <c r="C270" i="8"/>
  <c r="D269" i="8"/>
  <c r="E270" i="8"/>
  <c r="G270" i="8"/>
  <c r="C271" i="8"/>
  <c r="D270" i="8"/>
  <c r="E271" i="8"/>
  <c r="G271" i="8"/>
  <c r="C272" i="8"/>
  <c r="D271" i="8"/>
  <c r="E272" i="8"/>
  <c r="G272" i="8"/>
  <c r="C273" i="8"/>
  <c r="D272" i="8"/>
  <c r="E273" i="8"/>
  <c r="G273" i="8"/>
  <c r="C274" i="8"/>
  <c r="D273" i="8"/>
  <c r="E274" i="8"/>
  <c r="G274" i="8"/>
  <c r="C275" i="8"/>
  <c r="D274" i="8"/>
  <c r="E275" i="8"/>
  <c r="G275" i="8"/>
  <c r="C276" i="8"/>
  <c r="D275" i="8"/>
  <c r="E276" i="8"/>
  <c r="G276" i="8"/>
  <c r="C277" i="8"/>
  <c r="D276" i="8"/>
  <c r="E277" i="8"/>
  <c r="G277" i="8"/>
  <c r="C278" i="8"/>
  <c r="D277" i="8"/>
  <c r="E278" i="8"/>
  <c r="G278" i="8"/>
  <c r="C279" i="8"/>
  <c r="D278" i="8"/>
  <c r="E279" i="8"/>
  <c r="G279" i="8"/>
  <c r="C280" i="8"/>
  <c r="D279" i="8"/>
  <c r="E280" i="8"/>
  <c r="G280" i="8"/>
  <c r="C281" i="8"/>
  <c r="D280" i="8"/>
  <c r="E281" i="8"/>
  <c r="G281" i="8"/>
  <c r="C282" i="8"/>
  <c r="D281" i="8"/>
  <c r="E282" i="8"/>
  <c r="G282" i="8"/>
  <c r="C283" i="8"/>
  <c r="D282" i="8"/>
  <c r="E283" i="8"/>
  <c r="G283" i="8"/>
  <c r="C284" i="8"/>
  <c r="D283" i="8"/>
  <c r="E284" i="8"/>
  <c r="G284" i="8"/>
  <c r="C285" i="8"/>
  <c r="D284" i="8"/>
  <c r="E285" i="8"/>
  <c r="G285" i="8"/>
  <c r="C286" i="8"/>
  <c r="D285" i="8"/>
  <c r="E286" i="8"/>
  <c r="G286" i="8"/>
  <c r="C287" i="8"/>
  <c r="D286" i="8"/>
  <c r="E287" i="8"/>
  <c r="G287" i="8"/>
  <c r="C288" i="8"/>
  <c r="D287" i="8"/>
  <c r="E288" i="8"/>
  <c r="G288" i="8"/>
  <c r="C289" i="8"/>
  <c r="D288" i="8"/>
  <c r="E289" i="8"/>
  <c r="G289" i="8"/>
  <c r="C290" i="8"/>
  <c r="D289" i="8"/>
  <c r="E290" i="8"/>
  <c r="G290" i="8"/>
  <c r="C291" i="8"/>
  <c r="D290" i="8"/>
  <c r="E291" i="8"/>
  <c r="G291" i="8"/>
  <c r="C292" i="8"/>
  <c r="D291" i="8"/>
  <c r="E292" i="8"/>
  <c r="G292" i="8"/>
  <c r="C293" i="8"/>
  <c r="D292" i="8"/>
  <c r="E293" i="8"/>
  <c r="G293" i="8"/>
  <c r="C294" i="8"/>
  <c r="D293" i="8"/>
  <c r="E294" i="8"/>
  <c r="G294" i="8"/>
  <c r="C295" i="8"/>
  <c r="D294" i="8"/>
  <c r="E295" i="8"/>
  <c r="G295" i="8"/>
  <c r="C296" i="8"/>
  <c r="D295" i="8"/>
  <c r="E296" i="8"/>
  <c r="G296" i="8"/>
  <c r="C297" i="8"/>
  <c r="D296" i="8"/>
  <c r="E297" i="8"/>
  <c r="G297" i="8"/>
  <c r="C298" i="8"/>
  <c r="D297" i="8"/>
  <c r="E298" i="8"/>
  <c r="G298" i="8"/>
  <c r="C299" i="8"/>
  <c r="D298" i="8"/>
  <c r="E299" i="8"/>
  <c r="G299" i="8"/>
  <c r="C300" i="8"/>
  <c r="D299" i="8"/>
  <c r="E300" i="8"/>
  <c r="G300" i="8"/>
  <c r="C301" i="8"/>
  <c r="D300" i="8"/>
  <c r="E301" i="8"/>
  <c r="G301" i="8"/>
  <c r="C302" i="8"/>
  <c r="D301" i="8"/>
  <c r="E302" i="8"/>
  <c r="G302" i="8"/>
  <c r="C303" i="8"/>
  <c r="D302" i="8"/>
  <c r="E303" i="8"/>
  <c r="G303" i="8"/>
  <c r="C304" i="8"/>
  <c r="D303" i="8"/>
  <c r="E304" i="8"/>
  <c r="G304" i="8"/>
  <c r="C305" i="8"/>
  <c r="D304" i="8"/>
  <c r="E305" i="8"/>
  <c r="G305" i="8"/>
  <c r="C306" i="8"/>
  <c r="D305" i="8"/>
  <c r="E306" i="8"/>
  <c r="G306" i="8"/>
  <c r="C307" i="8"/>
  <c r="D306" i="8"/>
  <c r="E307" i="8"/>
  <c r="G307" i="8"/>
  <c r="C308" i="8"/>
  <c r="D307" i="8"/>
  <c r="E308" i="8"/>
  <c r="G308" i="8"/>
  <c r="C309" i="8"/>
  <c r="D308" i="8"/>
  <c r="E309" i="8"/>
  <c r="G309" i="8"/>
  <c r="C310" i="8"/>
  <c r="D309" i="8"/>
  <c r="E310" i="8"/>
  <c r="G310" i="8"/>
  <c r="C311" i="8"/>
  <c r="D310" i="8"/>
  <c r="E311" i="8"/>
  <c r="G311" i="8"/>
  <c r="C312" i="8"/>
  <c r="D311" i="8"/>
  <c r="E312" i="8"/>
  <c r="G312" i="8"/>
  <c r="C313" i="8"/>
  <c r="D312" i="8"/>
  <c r="E313" i="8"/>
  <c r="G313" i="8"/>
  <c r="C314" i="8"/>
  <c r="D313" i="8"/>
  <c r="E314" i="8"/>
  <c r="G314" i="8"/>
  <c r="C315" i="8"/>
  <c r="D314" i="8"/>
  <c r="E315" i="8"/>
  <c r="G315" i="8"/>
  <c r="C316" i="8"/>
  <c r="D315" i="8"/>
  <c r="E316" i="8"/>
  <c r="G316" i="8"/>
  <c r="C317" i="8"/>
  <c r="D316" i="8"/>
  <c r="E317" i="8"/>
  <c r="G317" i="8"/>
  <c r="C318" i="8"/>
  <c r="D317" i="8"/>
  <c r="E318" i="8"/>
  <c r="G318" i="8"/>
  <c r="C319" i="8"/>
  <c r="D318" i="8"/>
  <c r="E319" i="8"/>
  <c r="G319" i="8"/>
  <c r="C320" i="8"/>
  <c r="D319" i="8"/>
  <c r="E320" i="8"/>
  <c r="G320" i="8"/>
  <c r="C321" i="8"/>
  <c r="D320" i="8"/>
  <c r="E321" i="8"/>
  <c r="G321" i="8"/>
  <c r="C322" i="8"/>
  <c r="D321" i="8"/>
  <c r="E322" i="8"/>
  <c r="G322" i="8"/>
  <c r="C323" i="8"/>
  <c r="D322" i="8"/>
  <c r="E323" i="8"/>
  <c r="G323" i="8"/>
  <c r="C324" i="8"/>
  <c r="D323" i="8"/>
  <c r="E324" i="8"/>
  <c r="G324" i="8"/>
  <c r="C325" i="8"/>
  <c r="D324" i="8"/>
  <c r="E325" i="8"/>
  <c r="G325" i="8"/>
  <c r="C326" i="8"/>
  <c r="D325" i="8"/>
  <c r="E326" i="8"/>
  <c r="G326" i="8"/>
  <c r="C327" i="8"/>
  <c r="D326" i="8"/>
  <c r="E327" i="8"/>
  <c r="G327" i="8"/>
  <c r="C328" i="8"/>
  <c r="D327" i="8"/>
  <c r="E328" i="8"/>
  <c r="G328" i="8"/>
  <c r="C329" i="8"/>
  <c r="D328" i="8"/>
  <c r="E329" i="8"/>
  <c r="G329" i="8"/>
  <c r="C330" i="8"/>
  <c r="D329" i="8"/>
  <c r="E330" i="8"/>
  <c r="G330" i="8"/>
  <c r="C331" i="8"/>
  <c r="D330" i="8"/>
  <c r="E331" i="8"/>
  <c r="G331" i="8"/>
  <c r="C332" i="8"/>
  <c r="D331" i="8"/>
  <c r="E332" i="8"/>
  <c r="G332" i="8"/>
  <c r="C333" i="8"/>
  <c r="D332" i="8"/>
  <c r="E333" i="8"/>
  <c r="G333" i="8"/>
  <c r="C334" i="8"/>
  <c r="D333" i="8"/>
  <c r="E334" i="8"/>
  <c r="G334" i="8"/>
  <c r="C335" i="8"/>
  <c r="D334" i="8"/>
  <c r="E335" i="8"/>
  <c r="G335" i="8"/>
  <c r="C336" i="8"/>
  <c r="D335" i="8"/>
  <c r="E336" i="8"/>
  <c r="G336" i="8"/>
  <c r="C337" i="8"/>
  <c r="D336" i="8"/>
  <c r="E337" i="8"/>
  <c r="G337" i="8"/>
  <c r="C338" i="8"/>
  <c r="D337" i="8"/>
  <c r="E338" i="8"/>
  <c r="G338" i="8"/>
  <c r="B338" i="8"/>
  <c r="C339" i="8"/>
  <c r="D338" i="8"/>
  <c r="E339" i="8"/>
  <c r="G339" i="8"/>
  <c r="B339" i="8"/>
  <c r="C340" i="8"/>
  <c r="D339" i="8"/>
  <c r="E340" i="8"/>
  <c r="G340" i="8"/>
  <c r="B340" i="8"/>
  <c r="C341" i="8"/>
  <c r="D340" i="8"/>
  <c r="E341" i="8"/>
  <c r="G341" i="8"/>
  <c r="B341" i="8"/>
  <c r="C342" i="8"/>
  <c r="D341" i="8"/>
  <c r="E342" i="8"/>
  <c r="G342" i="8"/>
  <c r="B342" i="8"/>
  <c r="C343" i="8"/>
  <c r="D342" i="8"/>
  <c r="E343" i="8"/>
  <c r="G343" i="8"/>
  <c r="B343" i="8"/>
  <c r="C344" i="8"/>
  <c r="D343" i="8"/>
  <c r="E344" i="8"/>
  <c r="G344" i="8"/>
  <c r="B344" i="8"/>
  <c r="C345" i="8"/>
  <c r="D344" i="8"/>
  <c r="E345" i="8"/>
  <c r="G345" i="8"/>
  <c r="B345" i="8"/>
  <c r="C346" i="8"/>
  <c r="D345" i="8"/>
  <c r="E346" i="8"/>
  <c r="G346" i="8"/>
  <c r="B346" i="8"/>
  <c r="C347" i="8"/>
  <c r="D346" i="8"/>
  <c r="E347" i="8"/>
  <c r="G347" i="8"/>
  <c r="B347" i="8"/>
  <c r="C348" i="8"/>
  <c r="D347" i="8"/>
  <c r="E348" i="8"/>
  <c r="G348" i="8"/>
  <c r="B348" i="8"/>
  <c r="C349" i="8"/>
  <c r="D348" i="8"/>
  <c r="E349" i="8"/>
  <c r="G349" i="8"/>
  <c r="B349" i="8"/>
  <c r="C350" i="8"/>
  <c r="D349" i="8"/>
  <c r="E350" i="8"/>
  <c r="G350" i="8"/>
  <c r="B350" i="8"/>
  <c r="C351" i="8"/>
  <c r="D350" i="8"/>
  <c r="E351" i="8"/>
  <c r="G351" i="8"/>
  <c r="B351" i="8"/>
  <c r="C352" i="8"/>
  <c r="D351" i="8"/>
  <c r="E352" i="8"/>
  <c r="G352" i="8"/>
  <c r="B352" i="8"/>
  <c r="C353" i="8"/>
  <c r="D352" i="8"/>
  <c r="E353" i="8"/>
  <c r="G353" i="8"/>
  <c r="B353" i="8"/>
  <c r="C354" i="8"/>
  <c r="D353" i="8"/>
  <c r="E354" i="8"/>
  <c r="G354" i="8"/>
  <c r="B354" i="8"/>
  <c r="C355" i="8"/>
  <c r="D354" i="8"/>
  <c r="E355" i="8"/>
  <c r="G355" i="8"/>
  <c r="B355" i="8"/>
  <c r="C356" i="8"/>
  <c r="D355" i="8"/>
  <c r="E356" i="8"/>
  <c r="G356" i="8"/>
  <c r="B356" i="8"/>
  <c r="C357" i="8"/>
  <c r="D356" i="8"/>
  <c r="E357" i="8"/>
  <c r="G357" i="8"/>
  <c r="B357" i="8"/>
  <c r="C358" i="8"/>
  <c r="D357" i="8"/>
  <c r="E358" i="8"/>
  <c r="G358" i="8"/>
  <c r="B358" i="8"/>
  <c r="C359" i="8"/>
  <c r="D358" i="8"/>
  <c r="E359" i="8"/>
  <c r="G359" i="8"/>
  <c r="B359" i="8"/>
  <c r="C360" i="8"/>
  <c r="D359" i="8"/>
  <c r="E360" i="8"/>
  <c r="G360" i="8"/>
  <c r="B360" i="8"/>
  <c r="C361" i="8"/>
  <c r="D360" i="8"/>
  <c r="E361" i="8"/>
  <c r="G361" i="8"/>
  <c r="B361" i="8"/>
  <c r="C362" i="8"/>
  <c r="D361" i="8"/>
  <c r="E362" i="8"/>
  <c r="G362" i="8"/>
  <c r="B362" i="8"/>
  <c r="C363" i="8"/>
  <c r="D362" i="8"/>
  <c r="E363" i="8"/>
  <c r="G363" i="8"/>
  <c r="B363" i="8"/>
  <c r="C364" i="8"/>
  <c r="D363" i="8"/>
  <c r="E364" i="8"/>
  <c r="G364" i="8"/>
  <c r="B364" i="8"/>
  <c r="C365" i="8"/>
  <c r="D364" i="8"/>
  <c r="E365" i="8"/>
  <c r="G365" i="8"/>
  <c r="B365" i="8"/>
  <c r="C366" i="8"/>
  <c r="D365" i="8"/>
  <c r="E366" i="8"/>
  <c r="G366" i="8"/>
  <c r="B366" i="8"/>
  <c r="C367" i="8"/>
  <c r="D366" i="8"/>
  <c r="E367" i="8"/>
  <c r="G367" i="8"/>
  <c r="B367" i="8"/>
  <c r="C368" i="8"/>
  <c r="D367" i="8"/>
  <c r="E368" i="8"/>
  <c r="G368" i="8"/>
  <c r="B368" i="8"/>
  <c r="C369" i="8"/>
  <c r="D368" i="8"/>
  <c r="E369" i="8"/>
  <c r="G369" i="8"/>
  <c r="B369" i="8"/>
  <c r="C370" i="8"/>
  <c r="D369" i="8"/>
  <c r="E370" i="8"/>
  <c r="G370" i="8"/>
  <c r="B370" i="8"/>
  <c r="C371" i="8"/>
  <c r="D370" i="8"/>
  <c r="E371" i="8"/>
  <c r="G371" i="8"/>
  <c r="B371" i="8"/>
  <c r="C372" i="8"/>
  <c r="D371" i="8"/>
  <c r="E372" i="8"/>
  <c r="G372" i="8"/>
  <c r="B372" i="8"/>
  <c r="C373" i="8"/>
  <c r="D372" i="8"/>
  <c r="E373" i="8"/>
  <c r="G373" i="8"/>
  <c r="C3" i="8"/>
  <c r="D3" i="8"/>
  <c r="E4" i="8"/>
  <c r="G4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H75" i="8"/>
  <c r="I75" i="8"/>
  <c r="H76" i="8"/>
  <c r="I76" i="8"/>
  <c r="H77" i="8"/>
  <c r="I77" i="8"/>
  <c r="H78" i="8"/>
  <c r="I78" i="8"/>
  <c r="H79" i="8"/>
  <c r="I79" i="8"/>
  <c r="H80" i="8"/>
  <c r="I80" i="8"/>
  <c r="H81" i="8"/>
  <c r="I81" i="8"/>
  <c r="H82" i="8"/>
  <c r="I82" i="8"/>
  <c r="H83" i="8"/>
  <c r="I83" i="8"/>
  <c r="H84" i="8"/>
  <c r="I84" i="8"/>
  <c r="H85" i="8"/>
  <c r="I85" i="8"/>
  <c r="H86" i="8"/>
  <c r="I86" i="8"/>
  <c r="H87" i="8"/>
  <c r="I87" i="8"/>
  <c r="H88" i="8"/>
  <c r="I88" i="8"/>
  <c r="H89" i="8"/>
  <c r="I89" i="8"/>
  <c r="H90" i="8"/>
  <c r="I90" i="8"/>
  <c r="H91" i="8"/>
  <c r="I91" i="8"/>
  <c r="H92" i="8"/>
  <c r="I92" i="8"/>
  <c r="H93" i="8"/>
  <c r="I93" i="8"/>
  <c r="H94" i="8"/>
  <c r="I94" i="8"/>
  <c r="H95" i="8"/>
  <c r="I95" i="8"/>
  <c r="H96" i="8"/>
  <c r="I96" i="8"/>
  <c r="H97" i="8"/>
  <c r="I97" i="8"/>
  <c r="H98" i="8"/>
  <c r="I98" i="8"/>
  <c r="H99" i="8"/>
  <c r="I99" i="8"/>
  <c r="H100" i="8"/>
  <c r="I100" i="8"/>
  <c r="H101" i="8"/>
  <c r="I101" i="8"/>
  <c r="H102" i="8"/>
  <c r="I102" i="8"/>
  <c r="H103" i="8"/>
  <c r="I103" i="8"/>
  <c r="H104" i="8"/>
  <c r="I104" i="8"/>
  <c r="H105" i="8"/>
  <c r="I105" i="8"/>
  <c r="H106" i="8"/>
  <c r="I106" i="8"/>
  <c r="H107" i="8"/>
  <c r="I107" i="8"/>
  <c r="H108" i="8"/>
  <c r="I108" i="8"/>
  <c r="H109" i="8"/>
  <c r="I109" i="8"/>
  <c r="H110" i="8"/>
  <c r="I110" i="8"/>
  <c r="H111" i="8"/>
  <c r="I111" i="8"/>
  <c r="H112" i="8"/>
  <c r="I112" i="8"/>
  <c r="H113" i="8"/>
  <c r="I113" i="8"/>
  <c r="H114" i="8"/>
  <c r="I114" i="8"/>
  <c r="H115" i="8"/>
  <c r="I115" i="8"/>
  <c r="H116" i="8"/>
  <c r="I116" i="8"/>
  <c r="H117" i="8"/>
  <c r="I117" i="8"/>
  <c r="H118" i="8"/>
  <c r="I118" i="8"/>
  <c r="H119" i="8"/>
  <c r="I119" i="8"/>
  <c r="H120" i="8"/>
  <c r="I120" i="8"/>
  <c r="H121" i="8"/>
  <c r="I121" i="8"/>
  <c r="H122" i="8"/>
  <c r="I122" i="8"/>
  <c r="H123" i="8"/>
  <c r="I123" i="8"/>
  <c r="H124" i="8"/>
  <c r="I124" i="8"/>
  <c r="H125" i="8"/>
  <c r="I125" i="8"/>
  <c r="H126" i="8"/>
  <c r="I126" i="8"/>
  <c r="H127" i="8"/>
  <c r="I127" i="8"/>
  <c r="H128" i="8"/>
  <c r="I128" i="8"/>
  <c r="H129" i="8"/>
  <c r="I129" i="8"/>
  <c r="H130" i="8"/>
  <c r="I130" i="8"/>
  <c r="H131" i="8"/>
  <c r="I131" i="8"/>
  <c r="H132" i="8"/>
  <c r="I132" i="8"/>
  <c r="H133" i="8"/>
  <c r="I133" i="8"/>
  <c r="H134" i="8"/>
  <c r="I134" i="8"/>
  <c r="H135" i="8"/>
  <c r="I135" i="8"/>
  <c r="H136" i="8"/>
  <c r="I136" i="8"/>
  <c r="H137" i="8"/>
  <c r="I137" i="8"/>
  <c r="H138" i="8"/>
  <c r="I138" i="8"/>
  <c r="H139" i="8"/>
  <c r="I139" i="8"/>
  <c r="H140" i="8"/>
  <c r="I140" i="8"/>
  <c r="H141" i="8"/>
  <c r="I141" i="8"/>
  <c r="H142" i="8"/>
  <c r="I142" i="8"/>
  <c r="H143" i="8"/>
  <c r="I143" i="8"/>
  <c r="H144" i="8"/>
  <c r="I144" i="8"/>
  <c r="H145" i="8"/>
  <c r="I145" i="8"/>
  <c r="H146" i="8"/>
  <c r="I146" i="8"/>
  <c r="H147" i="8"/>
  <c r="I147" i="8"/>
  <c r="H148" i="8"/>
  <c r="I148" i="8"/>
  <c r="H149" i="8"/>
  <c r="I149" i="8"/>
  <c r="H150" i="8"/>
  <c r="I150" i="8"/>
  <c r="H151" i="8"/>
  <c r="I151" i="8"/>
  <c r="H152" i="8"/>
  <c r="I152" i="8"/>
  <c r="H153" i="8"/>
  <c r="I153" i="8"/>
  <c r="H154" i="8"/>
  <c r="I154" i="8"/>
  <c r="H155" i="8"/>
  <c r="I155" i="8"/>
  <c r="H156" i="8"/>
  <c r="I156" i="8"/>
  <c r="H157" i="8"/>
  <c r="I157" i="8"/>
  <c r="H158" i="8"/>
  <c r="I158" i="8"/>
  <c r="H159" i="8"/>
  <c r="I159" i="8"/>
  <c r="H160" i="8"/>
  <c r="I160" i="8"/>
  <c r="H161" i="8"/>
  <c r="I161" i="8"/>
  <c r="H162" i="8"/>
  <c r="I162" i="8"/>
  <c r="H163" i="8"/>
  <c r="I163" i="8"/>
  <c r="H164" i="8"/>
  <c r="I164" i="8"/>
  <c r="H165" i="8"/>
  <c r="I165" i="8"/>
  <c r="H166" i="8"/>
  <c r="I166" i="8"/>
  <c r="H167" i="8"/>
  <c r="I167" i="8"/>
  <c r="H168" i="8"/>
  <c r="I168" i="8"/>
  <c r="H169" i="8"/>
  <c r="I169" i="8"/>
  <c r="H170" i="8"/>
  <c r="I170" i="8"/>
  <c r="H171" i="8"/>
  <c r="I171" i="8"/>
  <c r="H172" i="8"/>
  <c r="I172" i="8"/>
  <c r="H173" i="8"/>
  <c r="I173" i="8"/>
  <c r="H174" i="8"/>
  <c r="I174" i="8"/>
  <c r="H175" i="8"/>
  <c r="I175" i="8"/>
  <c r="H176" i="8"/>
  <c r="I176" i="8"/>
  <c r="H177" i="8"/>
  <c r="I177" i="8"/>
  <c r="H178" i="8"/>
  <c r="I178" i="8"/>
  <c r="H179" i="8"/>
  <c r="I179" i="8"/>
  <c r="H180" i="8"/>
  <c r="I180" i="8"/>
  <c r="H181" i="8"/>
  <c r="I181" i="8"/>
  <c r="H182" i="8"/>
  <c r="I182" i="8"/>
  <c r="H183" i="8"/>
  <c r="I183" i="8"/>
  <c r="H184" i="8"/>
  <c r="I184" i="8"/>
  <c r="H185" i="8"/>
  <c r="I185" i="8"/>
  <c r="H186" i="8"/>
  <c r="I186" i="8"/>
  <c r="H187" i="8"/>
  <c r="I187" i="8"/>
  <c r="H188" i="8"/>
  <c r="I188" i="8"/>
  <c r="H189" i="8"/>
  <c r="I189" i="8"/>
  <c r="H190" i="8"/>
  <c r="I190" i="8"/>
  <c r="H191" i="8"/>
  <c r="I191" i="8"/>
  <c r="H192" i="8"/>
  <c r="I192" i="8"/>
  <c r="H193" i="8"/>
  <c r="I193" i="8"/>
  <c r="H194" i="8"/>
  <c r="I194" i="8"/>
  <c r="H195" i="8"/>
  <c r="I195" i="8"/>
  <c r="H196" i="8"/>
  <c r="I196" i="8"/>
  <c r="H197" i="8"/>
  <c r="I197" i="8"/>
  <c r="H198" i="8"/>
  <c r="I198" i="8"/>
  <c r="H199" i="8"/>
  <c r="I199" i="8"/>
  <c r="H200" i="8"/>
  <c r="I200" i="8"/>
  <c r="H201" i="8"/>
  <c r="I201" i="8"/>
  <c r="H202" i="8"/>
  <c r="I202" i="8"/>
  <c r="H203" i="8"/>
  <c r="I203" i="8"/>
  <c r="H204" i="8"/>
  <c r="I204" i="8"/>
  <c r="H205" i="8"/>
  <c r="I205" i="8"/>
  <c r="H206" i="8"/>
  <c r="I206" i="8"/>
  <c r="H207" i="8"/>
  <c r="I207" i="8"/>
  <c r="H208" i="8"/>
  <c r="I208" i="8"/>
  <c r="H209" i="8"/>
  <c r="I209" i="8"/>
  <c r="H210" i="8"/>
  <c r="I210" i="8"/>
  <c r="H211" i="8"/>
  <c r="I211" i="8"/>
  <c r="H212" i="8"/>
  <c r="I212" i="8"/>
  <c r="H213" i="8"/>
  <c r="I213" i="8"/>
  <c r="H214" i="8"/>
  <c r="I214" i="8"/>
  <c r="H215" i="8"/>
  <c r="I215" i="8"/>
  <c r="H216" i="8"/>
  <c r="I216" i="8"/>
  <c r="H217" i="8"/>
  <c r="I217" i="8"/>
  <c r="H218" i="8"/>
  <c r="I218" i="8"/>
  <c r="H219" i="8"/>
  <c r="I219" i="8"/>
  <c r="H220" i="8"/>
  <c r="I220" i="8"/>
  <c r="H221" i="8"/>
  <c r="I221" i="8"/>
  <c r="H222" i="8"/>
  <c r="I222" i="8"/>
  <c r="H223" i="8"/>
  <c r="I223" i="8"/>
  <c r="H224" i="8"/>
  <c r="I224" i="8"/>
  <c r="H225" i="8"/>
  <c r="I225" i="8"/>
  <c r="H226" i="8"/>
  <c r="I226" i="8"/>
  <c r="H227" i="8"/>
  <c r="I227" i="8"/>
  <c r="H228" i="8"/>
  <c r="I228" i="8"/>
  <c r="H229" i="8"/>
  <c r="I229" i="8"/>
  <c r="H230" i="8"/>
  <c r="I230" i="8"/>
  <c r="H231" i="8"/>
  <c r="I231" i="8"/>
  <c r="H232" i="8"/>
  <c r="I232" i="8"/>
  <c r="H233" i="8"/>
  <c r="I233" i="8"/>
  <c r="H234" i="8"/>
  <c r="I234" i="8"/>
  <c r="H235" i="8"/>
  <c r="I235" i="8"/>
  <c r="H236" i="8"/>
  <c r="I236" i="8"/>
  <c r="H237" i="8"/>
  <c r="I237" i="8"/>
  <c r="H238" i="8"/>
  <c r="I238" i="8"/>
  <c r="H239" i="8"/>
  <c r="I239" i="8"/>
  <c r="H240" i="8"/>
  <c r="I240" i="8"/>
  <c r="H241" i="8"/>
  <c r="I241" i="8"/>
  <c r="H242" i="8"/>
  <c r="I242" i="8"/>
  <c r="H243" i="8"/>
  <c r="I243" i="8"/>
  <c r="H244" i="8"/>
  <c r="I244" i="8"/>
  <c r="H245" i="8"/>
  <c r="I245" i="8"/>
  <c r="H246" i="8"/>
  <c r="I246" i="8"/>
  <c r="H247" i="8"/>
  <c r="I247" i="8"/>
  <c r="H248" i="8"/>
  <c r="I248" i="8"/>
  <c r="H249" i="8"/>
  <c r="I249" i="8"/>
  <c r="H250" i="8"/>
  <c r="I250" i="8"/>
  <c r="H251" i="8"/>
  <c r="I251" i="8"/>
  <c r="H252" i="8"/>
  <c r="I252" i="8"/>
  <c r="H253" i="8"/>
  <c r="I253" i="8"/>
  <c r="H254" i="8"/>
  <c r="I254" i="8"/>
  <c r="H255" i="8"/>
  <c r="I255" i="8"/>
  <c r="H256" i="8"/>
  <c r="I256" i="8"/>
  <c r="H257" i="8"/>
  <c r="I257" i="8"/>
  <c r="H258" i="8"/>
  <c r="I258" i="8"/>
  <c r="H259" i="8"/>
  <c r="I259" i="8"/>
  <c r="H260" i="8"/>
  <c r="I260" i="8"/>
  <c r="H261" i="8"/>
  <c r="I261" i="8"/>
  <c r="H262" i="8"/>
  <c r="I262" i="8"/>
  <c r="H263" i="8"/>
  <c r="I263" i="8"/>
  <c r="H264" i="8"/>
  <c r="I264" i="8"/>
  <c r="H265" i="8"/>
  <c r="I265" i="8"/>
  <c r="H266" i="8"/>
  <c r="I266" i="8"/>
  <c r="H267" i="8"/>
  <c r="I267" i="8"/>
  <c r="H268" i="8"/>
  <c r="I268" i="8"/>
  <c r="H269" i="8"/>
  <c r="I269" i="8"/>
  <c r="H270" i="8"/>
  <c r="I270" i="8"/>
  <c r="H271" i="8"/>
  <c r="I271" i="8"/>
  <c r="H272" i="8"/>
  <c r="I272" i="8"/>
  <c r="H273" i="8"/>
  <c r="I273" i="8"/>
  <c r="H274" i="8"/>
  <c r="I274" i="8"/>
  <c r="H275" i="8"/>
  <c r="I275" i="8"/>
  <c r="H276" i="8"/>
  <c r="I276" i="8"/>
  <c r="H277" i="8"/>
  <c r="I277" i="8"/>
  <c r="H278" i="8"/>
  <c r="I278" i="8"/>
  <c r="H279" i="8"/>
  <c r="I279" i="8"/>
  <c r="H280" i="8"/>
  <c r="I280" i="8"/>
  <c r="H281" i="8"/>
  <c r="I281" i="8"/>
  <c r="H282" i="8"/>
  <c r="I282" i="8"/>
  <c r="H283" i="8"/>
  <c r="I283" i="8"/>
  <c r="H284" i="8"/>
  <c r="I284" i="8"/>
  <c r="H285" i="8"/>
  <c r="I285" i="8"/>
  <c r="H286" i="8"/>
  <c r="I286" i="8"/>
  <c r="H287" i="8"/>
  <c r="I287" i="8"/>
  <c r="H288" i="8"/>
  <c r="I288" i="8"/>
  <c r="H289" i="8"/>
  <c r="I289" i="8"/>
  <c r="H290" i="8"/>
  <c r="I290" i="8"/>
  <c r="H291" i="8"/>
  <c r="I291" i="8"/>
  <c r="H292" i="8"/>
  <c r="I292" i="8"/>
  <c r="H293" i="8"/>
  <c r="I293" i="8"/>
  <c r="H294" i="8"/>
  <c r="I294" i="8"/>
  <c r="H295" i="8"/>
  <c r="I295" i="8"/>
  <c r="H296" i="8"/>
  <c r="I296" i="8"/>
  <c r="H297" i="8"/>
  <c r="I297" i="8"/>
  <c r="H298" i="8"/>
  <c r="I298" i="8"/>
  <c r="H299" i="8"/>
  <c r="I299" i="8"/>
  <c r="H300" i="8"/>
  <c r="I300" i="8"/>
  <c r="H301" i="8"/>
  <c r="I301" i="8"/>
  <c r="H302" i="8"/>
  <c r="I302" i="8"/>
  <c r="H303" i="8"/>
  <c r="I303" i="8"/>
  <c r="H304" i="8"/>
  <c r="I304" i="8"/>
  <c r="H305" i="8"/>
  <c r="I305" i="8"/>
  <c r="H306" i="8"/>
  <c r="I306" i="8"/>
  <c r="H307" i="8"/>
  <c r="I307" i="8"/>
  <c r="H308" i="8"/>
  <c r="I308" i="8"/>
  <c r="H309" i="8"/>
  <c r="I309" i="8"/>
  <c r="H310" i="8"/>
  <c r="I310" i="8"/>
  <c r="H311" i="8"/>
  <c r="I311" i="8"/>
  <c r="H312" i="8"/>
  <c r="I312" i="8"/>
  <c r="H313" i="8"/>
  <c r="I313" i="8"/>
  <c r="H314" i="8"/>
  <c r="I314" i="8"/>
  <c r="H315" i="8"/>
  <c r="I315" i="8"/>
  <c r="H316" i="8"/>
  <c r="I316" i="8"/>
  <c r="H317" i="8"/>
  <c r="I317" i="8"/>
  <c r="H318" i="8"/>
  <c r="I318" i="8"/>
  <c r="H319" i="8"/>
  <c r="I319" i="8"/>
  <c r="H320" i="8"/>
  <c r="I320" i="8"/>
  <c r="H321" i="8"/>
  <c r="I321" i="8"/>
  <c r="H322" i="8"/>
  <c r="I322" i="8"/>
  <c r="H323" i="8"/>
  <c r="I323" i="8"/>
  <c r="H324" i="8"/>
  <c r="I324" i="8"/>
  <c r="H325" i="8"/>
  <c r="I325" i="8"/>
  <c r="H326" i="8"/>
  <c r="I326" i="8"/>
  <c r="H327" i="8"/>
  <c r="I327" i="8"/>
  <c r="H328" i="8"/>
  <c r="I328" i="8"/>
  <c r="H329" i="8"/>
  <c r="I329" i="8"/>
  <c r="H330" i="8"/>
  <c r="I330" i="8"/>
  <c r="H331" i="8"/>
  <c r="I331" i="8"/>
  <c r="H332" i="8"/>
  <c r="I332" i="8"/>
  <c r="H333" i="8"/>
  <c r="I333" i="8"/>
  <c r="H334" i="8"/>
  <c r="I334" i="8"/>
  <c r="H335" i="8"/>
  <c r="I335" i="8"/>
  <c r="H336" i="8"/>
  <c r="I336" i="8"/>
  <c r="H337" i="8"/>
  <c r="I337" i="8"/>
  <c r="J2" i="8"/>
  <c r="J5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68" i="8"/>
  <c r="P369" i="8"/>
  <c r="P370" i="8"/>
  <c r="P371" i="8"/>
  <c r="P372" i="8"/>
  <c r="P373" i="8"/>
  <c r="P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38" i="8"/>
  <c r="K363" i="8"/>
  <c r="K364" i="8"/>
  <c r="K365" i="8"/>
  <c r="K366" i="8"/>
  <c r="K367" i="8"/>
  <c r="K368" i="8"/>
  <c r="K369" i="8"/>
  <c r="K370" i="8"/>
  <c r="K371" i="8"/>
  <c r="K372" i="8"/>
  <c r="K373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38" i="8"/>
  <c r="B373" i="8"/>
  <c r="D373" i="8"/>
  <c r="K114" i="1"/>
  <c r="N114" i="1"/>
  <c r="L114" i="1"/>
  <c r="P114" i="1"/>
  <c r="O114" i="1"/>
  <c r="Q114" i="1"/>
  <c r="M114" i="1"/>
  <c r="Q115" i="1"/>
  <c r="N115" i="1"/>
  <c r="M115" i="1"/>
  <c r="K115" i="1"/>
  <c r="O115" i="1"/>
  <c r="L115" i="1"/>
  <c r="P115" i="1"/>
  <c r="O116" i="1"/>
  <c r="Q116" i="1"/>
  <c r="K116" i="1"/>
  <c r="M116" i="1"/>
  <c r="N116" i="1"/>
  <c r="L116" i="1"/>
  <c r="P116" i="1"/>
  <c r="L117" i="1"/>
  <c r="P117" i="1"/>
  <c r="M117" i="1"/>
  <c r="N117" i="1"/>
  <c r="Q117" i="1"/>
  <c r="K117" i="1"/>
  <c r="O117" i="1"/>
  <c r="K118" i="1"/>
  <c r="P118" i="1"/>
  <c r="M118" i="1"/>
  <c r="N118" i="1"/>
  <c r="Q118" i="1"/>
  <c r="L118" i="1"/>
  <c r="O118" i="1"/>
  <c r="M119" i="1"/>
  <c r="P119" i="1"/>
  <c r="Q119" i="1"/>
  <c r="L119" i="1"/>
  <c r="K119" i="1"/>
  <c r="O119" i="1"/>
  <c r="N119" i="1"/>
  <c r="Q120" i="1"/>
  <c r="M120" i="1"/>
  <c r="K120" i="1"/>
  <c r="L120" i="1"/>
  <c r="P120" i="1"/>
  <c r="N120" i="1"/>
  <c r="O120" i="1"/>
  <c r="O121" i="1"/>
  <c r="Q121" i="1"/>
  <c r="P121" i="1"/>
  <c r="N121" i="1"/>
  <c r="L121" i="1"/>
  <c r="K121" i="1"/>
  <c r="M121" i="1"/>
  <c r="M122" i="1"/>
  <c r="P122" i="1"/>
  <c r="L122" i="1"/>
  <c r="Q122" i="1"/>
  <c r="N122" i="1"/>
  <c r="K122" i="1"/>
  <c r="O122" i="1"/>
  <c r="P123" i="1"/>
  <c r="M123" i="1"/>
  <c r="K123" i="1"/>
  <c r="O123" i="1"/>
  <c r="N123" i="1"/>
  <c r="Q123" i="1"/>
  <c r="L123" i="1"/>
  <c r="L124" i="1"/>
  <c r="P124" i="1"/>
  <c r="O124" i="1"/>
  <c r="K124" i="1"/>
  <c r="M124" i="1"/>
  <c r="N124" i="1"/>
  <c r="Q124" i="1"/>
  <c r="P125" i="1"/>
  <c r="M125" i="1"/>
  <c r="N125" i="1"/>
  <c r="Q125" i="1"/>
  <c r="B125" i="1"/>
  <c r="D125" i="1"/>
  <c r="O125" i="1"/>
  <c r="K125" i="1"/>
  <c r="L125" i="1"/>
  <c r="B143" i="1"/>
  <c r="D143" i="1"/>
</calcChain>
</file>

<file path=xl/sharedStrings.xml><?xml version="1.0" encoding="utf-8"?>
<sst xmlns="http://schemas.openxmlformats.org/spreadsheetml/2006/main" count="1859" uniqueCount="507">
  <si>
    <t>date</t>
  </si>
  <si>
    <t>Model</t>
  </si>
  <si>
    <t>CPI</t>
  </si>
  <si>
    <t>Unemployment</t>
  </si>
  <si>
    <t>std errors</t>
  </si>
  <si>
    <t>std er ^2</t>
  </si>
  <si>
    <t>Sum</t>
  </si>
  <si>
    <t>1/T (Sum)</t>
  </si>
  <si>
    <t>.</t>
  </si>
  <si>
    <t>=st dev</t>
  </si>
  <si>
    <t>Max</t>
  </si>
  <si>
    <t>Min</t>
  </si>
  <si>
    <t>CPI Lag</t>
  </si>
  <si>
    <t>Diff</t>
  </si>
  <si>
    <t>Diff Lag</t>
  </si>
  <si>
    <t>Max 99%</t>
  </si>
  <si>
    <t>Min 99%</t>
  </si>
  <si>
    <t>Max 68%</t>
  </si>
  <si>
    <t>Min 68%</t>
  </si>
  <si>
    <t>Max 95%</t>
  </si>
  <si>
    <t>Min 95%</t>
  </si>
  <si>
    <t>1989 JAN</t>
  </si>
  <si>
    <t>4.9</t>
  </si>
  <si>
    <t>1989 FEB</t>
  </si>
  <si>
    <t>5.0</t>
  </si>
  <si>
    <t>1989 MAR</t>
  </si>
  <si>
    <t>1989 APR</t>
  </si>
  <si>
    <t>5.3</t>
  </si>
  <si>
    <t>1989 MAY</t>
  </si>
  <si>
    <t>1989 JUN</t>
  </si>
  <si>
    <t>5.2</t>
  </si>
  <si>
    <t>1989 JUL</t>
  </si>
  <si>
    <t>1989 AUG</t>
  </si>
  <si>
    <t>1989 SEP</t>
  </si>
  <si>
    <t>1989 OCT</t>
  </si>
  <si>
    <t>5.5</t>
  </si>
  <si>
    <t>1989 NOV</t>
  </si>
  <si>
    <t>1989 DEC</t>
  </si>
  <si>
    <t>1990 JAN</t>
  </si>
  <si>
    <t>5.7</t>
  </si>
  <si>
    <t>1990 FEB</t>
  </si>
  <si>
    <t>5.9</t>
  </si>
  <si>
    <t>1990 MAR</t>
  </si>
  <si>
    <t>6.0</t>
  </si>
  <si>
    <t>1990 APR</t>
  </si>
  <si>
    <t>6.4</t>
  </si>
  <si>
    <t>1990 MAY</t>
  </si>
  <si>
    <t>6.8</t>
  </si>
  <si>
    <t>1990 JUN</t>
  </si>
  <si>
    <t>6.9</t>
  </si>
  <si>
    <t>1990 JUL</t>
  </si>
  <si>
    <t>1990 AUG</t>
  </si>
  <si>
    <t>7.7</t>
  </si>
  <si>
    <t>1990 SEP</t>
  </si>
  <si>
    <t>8.1</t>
  </si>
  <si>
    <t>1990 OCT</t>
  </si>
  <si>
    <t>1990 NOV</t>
  </si>
  <si>
    <t>7.8</t>
  </si>
  <si>
    <t>1990 DEC</t>
  </si>
  <si>
    <t>7.6</t>
  </si>
  <si>
    <t>1991 JAN</t>
  </si>
  <si>
    <t>7.1</t>
  </si>
  <si>
    <t>1991 FEB</t>
  </si>
  <si>
    <t>7.0</t>
  </si>
  <si>
    <t>1991 MAR</t>
  </si>
  <si>
    <t>1991 APR</t>
  </si>
  <si>
    <t>8.5</t>
  </si>
  <si>
    <t>1991 MAY</t>
  </si>
  <si>
    <t>8.2</t>
  </si>
  <si>
    <t>1991 JUN</t>
  </si>
  <si>
    <t>8.4</t>
  </si>
  <si>
    <t>1991 JUL</t>
  </si>
  <si>
    <t>8.3</t>
  </si>
  <si>
    <t>1991 AUG</t>
  </si>
  <si>
    <t>1991 SEP</t>
  </si>
  <si>
    <t>1991 OCT</t>
  </si>
  <si>
    <t>1991 NOV</t>
  </si>
  <si>
    <t>1991 DEC</t>
  </si>
  <si>
    <t>7.2</t>
  </si>
  <si>
    <t>1992 JAN</t>
  </si>
  <si>
    <t>1992 FEB</t>
  </si>
  <si>
    <t>1992 MAR</t>
  </si>
  <si>
    <t>1992 APR</t>
  </si>
  <si>
    <t>4.7</t>
  </si>
  <si>
    <t>1992 MAY</t>
  </si>
  <si>
    <t>4.3</t>
  </si>
  <si>
    <t>1992 JUN</t>
  </si>
  <si>
    <t>3.8</t>
  </si>
  <si>
    <t>1992 JUL</t>
  </si>
  <si>
    <t>3.6</t>
  </si>
  <si>
    <t>1992 AUG</t>
  </si>
  <si>
    <t>3.2</t>
  </si>
  <si>
    <t>1992 SEP</t>
  </si>
  <si>
    <t>3.0</t>
  </si>
  <si>
    <t>1992 OCT</t>
  </si>
  <si>
    <t>2.9</t>
  </si>
  <si>
    <t>1992 NOV</t>
  </si>
  <si>
    <t>2.6</t>
  </si>
  <si>
    <t>1992 DEC</t>
  </si>
  <si>
    <t>1993 JAN</t>
  </si>
  <si>
    <t>2.2</t>
  </si>
  <si>
    <t>1993 FEB</t>
  </si>
  <si>
    <t>2.4</t>
  </si>
  <si>
    <t>1993 MAR</t>
  </si>
  <si>
    <t>2.5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</si>
  <si>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</si>
  <si>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</si>
  <si>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</si>
  <si>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</si>
  <si>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</si>
  <si>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</si>
  <si>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</si>
  <si>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</si>
  <si>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2.3</t>
  </si>
  <si>
    <t>1993 DEC</t>
  </si>
  <si>
    <t>1994 JAN</t>
  </si>
  <si>
    <t>2.7</t>
  </si>
  <si>
    <t>1994 FEB</t>
  </si>
  <si>
    <t>1994 MAR</t>
  </si>
  <si>
    <t>1994 APR</t>
  </si>
  <si>
    <t>2.0</t>
  </si>
  <si>
    <t>1994 MAY</t>
  </si>
  <si>
    <t>1994 JUN</t>
  </si>
  <si>
    <t>1994 JUL</t>
  </si>
  <si>
    <t>1.7</t>
  </si>
  <si>
    <t>1994 AUG</t>
  </si>
  <si>
    <t>1.9</t>
  </si>
  <si>
    <t>1994 SEP</t>
  </si>
  <si>
    <t>1.5</t>
  </si>
  <si>
    <t>1994 OCT</t>
  </si>
  <si>
    <t>1994 NOV</t>
  </si>
  <si>
    <t>1.8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</si>
  <si>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</si>
  <si>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</si>
  <si>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</si>
  <si>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</si>
  <si>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</si>
  <si>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</si>
  <si>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</si>
  <si>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</si>
  <si>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</si>
  <si>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</si>
  <si>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</si>
  <si>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</si>
  <si>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2.8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</si>
  <si>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</si>
  <si>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</si>
  <si>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</si>
  <si>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</si>
  <si>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</si>
  <si>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</si>
  <si>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</si>
  <si>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</si>
  <si>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</si>
  <si>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</si>
  <si>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</si>
  <si>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</si>
  <si>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</si>
  <si>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</si>
  <si>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2.1</t>
  </si>
  <si>
    <t>1997 FEB</t>
  </si>
  <si>
    <t>1997 MAR</t>
  </si>
  <si>
    <t>1997 APR</t>
  </si>
  <si>
    <t>1.6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</si>
  <si>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</si>
  <si>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</si>
  <si>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</si>
  <si>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</si>
  <si>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</si>
  <si>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</si>
  <si>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</si>
  <si>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</si>
  <si>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</si>
  <si>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</si>
  <si>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</si>
  <si>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</si>
  <si>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</si>
  <si>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</si>
  <si>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</si>
  <si>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1.4</t>
  </si>
  <si>
    <t>1998 AUG</t>
  </si>
  <si>
    <t>1.3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</si>
  <si>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</si>
  <si>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</si>
  <si>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</si>
  <si>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</si>
  <si>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</si>
  <si>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</si>
  <si>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</si>
  <si>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</si>
  <si>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</si>
  <si>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</si>
  <si>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</si>
  <si>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</si>
  <si>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1.2</t>
  </si>
  <si>
    <t>1999 SEP</t>
  </si>
  <si>
    <t>1999 OCT</t>
  </si>
  <si>
    <t>1.1</t>
  </si>
  <si>
    <t>1999 NOV</t>
  </si>
  <si>
    <t>1999 DEC</t>
  </si>
  <si>
    <t>2000 JAN</t>
  </si>
  <si>
    <t>0.8</t>
  </si>
  <si>
    <t>2000 FEB</t>
  </si>
  <si>
    <t>0.9</t>
  </si>
  <si>
    <t>2000 MAR</t>
  </si>
  <si>
    <t>0.6</t>
  </si>
  <si>
    <t>2000 APR</t>
  </si>
  <si>
    <t>2000 MAY</t>
  </si>
  <si>
    <t>0.5</t>
  </si>
  <si>
    <t>2000 JUN</t>
  </si>
  <si>
    <t>2000 JUL</t>
  </si>
  <si>
    <t>2000 AUG</t>
  </si>
  <si>
    <t>2000 SEP</t>
  </si>
  <si>
    <t>1.0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</si>
  <si>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</si>
  <si>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</si>
  <si>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</si>
  <si>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</si>
  <si>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</si>
  <si>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</si>
  <si>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</si>
  <si>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</si>
  <si>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</si>
  <si>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</si>
  <si>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</si>
  <si>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</si>
  <si>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</si>
  <si>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</si>
  <si>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</si>
  <si>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</si>
  <si>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</si>
  <si>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</si>
  <si>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</si>
  <si>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</si>
  <si>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</si>
  <si>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</si>
  <si>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</si>
  <si>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</si>
  <si>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</si>
  <si>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</si>
  <si>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</si>
  <si>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</si>
  <si>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</si>
  <si>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</si>
  <si>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</si>
  <si>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</si>
  <si>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</si>
  <si>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</si>
  <si>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</si>
  <si>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</si>
  <si>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</si>
  <si>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</si>
  <si>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</si>
  <si>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</si>
  <si>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</si>
  <si>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</si>
  <si>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</si>
  <si>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</si>
  <si>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</si>
  <si>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</si>
  <si>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</si>
  <si>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</si>
  <si>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</si>
  <si>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</si>
  <si>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</si>
  <si>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</si>
  <si>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</si>
  <si>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</si>
  <si>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</si>
  <si>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</si>
  <si>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</si>
  <si>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</si>
  <si>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</si>
  <si>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</si>
  <si>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</si>
  <si>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</si>
  <si>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</si>
  <si>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</si>
  <si>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</si>
  <si>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</si>
  <si>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</si>
  <si>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</si>
  <si>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</si>
  <si>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</si>
  <si>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</si>
  <si>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</si>
  <si>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</si>
  <si>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</si>
  <si>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</si>
  <si>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</si>
  <si>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</si>
  <si>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</si>
  <si>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3.1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</si>
  <si>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</si>
  <si>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</si>
  <si>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</si>
  <si>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</si>
  <si>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</si>
  <si>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</si>
  <si>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</si>
  <si>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</si>
  <si>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</si>
  <si>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</si>
  <si>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</si>
  <si>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</si>
  <si>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</si>
  <si>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</si>
  <si>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3.3</t>
  </si>
  <si>
    <t>2008 JUN</t>
  </si>
  <si>
    <t>2008 JUL</t>
  </si>
  <si>
    <t>4.4</t>
  </si>
  <si>
    <t>2008 AUG</t>
  </si>
  <si>
    <t>2008 SEP</t>
  </si>
  <si>
    <t>2008 OCT</t>
  </si>
  <si>
    <t>4.5</t>
  </si>
  <si>
    <t>2008 NOV</t>
  </si>
  <si>
    <t>4.1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</si>
  <si>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</si>
  <si>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</si>
  <si>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</si>
  <si>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</si>
  <si>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</si>
  <si>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</si>
  <si>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</si>
  <si>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</si>
  <si>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</si>
  <si>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</si>
  <si>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</si>
  <si>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</si>
  <si>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</si>
  <si>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</si>
  <si>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3.5</t>
  </si>
  <si>
    <t>2010 FEB</t>
  </si>
  <si>
    <t>2010 MAR</t>
  </si>
  <si>
    <t>3.4</t>
  </si>
  <si>
    <t>2010 APR</t>
  </si>
  <si>
    <t>3.7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</si>
  <si>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</si>
  <si>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</si>
  <si>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</si>
  <si>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</si>
  <si>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</si>
  <si>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</si>
  <si>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</si>
  <si>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</si>
  <si>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</si>
  <si>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4.0</t>
  </si>
  <si>
    <t>2011 FEB</t>
  </si>
  <si>
    <t>2011 MAR</t>
  </si>
  <si>
    <t>2011 APR</t>
  </si>
  <si>
    <t>2011 MAY</t>
  </si>
  <si>
    <t>2011 JUN</t>
  </si>
  <si>
    <t>4.2</t>
  </si>
  <si>
    <t>2011 JUL</t>
  </si>
  <si>
    <t>2011 AUG</t>
  </si>
  <si>
    <t>2011 SEP</t>
  </si>
  <si>
    <t>2011 OCT</t>
  </si>
  <si>
    <t>2011 NOV</t>
  </si>
  <si>
    <t>4.8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</si>
  <si>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</si>
  <si>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</si>
  <si>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</si>
  <si>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</si>
  <si>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</si>
  <si>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</si>
  <si>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</si>
  <si>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</si>
  <si>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</si>
  <si>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</si>
  <si>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</si>
  <si>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</si>
  <si>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</si>
  <si>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</si>
  <si>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</si>
  <si>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</si>
  <si>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</si>
  <si>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</si>
  <si>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</si>
  <si>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</si>
  <si>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</si>
  <si>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</si>
  <si>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</si>
  <si>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</si>
  <si>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</si>
  <si>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</si>
  <si>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</si>
  <si>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</si>
  <si>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</si>
  <si>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</si>
  <si>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</si>
  <si>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</si>
  <si>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</si>
  <si>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</si>
  <si>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</si>
  <si>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</si>
  <si>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</si>
  <si>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</si>
  <si>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0.3</t>
  </si>
  <si>
    <t>2015 FEB</t>
  </si>
  <si>
    <t>0.0</t>
  </si>
  <si>
    <t>2015 MAR</t>
  </si>
  <si>
    <t>2015 APR</t>
  </si>
  <si>
    <t>-0.1</t>
  </si>
  <si>
    <t>2015 MAY</t>
  </si>
  <si>
    <t>0.1</t>
  </si>
  <si>
    <t>2015 JUN</t>
  </si>
  <si>
    <t>2015 JUL</t>
  </si>
  <si>
    <t>2015 AUG</t>
  </si>
  <si>
    <t>2015 SEP</t>
  </si>
  <si>
    <t>2015 OCT</t>
  </si>
  <si>
    <t>2015 NOV</t>
  </si>
  <si>
    <t>2015 DEC</t>
  </si>
  <si>
    <t>0.2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</si>
  <si>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</si>
  <si>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</si>
  <si>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</si>
  <si>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</si>
  <si>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</si>
  <si>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</si>
  <si>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</si>
  <si>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</si>
  <si>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</si>
  <si>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</si>
  <si>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</si>
  <si>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</si>
  <si>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Date</t>
  </si>
  <si>
    <t>2017 SEP</t>
  </si>
  <si>
    <t>2017 OCT</t>
  </si>
  <si>
    <t>2017 NOV</t>
  </si>
  <si>
    <t>2017 DEC</t>
  </si>
  <si>
    <t>2018 SEP</t>
  </si>
  <si>
    <t>2018 OCT</t>
  </si>
  <si>
    <t>2018 NOV</t>
  </si>
  <si>
    <t>2018 DEC</t>
  </si>
  <si>
    <t>2019 SEP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</si>
  <si>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</si>
  <si>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</si>
  <si>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</si>
  <si>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</si>
  <si>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</si>
  <si>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</si>
  <si>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</si>
  <si>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</si>
  <si>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</si>
  <si>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</si>
  <si>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</si>
  <si>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</si>
  <si>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</si>
  <si>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</si>
  <si>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</si>
  <si>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</si>
  <si>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</si>
  <si>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</si>
  <si>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</si>
  <si>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</si>
  <si>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</si>
  <si>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</si>
  <si>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</si>
  <si>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</si>
  <si>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OCT</t>
  </si>
  <si>
    <t>2019 NOV</t>
  </si>
  <si>
    <t>2019 DEC</t>
  </si>
  <si>
    <t>CPI Diff</t>
  </si>
  <si>
    <t>7.4</t>
  </si>
  <si>
    <t>7.3</t>
  </si>
  <si>
    <t>7.5</t>
  </si>
  <si>
    <t>8.0</t>
  </si>
  <si>
    <t>8.7</t>
  </si>
  <si>
    <t>8.8</t>
  </si>
  <si>
    <t>9.0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</si>
  <si>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</si>
  <si>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</si>
  <si>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</si>
  <si>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</si>
  <si>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</si>
  <si>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</si>
  <si>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</si>
  <si>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</si>
  <si>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</si>
  <si>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</si>
  <si>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10.4</t>
  </si>
  <si>
    <t>10.5</t>
  </si>
  <si>
    <t>10.7</t>
  </si>
  <si>
    <t>10.6</t>
  </si>
  <si>
    <t>10.3</t>
  </si>
  <si>
    <t>9.1</t>
  </si>
  <si>
    <t>8.9</t>
  </si>
  <si>
    <t>8.6</t>
  </si>
  <si>
    <t>6.7</t>
  </si>
  <si>
    <t>6.6</t>
  </si>
  <si>
    <t>6.5</t>
  </si>
  <si>
    <t>6.3</t>
  </si>
  <si>
    <t>6.2</t>
  </si>
  <si>
    <t>6.1</t>
  </si>
  <si>
    <t>5.8</t>
  </si>
  <si>
    <t>5.6</t>
  </si>
  <si>
    <t>5.4</t>
  </si>
  <si>
    <t>5.1</t>
  </si>
  <si>
    <t>7.9</t>
  </si>
  <si>
    <t>std error</t>
  </si>
  <si>
    <t>std error sqd</t>
  </si>
  <si>
    <t>sum</t>
  </si>
  <si>
    <t>diff</t>
  </si>
  <si>
    <t>unem</t>
  </si>
  <si>
    <t>a</t>
  </si>
  <si>
    <t>Un + v/a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</si>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</sst>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</cellStyleXfs>
  <cellXfs count="46">
    <xf numFmtId="0" fontId="0" fillId="0" borderId="0" xfId="0"/>
    <xf numFmtId="14" fontId="3" fillId="0" borderId="0" xfId="3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Alignment="1">
      <alignment horizontal="center" vertical="center"/>
    </xf>
    <xf numFmtId="0" fontId="2" fillId="3" borderId="1" xfId="2" quotePrefix="1" applyAlignment="1">
      <alignment horizontal="center" vertical="center"/>
    </xf>
    <xf numFmtId="14" fontId="1" fillId="2" borderId="1" xfId="1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0" borderId="0" xfId="3" applyNumberFormat="1" applyAlignment="1">
      <alignment horizontal="center" vertical="center"/>
    </xf>
    <xf numFmtId="2" fontId="2" fillId="3" borderId="1" xfId="2" applyNumberFormat="1" applyAlignment="1">
      <alignment horizontal="center" vertical="center"/>
    </xf>
    <xf numFmtId="2" fontId="1" fillId="2" borderId="1" xfId="1" applyNumberFormat="1" applyAlignment="1">
      <alignment horizontal="center" vertical="center"/>
    </xf>
    <xf numFmtId="2" fontId="0" fillId="0" borderId="0" xfId="0" applyNumberFormat="1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left" indent="4"/>
    </xf>
    <xf numFmtId="2" fontId="0" fillId="4" borderId="4" xfId="0" applyNumberFormat="1" applyFill="1" applyBorder="1" applyAlignment="1">
      <alignment horizontal="left" indent="4"/>
    </xf>
    <xf numFmtId="0" fontId="0" fillId="0" borderId="0" xfId="0" applyNumberFormat="1"/>
    <xf numFmtId="0" fontId="0" fillId="4" borderId="4" xfId="0" applyFill="1" applyBorder="1"/>
    <xf numFmtId="0" fontId="0" fillId="0" borderId="0" xfId="0" applyFill="1"/>
    <xf numFmtId="0" fontId="3" fillId="0" borderId="0" xfId="3" applyNumberFormat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1" fillId="2" borderId="12" xfId="1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2" fillId="3" borderId="17" xfId="2" applyNumberFormat="1" applyBorder="1" applyAlignment="1">
      <alignment horizontal="center" vertical="center"/>
    </xf>
    <xf numFmtId="2" fontId="2" fillId="3" borderId="18" xfId="2" applyNumberFormat="1" applyBorder="1" applyAlignment="1">
      <alignment horizontal="center" vertical="center"/>
    </xf>
    <xf numFmtId="2" fontId="2" fillId="0" borderId="0" xfId="2" applyNumberFormat="1" applyFill="1" applyBorder="1" applyAlignment="1">
      <alignment horizontal="center" vertical="center"/>
    </xf>
    <xf numFmtId="2" fontId="1" fillId="2" borderId="19" xfId="1" applyNumberFormat="1" applyBorder="1" applyAlignment="1">
      <alignment horizontal="center" vertical="center"/>
    </xf>
    <xf numFmtId="2" fontId="1" fillId="2" borderId="20" xfId="1" applyNumberFormat="1" applyBorder="1" applyAlignment="1">
      <alignment horizontal="center" vertical="center"/>
    </xf>
    <xf numFmtId="2" fontId="2" fillId="3" borderId="4" xfId="2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4" fontId="0" fillId="0" borderId="0" xfId="0" applyNumberFormat="1"/>
  </cellXfs>
  <cellStyles count="4">
    <cellStyle name="Calculation" xfId="2" builtinId="22"/>
    <cellStyle name="Input" xfId="1" builtinId="20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719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3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'In Sample '!$B$1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'!$B$2:$B$125</c:f>
              <c:numCache>
                <c:formatCode>0.00</c:formatCode>
                <c:ptCount val="124"/>
                <c:pt idx="0">
                  <c:v>5</c:v>
                </c:pt>
                <c:pt idx="1">
                  <c:v>5.3</c:v>
                </c:pt>
                <c:pt idx="2">
                  <c:v>5.0999999999999996</c:v>
                </c:pt>
                <c:pt idx="3">
                  <c:v>5.5</c:v>
                </c:pt>
                <c:pt idx="4">
                  <c:v>5.9</c:v>
                </c:pt>
                <c:pt idx="5">
                  <c:v>6.7</c:v>
                </c:pt>
                <c:pt idx="6">
                  <c:v>7.6</c:v>
                </c:pt>
                <c:pt idx="7">
                  <c:v>7.9</c:v>
                </c:pt>
                <c:pt idx="8">
                  <c:v>7</c:v>
                </c:pt>
                <c:pt idx="9">
                  <c:v>8.4</c:v>
                </c:pt>
                <c:pt idx="10">
                  <c:v>7.7</c:v>
                </c:pt>
                <c:pt idx="11">
                  <c:v>7</c:v>
                </c:pt>
                <c:pt idx="12">
                  <c:v>7</c:v>
                </c:pt>
                <c:pt idx="13">
                  <c:v>4.3</c:v>
                </c:pt>
                <c:pt idx="14">
                  <c:v>3.3</c:v>
                </c:pt>
                <c:pt idx="15">
                  <c:v>2.7</c:v>
                </c:pt>
                <c:pt idx="16">
                  <c:v>2.4</c:v>
                </c:pt>
                <c:pt idx="17">
                  <c:v>2.4</c:v>
                </c:pt>
                <c:pt idx="18">
                  <c:v>2.8</c:v>
                </c:pt>
                <c:pt idx="19">
                  <c:v>2.4</c:v>
                </c:pt>
                <c:pt idx="20">
                  <c:v>2.5</c:v>
                </c:pt>
                <c:pt idx="21">
                  <c:v>2</c:v>
                </c:pt>
                <c:pt idx="22">
                  <c:v>1.7</c:v>
                </c:pt>
                <c:pt idx="23">
                  <c:v>1.8</c:v>
                </c:pt>
                <c:pt idx="24">
                  <c:v>2.5</c:v>
                </c:pt>
                <c:pt idx="25">
                  <c:v>2.4</c:v>
                </c:pt>
                <c:pt idx="26">
                  <c:v>2.8</c:v>
                </c:pt>
                <c:pt idx="27">
                  <c:v>2.9</c:v>
                </c:pt>
                <c:pt idx="28">
                  <c:v>2.7</c:v>
                </c:pt>
                <c:pt idx="29">
                  <c:v>2.4</c:v>
                </c:pt>
                <c:pt idx="30">
                  <c:v>2.2999999999999998</c:v>
                </c:pt>
                <c:pt idx="31">
                  <c:v>2.5</c:v>
                </c:pt>
                <c:pt idx="32">
                  <c:v>1.9</c:v>
                </c:pt>
                <c:pt idx="33">
                  <c:v>1.6</c:v>
                </c:pt>
                <c:pt idx="34">
                  <c:v>1.9</c:v>
                </c:pt>
                <c:pt idx="35">
                  <c:v>1.8</c:v>
                </c:pt>
                <c:pt idx="36">
                  <c:v>1.6</c:v>
                </c:pt>
                <c:pt idx="37">
                  <c:v>1.8</c:v>
                </c:pt>
                <c:pt idx="38">
                  <c:v>1.4</c:v>
                </c:pt>
                <c:pt idx="39">
                  <c:v>1.4</c:v>
                </c:pt>
                <c:pt idx="40">
                  <c:v>1.6</c:v>
                </c:pt>
                <c:pt idx="41">
                  <c:v>1.4</c:v>
                </c:pt>
                <c:pt idx="42">
                  <c:v>1.2</c:v>
                </c:pt>
                <c:pt idx="43">
                  <c:v>1.1000000000000001</c:v>
                </c:pt>
                <c:pt idx="44">
                  <c:v>0.8</c:v>
                </c:pt>
                <c:pt idx="45">
                  <c:v>0.6</c:v>
                </c:pt>
                <c:pt idx="46">
                  <c:v>0.8</c:v>
                </c:pt>
                <c:pt idx="47">
                  <c:v>1</c:v>
                </c:pt>
                <c:pt idx="48">
                  <c:v>0.9</c:v>
                </c:pt>
                <c:pt idx="49">
                  <c:v>1.5</c:v>
                </c:pt>
                <c:pt idx="50">
                  <c:v>1.5</c:v>
                </c:pt>
                <c:pt idx="51">
                  <c:v>1</c:v>
                </c:pt>
                <c:pt idx="52">
                  <c:v>1.5</c:v>
                </c:pt>
                <c:pt idx="53">
                  <c:v>0.9</c:v>
                </c:pt>
                <c:pt idx="54">
                  <c:v>1</c:v>
                </c:pt>
                <c:pt idx="55">
                  <c:v>1.5</c:v>
                </c:pt>
                <c:pt idx="56">
                  <c:v>1.5</c:v>
                </c:pt>
                <c:pt idx="57">
                  <c:v>1.3</c:v>
                </c:pt>
                <c:pt idx="58">
                  <c:v>1.4</c:v>
                </c:pt>
                <c:pt idx="59">
                  <c:v>1.3</c:v>
                </c:pt>
                <c:pt idx="60">
                  <c:v>1.3</c:v>
                </c:pt>
                <c:pt idx="61">
                  <c:v>1.4</c:v>
                </c:pt>
                <c:pt idx="62">
                  <c:v>1.3</c:v>
                </c:pt>
                <c:pt idx="63">
                  <c:v>1.4</c:v>
                </c:pt>
                <c:pt idx="64">
                  <c:v>1.7</c:v>
                </c:pt>
                <c:pt idx="65">
                  <c:v>2</c:v>
                </c:pt>
                <c:pt idx="66">
                  <c:v>2.4</c:v>
                </c:pt>
                <c:pt idx="67">
                  <c:v>2.1</c:v>
                </c:pt>
                <c:pt idx="68">
                  <c:v>1.9</c:v>
                </c:pt>
                <c:pt idx="69">
                  <c:v>2.2999999999999998</c:v>
                </c:pt>
                <c:pt idx="70">
                  <c:v>2.4</c:v>
                </c:pt>
                <c:pt idx="71">
                  <c:v>2.7</c:v>
                </c:pt>
                <c:pt idx="72">
                  <c:v>2.9</c:v>
                </c:pt>
                <c:pt idx="73">
                  <c:v>2.6</c:v>
                </c:pt>
                <c:pt idx="74">
                  <c:v>1.8</c:v>
                </c:pt>
                <c:pt idx="75">
                  <c:v>2.1</c:v>
                </c:pt>
                <c:pt idx="76">
                  <c:v>2.4</c:v>
                </c:pt>
                <c:pt idx="77">
                  <c:v>3.4</c:v>
                </c:pt>
                <c:pt idx="78">
                  <c:v>4.8</c:v>
                </c:pt>
                <c:pt idx="79">
                  <c:v>3.9</c:v>
                </c:pt>
                <c:pt idx="80">
                  <c:v>3</c:v>
                </c:pt>
                <c:pt idx="81">
                  <c:v>2.1</c:v>
                </c:pt>
                <c:pt idx="82">
                  <c:v>1.5</c:v>
                </c:pt>
                <c:pt idx="83">
                  <c:v>2.1</c:v>
                </c:pt>
                <c:pt idx="84">
                  <c:v>3.3</c:v>
                </c:pt>
                <c:pt idx="85">
                  <c:v>3.5</c:v>
                </c:pt>
                <c:pt idx="86">
                  <c:v>3.1</c:v>
                </c:pt>
                <c:pt idx="87">
                  <c:v>3.4</c:v>
                </c:pt>
                <c:pt idx="88">
                  <c:v>4.0999999999999996</c:v>
                </c:pt>
                <c:pt idx="89">
                  <c:v>4.4000000000000004</c:v>
                </c:pt>
                <c:pt idx="90">
                  <c:v>4.7</c:v>
                </c:pt>
                <c:pt idx="91">
                  <c:v>4.5999999999999996</c:v>
                </c:pt>
                <c:pt idx="92">
                  <c:v>3.5</c:v>
                </c:pt>
                <c:pt idx="93">
                  <c:v>2.8</c:v>
                </c:pt>
                <c:pt idx="94">
                  <c:v>2.4</c:v>
                </c:pt>
                <c:pt idx="95">
                  <c:v>2.7</c:v>
                </c:pt>
                <c:pt idx="96">
                  <c:v>2.8</c:v>
                </c:pt>
                <c:pt idx="97">
                  <c:v>2.7</c:v>
                </c:pt>
                <c:pt idx="98">
                  <c:v>2.7</c:v>
                </c:pt>
                <c:pt idx="99">
                  <c:v>2.1</c:v>
                </c:pt>
                <c:pt idx="100">
                  <c:v>1.7</c:v>
                </c:pt>
                <c:pt idx="101">
                  <c:v>1.7</c:v>
                </c:pt>
                <c:pt idx="102">
                  <c:v>1.5</c:v>
                </c:pt>
                <c:pt idx="103">
                  <c:v>0.9</c:v>
                </c:pt>
                <c:pt idx="104">
                  <c:v>0.1</c:v>
                </c:pt>
                <c:pt idx="105">
                  <c:v>0</c:v>
                </c:pt>
                <c:pt idx="106">
                  <c:v>0</c:v>
                </c:pt>
                <c:pt idx="107">
                  <c:v>0.1</c:v>
                </c:pt>
                <c:pt idx="108">
                  <c:v>0.3</c:v>
                </c:pt>
                <c:pt idx="109">
                  <c:v>0.4</c:v>
                </c:pt>
                <c:pt idx="110">
                  <c:v>0.7</c:v>
                </c:pt>
                <c:pt idx="111">
                  <c:v>1.2</c:v>
                </c:pt>
                <c:pt idx="112">
                  <c:v>1.4448749999999999</c:v>
                </c:pt>
                <c:pt idx="113">
                  <c:v>1.6181851249999997</c:v>
                </c:pt>
                <c:pt idx="114">
                  <c:v>1.7649341848749991</c:v>
                </c:pt>
                <c:pt idx="115">
                  <c:v>1.8967148076451239</c:v>
                </c:pt>
                <c:pt idx="116">
                  <c:v>2.0170170072033238</c:v>
                </c:pt>
                <c:pt idx="117">
                  <c:v>2.1273237388590798</c:v>
                </c:pt>
                <c:pt idx="118">
                  <c:v>2.2285824547457387</c:v>
                </c:pt>
                <c:pt idx="119">
                  <c:v>2.3215635187624546</c:v>
                </c:pt>
                <c:pt idx="120">
                  <c:v>2.4069503957468759</c:v>
                </c:pt>
                <c:pt idx="121">
                  <c:v>2.4853649710241266</c:v>
                </c:pt>
                <c:pt idx="122">
                  <c:v>2.5573769639569028</c:v>
                </c:pt>
                <c:pt idx="123">
                  <c:v>2.6235092426297189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3-40A2-8F1A-D55210232847}"/>
            </c:ext>
          </c:extLst>
        </c:ser>
        <c:ser>
          <c:idx val="1"/>
          <c:order val="1"/>
          <c:tx>
            <c:strRef>
              <c:f>'In Sample '!$C$1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'!$C$2:$C$125</c:f>
              <c:numCache>
                <c:formatCode>General</c:formatCode>
                <c:ptCount val="124"/>
                <c:pt idx="6" formatCode="0.00">
                  <c:v>7.6</c:v>
                </c:pt>
                <c:pt idx="7">
                  <c:v>7.3978624999999987</c:v>
                </c:pt>
                <c:pt idx="8">
                  <c:v>6.936962637499998</c:v>
                </c:pt>
                <c:pt idx="9">
                  <c:v>6.4086405843624972</c:v>
                </c:pt>
                <c:pt idx="10">
                  <c:v>5.8704516943886347</c:v>
                </c:pt>
                <c:pt idx="11">
                  <c:v>5.3468164446523154</c:v>
                </c:pt>
                <c:pt idx="12">
                  <c:v>4.8477739348921443</c:v>
                </c:pt>
                <c:pt idx="13">
                  <c:v>4.379562556271833</c:v>
                </c:pt>
                <c:pt idx="14">
                  <c:v>3.9416494631078898</c:v>
                </c:pt>
                <c:pt idx="15">
                  <c:v>3.5098604028059692</c:v>
                </c:pt>
                <c:pt idx="16">
                  <c:v>3.0951066755052739</c:v>
                </c:pt>
                <c:pt idx="17">
                  <c:v>2.7209214878904935</c:v>
                </c:pt>
                <c:pt idx="18">
                  <c:v>2.3899904291784164</c:v>
                </c:pt>
                <c:pt idx="19">
                  <c:v>2.0835917585939852</c:v>
                </c:pt>
                <c:pt idx="20">
                  <c:v>1.8237894633619987</c:v>
                </c:pt>
                <c:pt idx="27" formatCode="0.00">
                  <c:v>2.9</c:v>
                </c:pt>
                <c:pt idx="28">
                  <c:v>2.7736510000000001</c:v>
                </c:pt>
                <c:pt idx="29">
                  <c:v>2.599568009</c:v>
                </c:pt>
                <c:pt idx="30">
                  <c:v>2.4368179514309993</c:v>
                </c:pt>
                <c:pt idx="31">
                  <c:v>2.3032964757195278</c:v>
                </c:pt>
                <c:pt idx="32">
                  <c:v>2.2122353480926815</c:v>
                </c:pt>
                <c:pt idx="33">
                  <c:v>2.1417482473054017</c:v>
                </c:pt>
                <c:pt idx="34">
                  <c:v>2.1023562066984782</c:v>
                </c:pt>
                <c:pt idx="35">
                  <c:v>2.0889119809090424</c:v>
                </c:pt>
                <c:pt idx="36">
                  <c:v>2.0875802641932162</c:v>
                </c:pt>
                <c:pt idx="37">
                  <c:v>2.0945524784190392</c:v>
                </c:pt>
                <c:pt idx="38">
                  <c:v>2.1084720841009661</c:v>
                </c:pt>
                <c:pt idx="39">
                  <c:v>2.1286085477424121</c:v>
                </c:pt>
                <c:pt idx="40">
                  <c:v>2.1433259762471417</c:v>
                </c:pt>
                <c:pt idx="41">
                  <c:v>2.1670223174193639</c:v>
                </c:pt>
                <c:pt idx="51" formatCode="0.00">
                  <c:v>1</c:v>
                </c:pt>
                <c:pt idx="52">
                  <c:v>1.0251859999999999</c:v>
                </c:pt>
                <c:pt idx="53">
                  <c:v>1.164876574</c:v>
                </c:pt>
                <c:pt idx="54">
                  <c:v>1.3156673432659998</c:v>
                </c:pt>
                <c:pt idx="55">
                  <c:v>1.4706512279912936</c:v>
                </c:pt>
                <c:pt idx="56">
                  <c:v>1.6114082903801232</c:v>
                </c:pt>
                <c:pt idx="57">
                  <c:v>1.7569277871644866</c:v>
                </c:pt>
                <c:pt idx="58">
                  <c:v>1.8889330731496328</c:v>
                </c:pt>
                <c:pt idx="59">
                  <c:v>2.0153118908170726</c:v>
                </c:pt>
                <c:pt idx="60">
                  <c:v>2.1381562722909182</c:v>
                </c:pt>
                <c:pt idx="61">
                  <c:v>2.2526031917146008</c:v>
                </c:pt>
                <c:pt idx="62">
                  <c:v>2.3636430630209295</c:v>
                </c:pt>
                <c:pt idx="63">
                  <c:v>2.4670455046723303</c:v>
                </c:pt>
                <c:pt idx="64">
                  <c:v>2.5623491229876052</c:v>
                </c:pt>
                <c:pt idx="65">
                  <c:v>2.6444095770100495</c:v>
                </c:pt>
                <c:pt idx="70" formatCode="0.00">
                  <c:v>2.4</c:v>
                </c:pt>
                <c:pt idx="71">
                  <c:v>2.4543524999999997</c:v>
                </c:pt>
                <c:pt idx="72">
                  <c:v>2.4952470474999999</c:v>
                </c:pt>
                <c:pt idx="73">
                  <c:v>2.5361764255524997</c:v>
                </c:pt>
                <c:pt idx="74">
                  <c:v>2.5801203797178465</c:v>
                </c:pt>
                <c:pt idx="75">
                  <c:v>2.6275505300458812</c:v>
                </c:pt>
                <c:pt idx="76">
                  <c:v>2.6728104604055316</c:v>
                </c:pt>
                <c:pt idx="77">
                  <c:v>2.7036956564698711</c:v>
                </c:pt>
                <c:pt idx="78">
                  <c:v>2.7017666540989582</c:v>
                </c:pt>
                <c:pt idx="79">
                  <c:v>2.6649828120208512</c:v>
                </c:pt>
                <c:pt idx="80">
                  <c:v>2.5839651485762962</c:v>
                </c:pt>
                <c:pt idx="81">
                  <c:v>2.4593834057433184</c:v>
                </c:pt>
                <c:pt idx="82">
                  <c:v>2.3328980694211441</c:v>
                </c:pt>
                <c:pt idx="83">
                  <c:v>2.2138341297898321</c:v>
                </c:pt>
                <c:pt idx="84">
                  <c:v>2.0927032830843419</c:v>
                </c:pt>
                <c:pt idx="93" formatCode="0.00">
                  <c:v>2.8</c:v>
                </c:pt>
                <c:pt idx="94">
                  <c:v>2.5196844999999999</c:v>
                </c:pt>
                <c:pt idx="95">
                  <c:v>2.3550433355</c:v>
                </c:pt>
                <c:pt idx="96">
                  <c:v>2.2261739513444994</c:v>
                </c:pt>
                <c:pt idx="97">
                  <c:v>2.1187445324627747</c:v>
                </c:pt>
                <c:pt idx="98">
                  <c:v>2.0282584698772217</c:v>
                </c:pt>
                <c:pt idx="99">
                  <c:v>1.9693050249134267</c:v>
                </c:pt>
                <c:pt idx="100">
                  <c:v>1.9431534020317955</c:v>
                </c:pt>
                <c:pt idx="101">
                  <c:v>1.9535948824489835</c:v>
                </c:pt>
                <c:pt idx="102">
                  <c:v>1.9881095669093447</c:v>
                </c:pt>
                <c:pt idx="103">
                  <c:v>2.0424380190267049</c:v>
                </c:pt>
                <c:pt idx="104">
                  <c:v>2.1033214497649855</c:v>
                </c:pt>
                <c:pt idx="105">
                  <c:v>2.1618787580727163</c:v>
                </c:pt>
                <c:pt idx="106">
                  <c:v>2.2329249402082167</c:v>
                </c:pt>
                <c:pt idx="107">
                  <c:v>2.3134153001672528</c:v>
                </c:pt>
                <c:pt idx="111" formatCode="0.00">
                  <c:v>1.2</c:v>
                </c:pt>
                <c:pt idx="112">
                  <c:v>1.4448749999999999</c:v>
                </c:pt>
                <c:pt idx="113">
                  <c:v>1.6181851249999997</c:v>
                </c:pt>
                <c:pt idx="114">
                  <c:v>1.7649341848749991</c:v>
                </c:pt>
                <c:pt idx="115">
                  <c:v>1.8967148076451239</c:v>
                </c:pt>
                <c:pt idx="116">
                  <c:v>2.0170170072033238</c:v>
                </c:pt>
                <c:pt idx="117">
                  <c:v>2.1273237388590798</c:v>
                </c:pt>
                <c:pt idx="118">
                  <c:v>2.2285824547457387</c:v>
                </c:pt>
                <c:pt idx="119">
                  <c:v>2.3215635187624546</c:v>
                </c:pt>
                <c:pt idx="120">
                  <c:v>2.4069503957468759</c:v>
                </c:pt>
                <c:pt idx="121">
                  <c:v>2.4853649710241266</c:v>
                </c:pt>
                <c:pt idx="122">
                  <c:v>2.5573769639569028</c:v>
                </c:pt>
                <c:pt idx="123">
                  <c:v>2.6235092426297189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3-40A2-8F1A-D55210232847}"/>
            </c:ext>
          </c:extLst>
        </c:ser>
        <c:ser>
          <c:idx val="2"/>
          <c:order val="2"/>
          <c:tx>
            <c:strRef>
              <c:f>'In Sample '!$D$1</c:f>
              <c:strCache>
                <c:ptCount val="1"/>
                <c:pt idx="0">
                  <c:v>Max 99%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'!$D$2:$D$125</c:f>
              <c:numCache>
                <c:formatCode>General</c:formatCode>
                <c:ptCount val="124"/>
                <c:pt idx="6" formatCode="0.00">
                  <c:v>7.6</c:v>
                </c:pt>
                <c:pt idx="7">
                  <c:v>8.2854775755338803</c:v>
                </c:pt>
                <c:pt idx="8">
                  <c:v>7.8245777130338805</c:v>
                </c:pt>
                <c:pt idx="9">
                  <c:v>7.2962556598963797</c:v>
                </c:pt>
                <c:pt idx="10">
                  <c:v>6.7580667699225172</c:v>
                </c:pt>
                <c:pt idx="11">
                  <c:v>6.234431520186198</c:v>
                </c:pt>
                <c:pt idx="12">
                  <c:v>5.7353890104260268</c:v>
                </c:pt>
                <c:pt idx="13">
                  <c:v>5.2671776318057155</c:v>
                </c:pt>
                <c:pt idx="14">
                  <c:v>4.8292645386417723</c:v>
                </c:pt>
                <c:pt idx="15">
                  <c:v>4.3974754783398513</c:v>
                </c:pt>
                <c:pt idx="16">
                  <c:v>3.9827217510391564</c:v>
                </c:pt>
                <c:pt idx="17">
                  <c:v>3.608536563424376</c:v>
                </c:pt>
                <c:pt idx="18">
                  <c:v>3.2776055047122989</c:v>
                </c:pt>
                <c:pt idx="19">
                  <c:v>2.9712068341278677</c:v>
                </c:pt>
                <c:pt idx="20">
                  <c:v>2.7114045388958812</c:v>
                </c:pt>
                <c:pt idx="27" formatCode="0.00">
                  <c:v>2.9</c:v>
                </c:pt>
                <c:pt idx="28">
                  <c:v>3.6612660755338826</c:v>
                </c:pt>
                <c:pt idx="29">
                  <c:v>3.4871830845338825</c:v>
                </c:pt>
                <c:pt idx="30">
                  <c:v>3.3244330269648819</c:v>
                </c:pt>
                <c:pt idx="31">
                  <c:v>3.1909115512534103</c:v>
                </c:pt>
                <c:pt idx="32">
                  <c:v>3.099850423626564</c:v>
                </c:pt>
                <c:pt idx="33">
                  <c:v>3.0293633228392842</c:v>
                </c:pt>
                <c:pt idx="34">
                  <c:v>2.9899712822323607</c:v>
                </c:pt>
                <c:pt idx="35">
                  <c:v>2.9765270564429249</c:v>
                </c:pt>
                <c:pt idx="36">
                  <c:v>2.9751953397270987</c:v>
                </c:pt>
                <c:pt idx="37">
                  <c:v>2.9821675539529218</c:v>
                </c:pt>
                <c:pt idx="38">
                  <c:v>2.9960871596348486</c:v>
                </c:pt>
                <c:pt idx="39">
                  <c:v>3.0162236232762947</c:v>
                </c:pt>
                <c:pt idx="40">
                  <c:v>3.0309410517810242</c:v>
                </c:pt>
                <c:pt idx="41">
                  <c:v>3.0546373929532464</c:v>
                </c:pt>
                <c:pt idx="51" formatCode="0.00">
                  <c:v>1</c:v>
                </c:pt>
                <c:pt idx="52">
                  <c:v>1.9128010755338822</c:v>
                </c:pt>
                <c:pt idx="53">
                  <c:v>2.0524916495338825</c:v>
                </c:pt>
                <c:pt idx="54">
                  <c:v>2.2032824187998821</c:v>
                </c:pt>
                <c:pt idx="55">
                  <c:v>2.3582663035251761</c:v>
                </c:pt>
                <c:pt idx="56">
                  <c:v>2.4990233659140055</c:v>
                </c:pt>
                <c:pt idx="57">
                  <c:v>2.6445428626983691</c:v>
                </c:pt>
                <c:pt idx="58">
                  <c:v>2.7765481486835153</c:v>
                </c:pt>
                <c:pt idx="59">
                  <c:v>2.9029269663509552</c:v>
                </c:pt>
                <c:pt idx="60">
                  <c:v>3.0257713478248007</c:v>
                </c:pt>
                <c:pt idx="61">
                  <c:v>3.1402182672484833</c:v>
                </c:pt>
                <c:pt idx="62">
                  <c:v>3.251258138554812</c:v>
                </c:pt>
                <c:pt idx="63">
                  <c:v>3.3546605802062128</c:v>
                </c:pt>
                <c:pt idx="64">
                  <c:v>3.4499641985214877</c:v>
                </c:pt>
                <c:pt idx="65">
                  <c:v>3.5320246525439321</c:v>
                </c:pt>
                <c:pt idx="70" formatCode="0.00">
                  <c:v>2.4</c:v>
                </c:pt>
                <c:pt idx="71">
                  <c:v>3.3419675755338822</c:v>
                </c:pt>
                <c:pt idx="72">
                  <c:v>3.3828621230338825</c:v>
                </c:pt>
                <c:pt idx="73">
                  <c:v>3.4237915010863822</c:v>
                </c:pt>
                <c:pt idx="74">
                  <c:v>3.467735455251729</c:v>
                </c:pt>
                <c:pt idx="75">
                  <c:v>3.5151656055797638</c:v>
                </c:pt>
                <c:pt idx="76">
                  <c:v>3.5604255359394141</c:v>
                </c:pt>
                <c:pt idx="77">
                  <c:v>3.5913107320037536</c:v>
                </c:pt>
                <c:pt idx="78">
                  <c:v>3.5893817296328407</c:v>
                </c:pt>
                <c:pt idx="79">
                  <c:v>3.5525978875547337</c:v>
                </c:pt>
                <c:pt idx="80">
                  <c:v>3.4715802241101787</c:v>
                </c:pt>
                <c:pt idx="81">
                  <c:v>3.3469984812772009</c:v>
                </c:pt>
                <c:pt idx="82">
                  <c:v>3.2205131449550266</c:v>
                </c:pt>
                <c:pt idx="83">
                  <c:v>3.1014492053237146</c:v>
                </c:pt>
                <c:pt idx="84">
                  <c:v>2.9803183586182245</c:v>
                </c:pt>
                <c:pt idx="93" formatCode="0.00">
                  <c:v>2.8</c:v>
                </c:pt>
                <c:pt idx="94">
                  <c:v>3.4072995755338824</c:v>
                </c:pt>
                <c:pt idx="95">
                  <c:v>3.2426584110338825</c:v>
                </c:pt>
                <c:pt idx="96">
                  <c:v>3.1137890268783819</c:v>
                </c:pt>
                <c:pt idx="97">
                  <c:v>3.0063596079966572</c:v>
                </c:pt>
                <c:pt idx="98">
                  <c:v>2.9158735454111042</c:v>
                </c:pt>
                <c:pt idx="99">
                  <c:v>2.8569201004473093</c:v>
                </c:pt>
                <c:pt idx="100">
                  <c:v>2.8307684775656781</c:v>
                </c:pt>
                <c:pt idx="101">
                  <c:v>2.841209957982866</c:v>
                </c:pt>
                <c:pt idx="102">
                  <c:v>2.875724642443227</c:v>
                </c:pt>
                <c:pt idx="103">
                  <c:v>2.9300530945605874</c:v>
                </c:pt>
                <c:pt idx="104">
                  <c:v>2.990936525298868</c:v>
                </c:pt>
                <c:pt idx="105">
                  <c:v>3.0494938336065989</c:v>
                </c:pt>
                <c:pt idx="106">
                  <c:v>3.1205400157420993</c:v>
                </c:pt>
                <c:pt idx="107">
                  <c:v>3.2010303757011354</c:v>
                </c:pt>
                <c:pt idx="111" formatCode="0.00">
                  <c:v>1.2</c:v>
                </c:pt>
                <c:pt idx="112">
                  <c:v>2.3324900755338822</c:v>
                </c:pt>
                <c:pt idx="113">
                  <c:v>2.5058002005338822</c:v>
                </c:pt>
                <c:pt idx="114">
                  <c:v>2.6525492604088816</c:v>
                </c:pt>
                <c:pt idx="115">
                  <c:v>2.7843298831790064</c:v>
                </c:pt>
                <c:pt idx="116">
                  <c:v>2.9046320827372063</c:v>
                </c:pt>
                <c:pt idx="117">
                  <c:v>3.0149388143929623</c:v>
                </c:pt>
                <c:pt idx="118">
                  <c:v>3.1161975302796212</c:v>
                </c:pt>
                <c:pt idx="119">
                  <c:v>3.2091785942963371</c:v>
                </c:pt>
                <c:pt idx="120">
                  <c:v>3.2945654712807584</c:v>
                </c:pt>
                <c:pt idx="121">
                  <c:v>3.3729800465580091</c:v>
                </c:pt>
                <c:pt idx="122">
                  <c:v>3.4449920394907854</c:v>
                </c:pt>
                <c:pt idx="123">
                  <c:v>3.5111243181636014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A3-40A2-8F1A-D55210232847}"/>
            </c:ext>
          </c:extLst>
        </c:ser>
        <c:ser>
          <c:idx val="3"/>
          <c:order val="3"/>
          <c:tx>
            <c:strRef>
              <c:f>'In Sample '!$E$1</c:f>
              <c:strCache>
                <c:ptCount val="1"/>
                <c:pt idx="0">
                  <c:v>Min 99%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'!$E$2:$E$125</c:f>
              <c:numCache>
                <c:formatCode>General</c:formatCode>
                <c:ptCount val="124"/>
                <c:pt idx="6" formatCode="0.00">
                  <c:v>7.6</c:v>
                </c:pt>
                <c:pt idx="7">
                  <c:v>6.5102474244661162</c:v>
                </c:pt>
                <c:pt idx="8">
                  <c:v>6.0493475619661154</c:v>
                </c:pt>
                <c:pt idx="9">
                  <c:v>5.5210255088286146</c:v>
                </c:pt>
                <c:pt idx="10">
                  <c:v>4.9828366188547522</c:v>
                </c:pt>
                <c:pt idx="11">
                  <c:v>4.4592013691184329</c:v>
                </c:pt>
                <c:pt idx="12">
                  <c:v>3.9601588593582617</c:v>
                </c:pt>
                <c:pt idx="13">
                  <c:v>3.4919474807379505</c:v>
                </c:pt>
                <c:pt idx="14">
                  <c:v>3.0540343875740072</c:v>
                </c:pt>
                <c:pt idx="15">
                  <c:v>2.6222453272720867</c:v>
                </c:pt>
                <c:pt idx="16">
                  <c:v>2.2074915999713913</c:v>
                </c:pt>
                <c:pt idx="17">
                  <c:v>1.833306412356611</c:v>
                </c:pt>
                <c:pt idx="18">
                  <c:v>1.5023753536445339</c:v>
                </c:pt>
                <c:pt idx="19">
                  <c:v>1.1959766830601026</c:v>
                </c:pt>
                <c:pt idx="20">
                  <c:v>0.93617438782811624</c:v>
                </c:pt>
                <c:pt idx="27" formatCode="0.00">
                  <c:v>2.9</c:v>
                </c:pt>
                <c:pt idx="28">
                  <c:v>1.8860359244661176</c:v>
                </c:pt>
                <c:pt idx="29">
                  <c:v>1.7119529334661174</c:v>
                </c:pt>
                <c:pt idx="30">
                  <c:v>1.5492028758971168</c:v>
                </c:pt>
                <c:pt idx="31">
                  <c:v>1.4156814001856453</c:v>
                </c:pt>
                <c:pt idx="32">
                  <c:v>1.324620272558799</c:v>
                </c:pt>
                <c:pt idx="33">
                  <c:v>1.2541331717715192</c:v>
                </c:pt>
                <c:pt idx="34">
                  <c:v>1.2147411311645957</c:v>
                </c:pt>
                <c:pt idx="35">
                  <c:v>1.2012969053751599</c:v>
                </c:pt>
                <c:pt idx="36">
                  <c:v>1.1999651886593337</c:v>
                </c:pt>
                <c:pt idx="37">
                  <c:v>1.2069374028851567</c:v>
                </c:pt>
                <c:pt idx="38">
                  <c:v>1.2208570085670836</c:v>
                </c:pt>
                <c:pt idx="39">
                  <c:v>1.2409934722085296</c:v>
                </c:pt>
                <c:pt idx="40">
                  <c:v>1.2557109007132592</c:v>
                </c:pt>
                <c:pt idx="41">
                  <c:v>1.2794072418854814</c:v>
                </c:pt>
                <c:pt idx="51" formatCode="0.00">
                  <c:v>1</c:v>
                </c:pt>
                <c:pt idx="52">
                  <c:v>0.13757092446611752</c:v>
                </c:pt>
                <c:pt idx="53">
                  <c:v>0.27726149846611758</c:v>
                </c:pt>
                <c:pt idx="54">
                  <c:v>0.42805226773211735</c:v>
                </c:pt>
                <c:pt idx="55">
                  <c:v>0.58303615245741114</c:v>
                </c:pt>
                <c:pt idx="56">
                  <c:v>0.72379321484624082</c:v>
                </c:pt>
                <c:pt idx="57">
                  <c:v>0.8693127116306042</c:v>
                </c:pt>
                <c:pt idx="58">
                  <c:v>1.0013179976157502</c:v>
                </c:pt>
                <c:pt idx="59">
                  <c:v>1.1276968152831901</c:v>
                </c:pt>
                <c:pt idx="60">
                  <c:v>1.2505411967570357</c:v>
                </c:pt>
                <c:pt idx="61">
                  <c:v>1.3649881161807182</c:v>
                </c:pt>
                <c:pt idx="62">
                  <c:v>1.476027987487047</c:v>
                </c:pt>
                <c:pt idx="63">
                  <c:v>1.5794304291384478</c:v>
                </c:pt>
                <c:pt idx="64">
                  <c:v>1.6747340474537227</c:v>
                </c:pt>
                <c:pt idx="65">
                  <c:v>1.756794501476167</c:v>
                </c:pt>
                <c:pt idx="70" formatCode="0.00">
                  <c:v>2.4</c:v>
                </c:pt>
                <c:pt idx="71">
                  <c:v>1.5667374244661172</c:v>
                </c:pt>
                <c:pt idx="72">
                  <c:v>1.6076319719661174</c:v>
                </c:pt>
                <c:pt idx="73">
                  <c:v>1.6485613500186171</c:v>
                </c:pt>
                <c:pt idx="74">
                  <c:v>1.6925053041839639</c:v>
                </c:pt>
                <c:pt idx="75">
                  <c:v>1.7399354545119987</c:v>
                </c:pt>
                <c:pt idx="76">
                  <c:v>1.7851953848716491</c:v>
                </c:pt>
                <c:pt idx="77">
                  <c:v>1.8160805809359886</c:v>
                </c:pt>
                <c:pt idx="78">
                  <c:v>1.8141515785650757</c:v>
                </c:pt>
                <c:pt idx="79">
                  <c:v>1.7773677364869687</c:v>
                </c:pt>
                <c:pt idx="80">
                  <c:v>1.6963500730424137</c:v>
                </c:pt>
                <c:pt idx="81">
                  <c:v>1.5717683302094358</c:v>
                </c:pt>
                <c:pt idx="82">
                  <c:v>1.4452829938872616</c:v>
                </c:pt>
                <c:pt idx="83">
                  <c:v>1.3262190542559495</c:v>
                </c:pt>
                <c:pt idx="84">
                  <c:v>1.2050882075504594</c:v>
                </c:pt>
                <c:pt idx="93" formatCode="0.00">
                  <c:v>2.8</c:v>
                </c:pt>
                <c:pt idx="94">
                  <c:v>1.6320694244661174</c:v>
                </c:pt>
                <c:pt idx="95">
                  <c:v>1.4674282599661175</c:v>
                </c:pt>
                <c:pt idx="96">
                  <c:v>1.3385588758106168</c:v>
                </c:pt>
                <c:pt idx="97">
                  <c:v>1.2311294569288922</c:v>
                </c:pt>
                <c:pt idx="98">
                  <c:v>1.1406433943433392</c:v>
                </c:pt>
                <c:pt idx="99">
                  <c:v>1.0816899493795442</c:v>
                </c:pt>
                <c:pt idx="100">
                  <c:v>1.055538326497913</c:v>
                </c:pt>
                <c:pt idx="101">
                  <c:v>1.065979806915101</c:v>
                </c:pt>
                <c:pt idx="102">
                  <c:v>1.1004944913754624</c:v>
                </c:pt>
                <c:pt idx="103">
                  <c:v>1.1548229434928223</c:v>
                </c:pt>
                <c:pt idx="104">
                  <c:v>1.2157063742311029</c:v>
                </c:pt>
                <c:pt idx="105">
                  <c:v>1.2742636825388338</c:v>
                </c:pt>
                <c:pt idx="106">
                  <c:v>1.3453098646743342</c:v>
                </c:pt>
                <c:pt idx="107">
                  <c:v>1.4258002246333703</c:v>
                </c:pt>
                <c:pt idx="111" formatCode="0.00">
                  <c:v>1.2</c:v>
                </c:pt>
                <c:pt idx="112">
                  <c:v>0.5572599244661175</c:v>
                </c:pt>
                <c:pt idx="113">
                  <c:v>0.73057004946611726</c:v>
                </c:pt>
                <c:pt idx="114">
                  <c:v>0.87731910934111668</c:v>
                </c:pt>
                <c:pt idx="115">
                  <c:v>1.0090997321112414</c:v>
                </c:pt>
                <c:pt idx="116">
                  <c:v>1.1294019316694413</c:v>
                </c:pt>
                <c:pt idx="117">
                  <c:v>1.2397086633251972</c:v>
                </c:pt>
                <c:pt idx="118">
                  <c:v>1.3409673792118562</c:v>
                </c:pt>
                <c:pt idx="119">
                  <c:v>1.4339484432285721</c:v>
                </c:pt>
                <c:pt idx="120">
                  <c:v>1.5193353202129933</c:v>
                </c:pt>
                <c:pt idx="121">
                  <c:v>1.597749895490244</c:v>
                </c:pt>
                <c:pt idx="122">
                  <c:v>1.6697618884230203</c:v>
                </c:pt>
                <c:pt idx="123">
                  <c:v>1.7358941670958363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A3-40A2-8F1A-D55210232847}"/>
            </c:ext>
          </c:extLst>
        </c:ser>
        <c:ser>
          <c:idx val="4"/>
          <c:order val="4"/>
          <c:tx>
            <c:strRef>
              <c:f>'In Sample '!$F$1</c:f>
              <c:strCache>
                <c:ptCount val="1"/>
                <c:pt idx="0">
                  <c:v>Max 95%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'!$F$2:$F$125</c:f>
              <c:numCache>
                <c:formatCode>General</c:formatCode>
                <c:ptCount val="124"/>
                <c:pt idx="6" formatCode="0.00">
                  <c:v>7.6</c:v>
                </c:pt>
                <c:pt idx="7">
                  <c:v>7.9896058836892534</c:v>
                </c:pt>
                <c:pt idx="8">
                  <c:v>7.5287060211892527</c:v>
                </c:pt>
                <c:pt idx="9">
                  <c:v>7.0003839680517519</c:v>
                </c:pt>
                <c:pt idx="10">
                  <c:v>6.4621950780778894</c:v>
                </c:pt>
                <c:pt idx="11">
                  <c:v>5.9385598283415701</c:v>
                </c:pt>
                <c:pt idx="12">
                  <c:v>5.439517318581399</c:v>
                </c:pt>
                <c:pt idx="13">
                  <c:v>4.9713059399610877</c:v>
                </c:pt>
                <c:pt idx="14">
                  <c:v>4.5333928467971445</c:v>
                </c:pt>
                <c:pt idx="15">
                  <c:v>4.1016037864952244</c:v>
                </c:pt>
                <c:pt idx="16">
                  <c:v>3.686850059194529</c:v>
                </c:pt>
                <c:pt idx="17">
                  <c:v>3.3126648715797486</c:v>
                </c:pt>
                <c:pt idx="18">
                  <c:v>2.9817338128676711</c:v>
                </c:pt>
                <c:pt idx="19">
                  <c:v>2.6753351422832399</c:v>
                </c:pt>
                <c:pt idx="20">
                  <c:v>2.4155328470512538</c:v>
                </c:pt>
                <c:pt idx="27" formatCode="0.00">
                  <c:v>2.9</c:v>
                </c:pt>
                <c:pt idx="28">
                  <c:v>3.3653943836892548</c:v>
                </c:pt>
                <c:pt idx="29">
                  <c:v>3.1913113926892551</c:v>
                </c:pt>
                <c:pt idx="30">
                  <c:v>3.028561335120254</c:v>
                </c:pt>
                <c:pt idx="31">
                  <c:v>2.8950398594087829</c:v>
                </c:pt>
                <c:pt idx="32">
                  <c:v>2.8039787317819362</c:v>
                </c:pt>
                <c:pt idx="33">
                  <c:v>2.7334916309946564</c:v>
                </c:pt>
                <c:pt idx="34">
                  <c:v>2.6940995903877329</c:v>
                </c:pt>
                <c:pt idx="35">
                  <c:v>2.6806553645982971</c:v>
                </c:pt>
                <c:pt idx="36">
                  <c:v>2.6793236478824713</c:v>
                </c:pt>
                <c:pt idx="37">
                  <c:v>2.6862958621082944</c:v>
                </c:pt>
                <c:pt idx="38">
                  <c:v>2.7002154677902208</c:v>
                </c:pt>
                <c:pt idx="39">
                  <c:v>2.7203519314316669</c:v>
                </c:pt>
                <c:pt idx="40">
                  <c:v>2.7350693599363964</c:v>
                </c:pt>
                <c:pt idx="41">
                  <c:v>2.7587657011086186</c:v>
                </c:pt>
                <c:pt idx="51" formatCode="0.00">
                  <c:v>1</c:v>
                </c:pt>
                <c:pt idx="52">
                  <c:v>1.6169293836892549</c:v>
                </c:pt>
                <c:pt idx="53">
                  <c:v>1.7566199576892549</c:v>
                </c:pt>
                <c:pt idx="54">
                  <c:v>1.9074107269552547</c:v>
                </c:pt>
                <c:pt idx="55">
                  <c:v>2.0623946116805483</c:v>
                </c:pt>
                <c:pt idx="56">
                  <c:v>2.2031516740693782</c:v>
                </c:pt>
                <c:pt idx="57">
                  <c:v>2.3486711708537413</c:v>
                </c:pt>
                <c:pt idx="58">
                  <c:v>2.4806764568388875</c:v>
                </c:pt>
                <c:pt idx="59">
                  <c:v>2.6070552745063278</c:v>
                </c:pt>
                <c:pt idx="60">
                  <c:v>2.7298996559801729</c:v>
                </c:pt>
                <c:pt idx="61">
                  <c:v>2.8443465754038559</c:v>
                </c:pt>
                <c:pt idx="62">
                  <c:v>2.9553864467101842</c:v>
                </c:pt>
                <c:pt idx="63">
                  <c:v>3.058788888361585</c:v>
                </c:pt>
                <c:pt idx="64">
                  <c:v>3.1540925066768599</c:v>
                </c:pt>
                <c:pt idx="65">
                  <c:v>3.2361529606993047</c:v>
                </c:pt>
                <c:pt idx="70" formatCode="0.00">
                  <c:v>2.4</c:v>
                </c:pt>
                <c:pt idx="71">
                  <c:v>3.0460958836892544</c:v>
                </c:pt>
                <c:pt idx="72">
                  <c:v>3.0869904311892551</c:v>
                </c:pt>
                <c:pt idx="73">
                  <c:v>3.1279198092417548</c:v>
                </c:pt>
                <c:pt idx="74">
                  <c:v>3.1718637634071012</c:v>
                </c:pt>
                <c:pt idx="75">
                  <c:v>3.219293913735136</c:v>
                </c:pt>
                <c:pt idx="76">
                  <c:v>3.2645538440947863</c:v>
                </c:pt>
                <c:pt idx="77">
                  <c:v>3.2954390401591258</c:v>
                </c:pt>
                <c:pt idx="78">
                  <c:v>3.2935100377882129</c:v>
                </c:pt>
                <c:pt idx="79">
                  <c:v>3.2567261957101064</c:v>
                </c:pt>
                <c:pt idx="80">
                  <c:v>3.1757085322655509</c:v>
                </c:pt>
                <c:pt idx="81">
                  <c:v>3.0511267894325735</c:v>
                </c:pt>
                <c:pt idx="82">
                  <c:v>2.9246414531103992</c:v>
                </c:pt>
                <c:pt idx="83">
                  <c:v>2.8055775134790872</c:v>
                </c:pt>
                <c:pt idx="84">
                  <c:v>2.6844466667735967</c:v>
                </c:pt>
                <c:pt idx="93" formatCode="0.00">
                  <c:v>2.8</c:v>
                </c:pt>
                <c:pt idx="94">
                  <c:v>3.111427883689255</c:v>
                </c:pt>
                <c:pt idx="95">
                  <c:v>2.9467867191892552</c:v>
                </c:pt>
                <c:pt idx="96">
                  <c:v>2.8179173350337541</c:v>
                </c:pt>
                <c:pt idx="97">
                  <c:v>2.7104879161520294</c:v>
                </c:pt>
                <c:pt idx="98">
                  <c:v>2.6200018535664764</c:v>
                </c:pt>
                <c:pt idx="99">
                  <c:v>2.5610484086026819</c:v>
                </c:pt>
                <c:pt idx="100">
                  <c:v>2.5348967857210507</c:v>
                </c:pt>
                <c:pt idx="101">
                  <c:v>2.5453382661382387</c:v>
                </c:pt>
                <c:pt idx="102">
                  <c:v>2.5798529505985996</c:v>
                </c:pt>
                <c:pt idx="103">
                  <c:v>2.63418140271596</c:v>
                </c:pt>
                <c:pt idx="104">
                  <c:v>2.6950648334542402</c:v>
                </c:pt>
                <c:pt idx="105">
                  <c:v>2.7536221417619711</c:v>
                </c:pt>
                <c:pt idx="106">
                  <c:v>2.8246683238974715</c:v>
                </c:pt>
                <c:pt idx="107">
                  <c:v>2.9051586838565076</c:v>
                </c:pt>
                <c:pt idx="111" formatCode="0.00">
                  <c:v>1.2</c:v>
                </c:pt>
                <c:pt idx="112">
                  <c:v>2.0366183836892549</c:v>
                </c:pt>
                <c:pt idx="113">
                  <c:v>2.2099285086892548</c:v>
                </c:pt>
                <c:pt idx="114">
                  <c:v>2.3566775685642538</c:v>
                </c:pt>
                <c:pt idx="115">
                  <c:v>2.4884581913343791</c:v>
                </c:pt>
                <c:pt idx="116">
                  <c:v>2.6087603908925789</c:v>
                </c:pt>
                <c:pt idx="117">
                  <c:v>2.7190671225483349</c:v>
                </c:pt>
                <c:pt idx="118">
                  <c:v>2.8203258384349938</c:v>
                </c:pt>
                <c:pt idx="119">
                  <c:v>2.9133069024517093</c:v>
                </c:pt>
                <c:pt idx="120">
                  <c:v>2.998693779436131</c:v>
                </c:pt>
                <c:pt idx="121">
                  <c:v>3.0771083547133813</c:v>
                </c:pt>
                <c:pt idx="122">
                  <c:v>3.149120347646158</c:v>
                </c:pt>
                <c:pt idx="123">
                  <c:v>3.215252626318974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A3-40A2-8F1A-D55210232847}"/>
            </c:ext>
          </c:extLst>
        </c:ser>
        <c:ser>
          <c:idx val="5"/>
          <c:order val="5"/>
          <c:tx>
            <c:strRef>
              <c:f>'In Sample '!$G$1</c:f>
              <c:strCache>
                <c:ptCount val="1"/>
                <c:pt idx="0">
                  <c:v>Min 95%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'!$G$2:$G$125</c:f>
              <c:numCache>
                <c:formatCode>General</c:formatCode>
                <c:ptCount val="124"/>
                <c:pt idx="6" formatCode="0.00">
                  <c:v>7.6</c:v>
                </c:pt>
                <c:pt idx="7">
                  <c:v>6.806119116310744</c:v>
                </c:pt>
                <c:pt idx="8">
                  <c:v>6.3452192538107433</c:v>
                </c:pt>
                <c:pt idx="9">
                  <c:v>5.8168972006732425</c:v>
                </c:pt>
                <c:pt idx="10">
                  <c:v>5.27870831069938</c:v>
                </c:pt>
                <c:pt idx="11">
                  <c:v>4.7550730609630607</c:v>
                </c:pt>
                <c:pt idx="12">
                  <c:v>4.2560305512028895</c:v>
                </c:pt>
                <c:pt idx="13">
                  <c:v>3.7878191725825783</c:v>
                </c:pt>
                <c:pt idx="14">
                  <c:v>3.3499060794186351</c:v>
                </c:pt>
                <c:pt idx="15">
                  <c:v>2.9181170191167141</c:v>
                </c:pt>
                <c:pt idx="16">
                  <c:v>2.5033632918160187</c:v>
                </c:pt>
                <c:pt idx="17">
                  <c:v>2.1291781042012383</c:v>
                </c:pt>
                <c:pt idx="18">
                  <c:v>1.7982470454891615</c:v>
                </c:pt>
                <c:pt idx="19">
                  <c:v>1.4918483749047302</c:v>
                </c:pt>
                <c:pt idx="20">
                  <c:v>1.2320460796727437</c:v>
                </c:pt>
                <c:pt idx="27" formatCode="0.00">
                  <c:v>2.9</c:v>
                </c:pt>
                <c:pt idx="28">
                  <c:v>2.1819076163107454</c:v>
                </c:pt>
                <c:pt idx="29">
                  <c:v>2.0078246253107448</c:v>
                </c:pt>
                <c:pt idx="30">
                  <c:v>1.8450745677417444</c:v>
                </c:pt>
                <c:pt idx="31">
                  <c:v>1.7115530920302728</c:v>
                </c:pt>
                <c:pt idx="32">
                  <c:v>1.6204919644034266</c:v>
                </c:pt>
                <c:pt idx="33">
                  <c:v>1.5500048636161468</c:v>
                </c:pt>
                <c:pt idx="34">
                  <c:v>1.5106128230092233</c:v>
                </c:pt>
                <c:pt idx="35">
                  <c:v>1.4971685972197875</c:v>
                </c:pt>
                <c:pt idx="36">
                  <c:v>1.4958368805039612</c:v>
                </c:pt>
                <c:pt idx="37">
                  <c:v>1.5028090947297843</c:v>
                </c:pt>
                <c:pt idx="38">
                  <c:v>1.5167287004117112</c:v>
                </c:pt>
                <c:pt idx="39">
                  <c:v>1.5368651640531572</c:v>
                </c:pt>
                <c:pt idx="40">
                  <c:v>1.5515825925578868</c:v>
                </c:pt>
                <c:pt idx="41">
                  <c:v>1.575278933730109</c:v>
                </c:pt>
                <c:pt idx="51" formatCode="0.00">
                  <c:v>1</c:v>
                </c:pt>
                <c:pt idx="52">
                  <c:v>0.43344261631074499</c:v>
                </c:pt>
                <c:pt idx="53">
                  <c:v>0.57313319031074506</c:v>
                </c:pt>
                <c:pt idx="54">
                  <c:v>0.72392395957674482</c:v>
                </c:pt>
                <c:pt idx="55">
                  <c:v>0.87890784430203861</c:v>
                </c:pt>
                <c:pt idx="56">
                  <c:v>1.0196649066908683</c:v>
                </c:pt>
                <c:pt idx="57">
                  <c:v>1.1651844034752317</c:v>
                </c:pt>
                <c:pt idx="58">
                  <c:v>1.2971896894603778</c:v>
                </c:pt>
                <c:pt idx="59">
                  <c:v>1.4235685071278177</c:v>
                </c:pt>
                <c:pt idx="60">
                  <c:v>1.5464128886016633</c:v>
                </c:pt>
                <c:pt idx="61">
                  <c:v>1.6608598080253458</c:v>
                </c:pt>
                <c:pt idx="62">
                  <c:v>1.7718996793316746</c:v>
                </c:pt>
                <c:pt idx="63">
                  <c:v>1.8753021209830754</c:v>
                </c:pt>
                <c:pt idx="64">
                  <c:v>1.9706057392983503</c:v>
                </c:pt>
                <c:pt idx="65">
                  <c:v>2.0526661933207944</c:v>
                </c:pt>
                <c:pt idx="70" formatCode="0.00">
                  <c:v>2.4</c:v>
                </c:pt>
                <c:pt idx="71">
                  <c:v>1.8626091163107448</c:v>
                </c:pt>
                <c:pt idx="72">
                  <c:v>1.903503663810745</c:v>
                </c:pt>
                <c:pt idx="73">
                  <c:v>1.9444330418632447</c:v>
                </c:pt>
                <c:pt idx="74">
                  <c:v>1.9883769960285915</c:v>
                </c:pt>
                <c:pt idx="75">
                  <c:v>2.0358071463566265</c:v>
                </c:pt>
                <c:pt idx="76">
                  <c:v>2.0810670767162769</c:v>
                </c:pt>
                <c:pt idx="77">
                  <c:v>2.1119522727806164</c:v>
                </c:pt>
                <c:pt idx="78">
                  <c:v>2.1100232704097035</c:v>
                </c:pt>
                <c:pt idx="79">
                  <c:v>2.073239428331596</c:v>
                </c:pt>
                <c:pt idx="80">
                  <c:v>1.9922217648870413</c:v>
                </c:pt>
                <c:pt idx="81">
                  <c:v>1.8676400220540634</c:v>
                </c:pt>
                <c:pt idx="82">
                  <c:v>1.7411546857318891</c:v>
                </c:pt>
                <c:pt idx="83">
                  <c:v>1.6220907461005771</c:v>
                </c:pt>
                <c:pt idx="84">
                  <c:v>1.500959899395087</c:v>
                </c:pt>
                <c:pt idx="93" formatCode="0.00">
                  <c:v>2.8</c:v>
                </c:pt>
                <c:pt idx="94">
                  <c:v>1.9279411163107449</c:v>
                </c:pt>
                <c:pt idx="95">
                  <c:v>1.7632999518107451</c:v>
                </c:pt>
                <c:pt idx="96">
                  <c:v>1.6344305676552444</c:v>
                </c:pt>
                <c:pt idx="97">
                  <c:v>1.5270011487735198</c:v>
                </c:pt>
                <c:pt idx="98">
                  <c:v>1.4365150861879667</c:v>
                </c:pt>
                <c:pt idx="99">
                  <c:v>1.3775616412241718</c:v>
                </c:pt>
                <c:pt idx="100">
                  <c:v>1.3514100183425406</c:v>
                </c:pt>
                <c:pt idx="101">
                  <c:v>1.3618514987597286</c:v>
                </c:pt>
                <c:pt idx="102">
                  <c:v>1.3963661832200898</c:v>
                </c:pt>
                <c:pt idx="103">
                  <c:v>1.4506946353374499</c:v>
                </c:pt>
                <c:pt idx="104">
                  <c:v>1.5115780660757305</c:v>
                </c:pt>
                <c:pt idx="105">
                  <c:v>1.5701353743834614</c:v>
                </c:pt>
                <c:pt idx="106">
                  <c:v>1.6411815565189618</c:v>
                </c:pt>
                <c:pt idx="107">
                  <c:v>1.7216719164779979</c:v>
                </c:pt>
                <c:pt idx="111" formatCode="0.00">
                  <c:v>1.2</c:v>
                </c:pt>
                <c:pt idx="112">
                  <c:v>0.85313161631074497</c:v>
                </c:pt>
                <c:pt idx="113">
                  <c:v>1.0264417413107447</c:v>
                </c:pt>
                <c:pt idx="114">
                  <c:v>1.1731908011857441</c:v>
                </c:pt>
                <c:pt idx="115">
                  <c:v>1.304971423955869</c:v>
                </c:pt>
                <c:pt idx="116">
                  <c:v>1.4252736235140688</c:v>
                </c:pt>
                <c:pt idx="117">
                  <c:v>1.5355803551698248</c:v>
                </c:pt>
                <c:pt idx="118">
                  <c:v>1.6368390710564837</c:v>
                </c:pt>
                <c:pt idx="119">
                  <c:v>1.7298201350731996</c:v>
                </c:pt>
                <c:pt idx="120">
                  <c:v>1.8152070120576209</c:v>
                </c:pt>
                <c:pt idx="121">
                  <c:v>1.8936215873348716</c:v>
                </c:pt>
                <c:pt idx="122">
                  <c:v>1.9656335802676479</c:v>
                </c:pt>
                <c:pt idx="123">
                  <c:v>2.0317658589404637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A3-40A2-8F1A-D55210232847}"/>
            </c:ext>
          </c:extLst>
        </c:ser>
        <c:ser>
          <c:idx val="6"/>
          <c:order val="6"/>
          <c:tx>
            <c:strRef>
              <c:f>'In Sample '!$H$1</c:f>
              <c:strCache>
                <c:ptCount val="1"/>
                <c:pt idx="0">
                  <c:v>Max 68%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'!$H$2:$H$125</c:f>
              <c:numCache>
                <c:formatCode>General</c:formatCode>
                <c:ptCount val="124"/>
                <c:pt idx="6" formatCode="0.00">
                  <c:v>7.6</c:v>
                </c:pt>
                <c:pt idx="7">
                  <c:v>7.6937341918446265</c:v>
                </c:pt>
                <c:pt idx="8">
                  <c:v>7.2328343293446258</c:v>
                </c:pt>
                <c:pt idx="9">
                  <c:v>6.704512276207125</c:v>
                </c:pt>
                <c:pt idx="10">
                  <c:v>6.1663233862332625</c:v>
                </c:pt>
                <c:pt idx="11">
                  <c:v>5.6426881364969432</c:v>
                </c:pt>
                <c:pt idx="12">
                  <c:v>5.1436456267367721</c:v>
                </c:pt>
                <c:pt idx="13">
                  <c:v>4.6754342481164608</c:v>
                </c:pt>
                <c:pt idx="14">
                  <c:v>4.2375211549525176</c:v>
                </c:pt>
                <c:pt idx="15">
                  <c:v>3.8057320946505966</c:v>
                </c:pt>
                <c:pt idx="16">
                  <c:v>3.3909783673499012</c:v>
                </c:pt>
                <c:pt idx="17">
                  <c:v>3.0167931797351208</c:v>
                </c:pt>
                <c:pt idx="18">
                  <c:v>2.6858621210230438</c:v>
                </c:pt>
                <c:pt idx="19">
                  <c:v>2.3794634504386125</c:v>
                </c:pt>
                <c:pt idx="20">
                  <c:v>2.119661155206626</c:v>
                </c:pt>
                <c:pt idx="27" formatCode="0.00">
                  <c:v>2.9</c:v>
                </c:pt>
                <c:pt idx="28">
                  <c:v>3.0695226918446274</c:v>
                </c:pt>
                <c:pt idx="29">
                  <c:v>2.8954397008446273</c:v>
                </c:pt>
                <c:pt idx="30">
                  <c:v>2.7326896432756267</c:v>
                </c:pt>
                <c:pt idx="31">
                  <c:v>2.5991681675641551</c:v>
                </c:pt>
                <c:pt idx="32">
                  <c:v>2.5081070399373089</c:v>
                </c:pt>
                <c:pt idx="33">
                  <c:v>2.4376199391500291</c:v>
                </c:pt>
                <c:pt idx="34">
                  <c:v>2.3982278985431056</c:v>
                </c:pt>
                <c:pt idx="35">
                  <c:v>2.3847836727536698</c:v>
                </c:pt>
                <c:pt idx="36">
                  <c:v>2.3834519560378435</c:v>
                </c:pt>
                <c:pt idx="37">
                  <c:v>2.3904241702636666</c:v>
                </c:pt>
                <c:pt idx="38">
                  <c:v>2.4043437759455935</c:v>
                </c:pt>
                <c:pt idx="39">
                  <c:v>2.4244802395870395</c:v>
                </c:pt>
                <c:pt idx="40">
                  <c:v>2.4391976680917691</c:v>
                </c:pt>
                <c:pt idx="41">
                  <c:v>2.4628940092639913</c:v>
                </c:pt>
                <c:pt idx="51" formatCode="0.00">
                  <c:v>1</c:v>
                </c:pt>
                <c:pt idx="52">
                  <c:v>1.3210576918446275</c:v>
                </c:pt>
                <c:pt idx="53">
                  <c:v>1.4607482658446274</c:v>
                </c:pt>
                <c:pt idx="54">
                  <c:v>1.6115390351106273</c:v>
                </c:pt>
                <c:pt idx="55">
                  <c:v>1.7665229198359209</c:v>
                </c:pt>
                <c:pt idx="56">
                  <c:v>1.9072799822247508</c:v>
                </c:pt>
                <c:pt idx="57">
                  <c:v>2.052799479009114</c:v>
                </c:pt>
                <c:pt idx="58">
                  <c:v>2.1848047649942601</c:v>
                </c:pt>
                <c:pt idx="59">
                  <c:v>2.3111835826617</c:v>
                </c:pt>
                <c:pt idx="60">
                  <c:v>2.4340279641355456</c:v>
                </c:pt>
                <c:pt idx="61">
                  <c:v>2.5484748835592281</c:v>
                </c:pt>
                <c:pt idx="62">
                  <c:v>2.6595147548655569</c:v>
                </c:pt>
                <c:pt idx="63">
                  <c:v>2.7629171965169577</c:v>
                </c:pt>
                <c:pt idx="64">
                  <c:v>2.8582208148322326</c:v>
                </c:pt>
                <c:pt idx="65">
                  <c:v>2.9402812688546769</c:v>
                </c:pt>
                <c:pt idx="70" formatCode="0.00">
                  <c:v>2.4</c:v>
                </c:pt>
                <c:pt idx="71">
                  <c:v>2.7502241918446271</c:v>
                </c:pt>
                <c:pt idx="72">
                  <c:v>2.7911187393446273</c:v>
                </c:pt>
                <c:pt idx="73">
                  <c:v>2.832048117397127</c:v>
                </c:pt>
                <c:pt idx="74">
                  <c:v>2.8759920715624738</c:v>
                </c:pt>
                <c:pt idx="75">
                  <c:v>2.9234222218905086</c:v>
                </c:pt>
                <c:pt idx="76">
                  <c:v>2.968682152250159</c:v>
                </c:pt>
                <c:pt idx="77">
                  <c:v>2.9995673483144984</c:v>
                </c:pt>
                <c:pt idx="78">
                  <c:v>2.9976383459435856</c:v>
                </c:pt>
                <c:pt idx="79">
                  <c:v>2.9608545038654785</c:v>
                </c:pt>
                <c:pt idx="80">
                  <c:v>2.8798368404209236</c:v>
                </c:pt>
                <c:pt idx="81">
                  <c:v>2.7552550975879457</c:v>
                </c:pt>
                <c:pt idx="82">
                  <c:v>2.6287697612657714</c:v>
                </c:pt>
                <c:pt idx="83">
                  <c:v>2.5097058216344594</c:v>
                </c:pt>
                <c:pt idx="84">
                  <c:v>2.3885749749289693</c:v>
                </c:pt>
                <c:pt idx="93" formatCode="0.00">
                  <c:v>2.8</c:v>
                </c:pt>
                <c:pt idx="94">
                  <c:v>2.8155561918446272</c:v>
                </c:pt>
                <c:pt idx="95">
                  <c:v>2.6509150273446274</c:v>
                </c:pt>
                <c:pt idx="96">
                  <c:v>2.5220456431891267</c:v>
                </c:pt>
                <c:pt idx="97">
                  <c:v>2.4146162243074021</c:v>
                </c:pt>
                <c:pt idx="98">
                  <c:v>2.3241301617218491</c:v>
                </c:pt>
                <c:pt idx="99">
                  <c:v>2.2651767167580541</c:v>
                </c:pt>
                <c:pt idx="100">
                  <c:v>2.2390250938764229</c:v>
                </c:pt>
                <c:pt idx="101">
                  <c:v>2.2494665742936109</c:v>
                </c:pt>
                <c:pt idx="102">
                  <c:v>2.2839812587539723</c:v>
                </c:pt>
                <c:pt idx="103">
                  <c:v>2.3383097108713322</c:v>
                </c:pt>
                <c:pt idx="104">
                  <c:v>2.3991931416096128</c:v>
                </c:pt>
                <c:pt idx="105">
                  <c:v>2.4577504499173437</c:v>
                </c:pt>
                <c:pt idx="106">
                  <c:v>2.5287966320528441</c:v>
                </c:pt>
                <c:pt idx="107">
                  <c:v>2.6092869920118802</c:v>
                </c:pt>
                <c:pt idx="111" formatCode="0.00">
                  <c:v>1.2</c:v>
                </c:pt>
                <c:pt idx="112">
                  <c:v>1.7407466918446275</c:v>
                </c:pt>
                <c:pt idx="113">
                  <c:v>1.914056816844627</c:v>
                </c:pt>
                <c:pt idx="114">
                  <c:v>2.0608058767196265</c:v>
                </c:pt>
                <c:pt idx="115">
                  <c:v>2.1925864994897513</c:v>
                </c:pt>
                <c:pt idx="116">
                  <c:v>2.3128886990479511</c:v>
                </c:pt>
                <c:pt idx="117">
                  <c:v>2.4231954307037071</c:v>
                </c:pt>
                <c:pt idx="118">
                  <c:v>2.524454146590366</c:v>
                </c:pt>
                <c:pt idx="119">
                  <c:v>2.617435210607082</c:v>
                </c:pt>
                <c:pt idx="120">
                  <c:v>2.7028220875915032</c:v>
                </c:pt>
                <c:pt idx="121">
                  <c:v>2.7812366628687539</c:v>
                </c:pt>
                <c:pt idx="122">
                  <c:v>2.8532486558015302</c:v>
                </c:pt>
                <c:pt idx="123">
                  <c:v>2.9193809344743462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A3-40A2-8F1A-D55210232847}"/>
            </c:ext>
          </c:extLst>
        </c:ser>
        <c:ser>
          <c:idx val="7"/>
          <c:order val="7"/>
          <c:tx>
            <c:strRef>
              <c:f>'In Sample '!$I$1</c:f>
              <c:strCache>
                <c:ptCount val="1"/>
                <c:pt idx="0">
                  <c:v>Min 68%</c:v>
                </c:pt>
              </c:strCache>
            </c:strRef>
          </c:tx>
          <c:spPr>
            <a:ln w="28575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'In Sample '!$A$2:$A$125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42552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'In Sample '!$I$2:$I$125</c:f>
              <c:numCache>
                <c:formatCode>General</c:formatCode>
                <c:ptCount val="124"/>
                <c:pt idx="6" formatCode="0.00">
                  <c:v>7.6</c:v>
                </c:pt>
                <c:pt idx="7">
                  <c:v>7.1019908081553709</c:v>
                </c:pt>
                <c:pt idx="8">
                  <c:v>6.6410909456553702</c:v>
                </c:pt>
                <c:pt idx="9">
                  <c:v>6.1127688925178694</c:v>
                </c:pt>
                <c:pt idx="10">
                  <c:v>5.5745800025440069</c:v>
                </c:pt>
                <c:pt idx="11">
                  <c:v>5.0509447528076876</c:v>
                </c:pt>
                <c:pt idx="12">
                  <c:v>4.5519022430475164</c:v>
                </c:pt>
                <c:pt idx="13">
                  <c:v>4.0836908644272052</c:v>
                </c:pt>
                <c:pt idx="14">
                  <c:v>3.6457777712632624</c:v>
                </c:pt>
                <c:pt idx="15">
                  <c:v>3.2139887109613419</c:v>
                </c:pt>
                <c:pt idx="16">
                  <c:v>2.7992349836606465</c:v>
                </c:pt>
                <c:pt idx="17">
                  <c:v>2.4250497960458661</c:v>
                </c:pt>
                <c:pt idx="18">
                  <c:v>2.0941187373337891</c:v>
                </c:pt>
                <c:pt idx="19">
                  <c:v>1.7877200667493578</c:v>
                </c:pt>
                <c:pt idx="20">
                  <c:v>1.5279177715173713</c:v>
                </c:pt>
                <c:pt idx="27" formatCode="0.00">
                  <c:v>2.9</c:v>
                </c:pt>
                <c:pt idx="28">
                  <c:v>2.4777793081553727</c:v>
                </c:pt>
                <c:pt idx="29">
                  <c:v>2.3036963171553726</c:v>
                </c:pt>
                <c:pt idx="30">
                  <c:v>2.140946259586372</c:v>
                </c:pt>
                <c:pt idx="31">
                  <c:v>2.0074247838749004</c:v>
                </c:pt>
                <c:pt idx="32">
                  <c:v>1.9163636562480542</c:v>
                </c:pt>
                <c:pt idx="33">
                  <c:v>1.8458765554607743</c:v>
                </c:pt>
                <c:pt idx="34">
                  <c:v>1.8064845148538509</c:v>
                </c:pt>
                <c:pt idx="35">
                  <c:v>1.793040289064415</c:v>
                </c:pt>
                <c:pt idx="36">
                  <c:v>1.7917085723485888</c:v>
                </c:pt>
                <c:pt idx="37">
                  <c:v>1.7986807865744119</c:v>
                </c:pt>
                <c:pt idx="38">
                  <c:v>1.8126003922563387</c:v>
                </c:pt>
                <c:pt idx="39">
                  <c:v>1.8327368558977848</c:v>
                </c:pt>
                <c:pt idx="40">
                  <c:v>1.8474542844025144</c:v>
                </c:pt>
                <c:pt idx="41">
                  <c:v>1.8711506255747365</c:v>
                </c:pt>
                <c:pt idx="51" formatCode="0.00">
                  <c:v>1</c:v>
                </c:pt>
                <c:pt idx="52">
                  <c:v>0.72931430815537246</c:v>
                </c:pt>
                <c:pt idx="53">
                  <c:v>0.86900488215537253</c:v>
                </c:pt>
                <c:pt idx="54">
                  <c:v>1.0197956514213722</c:v>
                </c:pt>
                <c:pt idx="55">
                  <c:v>1.1747795361466662</c:v>
                </c:pt>
                <c:pt idx="56">
                  <c:v>1.3155365985354956</c:v>
                </c:pt>
                <c:pt idx="57">
                  <c:v>1.4610560953198592</c:v>
                </c:pt>
                <c:pt idx="58">
                  <c:v>1.5930613813050054</c:v>
                </c:pt>
                <c:pt idx="59">
                  <c:v>1.7194401989724453</c:v>
                </c:pt>
                <c:pt idx="60">
                  <c:v>1.8422845804462908</c:v>
                </c:pt>
                <c:pt idx="61">
                  <c:v>1.9567314998699734</c:v>
                </c:pt>
                <c:pt idx="62">
                  <c:v>2.0677713711763022</c:v>
                </c:pt>
                <c:pt idx="63">
                  <c:v>2.1711738128277029</c:v>
                </c:pt>
                <c:pt idx="64">
                  <c:v>2.2664774311429778</c:v>
                </c:pt>
                <c:pt idx="65">
                  <c:v>2.3485378851654222</c:v>
                </c:pt>
                <c:pt idx="70" formatCode="0.00">
                  <c:v>2.4</c:v>
                </c:pt>
                <c:pt idx="71">
                  <c:v>2.1584808081553724</c:v>
                </c:pt>
                <c:pt idx="72">
                  <c:v>2.1993753556553726</c:v>
                </c:pt>
                <c:pt idx="73">
                  <c:v>2.2403047337078723</c:v>
                </c:pt>
                <c:pt idx="74">
                  <c:v>2.2842486878732191</c:v>
                </c:pt>
                <c:pt idx="75">
                  <c:v>2.3316788382012539</c:v>
                </c:pt>
                <c:pt idx="76">
                  <c:v>2.3769387685609042</c:v>
                </c:pt>
                <c:pt idx="77">
                  <c:v>2.4078239646252437</c:v>
                </c:pt>
                <c:pt idx="78">
                  <c:v>2.4058949622543309</c:v>
                </c:pt>
                <c:pt idx="79">
                  <c:v>2.3691111201762238</c:v>
                </c:pt>
                <c:pt idx="80">
                  <c:v>2.2880934567316689</c:v>
                </c:pt>
                <c:pt idx="81">
                  <c:v>2.163511713898691</c:v>
                </c:pt>
                <c:pt idx="82">
                  <c:v>2.0370263775765167</c:v>
                </c:pt>
                <c:pt idx="83">
                  <c:v>1.9179624379452047</c:v>
                </c:pt>
                <c:pt idx="84">
                  <c:v>1.7968315912397146</c:v>
                </c:pt>
                <c:pt idx="93" formatCode="0.00">
                  <c:v>2.8</c:v>
                </c:pt>
                <c:pt idx="94">
                  <c:v>2.2238128081553725</c:v>
                </c:pt>
                <c:pt idx="95">
                  <c:v>2.0591716436553726</c:v>
                </c:pt>
                <c:pt idx="96">
                  <c:v>1.930302259499872</c:v>
                </c:pt>
                <c:pt idx="97">
                  <c:v>1.8228728406181474</c:v>
                </c:pt>
                <c:pt idx="98">
                  <c:v>1.7323867780325943</c:v>
                </c:pt>
                <c:pt idx="99">
                  <c:v>1.6734333330687994</c:v>
                </c:pt>
                <c:pt idx="100">
                  <c:v>1.6472817101871682</c:v>
                </c:pt>
                <c:pt idx="101">
                  <c:v>1.6577231906043561</c:v>
                </c:pt>
                <c:pt idx="102">
                  <c:v>1.6922378750647171</c:v>
                </c:pt>
                <c:pt idx="103">
                  <c:v>1.7465663271820775</c:v>
                </c:pt>
                <c:pt idx="104">
                  <c:v>1.8074497579203581</c:v>
                </c:pt>
                <c:pt idx="105">
                  <c:v>1.866007066228089</c:v>
                </c:pt>
                <c:pt idx="106">
                  <c:v>1.9370532483635894</c:v>
                </c:pt>
                <c:pt idx="107">
                  <c:v>2.0175436083226255</c:v>
                </c:pt>
                <c:pt idx="111" formatCode="0.00">
                  <c:v>1.2</c:v>
                </c:pt>
                <c:pt idx="112">
                  <c:v>1.1490033081553723</c:v>
                </c:pt>
                <c:pt idx="113">
                  <c:v>1.3223134331553723</c:v>
                </c:pt>
                <c:pt idx="114">
                  <c:v>1.4690624930303717</c:v>
                </c:pt>
                <c:pt idx="115">
                  <c:v>1.6008431158004965</c:v>
                </c:pt>
                <c:pt idx="116">
                  <c:v>1.7211453153586964</c:v>
                </c:pt>
                <c:pt idx="117">
                  <c:v>1.8314520470144524</c:v>
                </c:pt>
                <c:pt idx="118">
                  <c:v>1.9327107629011113</c:v>
                </c:pt>
                <c:pt idx="119">
                  <c:v>2.0256918269178272</c:v>
                </c:pt>
                <c:pt idx="120">
                  <c:v>2.1110787039022485</c:v>
                </c:pt>
                <c:pt idx="121">
                  <c:v>2.1894932791794992</c:v>
                </c:pt>
                <c:pt idx="122">
                  <c:v>2.2615052721122755</c:v>
                </c:pt>
                <c:pt idx="123">
                  <c:v>2.3276375507850915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A3-40A2-8F1A-D55210232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696864"/>
        <c:axId val="1360693600"/>
      </c:lineChart>
      <c:dateAx>
        <c:axId val="136069686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93600"/>
        <c:crosses val="autoZero"/>
        <c:auto val="1"/>
        <c:lblOffset val="100"/>
        <c:baseTimeUnit val="days"/>
        <c:majorUnit val="3"/>
        <c:majorTimeUnit val="years"/>
      </c:dateAx>
      <c:valAx>
        <c:axId val="13606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9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Raw'!$C$1:$C$3</c:f>
              <c:strCache>
                <c:ptCount val="3"/>
                <c:pt idx="0">
                  <c:v>Model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47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'Monthly Raw'!$C$4:$C$373</c:f>
              <c:numCache>
                <c:formatCode>0.00</c:formatCode>
                <c:ptCount val="370"/>
                <c:pt idx="0">
                  <c:v>4.9676200000000001</c:v>
                </c:pt>
                <c:pt idx="1">
                  <c:v>4.9565950000000001</c:v>
                </c:pt>
                <c:pt idx="2">
                  <c:v>5.2926199999999994</c:v>
                </c:pt>
                <c:pt idx="3">
                  <c:v>5.2547899999999998</c:v>
                </c:pt>
                <c:pt idx="4">
                  <c:v>5.1448950000000009</c:v>
                </c:pt>
                <c:pt idx="5">
                  <c:v>5.1575050000000005</c:v>
                </c:pt>
                <c:pt idx="6">
                  <c:v>4.934545</c:v>
                </c:pt>
                <c:pt idx="7">
                  <c:v>5.1843100000000009</c:v>
                </c:pt>
                <c:pt idx="8">
                  <c:v>5.4935299999999998</c:v>
                </c:pt>
                <c:pt idx="9">
                  <c:v>5.4557000000000002</c:v>
                </c:pt>
                <c:pt idx="10">
                  <c:v>5.4572849999999997</c:v>
                </c:pt>
                <c:pt idx="11">
                  <c:v>5.6802450000000002</c:v>
                </c:pt>
                <c:pt idx="12">
                  <c:v>5.8779849999999998</c:v>
                </c:pt>
                <c:pt idx="13">
                  <c:v>5.9642449999999991</c:v>
                </c:pt>
                <c:pt idx="14">
                  <c:v>6.3975550000000005</c:v>
                </c:pt>
                <c:pt idx="15">
                  <c:v>6.7930349999999997</c:v>
                </c:pt>
                <c:pt idx="16">
                  <c:v>6.8524900000000013</c:v>
                </c:pt>
                <c:pt idx="17">
                  <c:v>6.7268149999999993</c:v>
                </c:pt>
                <c:pt idx="18">
                  <c:v>7.7411599999999998</c:v>
                </c:pt>
                <c:pt idx="19">
                  <c:v>8.072004999999999</c:v>
                </c:pt>
                <c:pt idx="20">
                  <c:v>8.0183949999999999</c:v>
                </c:pt>
                <c:pt idx="21">
                  <c:v>7.6823700000000006</c:v>
                </c:pt>
                <c:pt idx="22">
                  <c:v>7.4940699999999998</c:v>
                </c:pt>
                <c:pt idx="23">
                  <c:v>6.9587199999999996</c:v>
                </c:pt>
                <c:pt idx="24">
                  <c:v>6.9071200000000008</c:v>
                </c:pt>
                <c:pt idx="25">
                  <c:v>6.8034950000000016</c:v>
                </c:pt>
                <c:pt idx="26">
                  <c:v>8.5966149999999999</c:v>
                </c:pt>
                <c:pt idx="27">
                  <c:v>8.0588299999999986</c:v>
                </c:pt>
                <c:pt idx="28">
                  <c:v>8.3164500000000015</c:v>
                </c:pt>
                <c:pt idx="29">
                  <c:v>8.1765799999999995</c:v>
                </c:pt>
                <c:pt idx="30">
                  <c:v>7.5187249999999999</c:v>
                </c:pt>
                <c:pt idx="31">
                  <c:v>6.923919999999999</c:v>
                </c:pt>
                <c:pt idx="32">
                  <c:v>6.6635550000000006</c:v>
                </c:pt>
                <c:pt idx="33">
                  <c:v>7.0358249999999991</c:v>
                </c:pt>
                <c:pt idx="34">
                  <c:v>7.1078900000000003</c:v>
                </c:pt>
                <c:pt idx="35">
                  <c:v>6.8707350000000007</c:v>
                </c:pt>
                <c:pt idx="36">
                  <c:v>6.782890000000001</c:v>
                </c:pt>
                <c:pt idx="37">
                  <c:v>7.0184599999999993</c:v>
                </c:pt>
                <c:pt idx="38">
                  <c:v>4.3177199999999996</c:v>
                </c:pt>
                <c:pt idx="39">
                  <c:v>4.1728550000000002</c:v>
                </c:pt>
                <c:pt idx="40">
                  <c:v>3.6658949999999999</c:v>
                </c:pt>
                <c:pt idx="41">
                  <c:v>3.5059849999999999</c:v>
                </c:pt>
                <c:pt idx="42">
                  <c:v>3.0821150000000004</c:v>
                </c:pt>
                <c:pt idx="43">
                  <c:v>2.90801</c:v>
                </c:pt>
                <c:pt idx="44">
                  <c:v>2.8185800000000003</c:v>
                </c:pt>
                <c:pt idx="45">
                  <c:v>2.4951650000000005</c:v>
                </c:pt>
                <c:pt idx="46">
                  <c:v>2.5298250000000002</c:v>
                </c:pt>
                <c:pt idx="47">
                  <c:v>2.0854900000000001</c:v>
                </c:pt>
                <c:pt idx="48">
                  <c:v>2.3588899999999997</c:v>
                </c:pt>
                <c:pt idx="49">
                  <c:v>2.4467350000000003</c:v>
                </c:pt>
                <c:pt idx="50">
                  <c:v>2.4357100000000003</c:v>
                </c:pt>
                <c:pt idx="51">
                  <c:v>2.4357100000000003</c:v>
                </c:pt>
                <c:pt idx="52">
                  <c:v>2.325815</c:v>
                </c:pt>
                <c:pt idx="53">
                  <c:v>2.5629700000000004</c:v>
                </c:pt>
                <c:pt idx="54">
                  <c:v>2.8706050000000003</c:v>
                </c:pt>
                <c:pt idx="55">
                  <c:v>2.94584</c:v>
                </c:pt>
                <c:pt idx="56">
                  <c:v>2.4857250000000004</c:v>
                </c:pt>
                <c:pt idx="57">
                  <c:v>2.2017250000000002</c:v>
                </c:pt>
                <c:pt idx="58">
                  <c:v>2.3542049999999999</c:v>
                </c:pt>
                <c:pt idx="59">
                  <c:v>2.6792050000000001</c:v>
                </c:pt>
                <c:pt idx="60">
                  <c:v>2.42</c:v>
                </c:pt>
                <c:pt idx="61">
                  <c:v>2.1123650000000005</c:v>
                </c:pt>
                <c:pt idx="62">
                  <c:v>1.9272349999999998</c:v>
                </c:pt>
                <c:pt idx="63">
                  <c:v>1.9540399999999998</c:v>
                </c:pt>
                <c:pt idx="64">
                  <c:v>1.9556249999999999</c:v>
                </c:pt>
                <c:pt idx="65">
                  <c:v>1.62277</c:v>
                </c:pt>
                <c:pt idx="66">
                  <c:v>1.8851450000000001</c:v>
                </c:pt>
                <c:pt idx="67">
                  <c:v>1.4171749999999999</c:v>
                </c:pt>
                <c:pt idx="68">
                  <c:v>1.4692000000000001</c:v>
                </c:pt>
                <c:pt idx="69">
                  <c:v>1.8052250000000001</c:v>
                </c:pt>
                <c:pt idx="70">
                  <c:v>1.9903549999999999</c:v>
                </c:pt>
                <c:pt idx="71">
                  <c:v>2.4110550000000002</c:v>
                </c:pt>
                <c:pt idx="72">
                  <c:v>2.3622000000000001</c:v>
                </c:pt>
                <c:pt idx="73">
                  <c:v>2.5851600000000006</c:v>
                </c:pt>
                <c:pt idx="74">
                  <c:v>2.2270850000000002</c:v>
                </c:pt>
                <c:pt idx="75">
                  <c:v>2.4878750000000003</c:v>
                </c:pt>
                <c:pt idx="76">
                  <c:v>2.5757200000000005</c:v>
                </c:pt>
                <c:pt idx="77">
                  <c:v>2.5631100000000004</c:v>
                </c:pt>
                <c:pt idx="78">
                  <c:v>2.5631100000000004</c:v>
                </c:pt>
                <c:pt idx="79">
                  <c:v>3.0090300000000001</c:v>
                </c:pt>
                <c:pt idx="80">
                  <c:v>2.8518650000000001</c:v>
                </c:pt>
                <c:pt idx="81">
                  <c:v>2.7514099999999999</c:v>
                </c:pt>
                <c:pt idx="82">
                  <c:v>2.9885649999999999</c:v>
                </c:pt>
                <c:pt idx="83">
                  <c:v>2.63049</c:v>
                </c:pt>
                <c:pt idx="84">
                  <c:v>2.6667350000000001</c:v>
                </c:pt>
                <c:pt idx="85">
                  <c:v>2.5552550000000003</c:v>
                </c:pt>
                <c:pt idx="86">
                  <c:v>2.5678650000000003</c:v>
                </c:pt>
                <c:pt idx="87">
                  <c:v>2.3464899999999997</c:v>
                </c:pt>
                <c:pt idx="88">
                  <c:v>2.3732949999999997</c:v>
                </c:pt>
                <c:pt idx="89">
                  <c:v>2.2618149999999999</c:v>
                </c:pt>
                <c:pt idx="90">
                  <c:v>2.2744249999999999</c:v>
                </c:pt>
                <c:pt idx="91">
                  <c:v>2.2760100000000003</c:v>
                </c:pt>
                <c:pt idx="92">
                  <c:v>2.5021400000000003</c:v>
                </c:pt>
                <c:pt idx="93">
                  <c:v>2.5899850000000004</c:v>
                </c:pt>
                <c:pt idx="94">
                  <c:v>2.246105</c:v>
                </c:pt>
                <c:pt idx="95">
                  <c:v>2.0641449999999999</c:v>
                </c:pt>
                <c:pt idx="96">
                  <c:v>1.86799</c:v>
                </c:pt>
                <c:pt idx="97">
                  <c:v>1.67025</c:v>
                </c:pt>
                <c:pt idx="98">
                  <c:v>1.5839900000000002</c:v>
                </c:pt>
                <c:pt idx="99">
                  <c:v>1.5950150000000003</c:v>
                </c:pt>
                <c:pt idx="100">
                  <c:v>1.709665</c:v>
                </c:pt>
                <c:pt idx="101">
                  <c:v>2.0362499999999999</c:v>
                </c:pt>
                <c:pt idx="102">
                  <c:v>2.0000049999999998</c:v>
                </c:pt>
                <c:pt idx="103">
                  <c:v>1.7786299999999999</c:v>
                </c:pt>
                <c:pt idx="104">
                  <c:v>1.9169150000000001</c:v>
                </c:pt>
                <c:pt idx="105">
                  <c:v>1.9058900000000001</c:v>
                </c:pt>
                <c:pt idx="106">
                  <c:v>1.68293</c:v>
                </c:pt>
                <c:pt idx="107">
                  <c:v>1.48519</c:v>
                </c:pt>
                <c:pt idx="108">
                  <c:v>1.6234750000000002</c:v>
                </c:pt>
                <c:pt idx="109">
                  <c:v>1.722345</c:v>
                </c:pt>
                <c:pt idx="110">
                  <c:v>1.821215</c:v>
                </c:pt>
                <c:pt idx="111">
                  <c:v>2.0315650000000001</c:v>
                </c:pt>
                <c:pt idx="112">
                  <c:v>1.671905</c:v>
                </c:pt>
                <c:pt idx="113">
                  <c:v>1.3768799999999999</c:v>
                </c:pt>
                <c:pt idx="114">
                  <c:v>1.3032300000000001</c:v>
                </c:pt>
                <c:pt idx="115">
                  <c:v>1.4273199999999999</c:v>
                </c:pt>
                <c:pt idx="116">
                  <c:v>1.4162950000000001</c:v>
                </c:pt>
                <c:pt idx="117">
                  <c:v>1.4147099999999999</c:v>
                </c:pt>
                <c:pt idx="118">
                  <c:v>1.6376700000000002</c:v>
                </c:pt>
                <c:pt idx="119">
                  <c:v>1.6124500000000002</c:v>
                </c:pt>
                <c:pt idx="120">
                  <c:v>1.3894899999999999</c:v>
                </c:pt>
                <c:pt idx="121">
                  <c:v>1.7507350000000002</c:v>
                </c:pt>
                <c:pt idx="122">
                  <c:v>1.49153</c:v>
                </c:pt>
                <c:pt idx="123">
                  <c:v>1.2937900000000002</c:v>
                </c:pt>
                <c:pt idx="124">
                  <c:v>1.3205950000000002</c:v>
                </c:pt>
                <c:pt idx="125">
                  <c:v>1.3205950000000002</c:v>
                </c:pt>
                <c:pt idx="126">
                  <c:v>1.2106999999999999</c:v>
                </c:pt>
                <c:pt idx="127">
                  <c:v>1.2233099999999999</c:v>
                </c:pt>
                <c:pt idx="128">
                  <c:v>1.1118300000000001</c:v>
                </c:pt>
                <c:pt idx="129">
                  <c:v>1.234335</c:v>
                </c:pt>
                <c:pt idx="130">
                  <c:v>1.1118300000000001</c:v>
                </c:pt>
                <c:pt idx="131">
                  <c:v>0.79000000000000015</c:v>
                </c:pt>
                <c:pt idx="132">
                  <c:v>0.94089499999999993</c:v>
                </c:pt>
                <c:pt idx="133">
                  <c:v>0.59543000000000001</c:v>
                </c:pt>
                <c:pt idx="134">
                  <c:v>0.63484499999999999</c:v>
                </c:pt>
                <c:pt idx="135">
                  <c:v>0.52653499999999998</c:v>
                </c:pt>
                <c:pt idx="136">
                  <c:v>0.87358500000000017</c:v>
                </c:pt>
                <c:pt idx="137">
                  <c:v>0.94723499999999994</c:v>
                </c:pt>
                <c:pt idx="138">
                  <c:v>0.59860000000000002</c:v>
                </c:pt>
                <c:pt idx="139">
                  <c:v>1.0839349999999999</c:v>
                </c:pt>
                <c:pt idx="140">
                  <c:v>1.03508</c:v>
                </c:pt>
                <c:pt idx="141">
                  <c:v>1.1465600000000002</c:v>
                </c:pt>
                <c:pt idx="142">
                  <c:v>0.79951000000000005</c:v>
                </c:pt>
                <c:pt idx="143">
                  <c:v>0.95040499999999994</c:v>
                </c:pt>
                <c:pt idx="144">
                  <c:v>0.82790000000000008</c:v>
                </c:pt>
                <c:pt idx="145">
                  <c:v>0.95357499999999995</c:v>
                </c:pt>
                <c:pt idx="146">
                  <c:v>1.27382</c:v>
                </c:pt>
                <c:pt idx="147">
                  <c:v>1.79339</c:v>
                </c:pt>
                <c:pt idx="148">
                  <c:v>1.728755</c:v>
                </c:pt>
                <c:pt idx="149">
                  <c:v>1.394315</c:v>
                </c:pt>
                <c:pt idx="150">
                  <c:v>1.8780650000000001</c:v>
                </c:pt>
                <c:pt idx="151">
                  <c:v>1.2702250000000002</c:v>
                </c:pt>
                <c:pt idx="152">
                  <c:v>1.22021</c:v>
                </c:pt>
                <c:pt idx="153">
                  <c:v>0.78690000000000004</c:v>
                </c:pt>
                <c:pt idx="154">
                  <c:v>1.1733650000000002</c:v>
                </c:pt>
                <c:pt idx="155">
                  <c:v>1.6913500000000004</c:v>
                </c:pt>
                <c:pt idx="156">
                  <c:v>1.5168200000000001</c:v>
                </c:pt>
                <c:pt idx="157">
                  <c:v>1.5294300000000001</c:v>
                </c:pt>
                <c:pt idx="158">
                  <c:v>1.41795</c:v>
                </c:pt>
                <c:pt idx="159">
                  <c:v>0.76168000000000013</c:v>
                </c:pt>
                <c:pt idx="160">
                  <c:v>0.61437999999999993</c:v>
                </c:pt>
                <c:pt idx="161">
                  <c:v>1.1954150000000001</c:v>
                </c:pt>
                <c:pt idx="162">
                  <c:v>1.02247</c:v>
                </c:pt>
                <c:pt idx="163">
                  <c:v>1.03508</c:v>
                </c:pt>
                <c:pt idx="164">
                  <c:v>1.482585</c:v>
                </c:pt>
                <c:pt idx="165">
                  <c:v>1.54521</c:v>
                </c:pt>
                <c:pt idx="166">
                  <c:v>1.7539750000000001</c:v>
                </c:pt>
                <c:pt idx="167">
                  <c:v>1.2812500000000002</c:v>
                </c:pt>
                <c:pt idx="168">
                  <c:v>1.6677150000000003</c:v>
                </c:pt>
                <c:pt idx="169">
                  <c:v>1.51999</c:v>
                </c:pt>
                <c:pt idx="170">
                  <c:v>1.4227049999999999</c:v>
                </c:pt>
                <c:pt idx="171">
                  <c:v>1.3206650000000002</c:v>
                </c:pt>
                <c:pt idx="172">
                  <c:v>1.1103150000000002</c:v>
                </c:pt>
                <c:pt idx="173">
                  <c:v>1.3600800000000002</c:v>
                </c:pt>
                <c:pt idx="174">
                  <c:v>1.44634</c:v>
                </c:pt>
                <c:pt idx="175">
                  <c:v>1.4353149999999999</c:v>
                </c:pt>
                <c:pt idx="176">
                  <c:v>1.4353149999999999</c:v>
                </c:pt>
                <c:pt idx="177">
                  <c:v>1.3254200000000003</c:v>
                </c:pt>
                <c:pt idx="178">
                  <c:v>1.3380300000000003</c:v>
                </c:pt>
                <c:pt idx="179">
                  <c:v>1.4495100000000001</c:v>
                </c:pt>
                <c:pt idx="180">
                  <c:v>1.3254200000000003</c:v>
                </c:pt>
                <c:pt idx="181">
                  <c:v>1.1150700000000002</c:v>
                </c:pt>
                <c:pt idx="182">
                  <c:v>1.1402900000000002</c:v>
                </c:pt>
                <c:pt idx="183">
                  <c:v>1.5862100000000001</c:v>
                </c:pt>
                <c:pt idx="184">
                  <c:v>1.6488350000000003</c:v>
                </c:pt>
                <c:pt idx="185">
                  <c:v>1.413265</c:v>
                </c:pt>
                <c:pt idx="186">
                  <c:v>1.3270050000000002</c:v>
                </c:pt>
                <c:pt idx="187">
                  <c:v>1.1166550000000002</c:v>
                </c:pt>
                <c:pt idx="188">
                  <c:v>1.253355</c:v>
                </c:pt>
                <c:pt idx="189">
                  <c:v>1.5751850000000001</c:v>
                </c:pt>
                <c:pt idx="190">
                  <c:v>1.7587300000000001</c:v>
                </c:pt>
                <c:pt idx="191">
                  <c:v>1.6236150000000003</c:v>
                </c:pt>
                <c:pt idx="192">
                  <c:v>1.7477050000000001</c:v>
                </c:pt>
                <c:pt idx="193">
                  <c:v>1.9564700000000002</c:v>
                </c:pt>
                <c:pt idx="194">
                  <c:v>1.9312500000000001</c:v>
                </c:pt>
                <c:pt idx="195">
                  <c:v>1.9328350000000001</c:v>
                </c:pt>
                <c:pt idx="196">
                  <c:v>2.0443149999999997</c:v>
                </c:pt>
                <c:pt idx="197">
                  <c:v>2.3661449999999999</c:v>
                </c:pt>
                <c:pt idx="198">
                  <c:v>2.4366249999999998</c:v>
                </c:pt>
                <c:pt idx="199">
                  <c:v>2.5323250000000002</c:v>
                </c:pt>
                <c:pt idx="200">
                  <c:v>2.2967550000000001</c:v>
                </c:pt>
                <c:pt idx="201">
                  <c:v>2.0990150000000001</c:v>
                </c:pt>
                <c:pt idx="202">
                  <c:v>1.8996900000000001</c:v>
                </c:pt>
                <c:pt idx="203">
                  <c:v>1.9249100000000001</c:v>
                </c:pt>
                <c:pt idx="204">
                  <c:v>2.034805</c:v>
                </c:pt>
                <c:pt idx="205">
                  <c:v>1.79765</c:v>
                </c:pt>
                <c:pt idx="206">
                  <c:v>2.0442450000000001</c:v>
                </c:pt>
                <c:pt idx="207">
                  <c:v>2.2419850000000006</c:v>
                </c:pt>
                <c:pt idx="208">
                  <c:v>2.5512050000000004</c:v>
                </c:pt>
                <c:pt idx="209">
                  <c:v>2.4018949999999997</c:v>
                </c:pt>
                <c:pt idx="210">
                  <c:v>2.5259850000000004</c:v>
                </c:pt>
                <c:pt idx="211">
                  <c:v>2.4034800000000001</c:v>
                </c:pt>
                <c:pt idx="212">
                  <c:v>2.4145050000000001</c:v>
                </c:pt>
                <c:pt idx="213">
                  <c:v>2.748945</c:v>
                </c:pt>
                <c:pt idx="214">
                  <c:v>3.0455550000000002</c:v>
                </c:pt>
                <c:pt idx="215">
                  <c:v>2.6732849999999999</c:v>
                </c:pt>
                <c:pt idx="216">
                  <c:v>2.8225949999999997</c:v>
                </c:pt>
                <c:pt idx="217">
                  <c:v>3.1460100000000004</c:v>
                </c:pt>
                <c:pt idx="218">
                  <c:v>2.7737400000000001</c:v>
                </c:pt>
                <c:pt idx="219">
                  <c:v>2.4787150000000002</c:v>
                </c:pt>
                <c:pt idx="220">
                  <c:v>2.405065</c:v>
                </c:pt>
                <c:pt idx="221">
                  <c:v>1.8602750000000001</c:v>
                </c:pt>
                <c:pt idx="222">
                  <c:v>1.8134300000000001</c:v>
                </c:pt>
                <c:pt idx="223">
                  <c:v>1.8260400000000001</c:v>
                </c:pt>
                <c:pt idx="224">
                  <c:v>2.1604800000000002</c:v>
                </c:pt>
                <c:pt idx="225">
                  <c:v>2.1226500000000001</c:v>
                </c:pt>
                <c:pt idx="226">
                  <c:v>2.1226500000000001</c:v>
                </c:pt>
                <c:pt idx="227">
                  <c:v>2.2341300000000004</c:v>
                </c:pt>
                <c:pt idx="228">
                  <c:v>2.5543750000000003</c:v>
                </c:pt>
                <c:pt idx="229">
                  <c:v>2.5181300000000002</c:v>
                </c:pt>
                <c:pt idx="230">
                  <c:v>3.0723600000000002</c:v>
                </c:pt>
                <c:pt idx="231">
                  <c:v>3.3421649999999996</c:v>
                </c:pt>
                <c:pt idx="232">
                  <c:v>3.858565</c:v>
                </c:pt>
                <c:pt idx="233">
                  <c:v>4.4612250000000007</c:v>
                </c:pt>
                <c:pt idx="234">
                  <c:v>4.7184199999999992</c:v>
                </c:pt>
                <c:pt idx="235">
                  <c:v>5.23482</c:v>
                </c:pt>
                <c:pt idx="236">
                  <c:v>4.3882400000000006</c:v>
                </c:pt>
                <c:pt idx="237">
                  <c:v>4.0290049999999997</c:v>
                </c:pt>
                <c:pt idx="238">
                  <c:v>2.9614750000000001</c:v>
                </c:pt>
                <c:pt idx="239">
                  <c:v>2.9697550000000001</c:v>
                </c:pt>
                <c:pt idx="240">
                  <c:v>3.2021550000000003</c:v>
                </c:pt>
                <c:pt idx="241">
                  <c:v>2.8377400000000002</c:v>
                </c:pt>
                <c:pt idx="242">
                  <c:v>2.2035200000000001</c:v>
                </c:pt>
                <c:pt idx="243">
                  <c:v>2.1661150000000005</c:v>
                </c:pt>
                <c:pt idx="244">
                  <c:v>1.7328049999999999</c:v>
                </c:pt>
                <c:pt idx="245">
                  <c:v>1.7848300000000001</c:v>
                </c:pt>
                <c:pt idx="246">
                  <c:v>1.5602850000000001</c:v>
                </c:pt>
                <c:pt idx="247">
                  <c:v>1.0296900000000002</c:v>
                </c:pt>
                <c:pt idx="248">
                  <c:v>1.5386600000000001</c:v>
                </c:pt>
                <c:pt idx="249">
                  <c:v>1.9357250000000001</c:v>
                </c:pt>
                <c:pt idx="250">
                  <c:v>2.9969150000000004</c:v>
                </c:pt>
                <c:pt idx="251">
                  <c:v>3.5381100000000005</c:v>
                </c:pt>
                <c:pt idx="252">
                  <c:v>2.9050500000000001</c:v>
                </c:pt>
                <c:pt idx="253">
                  <c:v>3.4156050000000002</c:v>
                </c:pt>
                <c:pt idx="254">
                  <c:v>3.6996050000000005</c:v>
                </c:pt>
                <c:pt idx="255">
                  <c:v>3.3289200000000001</c:v>
                </c:pt>
                <c:pt idx="256">
                  <c:v>3.1437900000000005</c:v>
                </c:pt>
                <c:pt idx="257">
                  <c:v>3.0575300000000003</c:v>
                </c:pt>
                <c:pt idx="258">
                  <c:v>3.0685550000000004</c:v>
                </c:pt>
                <c:pt idx="259">
                  <c:v>3.0685550000000004</c:v>
                </c:pt>
                <c:pt idx="260">
                  <c:v>3.1800350000000006</c:v>
                </c:pt>
                <c:pt idx="261">
                  <c:v>3.278905</c:v>
                </c:pt>
                <c:pt idx="262">
                  <c:v>3.7138000000000004</c:v>
                </c:pt>
                <c:pt idx="263">
                  <c:v>3.9977999999999994</c:v>
                </c:pt>
                <c:pt idx="264">
                  <c:v>4.4074750000000007</c:v>
                </c:pt>
                <c:pt idx="265">
                  <c:v>3.9095299999999997</c:v>
                </c:pt>
                <c:pt idx="266">
                  <c:v>4.5157850000000002</c:v>
                </c:pt>
                <c:pt idx="267">
                  <c:v>4.4511500000000002</c:v>
                </c:pt>
                <c:pt idx="268">
                  <c:v>4.1135400000000004</c:v>
                </c:pt>
                <c:pt idx="269">
                  <c:v>4.372745000000001</c:v>
                </c:pt>
                <c:pt idx="270">
                  <c:v>4.4574199999999999</c:v>
                </c:pt>
                <c:pt idx="271">
                  <c:v>5.2235849999999999</c:v>
                </c:pt>
                <c:pt idx="272">
                  <c:v>4.9139400000000002</c:v>
                </c:pt>
                <c:pt idx="273">
                  <c:v>4.7177850000000001</c:v>
                </c:pt>
                <c:pt idx="274">
                  <c:v>4.0741250000000004</c:v>
                </c:pt>
                <c:pt idx="275">
                  <c:v>3.4824899999999999</c:v>
                </c:pt>
                <c:pt idx="276">
                  <c:v>3.3351899999999999</c:v>
                </c:pt>
                <c:pt idx="277">
                  <c:v>3.4734750000000001</c:v>
                </c:pt>
                <c:pt idx="278">
                  <c:v>2.9050500000000001</c:v>
                </c:pt>
                <c:pt idx="279">
                  <c:v>2.7435549999999997</c:v>
                </c:pt>
                <c:pt idx="280">
                  <c:v>2.326025</c:v>
                </c:pt>
                <c:pt idx="281">
                  <c:v>2.5994250000000005</c:v>
                </c:pt>
                <c:pt idx="282">
                  <c:v>2.4627250000000003</c:v>
                </c:pt>
                <c:pt idx="283">
                  <c:v>2.1424800000000004</c:v>
                </c:pt>
                <c:pt idx="284">
                  <c:v>2.7377100000000003</c:v>
                </c:pt>
                <c:pt idx="285">
                  <c:v>2.6746600000000003</c:v>
                </c:pt>
                <c:pt idx="286">
                  <c:v>2.6714900000000004</c:v>
                </c:pt>
                <c:pt idx="287">
                  <c:v>2.6746600000000003</c:v>
                </c:pt>
                <c:pt idx="288">
                  <c:v>2.7861400000000001</c:v>
                </c:pt>
                <c:pt idx="289">
                  <c:v>2.7735300000000001</c:v>
                </c:pt>
                <c:pt idx="290">
                  <c:v>2.3291949999999999</c:v>
                </c:pt>
                <c:pt idx="291">
                  <c:v>2.7140750000000002</c:v>
                </c:pt>
                <c:pt idx="292">
                  <c:v>2.8992050000000003</c:v>
                </c:pt>
                <c:pt idx="293">
                  <c:v>2.7640899999999999</c:v>
                </c:pt>
                <c:pt idx="294">
                  <c:v>2.66839</c:v>
                </c:pt>
                <c:pt idx="295">
                  <c:v>2.6841699999999999</c:v>
                </c:pt>
                <c:pt idx="296">
                  <c:v>2.1267700000000005</c:v>
                </c:pt>
                <c:pt idx="297">
                  <c:v>2.0783399999999999</c:v>
                </c:pt>
                <c:pt idx="298">
                  <c:v>1.9842249999999999</c:v>
                </c:pt>
                <c:pt idx="299">
                  <c:v>1.8869400000000001</c:v>
                </c:pt>
                <c:pt idx="300">
                  <c:v>1.6797599999999999</c:v>
                </c:pt>
                <c:pt idx="301">
                  <c:v>1.5966700000000003</c:v>
                </c:pt>
                <c:pt idx="302">
                  <c:v>1.833825</c:v>
                </c:pt>
                <c:pt idx="303">
                  <c:v>1.4773350000000001</c:v>
                </c:pt>
                <c:pt idx="304">
                  <c:v>1.9626700000000001</c:v>
                </c:pt>
                <c:pt idx="305">
                  <c:v>1.5777900000000002</c:v>
                </c:pt>
                <c:pt idx="306">
                  <c:v>1.50414</c:v>
                </c:pt>
                <c:pt idx="307">
                  <c:v>1.1838949999999999</c:v>
                </c:pt>
                <c:pt idx="308">
                  <c:v>1.3363750000000003</c:v>
                </c:pt>
                <c:pt idx="309">
                  <c:v>0.9893249999999999</c:v>
                </c:pt>
                <c:pt idx="310">
                  <c:v>0.47134000000000004</c:v>
                </c:pt>
                <c:pt idx="311">
                  <c:v>0.31142999999999993</c:v>
                </c:pt>
                <c:pt idx="312">
                  <c:v>3.7949999999999928E-3</c:v>
                </c:pt>
                <c:pt idx="313">
                  <c:v>4.0040000000000006E-2</c:v>
                </c:pt>
                <c:pt idx="314">
                  <c:v>-7.1440000000000003E-2</c:v>
                </c:pt>
                <c:pt idx="315">
                  <c:v>0.165715</c:v>
                </c:pt>
                <c:pt idx="316">
                  <c:v>3.0600000000000002E-2</c:v>
                </c:pt>
                <c:pt idx="317">
                  <c:v>0.15627500000000003</c:v>
                </c:pt>
                <c:pt idx="318">
                  <c:v>3.3769999999999994E-2</c:v>
                </c:pt>
                <c:pt idx="319">
                  <c:v>-6.3515000000000002E-2</c:v>
                </c:pt>
                <c:pt idx="320">
                  <c:v>-5.0905000000000006E-2</c:v>
                </c:pt>
                <c:pt idx="321">
                  <c:v>0.17205500000000001</c:v>
                </c:pt>
                <c:pt idx="322">
                  <c:v>0.25831500000000007</c:v>
                </c:pt>
                <c:pt idx="323">
                  <c:v>0.35718499999999997</c:v>
                </c:pt>
                <c:pt idx="324">
                  <c:v>0.34615999999999997</c:v>
                </c:pt>
                <c:pt idx="325">
                  <c:v>0.57070500000000002</c:v>
                </c:pt>
                <c:pt idx="326">
                  <c:v>0.32252499999999995</c:v>
                </c:pt>
                <c:pt idx="327">
                  <c:v>0.34774499999999997</c:v>
                </c:pt>
                <c:pt idx="328">
                  <c:v>0.57070500000000002</c:v>
                </c:pt>
                <c:pt idx="329">
                  <c:v>0.65854999999999997</c:v>
                </c:pt>
                <c:pt idx="330">
                  <c:v>0.64593999999999996</c:v>
                </c:pt>
                <c:pt idx="331">
                  <c:v>1.0918600000000001</c:v>
                </c:pt>
                <c:pt idx="332">
                  <c:v>0.92993999999999988</c:v>
                </c:pt>
                <c:pt idx="333">
                  <c:v>1.2769900000000001</c:v>
                </c:pt>
                <c:pt idx="334">
                  <c:v>1.6882500000000003</c:v>
                </c:pt>
                <c:pt idx="335">
                  <c:v>1.7361911000000003</c:v>
                </c:pt>
                <c:pt idx="336">
                  <c:v>1.7785075132800003</c:v>
                </c:pt>
                <c:pt idx="337">
                  <c:v>1.8180514780945443</c:v>
                </c:pt>
                <c:pt idx="338">
                  <c:v>1.8552139903551899</c:v>
                </c:pt>
                <c:pt idx="339">
                  <c:v>1.8900712650602436</c:v>
                </c:pt>
                <c:pt idx="340">
                  <c:v>1.9242439621053702</c:v>
                </c:pt>
                <c:pt idx="341">
                  <c:v>1.9563591824309703</c:v>
                </c:pt>
                <c:pt idx="342">
                  <c:v>1.9878520529525585</c:v>
                </c:pt>
                <c:pt idx="343">
                  <c:v>2.018910575726967</c:v>
                </c:pt>
                <c:pt idx="344">
                  <c:v>2.0495633659431047</c:v>
                </c:pt>
                <c:pt idx="345">
                  <c:v>2.0798186167542023</c:v>
                </c:pt>
                <c:pt idx="346">
                  <c:v>2.1096818535121593</c:v>
                </c:pt>
                <c:pt idx="347">
                  <c:v>2.1391582027226503</c:v>
                </c:pt>
                <c:pt idx="348">
                  <c:v>2.168252682667327</c:v>
                </c:pt>
                <c:pt idx="349">
                  <c:v>2.1969702412742098</c:v>
                </c:pt>
                <c:pt idx="350">
                  <c:v>2.2253157616881394</c:v>
                </c:pt>
                <c:pt idx="351">
                  <c:v>2.2532940637052601</c:v>
                </c:pt>
                <c:pt idx="352">
                  <c:v>2.2809099046697496</c:v>
                </c:pt>
                <c:pt idx="353">
                  <c:v>2.3081679802926036</c:v>
                </c:pt>
                <c:pt idx="354">
                  <c:v>2.3350729254513389</c:v>
                </c:pt>
                <c:pt idx="355">
                  <c:v>2.3616293149782557</c:v>
                </c:pt>
                <c:pt idx="356">
                  <c:v>2.3878416644383456</c:v>
                </c:pt>
                <c:pt idx="357">
                  <c:v>2.4137144308971097</c:v>
                </c:pt>
                <c:pt idx="358">
                  <c:v>2.4392520136784226</c:v>
                </c:pt>
                <c:pt idx="359">
                  <c:v>2.4644587551125801</c:v>
                </c:pt>
                <c:pt idx="360">
                  <c:v>2.4893389412746556</c:v>
                </c:pt>
                <c:pt idx="361">
                  <c:v>2.51389680271329</c:v>
                </c:pt>
                <c:pt idx="362">
                  <c:v>2.5381365151700415</c:v>
                </c:pt>
                <c:pt idx="363">
                  <c:v>2.5620622002894162</c:v>
                </c:pt>
                <c:pt idx="364">
                  <c:v>2.5856779263196992</c:v>
                </c:pt>
                <c:pt idx="365">
                  <c:v>2.6089877088047055</c:v>
                </c:pt>
                <c:pt idx="366">
                  <c:v>2.6319955112665716</c:v>
                </c:pt>
                <c:pt idx="367">
                  <c:v>2.6547052458797009</c:v>
                </c:pt>
                <c:pt idx="368">
                  <c:v>2.6771207741359762</c:v>
                </c:pt>
                <c:pt idx="369">
                  <c:v>2.6992459075013557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'[1]Monthly Raw'!$A$4:$A$373</c15:sqref>
                        </c15:formulaRef>
                      </c:ext>
                    </c:extLst>
                    <c:numCache>
                      <c:formatCode>General</c:formatCode>
                      <c:ptCount val="37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D98-4DD1-8060-B8A245C3AA03}"/>
            </c:ext>
          </c:extLst>
        </c:ser>
        <c:ser>
          <c:idx val="1"/>
          <c:order val="1"/>
          <c:tx>
            <c:strRef>
              <c:f>'Monthly Raw'!$D$1:$D$3</c:f>
              <c:strCache>
                <c:ptCount val="3"/>
                <c:pt idx="0">
                  <c:v>Max 99%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6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'Monthly Raw'!$D$4:$D$373</c:f>
              <c:numCache>
                <c:formatCode>General</c:formatCode>
                <c:ptCount val="370"/>
                <c:pt idx="333" formatCode="0.00">
                  <c:v>1.2769900000000001</c:v>
                </c:pt>
                <c:pt idx="334">
                  <c:v>2.6244982557277505</c:v>
                </c:pt>
                <c:pt idx="335">
                  <c:v>2.6724393557277506</c:v>
                </c:pt>
                <c:pt idx="336">
                  <c:v>2.7147557690077506</c:v>
                </c:pt>
                <c:pt idx="337">
                  <c:v>2.7542997338222945</c:v>
                </c:pt>
                <c:pt idx="338">
                  <c:v>2.7914622460829399</c:v>
                </c:pt>
                <c:pt idx="339">
                  <c:v>2.8263195207879939</c:v>
                </c:pt>
                <c:pt idx="340">
                  <c:v>2.8604922178331202</c:v>
                </c:pt>
                <c:pt idx="341">
                  <c:v>2.8926074381587203</c:v>
                </c:pt>
                <c:pt idx="342">
                  <c:v>2.9241003086803086</c:v>
                </c:pt>
                <c:pt idx="343">
                  <c:v>2.955158831454717</c:v>
                </c:pt>
                <c:pt idx="344">
                  <c:v>2.9858116216708548</c:v>
                </c:pt>
                <c:pt idx="345">
                  <c:v>3.0160668724819524</c:v>
                </c:pt>
                <c:pt idx="346">
                  <c:v>3.0459301092399094</c:v>
                </c:pt>
                <c:pt idx="347">
                  <c:v>3.0754064584504004</c:v>
                </c:pt>
                <c:pt idx="348">
                  <c:v>3.104500938395077</c:v>
                </c:pt>
                <c:pt idx="349">
                  <c:v>3.1332184970019599</c:v>
                </c:pt>
                <c:pt idx="350">
                  <c:v>3.1615640174158894</c:v>
                </c:pt>
                <c:pt idx="351">
                  <c:v>3.1895423194330101</c:v>
                </c:pt>
                <c:pt idx="352">
                  <c:v>3.2171581603974997</c:v>
                </c:pt>
                <c:pt idx="353">
                  <c:v>3.2444162360203537</c:v>
                </c:pt>
                <c:pt idx="354">
                  <c:v>3.271321181179089</c:v>
                </c:pt>
                <c:pt idx="355">
                  <c:v>3.2978775707060057</c:v>
                </c:pt>
                <c:pt idx="356">
                  <c:v>3.3240899201660956</c:v>
                </c:pt>
                <c:pt idx="357">
                  <c:v>3.3499626866248597</c:v>
                </c:pt>
                <c:pt idx="358">
                  <c:v>3.3755002694061726</c:v>
                </c:pt>
                <c:pt idx="359">
                  <c:v>3.4007070108403301</c:v>
                </c:pt>
                <c:pt idx="360">
                  <c:v>3.4255871970024057</c:v>
                </c:pt>
                <c:pt idx="361">
                  <c:v>3.45014505844104</c:v>
                </c:pt>
                <c:pt idx="362">
                  <c:v>3.4743847708977915</c:v>
                </c:pt>
                <c:pt idx="363">
                  <c:v>3.4983104560171663</c:v>
                </c:pt>
                <c:pt idx="364">
                  <c:v>3.5219261820474492</c:v>
                </c:pt>
                <c:pt idx="365">
                  <c:v>3.5452359645324556</c:v>
                </c:pt>
                <c:pt idx="366">
                  <c:v>3.5682437669943217</c:v>
                </c:pt>
                <c:pt idx="367">
                  <c:v>3.590953501607451</c:v>
                </c:pt>
                <c:pt idx="368">
                  <c:v>3.6133690298637262</c:v>
                </c:pt>
                <c:pt idx="369">
                  <c:v>3.6354941632291058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'[1]Monthly Raw'!$A$4:$A$373</c15:sqref>
                        </c15:formulaRef>
                      </c:ext>
                    </c:extLst>
                    <c:numCache>
                      <c:formatCode>General</c:formatCode>
                      <c:ptCount val="37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5D98-4DD1-8060-B8A245C3AA03}"/>
            </c:ext>
          </c:extLst>
        </c:ser>
        <c:ser>
          <c:idx val="2"/>
          <c:order val="2"/>
          <c:tx>
            <c:strRef>
              <c:f>'Monthly Raw'!$E$1:$E$3</c:f>
              <c:strCache>
                <c:ptCount val="3"/>
                <c:pt idx="0">
                  <c:v>Min 99%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82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'Monthly Raw'!$E$4:$E$373</c:f>
              <c:numCache>
                <c:formatCode>General</c:formatCode>
                <c:ptCount val="370"/>
                <c:pt idx="333" formatCode="0.00">
                  <c:v>1.2769900000000001</c:v>
                </c:pt>
                <c:pt idx="334">
                  <c:v>0.75200174427225008</c:v>
                </c:pt>
                <c:pt idx="335">
                  <c:v>0.79994284427225015</c:v>
                </c:pt>
                <c:pt idx="336">
                  <c:v>0.84225925755225017</c:v>
                </c:pt>
                <c:pt idx="337">
                  <c:v>0.88180322236679409</c:v>
                </c:pt>
                <c:pt idx="338">
                  <c:v>0.91896573462743969</c:v>
                </c:pt>
                <c:pt idx="339">
                  <c:v>0.95382300933249342</c:v>
                </c:pt>
                <c:pt idx="340">
                  <c:v>0.98799570637762002</c:v>
                </c:pt>
                <c:pt idx="341">
                  <c:v>1.0201109267032202</c:v>
                </c:pt>
                <c:pt idx="342">
                  <c:v>1.0516037972248085</c:v>
                </c:pt>
                <c:pt idx="343">
                  <c:v>1.0826623199992169</c:v>
                </c:pt>
                <c:pt idx="344">
                  <c:v>1.1133151102153547</c:v>
                </c:pt>
                <c:pt idx="345">
                  <c:v>1.1435703610264523</c:v>
                </c:pt>
                <c:pt idx="346">
                  <c:v>1.1734335977844093</c:v>
                </c:pt>
                <c:pt idx="347">
                  <c:v>1.2029099469949003</c:v>
                </c:pt>
                <c:pt idx="348">
                  <c:v>1.2320044269395769</c:v>
                </c:pt>
                <c:pt idx="349">
                  <c:v>1.2607219855464598</c:v>
                </c:pt>
                <c:pt idx="350">
                  <c:v>1.2890675059603893</c:v>
                </c:pt>
                <c:pt idx="351">
                  <c:v>1.31704580797751</c:v>
                </c:pt>
                <c:pt idx="352">
                  <c:v>1.3446616489419996</c:v>
                </c:pt>
                <c:pt idx="353">
                  <c:v>1.3719197245648536</c:v>
                </c:pt>
                <c:pt idx="354">
                  <c:v>1.3988246697235889</c:v>
                </c:pt>
                <c:pt idx="355">
                  <c:v>1.4253810592505056</c:v>
                </c:pt>
                <c:pt idx="356">
                  <c:v>1.4515934087105955</c:v>
                </c:pt>
                <c:pt idx="357">
                  <c:v>1.4774661751693596</c:v>
                </c:pt>
                <c:pt idx="358">
                  <c:v>1.5030037579506725</c:v>
                </c:pt>
                <c:pt idx="359">
                  <c:v>1.52821049938483</c:v>
                </c:pt>
                <c:pt idx="360">
                  <c:v>1.5530906855469055</c:v>
                </c:pt>
                <c:pt idx="361">
                  <c:v>1.5776485469855399</c:v>
                </c:pt>
                <c:pt idx="362">
                  <c:v>1.6018882594422914</c:v>
                </c:pt>
                <c:pt idx="363">
                  <c:v>1.6258139445616662</c:v>
                </c:pt>
                <c:pt idx="364">
                  <c:v>1.6494296705919491</c:v>
                </c:pt>
                <c:pt idx="365">
                  <c:v>1.6727394530769555</c:v>
                </c:pt>
                <c:pt idx="366">
                  <c:v>1.6957472555388216</c:v>
                </c:pt>
                <c:pt idx="367">
                  <c:v>1.7184569901519509</c:v>
                </c:pt>
                <c:pt idx="368">
                  <c:v>1.7408725184082261</c:v>
                </c:pt>
                <c:pt idx="369">
                  <c:v>1.7629976517736057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'[1]Monthly Raw'!$A$4:$A$373</c15:sqref>
                        </c15:formulaRef>
                      </c:ext>
                    </c:extLst>
                    <c:numCache>
                      <c:formatCode>General</c:formatCode>
                      <c:ptCount val="37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5D98-4DD1-8060-B8A245C3AA03}"/>
            </c:ext>
          </c:extLst>
        </c:ser>
        <c:ser>
          <c:idx val="3"/>
          <c:order val="3"/>
          <c:tx>
            <c:strRef>
              <c:f>'Monthly Raw'!$F$1:$F$3</c:f>
              <c:strCache>
                <c:ptCount val="3"/>
                <c:pt idx="0">
                  <c:v>Max 95%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'Monthly Raw'!$F$4:$F$373</c:f>
              <c:numCache>
                <c:formatCode>General</c:formatCode>
                <c:ptCount val="370"/>
                <c:pt idx="333" formatCode="0.00">
                  <c:v>1.2769900000000001</c:v>
                </c:pt>
                <c:pt idx="334">
                  <c:v>2.3124155038185004</c:v>
                </c:pt>
                <c:pt idx="335">
                  <c:v>2.3603566038185004</c:v>
                </c:pt>
                <c:pt idx="336">
                  <c:v>2.4026730170985005</c:v>
                </c:pt>
                <c:pt idx="337">
                  <c:v>2.4422169819130444</c:v>
                </c:pt>
                <c:pt idx="338">
                  <c:v>2.4793794941736902</c:v>
                </c:pt>
                <c:pt idx="339">
                  <c:v>2.5142367688787437</c:v>
                </c:pt>
                <c:pt idx="340">
                  <c:v>2.5484094659238705</c:v>
                </c:pt>
                <c:pt idx="341">
                  <c:v>2.5805246862494702</c:v>
                </c:pt>
                <c:pt idx="342">
                  <c:v>2.6120175567710584</c:v>
                </c:pt>
                <c:pt idx="343">
                  <c:v>2.6430760795454669</c:v>
                </c:pt>
                <c:pt idx="344">
                  <c:v>2.6737288697616046</c:v>
                </c:pt>
                <c:pt idx="345">
                  <c:v>2.7039841205727022</c:v>
                </c:pt>
                <c:pt idx="346">
                  <c:v>2.7338473573306592</c:v>
                </c:pt>
                <c:pt idx="347">
                  <c:v>2.7633237065411507</c:v>
                </c:pt>
                <c:pt idx="348">
                  <c:v>2.7924181864858273</c:v>
                </c:pt>
                <c:pt idx="349">
                  <c:v>2.8211357450927101</c:v>
                </c:pt>
                <c:pt idx="350">
                  <c:v>2.8494812655066397</c:v>
                </c:pt>
                <c:pt idx="351">
                  <c:v>2.8774595675237604</c:v>
                </c:pt>
                <c:pt idx="352">
                  <c:v>2.9050754084882495</c:v>
                </c:pt>
                <c:pt idx="353">
                  <c:v>2.9323334841111039</c:v>
                </c:pt>
                <c:pt idx="354">
                  <c:v>2.9592384292698393</c:v>
                </c:pt>
                <c:pt idx="355">
                  <c:v>2.985794818796756</c:v>
                </c:pt>
                <c:pt idx="356">
                  <c:v>3.0120071682568454</c:v>
                </c:pt>
                <c:pt idx="357">
                  <c:v>3.03787993471561</c:v>
                </c:pt>
                <c:pt idx="358">
                  <c:v>3.0634175174969229</c:v>
                </c:pt>
                <c:pt idx="359">
                  <c:v>3.0886242589310804</c:v>
                </c:pt>
                <c:pt idx="360">
                  <c:v>3.1135044450931559</c:v>
                </c:pt>
                <c:pt idx="361">
                  <c:v>3.1380623065317899</c:v>
                </c:pt>
                <c:pt idx="362">
                  <c:v>3.1623020189885418</c:v>
                </c:pt>
                <c:pt idx="363">
                  <c:v>3.1862277041079166</c:v>
                </c:pt>
                <c:pt idx="364">
                  <c:v>3.2098434301381991</c:v>
                </c:pt>
                <c:pt idx="365">
                  <c:v>3.2331532126232059</c:v>
                </c:pt>
                <c:pt idx="366">
                  <c:v>3.2561610150850715</c:v>
                </c:pt>
                <c:pt idx="367">
                  <c:v>3.2788707496982008</c:v>
                </c:pt>
                <c:pt idx="368">
                  <c:v>3.3012862779544765</c:v>
                </c:pt>
                <c:pt idx="369">
                  <c:v>3.3234114113198556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'[1]Monthly Raw'!$A$4:$A$373</c15:sqref>
                        </c15:formulaRef>
                      </c:ext>
                    </c:extLst>
                    <c:numCache>
                      <c:formatCode>General</c:formatCode>
                      <c:ptCount val="37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5D98-4DD1-8060-B8A245C3AA03}"/>
            </c:ext>
          </c:extLst>
        </c:ser>
        <c:ser>
          <c:idx val="4"/>
          <c:order val="4"/>
          <c:tx>
            <c:strRef>
              <c:f>'Monthly Raw'!$G$1:$G$3</c:f>
              <c:strCache>
                <c:ptCount val="3"/>
                <c:pt idx="0">
                  <c:v>Min 95%</c:v>
                </c:pt>
              </c:strCache>
            </c:strRef>
          </c:tx>
          <c:spPr>
            <a:ln w="28575" cap="rnd" cmpd="sng" algn="ctr">
              <a:solidFill>
                <a:schemeClr val="accent1">
                  <a:tint val="83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'Monthly Raw'!$G$4:$G$373</c:f>
              <c:numCache>
                <c:formatCode>General</c:formatCode>
                <c:ptCount val="370"/>
                <c:pt idx="333" formatCode="0.00">
                  <c:v>1.2769900000000001</c:v>
                </c:pt>
                <c:pt idx="334">
                  <c:v>1.0640844961815001</c:v>
                </c:pt>
                <c:pt idx="335">
                  <c:v>1.1120255961815002</c:v>
                </c:pt>
                <c:pt idx="336">
                  <c:v>1.1543420094615002</c:v>
                </c:pt>
                <c:pt idx="337">
                  <c:v>1.1938859742760441</c:v>
                </c:pt>
                <c:pt idx="338">
                  <c:v>1.2310484865366897</c:v>
                </c:pt>
                <c:pt idx="339">
                  <c:v>1.2659057612417435</c:v>
                </c:pt>
                <c:pt idx="340">
                  <c:v>1.3000784582868701</c:v>
                </c:pt>
                <c:pt idx="341">
                  <c:v>1.3321936786124702</c:v>
                </c:pt>
                <c:pt idx="342">
                  <c:v>1.3636865491340584</c:v>
                </c:pt>
                <c:pt idx="343">
                  <c:v>1.3947450719084669</c:v>
                </c:pt>
                <c:pt idx="344">
                  <c:v>1.4253978621246046</c:v>
                </c:pt>
                <c:pt idx="345">
                  <c:v>1.4556531129357022</c:v>
                </c:pt>
                <c:pt idx="346">
                  <c:v>1.4855163496936592</c:v>
                </c:pt>
                <c:pt idx="347">
                  <c:v>1.5149926989041502</c:v>
                </c:pt>
                <c:pt idx="348">
                  <c:v>1.5440871788488268</c:v>
                </c:pt>
                <c:pt idx="349">
                  <c:v>1.5728047374557097</c:v>
                </c:pt>
                <c:pt idx="350">
                  <c:v>1.6011502578696393</c:v>
                </c:pt>
                <c:pt idx="351">
                  <c:v>1.62912855988676</c:v>
                </c:pt>
                <c:pt idx="352">
                  <c:v>1.6567444008512495</c:v>
                </c:pt>
                <c:pt idx="353">
                  <c:v>1.6840024764741035</c:v>
                </c:pt>
                <c:pt idx="354">
                  <c:v>1.7109074216328388</c:v>
                </c:pt>
                <c:pt idx="355">
                  <c:v>1.7374638111597556</c:v>
                </c:pt>
                <c:pt idx="356">
                  <c:v>1.7636761606198454</c:v>
                </c:pt>
                <c:pt idx="357">
                  <c:v>1.7895489270786096</c:v>
                </c:pt>
                <c:pt idx="358">
                  <c:v>1.8150865098599225</c:v>
                </c:pt>
                <c:pt idx="359">
                  <c:v>1.8402932512940799</c:v>
                </c:pt>
                <c:pt idx="360">
                  <c:v>1.8651734374561555</c:v>
                </c:pt>
                <c:pt idx="361">
                  <c:v>1.8897312988947899</c:v>
                </c:pt>
                <c:pt idx="362">
                  <c:v>1.9139710113515414</c:v>
                </c:pt>
                <c:pt idx="363">
                  <c:v>1.9378966964709161</c:v>
                </c:pt>
                <c:pt idx="364">
                  <c:v>1.9615124225011991</c:v>
                </c:pt>
                <c:pt idx="365">
                  <c:v>1.9848222049862054</c:v>
                </c:pt>
                <c:pt idx="366">
                  <c:v>2.0078300074480717</c:v>
                </c:pt>
                <c:pt idx="367">
                  <c:v>2.030539742061201</c:v>
                </c:pt>
                <c:pt idx="368">
                  <c:v>2.0529552703174758</c:v>
                </c:pt>
                <c:pt idx="369">
                  <c:v>2.0750804036828558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'[1]Monthly Raw'!$A$4:$A$373</c15:sqref>
                        </c15:formulaRef>
                      </c:ext>
                    </c:extLst>
                    <c:numCache>
                      <c:formatCode>General</c:formatCode>
                      <c:ptCount val="37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5D98-4DD1-8060-B8A245C3AA03}"/>
            </c:ext>
          </c:extLst>
        </c:ser>
        <c:ser>
          <c:idx val="5"/>
          <c:order val="5"/>
          <c:tx>
            <c:strRef>
              <c:f>'Monthly Raw'!$H$1:$H$3</c:f>
              <c:strCache>
                <c:ptCount val="3"/>
                <c:pt idx="0">
                  <c:v>Max 68%</c:v>
                </c:pt>
              </c:strCache>
            </c:strRef>
          </c:tx>
          <c:spPr>
            <a:ln w="28575" cap="rnd" cmpd="sng" algn="ctr">
              <a:solidFill>
                <a:schemeClr val="accent1">
                  <a:tint val="6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'Monthly Raw'!$H$4:$H$373</c:f>
              <c:numCache>
                <c:formatCode>General</c:formatCode>
                <c:ptCount val="370"/>
                <c:pt idx="333" formatCode="0.00">
                  <c:v>1.2769900000000001</c:v>
                </c:pt>
                <c:pt idx="334">
                  <c:v>2.0003327519092502</c:v>
                </c:pt>
                <c:pt idx="335">
                  <c:v>2.0482738519092503</c:v>
                </c:pt>
                <c:pt idx="336">
                  <c:v>2.0905902651892503</c:v>
                </c:pt>
                <c:pt idx="337">
                  <c:v>2.1301342300037942</c:v>
                </c:pt>
                <c:pt idx="338">
                  <c:v>2.16729674226444</c:v>
                </c:pt>
                <c:pt idx="339">
                  <c:v>2.2021540169694935</c:v>
                </c:pt>
                <c:pt idx="340">
                  <c:v>2.2363267140146204</c:v>
                </c:pt>
                <c:pt idx="341">
                  <c:v>2.2684419343402205</c:v>
                </c:pt>
                <c:pt idx="342">
                  <c:v>2.2999348048618087</c:v>
                </c:pt>
                <c:pt idx="343">
                  <c:v>2.3309933276362171</c:v>
                </c:pt>
                <c:pt idx="344">
                  <c:v>2.3616461178523549</c:v>
                </c:pt>
                <c:pt idx="345">
                  <c:v>2.3919013686634525</c:v>
                </c:pt>
                <c:pt idx="346">
                  <c:v>2.4217646054214095</c:v>
                </c:pt>
                <c:pt idx="347">
                  <c:v>2.4512409546319005</c:v>
                </c:pt>
                <c:pt idx="348">
                  <c:v>2.4803354345765771</c:v>
                </c:pt>
                <c:pt idx="349">
                  <c:v>2.50905299318346</c:v>
                </c:pt>
                <c:pt idx="350">
                  <c:v>2.5373985135973895</c:v>
                </c:pt>
                <c:pt idx="351">
                  <c:v>2.5653768156145103</c:v>
                </c:pt>
                <c:pt idx="352">
                  <c:v>2.5929926565789998</c:v>
                </c:pt>
                <c:pt idx="353">
                  <c:v>2.6202507322018538</c:v>
                </c:pt>
                <c:pt idx="354">
                  <c:v>2.6471556773605891</c:v>
                </c:pt>
                <c:pt idx="355">
                  <c:v>2.6737120668875058</c:v>
                </c:pt>
                <c:pt idx="356">
                  <c:v>2.6999244163475957</c:v>
                </c:pt>
                <c:pt idx="357">
                  <c:v>2.7257971828063599</c:v>
                </c:pt>
                <c:pt idx="358">
                  <c:v>2.7513347655876728</c:v>
                </c:pt>
                <c:pt idx="359">
                  <c:v>2.7765415070218302</c:v>
                </c:pt>
                <c:pt idx="360">
                  <c:v>2.8014216931839058</c:v>
                </c:pt>
                <c:pt idx="361">
                  <c:v>2.8259795546225401</c:v>
                </c:pt>
                <c:pt idx="362">
                  <c:v>2.8502192670792916</c:v>
                </c:pt>
                <c:pt idx="363">
                  <c:v>2.8741449521986664</c:v>
                </c:pt>
                <c:pt idx="364">
                  <c:v>2.8977606782289493</c:v>
                </c:pt>
                <c:pt idx="365">
                  <c:v>2.9210704607139557</c:v>
                </c:pt>
                <c:pt idx="366">
                  <c:v>2.9440782631758218</c:v>
                </c:pt>
                <c:pt idx="367">
                  <c:v>2.9667879977889511</c:v>
                </c:pt>
                <c:pt idx="368">
                  <c:v>2.9892035260452263</c:v>
                </c:pt>
                <c:pt idx="369">
                  <c:v>3.0113286594106059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'[1]Monthly Raw'!$A$4:$A$373</c15:sqref>
                        </c15:formulaRef>
                      </c:ext>
                    </c:extLst>
                    <c:numCache>
                      <c:formatCode>General</c:formatCode>
                      <c:ptCount val="37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5-5D98-4DD1-8060-B8A245C3AA03}"/>
            </c:ext>
          </c:extLst>
        </c:ser>
        <c:ser>
          <c:idx val="6"/>
          <c:order val="6"/>
          <c:tx>
            <c:strRef>
              <c:f>'Monthly Raw'!$I$1:$I$3</c:f>
              <c:strCache>
                <c:ptCount val="3"/>
                <c:pt idx="0">
                  <c:v>Min 68%</c:v>
                </c:pt>
              </c:strCache>
            </c:strRef>
          </c:tx>
          <c:spPr>
            <a:ln w="28575" cap="rnd" cmpd="sng" algn="ctr">
              <a:solidFill>
                <a:schemeClr val="accent1">
                  <a:tint val="48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'Monthly Raw'!$I$4:$I$373</c:f>
              <c:numCache>
                <c:formatCode>General</c:formatCode>
                <c:ptCount val="370"/>
                <c:pt idx="333" formatCode="0.00">
                  <c:v>1.2769900000000001</c:v>
                </c:pt>
                <c:pt idx="334">
                  <c:v>1.3761672480907503</c:v>
                </c:pt>
                <c:pt idx="335">
                  <c:v>1.4241083480907504</c:v>
                </c:pt>
                <c:pt idx="336">
                  <c:v>1.4664247613707504</c:v>
                </c:pt>
                <c:pt idx="337">
                  <c:v>1.5059687261852943</c:v>
                </c:pt>
                <c:pt idx="338">
                  <c:v>1.5431312384459397</c:v>
                </c:pt>
                <c:pt idx="339">
                  <c:v>1.5779885131509936</c:v>
                </c:pt>
                <c:pt idx="340">
                  <c:v>1.61216121019612</c:v>
                </c:pt>
                <c:pt idx="341">
                  <c:v>1.6442764305217201</c:v>
                </c:pt>
                <c:pt idx="342">
                  <c:v>1.6757693010433083</c:v>
                </c:pt>
                <c:pt idx="343">
                  <c:v>1.7068278238177168</c:v>
                </c:pt>
                <c:pt idx="344">
                  <c:v>1.7374806140338546</c:v>
                </c:pt>
                <c:pt idx="345">
                  <c:v>1.7677358648449522</c:v>
                </c:pt>
                <c:pt idx="346">
                  <c:v>1.7975991016029091</c:v>
                </c:pt>
                <c:pt idx="347">
                  <c:v>1.8270754508134002</c:v>
                </c:pt>
                <c:pt idx="348">
                  <c:v>1.8561699307580768</c:v>
                </c:pt>
                <c:pt idx="349">
                  <c:v>1.8848874893649596</c:v>
                </c:pt>
                <c:pt idx="350">
                  <c:v>1.9132330097788892</c:v>
                </c:pt>
                <c:pt idx="351">
                  <c:v>1.9412113117960099</c:v>
                </c:pt>
                <c:pt idx="352">
                  <c:v>1.9688271527604995</c:v>
                </c:pt>
                <c:pt idx="353">
                  <c:v>1.9960852283833534</c:v>
                </c:pt>
                <c:pt idx="354">
                  <c:v>2.0229901735420888</c:v>
                </c:pt>
                <c:pt idx="355">
                  <c:v>2.0495465630690055</c:v>
                </c:pt>
                <c:pt idx="356">
                  <c:v>2.0757589125290954</c:v>
                </c:pt>
                <c:pt idx="357">
                  <c:v>2.1016316789878595</c:v>
                </c:pt>
                <c:pt idx="358">
                  <c:v>2.1271692617691724</c:v>
                </c:pt>
                <c:pt idx="359">
                  <c:v>2.1523760032033299</c:v>
                </c:pt>
                <c:pt idx="360">
                  <c:v>2.1772561893654054</c:v>
                </c:pt>
                <c:pt idx="361">
                  <c:v>2.2018140508040398</c:v>
                </c:pt>
                <c:pt idx="362">
                  <c:v>2.2260537632607913</c:v>
                </c:pt>
                <c:pt idx="363">
                  <c:v>2.2499794483801661</c:v>
                </c:pt>
                <c:pt idx="364">
                  <c:v>2.273595174410449</c:v>
                </c:pt>
                <c:pt idx="365">
                  <c:v>2.2969049568954554</c:v>
                </c:pt>
                <c:pt idx="366">
                  <c:v>2.3199127593573214</c:v>
                </c:pt>
                <c:pt idx="367">
                  <c:v>2.3426224939704507</c:v>
                </c:pt>
                <c:pt idx="368">
                  <c:v>2.365038022226726</c:v>
                </c:pt>
                <c:pt idx="369">
                  <c:v>2.3871631555921056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'[1]Monthly Raw'!$A$4:$A$373</c15:sqref>
                        </c15:formulaRef>
                      </c:ext>
                    </c:extLst>
                    <c:numCache>
                      <c:formatCode>General</c:formatCode>
                      <c:ptCount val="37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6-5D98-4DD1-8060-B8A245C3A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702304"/>
        <c:axId val="1360705024"/>
      </c:lineChart>
      <c:catAx>
        <c:axId val="136070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705024"/>
        <c:crosses val="autoZero"/>
        <c:auto val="1"/>
        <c:lblAlgn val="ctr"/>
        <c:lblOffset val="100"/>
        <c:noMultiLvlLbl val="0"/>
      </c:catAx>
      <c:valAx>
        <c:axId val="13607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70230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Sheet1!$B$2:$B$125</c:f>
              <c:numCache>
                <c:formatCode>0.00</c:formatCode>
                <c:ptCount val="124"/>
                <c:pt idx="0">
                  <c:v>5</c:v>
                </c:pt>
                <c:pt idx="1">
                  <c:v>5.3</c:v>
                </c:pt>
                <c:pt idx="2">
                  <c:v>5.0999999999999996</c:v>
                </c:pt>
                <c:pt idx="3">
                  <c:v>5.5</c:v>
                </c:pt>
                <c:pt idx="4">
                  <c:v>5.9</c:v>
                </c:pt>
                <c:pt idx="5">
                  <c:v>6.7</c:v>
                </c:pt>
                <c:pt idx="6">
                  <c:v>7.6</c:v>
                </c:pt>
                <c:pt idx="7">
                  <c:v>7.9</c:v>
                </c:pt>
                <c:pt idx="8">
                  <c:v>7</c:v>
                </c:pt>
                <c:pt idx="9">
                  <c:v>8.4</c:v>
                </c:pt>
                <c:pt idx="10">
                  <c:v>7.7</c:v>
                </c:pt>
                <c:pt idx="11">
                  <c:v>7</c:v>
                </c:pt>
                <c:pt idx="12">
                  <c:v>7</c:v>
                </c:pt>
                <c:pt idx="13">
                  <c:v>4.3</c:v>
                </c:pt>
                <c:pt idx="14">
                  <c:v>3.3</c:v>
                </c:pt>
                <c:pt idx="15">
                  <c:v>2.7</c:v>
                </c:pt>
                <c:pt idx="16">
                  <c:v>2.4</c:v>
                </c:pt>
                <c:pt idx="17">
                  <c:v>2.4</c:v>
                </c:pt>
                <c:pt idx="18">
                  <c:v>2.8</c:v>
                </c:pt>
                <c:pt idx="19">
                  <c:v>2.4</c:v>
                </c:pt>
                <c:pt idx="20">
                  <c:v>2.5</c:v>
                </c:pt>
                <c:pt idx="21">
                  <c:v>2</c:v>
                </c:pt>
                <c:pt idx="22">
                  <c:v>1.7</c:v>
                </c:pt>
                <c:pt idx="23">
                  <c:v>1.8</c:v>
                </c:pt>
                <c:pt idx="24">
                  <c:v>2.5</c:v>
                </c:pt>
                <c:pt idx="25">
                  <c:v>2.4</c:v>
                </c:pt>
                <c:pt idx="26">
                  <c:v>2.8</c:v>
                </c:pt>
                <c:pt idx="27">
                  <c:v>2.9</c:v>
                </c:pt>
                <c:pt idx="28">
                  <c:v>2.7</c:v>
                </c:pt>
                <c:pt idx="29">
                  <c:v>2.4</c:v>
                </c:pt>
                <c:pt idx="30">
                  <c:v>2.2999999999999998</c:v>
                </c:pt>
                <c:pt idx="31">
                  <c:v>2.5</c:v>
                </c:pt>
                <c:pt idx="32">
                  <c:v>1.9</c:v>
                </c:pt>
                <c:pt idx="33">
                  <c:v>1.6</c:v>
                </c:pt>
                <c:pt idx="34">
                  <c:v>1.9</c:v>
                </c:pt>
                <c:pt idx="35">
                  <c:v>1.8</c:v>
                </c:pt>
                <c:pt idx="36">
                  <c:v>1.6</c:v>
                </c:pt>
                <c:pt idx="37">
                  <c:v>1.8</c:v>
                </c:pt>
                <c:pt idx="38">
                  <c:v>1.4</c:v>
                </c:pt>
                <c:pt idx="39">
                  <c:v>1.4</c:v>
                </c:pt>
                <c:pt idx="40">
                  <c:v>1.6</c:v>
                </c:pt>
                <c:pt idx="41">
                  <c:v>1.4</c:v>
                </c:pt>
                <c:pt idx="42">
                  <c:v>1.2</c:v>
                </c:pt>
                <c:pt idx="43">
                  <c:v>1.1000000000000001</c:v>
                </c:pt>
                <c:pt idx="44">
                  <c:v>0.8</c:v>
                </c:pt>
                <c:pt idx="45">
                  <c:v>0.6</c:v>
                </c:pt>
                <c:pt idx="46">
                  <c:v>0.8</c:v>
                </c:pt>
                <c:pt idx="47">
                  <c:v>1</c:v>
                </c:pt>
                <c:pt idx="48">
                  <c:v>0.9</c:v>
                </c:pt>
                <c:pt idx="49">
                  <c:v>1.5</c:v>
                </c:pt>
                <c:pt idx="50">
                  <c:v>1.5</c:v>
                </c:pt>
                <c:pt idx="51">
                  <c:v>1</c:v>
                </c:pt>
                <c:pt idx="52">
                  <c:v>1.5</c:v>
                </c:pt>
                <c:pt idx="53">
                  <c:v>0.9</c:v>
                </c:pt>
                <c:pt idx="54">
                  <c:v>1</c:v>
                </c:pt>
                <c:pt idx="55">
                  <c:v>1.5</c:v>
                </c:pt>
                <c:pt idx="56">
                  <c:v>1.5</c:v>
                </c:pt>
                <c:pt idx="57">
                  <c:v>1.3</c:v>
                </c:pt>
                <c:pt idx="58">
                  <c:v>1.4</c:v>
                </c:pt>
                <c:pt idx="59">
                  <c:v>1.3</c:v>
                </c:pt>
                <c:pt idx="60">
                  <c:v>1.3</c:v>
                </c:pt>
                <c:pt idx="61">
                  <c:v>1.4</c:v>
                </c:pt>
                <c:pt idx="62">
                  <c:v>1.3</c:v>
                </c:pt>
                <c:pt idx="63">
                  <c:v>1.4</c:v>
                </c:pt>
                <c:pt idx="64">
                  <c:v>1.7</c:v>
                </c:pt>
                <c:pt idx="65">
                  <c:v>2</c:v>
                </c:pt>
                <c:pt idx="66">
                  <c:v>2.4</c:v>
                </c:pt>
                <c:pt idx="67">
                  <c:v>2.1</c:v>
                </c:pt>
                <c:pt idx="68">
                  <c:v>1.9</c:v>
                </c:pt>
                <c:pt idx="69">
                  <c:v>2.2999999999999998</c:v>
                </c:pt>
                <c:pt idx="70">
                  <c:v>2.4</c:v>
                </c:pt>
                <c:pt idx="71">
                  <c:v>2.7</c:v>
                </c:pt>
                <c:pt idx="72">
                  <c:v>2.9</c:v>
                </c:pt>
                <c:pt idx="73">
                  <c:v>2.6</c:v>
                </c:pt>
                <c:pt idx="74">
                  <c:v>1.8</c:v>
                </c:pt>
                <c:pt idx="75">
                  <c:v>2.1</c:v>
                </c:pt>
                <c:pt idx="76">
                  <c:v>2.4</c:v>
                </c:pt>
                <c:pt idx="77">
                  <c:v>3.4</c:v>
                </c:pt>
                <c:pt idx="78">
                  <c:v>4.8</c:v>
                </c:pt>
                <c:pt idx="79">
                  <c:v>3.9</c:v>
                </c:pt>
                <c:pt idx="80">
                  <c:v>3</c:v>
                </c:pt>
                <c:pt idx="81">
                  <c:v>2.1</c:v>
                </c:pt>
                <c:pt idx="82">
                  <c:v>1.5</c:v>
                </c:pt>
                <c:pt idx="83">
                  <c:v>2.1</c:v>
                </c:pt>
                <c:pt idx="84">
                  <c:v>3.3</c:v>
                </c:pt>
                <c:pt idx="85">
                  <c:v>3.5</c:v>
                </c:pt>
                <c:pt idx="86">
                  <c:v>3.1</c:v>
                </c:pt>
                <c:pt idx="87">
                  <c:v>3.4</c:v>
                </c:pt>
                <c:pt idx="88">
                  <c:v>4.0999999999999996</c:v>
                </c:pt>
                <c:pt idx="89">
                  <c:v>4.4000000000000004</c:v>
                </c:pt>
                <c:pt idx="90">
                  <c:v>4.7</c:v>
                </c:pt>
                <c:pt idx="91">
                  <c:v>4.5999999999999996</c:v>
                </c:pt>
                <c:pt idx="92">
                  <c:v>3.5</c:v>
                </c:pt>
                <c:pt idx="93">
                  <c:v>2.8</c:v>
                </c:pt>
                <c:pt idx="94">
                  <c:v>2.4</c:v>
                </c:pt>
                <c:pt idx="95">
                  <c:v>2.7</c:v>
                </c:pt>
                <c:pt idx="96">
                  <c:v>2.8</c:v>
                </c:pt>
                <c:pt idx="97">
                  <c:v>2.7</c:v>
                </c:pt>
                <c:pt idx="98">
                  <c:v>2.7</c:v>
                </c:pt>
                <c:pt idx="99">
                  <c:v>2.1</c:v>
                </c:pt>
                <c:pt idx="100">
                  <c:v>1.7</c:v>
                </c:pt>
                <c:pt idx="101">
                  <c:v>1.7</c:v>
                </c:pt>
                <c:pt idx="102">
                  <c:v>1.5</c:v>
                </c:pt>
                <c:pt idx="103">
                  <c:v>0.9</c:v>
                </c:pt>
                <c:pt idx="104">
                  <c:v>0.1</c:v>
                </c:pt>
                <c:pt idx="105">
                  <c:v>0</c:v>
                </c:pt>
                <c:pt idx="106">
                  <c:v>0</c:v>
                </c:pt>
                <c:pt idx="107">
                  <c:v>0.1</c:v>
                </c:pt>
                <c:pt idx="108">
                  <c:v>0.3</c:v>
                </c:pt>
                <c:pt idx="109">
                  <c:v>0.4</c:v>
                </c:pt>
                <c:pt idx="110">
                  <c:v>0.7</c:v>
                </c:pt>
                <c:pt idx="111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E-4D5E-BE01-AA836399B77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Sheet1!$C$2:$C$125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1.4448749999999999</c:v>
                </c:pt>
                <c:pt idx="113">
                  <c:v>1.6181851249999997</c:v>
                </c:pt>
                <c:pt idx="114">
                  <c:v>1.7649341848749991</c:v>
                </c:pt>
                <c:pt idx="115">
                  <c:v>1.8967148076451239</c:v>
                </c:pt>
                <c:pt idx="116">
                  <c:v>2.0170170072033238</c:v>
                </c:pt>
                <c:pt idx="117">
                  <c:v>2.1273237388590798</c:v>
                </c:pt>
                <c:pt idx="118">
                  <c:v>2.2285824547457387</c:v>
                </c:pt>
                <c:pt idx="119">
                  <c:v>2.3215635187624546</c:v>
                </c:pt>
                <c:pt idx="120">
                  <c:v>2.4069503957468759</c:v>
                </c:pt>
                <c:pt idx="121">
                  <c:v>2.4853649710241266</c:v>
                </c:pt>
                <c:pt idx="122">
                  <c:v>2.5573769639569028</c:v>
                </c:pt>
                <c:pt idx="123">
                  <c:v>2.6235092426297189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E-4D5E-BE01-AA836399B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696320"/>
        <c:axId val="1360702848"/>
      </c:lineChart>
      <c:dateAx>
        <c:axId val="1360696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702848"/>
        <c:crosses val="autoZero"/>
        <c:auto val="1"/>
        <c:lblOffset val="100"/>
        <c:baseTimeUnit val="days"/>
      </c:dateAx>
      <c:valAx>
        <c:axId val="13607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Sheet3!$H$2</c:f>
              <c:strCache>
                <c:ptCount val="1"/>
                <c:pt idx="0">
                  <c:v>Un + v/a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Sheet3!$B$3:$B$113</c:f>
              <c:numCache>
                <c:formatCode>m/d/yyyy</c:formatCode>
                <c:ptCount val="111"/>
                <c:pt idx="0">
                  <c:v>32599</c:v>
                </c:pt>
                <c:pt idx="1">
                  <c:v>32690</c:v>
                </c:pt>
                <c:pt idx="2">
                  <c:v>32782</c:v>
                </c:pt>
                <c:pt idx="3">
                  <c:v>32874</c:v>
                </c:pt>
                <c:pt idx="4">
                  <c:v>32964</c:v>
                </c:pt>
                <c:pt idx="5">
                  <c:v>33055</c:v>
                </c:pt>
                <c:pt idx="6">
                  <c:v>33147</c:v>
                </c:pt>
                <c:pt idx="7">
                  <c:v>33239</c:v>
                </c:pt>
                <c:pt idx="8">
                  <c:v>33329</c:v>
                </c:pt>
                <c:pt idx="9">
                  <c:v>33420</c:v>
                </c:pt>
                <c:pt idx="10">
                  <c:v>33512</c:v>
                </c:pt>
                <c:pt idx="11">
                  <c:v>33604</c:v>
                </c:pt>
                <c:pt idx="12">
                  <c:v>33695</c:v>
                </c:pt>
                <c:pt idx="13">
                  <c:v>33786</c:v>
                </c:pt>
                <c:pt idx="14">
                  <c:v>33878</c:v>
                </c:pt>
                <c:pt idx="15">
                  <c:v>33970</c:v>
                </c:pt>
                <c:pt idx="16">
                  <c:v>34060</c:v>
                </c:pt>
                <c:pt idx="17">
                  <c:v>34151</c:v>
                </c:pt>
                <c:pt idx="18">
                  <c:v>34243</c:v>
                </c:pt>
                <c:pt idx="19">
                  <c:v>34335</c:v>
                </c:pt>
                <c:pt idx="20">
                  <c:v>34425</c:v>
                </c:pt>
                <c:pt idx="21">
                  <c:v>34516</c:v>
                </c:pt>
                <c:pt idx="22">
                  <c:v>34608</c:v>
                </c:pt>
                <c:pt idx="23">
                  <c:v>34700</c:v>
                </c:pt>
                <c:pt idx="24">
                  <c:v>34790</c:v>
                </c:pt>
                <c:pt idx="25">
                  <c:v>34881</c:v>
                </c:pt>
                <c:pt idx="26">
                  <c:v>34973</c:v>
                </c:pt>
                <c:pt idx="27">
                  <c:v>35065</c:v>
                </c:pt>
                <c:pt idx="28">
                  <c:v>35156</c:v>
                </c:pt>
                <c:pt idx="29">
                  <c:v>35247</c:v>
                </c:pt>
                <c:pt idx="30">
                  <c:v>35339</c:v>
                </c:pt>
                <c:pt idx="31">
                  <c:v>35431</c:v>
                </c:pt>
                <c:pt idx="32">
                  <c:v>35521</c:v>
                </c:pt>
                <c:pt idx="33">
                  <c:v>35612</c:v>
                </c:pt>
                <c:pt idx="34">
                  <c:v>35704</c:v>
                </c:pt>
                <c:pt idx="35">
                  <c:v>35796</c:v>
                </c:pt>
                <c:pt idx="36">
                  <c:v>35886</c:v>
                </c:pt>
                <c:pt idx="37">
                  <c:v>35977</c:v>
                </c:pt>
                <c:pt idx="38">
                  <c:v>36069</c:v>
                </c:pt>
                <c:pt idx="39">
                  <c:v>36161</c:v>
                </c:pt>
                <c:pt idx="40">
                  <c:v>36251</c:v>
                </c:pt>
                <c:pt idx="41">
                  <c:v>36342</c:v>
                </c:pt>
                <c:pt idx="42">
                  <c:v>36434</c:v>
                </c:pt>
                <c:pt idx="43">
                  <c:v>36526</c:v>
                </c:pt>
                <c:pt idx="44">
                  <c:v>36617</c:v>
                </c:pt>
                <c:pt idx="45">
                  <c:v>36708</c:v>
                </c:pt>
                <c:pt idx="46">
                  <c:v>36800</c:v>
                </c:pt>
                <c:pt idx="47">
                  <c:v>36892</c:v>
                </c:pt>
                <c:pt idx="48">
                  <c:v>36982</c:v>
                </c:pt>
                <c:pt idx="49">
                  <c:v>37073</c:v>
                </c:pt>
                <c:pt idx="50">
                  <c:v>37165</c:v>
                </c:pt>
                <c:pt idx="51">
                  <c:v>37257</c:v>
                </c:pt>
                <c:pt idx="52">
                  <c:v>37347</c:v>
                </c:pt>
                <c:pt idx="53">
                  <c:v>37438</c:v>
                </c:pt>
                <c:pt idx="54">
                  <c:v>37530</c:v>
                </c:pt>
                <c:pt idx="55">
                  <c:v>37622</c:v>
                </c:pt>
                <c:pt idx="56">
                  <c:v>37712</c:v>
                </c:pt>
                <c:pt idx="57">
                  <c:v>37803</c:v>
                </c:pt>
                <c:pt idx="58">
                  <c:v>37895</c:v>
                </c:pt>
                <c:pt idx="59">
                  <c:v>37987</c:v>
                </c:pt>
                <c:pt idx="60">
                  <c:v>38078</c:v>
                </c:pt>
                <c:pt idx="61">
                  <c:v>38169</c:v>
                </c:pt>
                <c:pt idx="62">
                  <c:v>38261</c:v>
                </c:pt>
                <c:pt idx="63">
                  <c:v>38353</c:v>
                </c:pt>
                <c:pt idx="64">
                  <c:v>38443</c:v>
                </c:pt>
                <c:pt idx="65">
                  <c:v>38534</c:v>
                </c:pt>
                <c:pt idx="66">
                  <c:v>38626</c:v>
                </c:pt>
                <c:pt idx="67">
                  <c:v>38718</c:v>
                </c:pt>
                <c:pt idx="68">
                  <c:v>38808</c:v>
                </c:pt>
                <c:pt idx="69">
                  <c:v>38899</c:v>
                </c:pt>
                <c:pt idx="70">
                  <c:v>38991</c:v>
                </c:pt>
                <c:pt idx="71">
                  <c:v>39083</c:v>
                </c:pt>
                <c:pt idx="72">
                  <c:v>39173</c:v>
                </c:pt>
                <c:pt idx="73">
                  <c:v>39264</c:v>
                </c:pt>
                <c:pt idx="74">
                  <c:v>39356</c:v>
                </c:pt>
                <c:pt idx="75">
                  <c:v>39448</c:v>
                </c:pt>
                <c:pt idx="76">
                  <c:v>39539</c:v>
                </c:pt>
                <c:pt idx="77">
                  <c:v>39630</c:v>
                </c:pt>
                <c:pt idx="78">
                  <c:v>39722</c:v>
                </c:pt>
                <c:pt idx="79">
                  <c:v>39814</c:v>
                </c:pt>
                <c:pt idx="80">
                  <c:v>39904</c:v>
                </c:pt>
                <c:pt idx="81">
                  <c:v>39995</c:v>
                </c:pt>
                <c:pt idx="82">
                  <c:v>40087</c:v>
                </c:pt>
                <c:pt idx="83">
                  <c:v>40179</c:v>
                </c:pt>
                <c:pt idx="84">
                  <c:v>40269</c:v>
                </c:pt>
                <c:pt idx="85">
                  <c:v>40360</c:v>
                </c:pt>
                <c:pt idx="86">
                  <c:v>40452</c:v>
                </c:pt>
                <c:pt idx="87">
                  <c:v>40544</c:v>
                </c:pt>
                <c:pt idx="88">
                  <c:v>40634</c:v>
                </c:pt>
                <c:pt idx="89">
                  <c:v>40725</c:v>
                </c:pt>
                <c:pt idx="90">
                  <c:v>40817</c:v>
                </c:pt>
                <c:pt idx="91">
                  <c:v>40909</c:v>
                </c:pt>
                <c:pt idx="92">
                  <c:v>41000</c:v>
                </c:pt>
                <c:pt idx="93">
                  <c:v>41091</c:v>
                </c:pt>
                <c:pt idx="94">
                  <c:v>41183</c:v>
                </c:pt>
                <c:pt idx="95">
                  <c:v>41275</c:v>
                </c:pt>
                <c:pt idx="96">
                  <c:v>41365</c:v>
                </c:pt>
                <c:pt idx="97">
                  <c:v>41456</c:v>
                </c:pt>
                <c:pt idx="98">
                  <c:v>41548</c:v>
                </c:pt>
                <c:pt idx="99">
                  <c:v>41640</c:v>
                </c:pt>
                <c:pt idx="100">
                  <c:v>41730</c:v>
                </c:pt>
                <c:pt idx="101">
                  <c:v>41821</c:v>
                </c:pt>
                <c:pt idx="102">
                  <c:v>41913</c:v>
                </c:pt>
                <c:pt idx="103">
                  <c:v>42005</c:v>
                </c:pt>
                <c:pt idx="104">
                  <c:v>42095</c:v>
                </c:pt>
                <c:pt idx="105">
                  <c:v>42186</c:v>
                </c:pt>
                <c:pt idx="106">
                  <c:v>42278</c:v>
                </c:pt>
                <c:pt idx="107">
                  <c:v>42370</c:v>
                </c:pt>
                <c:pt idx="108">
                  <c:v>42461</c:v>
                </c:pt>
                <c:pt idx="109">
                  <c:v>42552</c:v>
                </c:pt>
                <c:pt idx="110">
                  <c:v>42552</c:v>
                </c:pt>
              </c:numCache>
            </c:numRef>
          </c:cat>
          <c:val>
            <c:numRef>
              <c:f>Sheet3!$H$3:$H$113</c:f>
              <c:numCache>
                <c:formatCode>General</c:formatCode>
                <c:ptCount val="111"/>
                <c:pt idx="0">
                  <c:v>7.6190529403547984</c:v>
                </c:pt>
                <c:pt idx="1">
                  <c:v>6.8206313730968002</c:v>
                </c:pt>
                <c:pt idx="2">
                  <c:v>7.5587372538063979</c:v>
                </c:pt>
                <c:pt idx="3">
                  <c:v>7.4587372538063983</c:v>
                </c:pt>
                <c:pt idx="4">
                  <c:v>8.0174745076127945</c:v>
                </c:pt>
                <c:pt idx="5">
                  <c:v>8.3571588210643935</c:v>
                </c:pt>
                <c:pt idx="6">
                  <c:v>7.9190529403547991</c:v>
                </c:pt>
                <c:pt idx="7">
                  <c:v>6.7428411789356053</c:v>
                </c:pt>
                <c:pt idx="8">
                  <c:v>10.655580388322392</c:v>
                </c:pt>
                <c:pt idx="9">
                  <c:v>8.2222098058388031</c:v>
                </c:pt>
                <c:pt idx="10">
                  <c:v>8.5222098058388038</c:v>
                </c:pt>
                <c:pt idx="11">
                  <c:v>9.6999999999999993</c:v>
                </c:pt>
                <c:pt idx="12">
                  <c:v>6.0285235368068175</c:v>
                </c:pt>
                <c:pt idx="13">
                  <c:v>8.5031568654840068</c:v>
                </c:pt>
                <c:pt idx="14">
                  <c:v>9.5618941192904039</c:v>
                </c:pt>
                <c:pt idx="15">
                  <c:v>10.180947059645201</c:v>
                </c:pt>
                <c:pt idx="16">
                  <c:v>10.4</c:v>
                </c:pt>
                <c:pt idx="17">
                  <c:v>10.758737253806396</c:v>
                </c:pt>
                <c:pt idx="18">
                  <c:v>9.7412627461936037</c:v>
                </c:pt>
                <c:pt idx="19">
                  <c:v>10.0396843134516</c:v>
                </c:pt>
                <c:pt idx="20">
                  <c:v>9.0015784327420025</c:v>
                </c:pt>
                <c:pt idx="21">
                  <c:v>8.980947059645203</c:v>
                </c:pt>
                <c:pt idx="22">
                  <c:v>9.1396843134515997</c:v>
                </c:pt>
                <c:pt idx="23">
                  <c:v>9.8777901941611965</c:v>
                </c:pt>
                <c:pt idx="24">
                  <c:v>8.5603156865483996</c:v>
                </c:pt>
                <c:pt idx="25">
                  <c:v>9.1587372538063967</c:v>
                </c:pt>
                <c:pt idx="26">
                  <c:v>8.4396843134516004</c:v>
                </c:pt>
                <c:pt idx="27">
                  <c:v>7.9206313730968008</c:v>
                </c:pt>
                <c:pt idx="28">
                  <c:v>7.8809470596452025</c:v>
                </c:pt>
                <c:pt idx="29">
                  <c:v>7.9603156865483999</c:v>
                </c:pt>
                <c:pt idx="30">
                  <c:v>8.0793686269031983</c:v>
                </c:pt>
                <c:pt idx="31">
                  <c:v>6.4618941192904034</c:v>
                </c:pt>
                <c:pt idx="32">
                  <c:v>6.7809470596452019</c:v>
                </c:pt>
                <c:pt idx="33">
                  <c:v>7.2190529403547981</c:v>
                </c:pt>
                <c:pt idx="34">
                  <c:v>6.3603156865484012</c:v>
                </c:pt>
                <c:pt idx="35">
                  <c:v>6.1206313730968018</c:v>
                </c:pt>
                <c:pt idx="36">
                  <c:v>6.5793686269031983</c:v>
                </c:pt>
                <c:pt idx="37">
                  <c:v>5.6412627461936022</c:v>
                </c:pt>
                <c:pt idx="38">
                  <c:v>6.1</c:v>
                </c:pt>
                <c:pt idx="39">
                  <c:v>6.4793686269031996</c:v>
                </c:pt>
                <c:pt idx="40">
                  <c:v>5.7206313730968006</c:v>
                </c:pt>
                <c:pt idx="41">
                  <c:v>5.6206313730968018</c:v>
                </c:pt>
                <c:pt idx="42">
                  <c:v>5.660315686548401</c:v>
                </c:pt>
                <c:pt idx="43">
                  <c:v>5.3809470596452016</c:v>
                </c:pt>
                <c:pt idx="44">
                  <c:v>5.2206313730968015</c:v>
                </c:pt>
                <c:pt idx="45">
                  <c:v>5.5793686269031983</c:v>
                </c:pt>
                <c:pt idx="46">
                  <c:v>5.4793686269031987</c:v>
                </c:pt>
                <c:pt idx="47">
                  <c:v>4.9603156865483999</c:v>
                </c:pt>
                <c:pt idx="48">
                  <c:v>5.8381058807095965</c:v>
                </c:pt>
                <c:pt idx="49">
                  <c:v>5.0999999999999996</c:v>
                </c:pt>
                <c:pt idx="50">
                  <c:v>4.5015784327420034</c:v>
                </c:pt>
                <c:pt idx="51">
                  <c:v>5.8984215672579969</c:v>
                </c:pt>
                <c:pt idx="52">
                  <c:v>4.3618941192904037</c:v>
                </c:pt>
                <c:pt idx="53">
                  <c:v>5.4396843134515995</c:v>
                </c:pt>
                <c:pt idx="54">
                  <c:v>5.7984215672579964</c:v>
                </c:pt>
                <c:pt idx="55">
                  <c:v>5.2</c:v>
                </c:pt>
                <c:pt idx="56">
                  <c:v>4.6206313730968018</c:v>
                </c:pt>
                <c:pt idx="57">
                  <c:v>5.1396843134515988</c:v>
                </c:pt>
                <c:pt idx="58">
                  <c:v>4.7603156865484015</c:v>
                </c:pt>
                <c:pt idx="59">
                  <c:v>4.8</c:v>
                </c:pt>
                <c:pt idx="60">
                  <c:v>4.9396843134515986</c:v>
                </c:pt>
                <c:pt idx="61">
                  <c:v>4.5603156865484014</c:v>
                </c:pt>
                <c:pt idx="62">
                  <c:v>4.839684313451599</c:v>
                </c:pt>
                <c:pt idx="63">
                  <c:v>5.1190529403547984</c:v>
                </c:pt>
                <c:pt idx="64">
                  <c:v>5.2190529403547981</c:v>
                </c:pt>
                <c:pt idx="65">
                  <c:v>5.2587372538063972</c:v>
                </c:pt>
                <c:pt idx="66">
                  <c:v>4.6809470596452014</c:v>
                </c:pt>
                <c:pt idx="67">
                  <c:v>4.9206313730968008</c:v>
                </c:pt>
                <c:pt idx="68">
                  <c:v>6.058737253806397</c:v>
                </c:pt>
                <c:pt idx="69">
                  <c:v>5.6396843134515997</c:v>
                </c:pt>
                <c:pt idx="70">
                  <c:v>5.9190529403547982</c:v>
                </c:pt>
                <c:pt idx="71">
                  <c:v>5.7793686269031985</c:v>
                </c:pt>
                <c:pt idx="72">
                  <c:v>4.9809470596452021</c:v>
                </c:pt>
                <c:pt idx="73">
                  <c:v>4.1825254923872048</c:v>
                </c:pt>
                <c:pt idx="74">
                  <c:v>5.6190529403547984</c:v>
                </c:pt>
                <c:pt idx="75">
                  <c:v>5.6190529403547984</c:v>
                </c:pt>
                <c:pt idx="76">
                  <c:v>6.7968431345159939</c:v>
                </c:pt>
                <c:pt idx="77">
                  <c:v>7.8555803883223918</c:v>
                </c:pt>
                <c:pt idx="78">
                  <c:v>5.1428411789356057</c:v>
                </c:pt>
                <c:pt idx="79">
                  <c:v>5.842841178935605</c:v>
                </c:pt>
                <c:pt idx="80">
                  <c:v>6.5428411789356051</c:v>
                </c:pt>
                <c:pt idx="81">
                  <c:v>6.9618941192904034</c:v>
                </c:pt>
                <c:pt idx="82">
                  <c:v>8.6381058807095954</c:v>
                </c:pt>
                <c:pt idx="83">
                  <c:v>9.6762117614191929</c:v>
                </c:pt>
                <c:pt idx="84">
                  <c:v>8.1793686269031998</c:v>
                </c:pt>
                <c:pt idx="85">
                  <c:v>7.2412627461936028</c:v>
                </c:pt>
                <c:pt idx="86">
                  <c:v>8.3190529403547977</c:v>
                </c:pt>
                <c:pt idx="87">
                  <c:v>8.7777901941611951</c:v>
                </c:pt>
                <c:pt idx="88">
                  <c:v>8.3190529403547995</c:v>
                </c:pt>
                <c:pt idx="89">
                  <c:v>8.7190529403547981</c:v>
                </c:pt>
                <c:pt idx="90">
                  <c:v>8.2603156865484006</c:v>
                </c:pt>
                <c:pt idx="91">
                  <c:v>6.6634725520324061</c:v>
                </c:pt>
                <c:pt idx="92">
                  <c:v>7.0222098058388038</c:v>
                </c:pt>
                <c:pt idx="93">
                  <c:v>7.3412627461936033</c:v>
                </c:pt>
                <c:pt idx="94">
                  <c:v>8.2190529403547981</c:v>
                </c:pt>
                <c:pt idx="95">
                  <c:v>7.9396843134515986</c:v>
                </c:pt>
                <c:pt idx="96">
                  <c:v>7.5603156865484014</c:v>
                </c:pt>
                <c:pt idx="97">
                  <c:v>7.6</c:v>
                </c:pt>
                <c:pt idx="98">
                  <c:v>6.3618941192904037</c:v>
                </c:pt>
                <c:pt idx="99">
                  <c:v>6.2412627461936019</c:v>
                </c:pt>
                <c:pt idx="100">
                  <c:v>6.3</c:v>
                </c:pt>
                <c:pt idx="101">
                  <c:v>5.7206313730968015</c:v>
                </c:pt>
                <c:pt idx="102">
                  <c:v>4.8618941192904037</c:v>
                </c:pt>
                <c:pt idx="103">
                  <c:v>4.4825254923872047</c:v>
                </c:pt>
                <c:pt idx="104">
                  <c:v>5.4603156865483999</c:v>
                </c:pt>
                <c:pt idx="105">
                  <c:v>5.3</c:v>
                </c:pt>
                <c:pt idx="106">
                  <c:v>5.2396843134515994</c:v>
                </c:pt>
                <c:pt idx="107">
                  <c:v>5.3793686269031982</c:v>
                </c:pt>
                <c:pt idx="108">
                  <c:v>5.0396843134516001</c:v>
                </c:pt>
                <c:pt idx="109">
                  <c:v>5.3190529403547986</c:v>
                </c:pt>
                <c:pt idx="110">
                  <c:v>5.5984215672579971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89-44A3-B67E-A31BE2DF6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390976"/>
        <c:axId val="1261689680"/>
      </c:lineChart>
      <c:dateAx>
        <c:axId val="12593909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89680"/>
        <c:crosses val="autoZero"/>
        <c:auto val="1"/>
        <c:lblOffset val="100"/>
        <c:baseTimeUnit val="days"/>
      </c:dateAx>
      <c:valAx>
        <c:axId val="126168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3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Sheet3!$H$2</c:f>
              <c:strCache>
                <c:ptCount val="1"/>
                <c:pt idx="0">
                  <c:v>Un + v/a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Sheet3!$B$3:$B$113</c:f>
              <c:numCache>
                <c:formatCode>m/d/yyyy</c:formatCode>
                <c:ptCount val="111"/>
                <c:pt idx="0">
                  <c:v>32599</c:v>
                </c:pt>
                <c:pt idx="1">
                  <c:v>32690</c:v>
                </c:pt>
                <c:pt idx="2">
                  <c:v>32782</c:v>
                </c:pt>
                <c:pt idx="3">
                  <c:v>32874</c:v>
                </c:pt>
                <c:pt idx="4">
                  <c:v>32964</c:v>
                </c:pt>
                <c:pt idx="5">
                  <c:v>33055</c:v>
                </c:pt>
                <c:pt idx="6">
                  <c:v>33147</c:v>
                </c:pt>
                <c:pt idx="7">
                  <c:v>33239</c:v>
                </c:pt>
                <c:pt idx="8">
                  <c:v>33329</c:v>
                </c:pt>
                <c:pt idx="9">
                  <c:v>33420</c:v>
                </c:pt>
                <c:pt idx="10">
                  <c:v>33512</c:v>
                </c:pt>
                <c:pt idx="11">
                  <c:v>33604</c:v>
                </c:pt>
                <c:pt idx="12">
                  <c:v>33695</c:v>
                </c:pt>
                <c:pt idx="13">
                  <c:v>33786</c:v>
                </c:pt>
                <c:pt idx="14">
                  <c:v>33878</c:v>
                </c:pt>
                <c:pt idx="15">
                  <c:v>33970</c:v>
                </c:pt>
                <c:pt idx="16">
                  <c:v>34060</c:v>
                </c:pt>
                <c:pt idx="17">
                  <c:v>34151</c:v>
                </c:pt>
                <c:pt idx="18">
                  <c:v>34243</c:v>
                </c:pt>
                <c:pt idx="19">
                  <c:v>34335</c:v>
                </c:pt>
                <c:pt idx="20">
                  <c:v>34425</c:v>
                </c:pt>
                <c:pt idx="21">
                  <c:v>34516</c:v>
                </c:pt>
                <c:pt idx="22">
                  <c:v>34608</c:v>
                </c:pt>
                <c:pt idx="23">
                  <c:v>34700</c:v>
                </c:pt>
                <c:pt idx="24">
                  <c:v>34790</c:v>
                </c:pt>
                <c:pt idx="25">
                  <c:v>34881</c:v>
                </c:pt>
                <c:pt idx="26">
                  <c:v>34973</c:v>
                </c:pt>
                <c:pt idx="27">
                  <c:v>35065</c:v>
                </c:pt>
                <c:pt idx="28">
                  <c:v>35156</c:v>
                </c:pt>
                <c:pt idx="29">
                  <c:v>35247</c:v>
                </c:pt>
                <c:pt idx="30">
                  <c:v>35339</c:v>
                </c:pt>
                <c:pt idx="31">
                  <c:v>35431</c:v>
                </c:pt>
                <c:pt idx="32">
                  <c:v>35521</c:v>
                </c:pt>
                <c:pt idx="33">
                  <c:v>35612</c:v>
                </c:pt>
                <c:pt idx="34">
                  <c:v>35704</c:v>
                </c:pt>
                <c:pt idx="35">
                  <c:v>35796</c:v>
                </c:pt>
                <c:pt idx="36">
                  <c:v>35886</c:v>
                </c:pt>
                <c:pt idx="37">
                  <c:v>35977</c:v>
                </c:pt>
                <c:pt idx="38">
                  <c:v>36069</c:v>
                </c:pt>
                <c:pt idx="39">
                  <c:v>36161</c:v>
                </c:pt>
                <c:pt idx="40">
                  <c:v>36251</c:v>
                </c:pt>
                <c:pt idx="41">
                  <c:v>36342</c:v>
                </c:pt>
                <c:pt idx="42">
                  <c:v>36434</c:v>
                </c:pt>
                <c:pt idx="43">
                  <c:v>36526</c:v>
                </c:pt>
                <c:pt idx="44">
                  <c:v>36617</c:v>
                </c:pt>
                <c:pt idx="45">
                  <c:v>36708</c:v>
                </c:pt>
                <c:pt idx="46">
                  <c:v>36800</c:v>
                </c:pt>
                <c:pt idx="47">
                  <c:v>36892</c:v>
                </c:pt>
                <c:pt idx="48">
                  <c:v>36982</c:v>
                </c:pt>
                <c:pt idx="49">
                  <c:v>37073</c:v>
                </c:pt>
                <c:pt idx="50">
                  <c:v>37165</c:v>
                </c:pt>
                <c:pt idx="51">
                  <c:v>37257</c:v>
                </c:pt>
                <c:pt idx="52">
                  <c:v>37347</c:v>
                </c:pt>
                <c:pt idx="53">
                  <c:v>37438</c:v>
                </c:pt>
                <c:pt idx="54">
                  <c:v>37530</c:v>
                </c:pt>
                <c:pt idx="55">
                  <c:v>37622</c:v>
                </c:pt>
                <c:pt idx="56">
                  <c:v>37712</c:v>
                </c:pt>
                <c:pt idx="57">
                  <c:v>37803</c:v>
                </c:pt>
                <c:pt idx="58">
                  <c:v>37895</c:v>
                </c:pt>
                <c:pt idx="59">
                  <c:v>37987</c:v>
                </c:pt>
                <c:pt idx="60">
                  <c:v>38078</c:v>
                </c:pt>
                <c:pt idx="61">
                  <c:v>38169</c:v>
                </c:pt>
                <c:pt idx="62">
                  <c:v>38261</c:v>
                </c:pt>
                <c:pt idx="63">
                  <c:v>38353</c:v>
                </c:pt>
                <c:pt idx="64">
                  <c:v>38443</c:v>
                </c:pt>
                <c:pt idx="65">
                  <c:v>38534</c:v>
                </c:pt>
                <c:pt idx="66">
                  <c:v>38626</c:v>
                </c:pt>
                <c:pt idx="67">
                  <c:v>38718</c:v>
                </c:pt>
                <c:pt idx="68">
                  <c:v>38808</c:v>
                </c:pt>
                <c:pt idx="69">
                  <c:v>38899</c:v>
                </c:pt>
                <c:pt idx="70">
                  <c:v>38991</c:v>
                </c:pt>
                <c:pt idx="71">
                  <c:v>39083</c:v>
                </c:pt>
                <c:pt idx="72">
                  <c:v>39173</c:v>
                </c:pt>
                <c:pt idx="73">
                  <c:v>39264</c:v>
                </c:pt>
                <c:pt idx="74">
                  <c:v>39356</c:v>
                </c:pt>
                <c:pt idx="75">
                  <c:v>39448</c:v>
                </c:pt>
                <c:pt idx="76">
                  <c:v>39539</c:v>
                </c:pt>
                <c:pt idx="77">
                  <c:v>39630</c:v>
                </c:pt>
                <c:pt idx="78">
                  <c:v>39722</c:v>
                </c:pt>
                <c:pt idx="79">
                  <c:v>39814</c:v>
                </c:pt>
                <c:pt idx="80">
                  <c:v>39904</c:v>
                </c:pt>
                <c:pt idx="81">
                  <c:v>39995</c:v>
                </c:pt>
                <c:pt idx="82">
                  <c:v>40087</c:v>
                </c:pt>
                <c:pt idx="83">
                  <c:v>40179</c:v>
                </c:pt>
                <c:pt idx="84">
                  <c:v>40269</c:v>
                </c:pt>
                <c:pt idx="85">
                  <c:v>40360</c:v>
                </c:pt>
                <c:pt idx="86">
                  <c:v>40452</c:v>
                </c:pt>
                <c:pt idx="87">
                  <c:v>40544</c:v>
                </c:pt>
                <c:pt idx="88">
                  <c:v>40634</c:v>
                </c:pt>
                <c:pt idx="89">
                  <c:v>40725</c:v>
                </c:pt>
                <c:pt idx="90">
                  <c:v>40817</c:v>
                </c:pt>
                <c:pt idx="91">
                  <c:v>40909</c:v>
                </c:pt>
                <c:pt idx="92">
                  <c:v>41000</c:v>
                </c:pt>
                <c:pt idx="93">
                  <c:v>41091</c:v>
                </c:pt>
                <c:pt idx="94">
                  <c:v>41183</c:v>
                </c:pt>
                <c:pt idx="95">
                  <c:v>41275</c:v>
                </c:pt>
                <c:pt idx="96">
                  <c:v>41365</c:v>
                </c:pt>
                <c:pt idx="97">
                  <c:v>41456</c:v>
                </c:pt>
                <c:pt idx="98">
                  <c:v>41548</c:v>
                </c:pt>
                <c:pt idx="99">
                  <c:v>41640</c:v>
                </c:pt>
                <c:pt idx="100">
                  <c:v>41730</c:v>
                </c:pt>
                <c:pt idx="101">
                  <c:v>41821</c:v>
                </c:pt>
                <c:pt idx="102">
                  <c:v>41913</c:v>
                </c:pt>
                <c:pt idx="103">
                  <c:v>42005</c:v>
                </c:pt>
                <c:pt idx="104">
                  <c:v>42095</c:v>
                </c:pt>
                <c:pt idx="105">
                  <c:v>42186</c:v>
                </c:pt>
                <c:pt idx="106">
                  <c:v>42278</c:v>
                </c:pt>
                <c:pt idx="107">
                  <c:v>42370</c:v>
                </c:pt>
                <c:pt idx="108">
                  <c:v>42461</c:v>
                </c:pt>
                <c:pt idx="109">
                  <c:v>42552</c:v>
                </c:pt>
                <c:pt idx="110">
                  <c:v>42552</c:v>
                </c:pt>
              </c:numCache>
            </c:numRef>
          </c:cat>
          <c:val>
            <c:numRef>
              <c:f>Sheet3!$H$3:$H$113</c:f>
              <c:numCache>
                <c:formatCode>General</c:formatCode>
                <c:ptCount val="111"/>
                <c:pt idx="0">
                  <c:v>7.6190529403547984</c:v>
                </c:pt>
                <c:pt idx="1">
                  <c:v>6.8206313730968002</c:v>
                </c:pt>
                <c:pt idx="2">
                  <c:v>7.5587372538063979</c:v>
                </c:pt>
                <c:pt idx="3">
                  <c:v>7.4587372538063983</c:v>
                </c:pt>
                <c:pt idx="4">
                  <c:v>8.0174745076127945</c:v>
                </c:pt>
                <c:pt idx="5">
                  <c:v>8.3571588210643935</c:v>
                </c:pt>
                <c:pt idx="6">
                  <c:v>7.9190529403547991</c:v>
                </c:pt>
                <c:pt idx="7">
                  <c:v>6.7428411789356053</c:v>
                </c:pt>
                <c:pt idx="8">
                  <c:v>10.655580388322392</c:v>
                </c:pt>
                <c:pt idx="9">
                  <c:v>8.2222098058388031</c:v>
                </c:pt>
                <c:pt idx="10">
                  <c:v>8.5222098058388038</c:v>
                </c:pt>
                <c:pt idx="11">
                  <c:v>9.6999999999999993</c:v>
                </c:pt>
                <c:pt idx="12">
                  <c:v>6.0285235368068175</c:v>
                </c:pt>
                <c:pt idx="13">
                  <c:v>8.5031568654840068</c:v>
                </c:pt>
                <c:pt idx="14">
                  <c:v>9.5618941192904039</c:v>
                </c:pt>
                <c:pt idx="15">
                  <c:v>10.180947059645201</c:v>
                </c:pt>
                <c:pt idx="16">
                  <c:v>10.4</c:v>
                </c:pt>
                <c:pt idx="17">
                  <c:v>10.758737253806396</c:v>
                </c:pt>
                <c:pt idx="18">
                  <c:v>9.7412627461936037</c:v>
                </c:pt>
                <c:pt idx="19">
                  <c:v>10.0396843134516</c:v>
                </c:pt>
                <c:pt idx="20">
                  <c:v>9.0015784327420025</c:v>
                </c:pt>
                <c:pt idx="21">
                  <c:v>8.980947059645203</c:v>
                </c:pt>
                <c:pt idx="22">
                  <c:v>9.1396843134515997</c:v>
                </c:pt>
                <c:pt idx="23">
                  <c:v>9.8777901941611965</c:v>
                </c:pt>
                <c:pt idx="24">
                  <c:v>8.5603156865483996</c:v>
                </c:pt>
                <c:pt idx="25">
                  <c:v>9.1587372538063967</c:v>
                </c:pt>
                <c:pt idx="26">
                  <c:v>8.4396843134516004</c:v>
                </c:pt>
                <c:pt idx="27">
                  <c:v>7.9206313730968008</c:v>
                </c:pt>
                <c:pt idx="28">
                  <c:v>7.8809470596452025</c:v>
                </c:pt>
                <c:pt idx="29">
                  <c:v>7.9603156865483999</c:v>
                </c:pt>
                <c:pt idx="30">
                  <c:v>8.0793686269031983</c:v>
                </c:pt>
                <c:pt idx="31">
                  <c:v>6.4618941192904034</c:v>
                </c:pt>
                <c:pt idx="32">
                  <c:v>6.7809470596452019</c:v>
                </c:pt>
                <c:pt idx="33">
                  <c:v>7.2190529403547981</c:v>
                </c:pt>
                <c:pt idx="34">
                  <c:v>6.3603156865484012</c:v>
                </c:pt>
                <c:pt idx="35">
                  <c:v>6.1206313730968018</c:v>
                </c:pt>
                <c:pt idx="36">
                  <c:v>6.5793686269031983</c:v>
                </c:pt>
                <c:pt idx="37">
                  <c:v>5.6412627461936022</c:v>
                </c:pt>
                <c:pt idx="38">
                  <c:v>6.1</c:v>
                </c:pt>
                <c:pt idx="39">
                  <c:v>6.4793686269031996</c:v>
                </c:pt>
                <c:pt idx="40">
                  <c:v>5.7206313730968006</c:v>
                </c:pt>
                <c:pt idx="41">
                  <c:v>5.6206313730968018</c:v>
                </c:pt>
                <c:pt idx="42">
                  <c:v>5.660315686548401</c:v>
                </c:pt>
                <c:pt idx="43">
                  <c:v>5.3809470596452016</c:v>
                </c:pt>
                <c:pt idx="44">
                  <c:v>5.2206313730968015</c:v>
                </c:pt>
                <c:pt idx="45">
                  <c:v>5.5793686269031983</c:v>
                </c:pt>
                <c:pt idx="46">
                  <c:v>5.4793686269031987</c:v>
                </c:pt>
                <c:pt idx="47">
                  <c:v>4.9603156865483999</c:v>
                </c:pt>
                <c:pt idx="48">
                  <c:v>5.8381058807095965</c:v>
                </c:pt>
                <c:pt idx="49">
                  <c:v>5.0999999999999996</c:v>
                </c:pt>
                <c:pt idx="50">
                  <c:v>4.5015784327420034</c:v>
                </c:pt>
                <c:pt idx="51">
                  <c:v>5.8984215672579969</c:v>
                </c:pt>
                <c:pt idx="52">
                  <c:v>4.3618941192904037</c:v>
                </c:pt>
                <c:pt idx="53">
                  <c:v>5.4396843134515995</c:v>
                </c:pt>
                <c:pt idx="54">
                  <c:v>5.7984215672579964</c:v>
                </c:pt>
                <c:pt idx="55">
                  <c:v>5.2</c:v>
                </c:pt>
                <c:pt idx="56">
                  <c:v>4.6206313730968018</c:v>
                </c:pt>
                <c:pt idx="57">
                  <c:v>5.1396843134515988</c:v>
                </c:pt>
                <c:pt idx="58">
                  <c:v>4.7603156865484015</c:v>
                </c:pt>
                <c:pt idx="59">
                  <c:v>4.8</c:v>
                </c:pt>
                <c:pt idx="60">
                  <c:v>4.9396843134515986</c:v>
                </c:pt>
                <c:pt idx="61">
                  <c:v>4.5603156865484014</c:v>
                </c:pt>
                <c:pt idx="62">
                  <c:v>4.839684313451599</c:v>
                </c:pt>
                <c:pt idx="63">
                  <c:v>5.1190529403547984</c:v>
                </c:pt>
                <c:pt idx="64">
                  <c:v>5.2190529403547981</c:v>
                </c:pt>
                <c:pt idx="65">
                  <c:v>5.2587372538063972</c:v>
                </c:pt>
                <c:pt idx="66">
                  <c:v>4.6809470596452014</c:v>
                </c:pt>
                <c:pt idx="67">
                  <c:v>4.9206313730968008</c:v>
                </c:pt>
                <c:pt idx="68">
                  <c:v>6.058737253806397</c:v>
                </c:pt>
                <c:pt idx="69">
                  <c:v>5.6396843134515997</c:v>
                </c:pt>
                <c:pt idx="70">
                  <c:v>5.9190529403547982</c:v>
                </c:pt>
                <c:pt idx="71">
                  <c:v>5.7793686269031985</c:v>
                </c:pt>
                <c:pt idx="72">
                  <c:v>4.9809470596452021</c:v>
                </c:pt>
                <c:pt idx="73">
                  <c:v>4.1825254923872048</c:v>
                </c:pt>
                <c:pt idx="74">
                  <c:v>5.6190529403547984</c:v>
                </c:pt>
                <c:pt idx="75">
                  <c:v>5.6190529403547984</c:v>
                </c:pt>
                <c:pt idx="76">
                  <c:v>6.7968431345159939</c:v>
                </c:pt>
                <c:pt idx="77">
                  <c:v>7.8555803883223918</c:v>
                </c:pt>
                <c:pt idx="78">
                  <c:v>5.1428411789356057</c:v>
                </c:pt>
                <c:pt idx="79">
                  <c:v>5.842841178935605</c:v>
                </c:pt>
                <c:pt idx="80">
                  <c:v>6.5428411789356051</c:v>
                </c:pt>
                <c:pt idx="81">
                  <c:v>6.9618941192904034</c:v>
                </c:pt>
                <c:pt idx="82">
                  <c:v>8.6381058807095954</c:v>
                </c:pt>
                <c:pt idx="83">
                  <c:v>9.6762117614191929</c:v>
                </c:pt>
                <c:pt idx="84">
                  <c:v>8.1793686269031998</c:v>
                </c:pt>
                <c:pt idx="85">
                  <c:v>7.2412627461936028</c:v>
                </c:pt>
                <c:pt idx="86">
                  <c:v>8.3190529403547977</c:v>
                </c:pt>
                <c:pt idx="87">
                  <c:v>8.7777901941611951</c:v>
                </c:pt>
                <c:pt idx="88">
                  <c:v>8.3190529403547995</c:v>
                </c:pt>
                <c:pt idx="89">
                  <c:v>8.7190529403547981</c:v>
                </c:pt>
                <c:pt idx="90">
                  <c:v>8.2603156865484006</c:v>
                </c:pt>
                <c:pt idx="91">
                  <c:v>6.6634725520324061</c:v>
                </c:pt>
                <c:pt idx="92">
                  <c:v>7.0222098058388038</c:v>
                </c:pt>
                <c:pt idx="93">
                  <c:v>7.3412627461936033</c:v>
                </c:pt>
                <c:pt idx="94">
                  <c:v>8.2190529403547981</c:v>
                </c:pt>
                <c:pt idx="95">
                  <c:v>7.9396843134515986</c:v>
                </c:pt>
                <c:pt idx="96">
                  <c:v>7.5603156865484014</c:v>
                </c:pt>
                <c:pt idx="97">
                  <c:v>7.6</c:v>
                </c:pt>
                <c:pt idx="98">
                  <c:v>6.3618941192904037</c:v>
                </c:pt>
                <c:pt idx="99">
                  <c:v>6.2412627461936019</c:v>
                </c:pt>
                <c:pt idx="100">
                  <c:v>6.3</c:v>
                </c:pt>
                <c:pt idx="101">
                  <c:v>5.7206313730968015</c:v>
                </c:pt>
                <c:pt idx="102">
                  <c:v>4.8618941192904037</c:v>
                </c:pt>
                <c:pt idx="103">
                  <c:v>4.4825254923872047</c:v>
                </c:pt>
                <c:pt idx="104">
                  <c:v>5.4603156865483999</c:v>
                </c:pt>
                <c:pt idx="105">
                  <c:v>5.3</c:v>
                </c:pt>
                <c:pt idx="106">
                  <c:v>5.2396843134515994</c:v>
                </c:pt>
                <c:pt idx="107">
                  <c:v>5.3793686269031982</c:v>
                </c:pt>
                <c:pt idx="108">
                  <c:v>5.0396843134516001</c:v>
                </c:pt>
                <c:pt idx="109">
                  <c:v>5.3190529403547986</c:v>
                </c:pt>
                <c:pt idx="110">
                  <c:v>5.5984215672579971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1-426E-A889-F35CF1AA076A}"/>
            </c:ext>
          </c:extLst>
        </c:ser>
        <c:ser>
          <c:idx val="1"/>
          <c:order val="1"/>
          <c:tx>
            <c:strRef>
              <c:f>Sheet3!$J$2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Sheet3!$B$3:$B$113</c:f>
              <c:numCache>
                <c:formatCode>m/d/yyyy</c:formatCode>
                <c:ptCount val="111"/>
                <c:pt idx="0">
                  <c:v>32599</c:v>
                </c:pt>
                <c:pt idx="1">
                  <c:v>32690</c:v>
                </c:pt>
                <c:pt idx="2">
                  <c:v>32782</c:v>
                </c:pt>
                <c:pt idx="3">
                  <c:v>32874</c:v>
                </c:pt>
                <c:pt idx="4">
                  <c:v>32964</c:v>
                </c:pt>
                <c:pt idx="5">
                  <c:v>33055</c:v>
                </c:pt>
                <c:pt idx="6">
                  <c:v>33147</c:v>
                </c:pt>
                <c:pt idx="7">
                  <c:v>33239</c:v>
                </c:pt>
                <c:pt idx="8">
                  <c:v>33329</c:v>
                </c:pt>
                <c:pt idx="9">
                  <c:v>33420</c:v>
                </c:pt>
                <c:pt idx="10">
                  <c:v>33512</c:v>
                </c:pt>
                <c:pt idx="11">
                  <c:v>33604</c:v>
                </c:pt>
                <c:pt idx="12">
                  <c:v>33695</c:v>
                </c:pt>
                <c:pt idx="13">
                  <c:v>33786</c:v>
                </c:pt>
                <c:pt idx="14">
                  <c:v>33878</c:v>
                </c:pt>
                <c:pt idx="15">
                  <c:v>33970</c:v>
                </c:pt>
                <c:pt idx="16">
                  <c:v>34060</c:v>
                </c:pt>
                <c:pt idx="17">
                  <c:v>34151</c:v>
                </c:pt>
                <c:pt idx="18">
                  <c:v>34243</c:v>
                </c:pt>
                <c:pt idx="19">
                  <c:v>34335</c:v>
                </c:pt>
                <c:pt idx="20">
                  <c:v>34425</c:v>
                </c:pt>
                <c:pt idx="21">
                  <c:v>34516</c:v>
                </c:pt>
                <c:pt idx="22">
                  <c:v>34608</c:v>
                </c:pt>
                <c:pt idx="23">
                  <c:v>34700</c:v>
                </c:pt>
                <c:pt idx="24">
                  <c:v>34790</c:v>
                </c:pt>
                <c:pt idx="25">
                  <c:v>34881</c:v>
                </c:pt>
                <c:pt idx="26">
                  <c:v>34973</c:v>
                </c:pt>
                <c:pt idx="27">
                  <c:v>35065</c:v>
                </c:pt>
                <c:pt idx="28">
                  <c:v>35156</c:v>
                </c:pt>
                <c:pt idx="29">
                  <c:v>35247</c:v>
                </c:pt>
                <c:pt idx="30">
                  <c:v>35339</c:v>
                </c:pt>
                <c:pt idx="31">
                  <c:v>35431</c:v>
                </c:pt>
                <c:pt idx="32">
                  <c:v>35521</c:v>
                </c:pt>
                <c:pt idx="33">
                  <c:v>35612</c:v>
                </c:pt>
                <c:pt idx="34">
                  <c:v>35704</c:v>
                </c:pt>
                <c:pt idx="35">
                  <c:v>35796</c:v>
                </c:pt>
                <c:pt idx="36">
                  <c:v>35886</c:v>
                </c:pt>
                <c:pt idx="37">
                  <c:v>35977</c:v>
                </c:pt>
                <c:pt idx="38">
                  <c:v>36069</c:v>
                </c:pt>
                <c:pt idx="39">
                  <c:v>36161</c:v>
                </c:pt>
                <c:pt idx="40">
                  <c:v>36251</c:v>
                </c:pt>
                <c:pt idx="41">
                  <c:v>36342</c:v>
                </c:pt>
                <c:pt idx="42">
                  <c:v>36434</c:v>
                </c:pt>
                <c:pt idx="43">
                  <c:v>36526</c:v>
                </c:pt>
                <c:pt idx="44">
                  <c:v>36617</c:v>
                </c:pt>
                <c:pt idx="45">
                  <c:v>36708</c:v>
                </c:pt>
                <c:pt idx="46">
                  <c:v>36800</c:v>
                </c:pt>
                <c:pt idx="47">
                  <c:v>36892</c:v>
                </c:pt>
                <c:pt idx="48">
                  <c:v>36982</c:v>
                </c:pt>
                <c:pt idx="49">
                  <c:v>37073</c:v>
                </c:pt>
                <c:pt idx="50">
                  <c:v>37165</c:v>
                </c:pt>
                <c:pt idx="51">
                  <c:v>37257</c:v>
                </c:pt>
                <c:pt idx="52">
                  <c:v>37347</c:v>
                </c:pt>
                <c:pt idx="53">
                  <c:v>37438</c:v>
                </c:pt>
                <c:pt idx="54">
                  <c:v>37530</c:v>
                </c:pt>
                <c:pt idx="55">
                  <c:v>37622</c:v>
                </c:pt>
                <c:pt idx="56">
                  <c:v>37712</c:v>
                </c:pt>
                <c:pt idx="57">
                  <c:v>37803</c:v>
                </c:pt>
                <c:pt idx="58">
                  <c:v>37895</c:v>
                </c:pt>
                <c:pt idx="59">
                  <c:v>37987</c:v>
                </c:pt>
                <c:pt idx="60">
                  <c:v>38078</c:v>
                </c:pt>
                <c:pt idx="61">
                  <c:v>38169</c:v>
                </c:pt>
                <c:pt idx="62">
                  <c:v>38261</c:v>
                </c:pt>
                <c:pt idx="63">
                  <c:v>38353</c:v>
                </c:pt>
                <c:pt idx="64">
                  <c:v>38443</c:v>
                </c:pt>
                <c:pt idx="65">
                  <c:v>38534</c:v>
                </c:pt>
                <c:pt idx="66">
                  <c:v>38626</c:v>
                </c:pt>
                <c:pt idx="67">
                  <c:v>38718</c:v>
                </c:pt>
                <c:pt idx="68">
                  <c:v>38808</c:v>
                </c:pt>
                <c:pt idx="69">
                  <c:v>38899</c:v>
                </c:pt>
                <c:pt idx="70">
                  <c:v>38991</c:v>
                </c:pt>
                <c:pt idx="71">
                  <c:v>39083</c:v>
                </c:pt>
                <c:pt idx="72">
                  <c:v>39173</c:v>
                </c:pt>
                <c:pt idx="73">
                  <c:v>39264</c:v>
                </c:pt>
                <c:pt idx="74">
                  <c:v>39356</c:v>
                </c:pt>
                <c:pt idx="75">
                  <c:v>39448</c:v>
                </c:pt>
                <c:pt idx="76">
                  <c:v>39539</c:v>
                </c:pt>
                <c:pt idx="77">
                  <c:v>39630</c:v>
                </c:pt>
                <c:pt idx="78">
                  <c:v>39722</c:v>
                </c:pt>
                <c:pt idx="79">
                  <c:v>39814</c:v>
                </c:pt>
                <c:pt idx="80">
                  <c:v>39904</c:v>
                </c:pt>
                <c:pt idx="81">
                  <c:v>39995</c:v>
                </c:pt>
                <c:pt idx="82">
                  <c:v>40087</c:v>
                </c:pt>
                <c:pt idx="83">
                  <c:v>40179</c:v>
                </c:pt>
                <c:pt idx="84">
                  <c:v>40269</c:v>
                </c:pt>
                <c:pt idx="85">
                  <c:v>40360</c:v>
                </c:pt>
                <c:pt idx="86">
                  <c:v>40452</c:v>
                </c:pt>
                <c:pt idx="87">
                  <c:v>40544</c:v>
                </c:pt>
                <c:pt idx="88">
                  <c:v>40634</c:v>
                </c:pt>
                <c:pt idx="89">
                  <c:v>40725</c:v>
                </c:pt>
                <c:pt idx="90">
                  <c:v>40817</c:v>
                </c:pt>
                <c:pt idx="91">
                  <c:v>40909</c:v>
                </c:pt>
                <c:pt idx="92">
                  <c:v>41000</c:v>
                </c:pt>
                <c:pt idx="93">
                  <c:v>41091</c:v>
                </c:pt>
                <c:pt idx="94">
                  <c:v>41183</c:v>
                </c:pt>
                <c:pt idx="95">
                  <c:v>41275</c:v>
                </c:pt>
                <c:pt idx="96">
                  <c:v>41365</c:v>
                </c:pt>
                <c:pt idx="97">
                  <c:v>41456</c:v>
                </c:pt>
                <c:pt idx="98">
                  <c:v>41548</c:v>
                </c:pt>
                <c:pt idx="99">
                  <c:v>41640</c:v>
                </c:pt>
                <c:pt idx="100">
                  <c:v>41730</c:v>
                </c:pt>
                <c:pt idx="101">
                  <c:v>41821</c:v>
                </c:pt>
                <c:pt idx="102">
                  <c:v>41913</c:v>
                </c:pt>
                <c:pt idx="103">
                  <c:v>42005</c:v>
                </c:pt>
                <c:pt idx="104">
                  <c:v>42095</c:v>
                </c:pt>
                <c:pt idx="105">
                  <c:v>42186</c:v>
                </c:pt>
                <c:pt idx="106">
                  <c:v>42278</c:v>
                </c:pt>
                <c:pt idx="107">
                  <c:v>42370</c:v>
                </c:pt>
                <c:pt idx="108">
                  <c:v>42461</c:v>
                </c:pt>
                <c:pt idx="109">
                  <c:v>42552</c:v>
                </c:pt>
                <c:pt idx="110">
                  <c:v>42552</c:v>
                </c:pt>
              </c:numCache>
            </c:numRef>
          </c:cat>
          <c:val>
            <c:numRef>
              <c:f>Sheet3!$J$3:$J$113</c:f>
              <c:numCache>
                <c:formatCode>General</c:formatCode>
                <c:ptCount val="111"/>
                <c:pt idx="0">
                  <c:v>7.2204492092687333</c:v>
                </c:pt>
                <c:pt idx="1">
                  <c:v>7.3620696942160242</c:v>
                </c:pt>
                <c:pt idx="2">
                  <c:v>7.5076762164741755</c:v>
                </c:pt>
                <c:pt idx="3">
                  <c:v>7.6558404301428551</c:v>
                </c:pt>
                <c:pt idx="4">
                  <c:v>7.8056445996950536</c:v>
                </c:pt>
                <c:pt idx="5">
                  <c:v>7.9541999578403937</c:v>
                </c:pt>
                <c:pt idx="6">
                  <c:v>8.1007360363676728</c:v>
                </c:pt>
                <c:pt idx="7">
                  <c:v>8.2485119556979285</c:v>
                </c:pt>
                <c:pt idx="8">
                  <c:v>8.3989700052920728</c:v>
                </c:pt>
                <c:pt idx="9">
                  <c:v>8.5384957668433898</c:v>
                </c:pt>
                <c:pt idx="10">
                  <c:v>8.6760409258754692</c:v>
                </c:pt>
                <c:pt idx="11">
                  <c:v>8.8173943083018536</c:v>
                </c:pt>
                <c:pt idx="12">
                  <c:v>8.9668064288357172</c:v>
                </c:pt>
                <c:pt idx="13">
                  <c:v>9.1373538591072165</c:v>
                </c:pt>
                <c:pt idx="14">
                  <c:v>9.3127303418262173</c:v>
                </c:pt>
                <c:pt idx="15">
                  <c:v>9.4702876497663535</c:v>
                </c:pt>
                <c:pt idx="16">
                  <c:v>9.5898691934759022</c:v>
                </c:pt>
                <c:pt idx="17">
                  <c:v>9.6584249776019284</c:v>
                </c:pt>
                <c:pt idx="18">
                  <c:v>9.6710063148567347</c:v>
                </c:pt>
                <c:pt idx="19">
                  <c:v>9.6336676407146697</c:v>
                </c:pt>
                <c:pt idx="20">
                  <c:v>9.5531659549634469</c:v>
                </c:pt>
                <c:pt idx="21">
                  <c:v>9.4403184241181517</c:v>
                </c:pt>
                <c:pt idx="22">
                  <c:v>9.3004263394716524</c:v>
                </c:pt>
                <c:pt idx="23">
                  <c:v>9.1341972786720937</c:v>
                </c:pt>
                <c:pt idx="24">
                  <c:v>8.9407313991074151</c:v>
                </c:pt>
                <c:pt idx="25">
                  <c:v>8.7265647873204486</c:v>
                </c:pt>
                <c:pt idx="26">
                  <c:v>8.494429372728435</c:v>
                </c:pt>
                <c:pt idx="27">
                  <c:v>8.2513788094134739</c:v>
                </c:pt>
                <c:pt idx="28">
                  <c:v>8.0039193008648937</c:v>
                </c:pt>
                <c:pt idx="29">
                  <c:v>7.7552495762088576</c:v>
                </c:pt>
                <c:pt idx="30">
                  <c:v>7.5073386421593309</c:v>
                </c:pt>
                <c:pt idx="31">
                  <c:v>7.2642061665336737</c:v>
                </c:pt>
                <c:pt idx="32">
                  <c:v>7.0355921169966837</c:v>
                </c:pt>
                <c:pt idx="33">
                  <c:v>6.8232133407407281</c:v>
                </c:pt>
                <c:pt idx="34">
                  <c:v>6.6262402343846576</c:v>
                </c:pt>
                <c:pt idx="35">
                  <c:v>6.4478015905434622</c:v>
                </c:pt>
                <c:pt idx="36">
                  <c:v>6.2883669563537703</c:v>
                </c:pt>
                <c:pt idx="37">
                  <c:v>6.1451341767777441</c:v>
                </c:pt>
                <c:pt idx="38">
                  <c:v>6.0182111134830389</c:v>
                </c:pt>
                <c:pt idx="39">
                  <c:v>5.9026669138314682</c:v>
                </c:pt>
                <c:pt idx="40">
                  <c:v>5.7943886140500149</c:v>
                </c:pt>
                <c:pt idx="41">
                  <c:v>5.6950302674963798</c:v>
                </c:pt>
                <c:pt idx="42">
                  <c:v>5.605508355118733</c:v>
                </c:pt>
                <c:pt idx="43">
                  <c:v>5.52599536892125</c:v>
                </c:pt>
                <c:pt idx="44">
                  <c:v>5.4572118742224038</c:v>
                </c:pt>
                <c:pt idx="45">
                  <c:v>5.398427953247908</c:v>
                </c:pt>
                <c:pt idx="46">
                  <c:v>5.34654788321222</c:v>
                </c:pt>
                <c:pt idx="47">
                  <c:v>5.3002853480663488</c:v>
                </c:pt>
                <c:pt idx="48">
                  <c:v>5.2596822391982165</c:v>
                </c:pt>
                <c:pt idx="49">
                  <c:v>5.2213807513805648</c:v>
                </c:pt>
                <c:pt idx="50">
                  <c:v>5.1878073158012485</c:v>
                </c:pt>
                <c:pt idx="51">
                  <c:v>5.1601745561343177</c:v>
                </c:pt>
                <c:pt idx="52">
                  <c:v>5.1328328072232283</c:v>
                </c:pt>
                <c:pt idx="53">
                  <c:v>5.1075148740226721</c:v>
                </c:pt>
                <c:pt idx="54">
                  <c:v>5.0782441746080131</c:v>
                </c:pt>
                <c:pt idx="55">
                  <c:v>5.0423658214489055</c:v>
                </c:pt>
                <c:pt idx="56">
                  <c:v>5.0044267009415035</c:v>
                </c:pt>
                <c:pt idx="57">
                  <c:v>4.9705500412674732</c:v>
                </c:pt>
                <c:pt idx="58">
                  <c:v>4.9430211173300309</c:v>
                </c:pt>
                <c:pt idx="59">
                  <c:v>4.925816546754235</c:v>
                </c:pt>
                <c:pt idx="60">
                  <c:v>4.9210858928573273</c:v>
                </c:pt>
                <c:pt idx="61">
                  <c:v>4.9297205534890081</c:v>
                </c:pt>
                <c:pt idx="62">
                  <c:v>4.9527979107049198</c:v>
                </c:pt>
                <c:pt idx="63">
                  <c:v>4.9877012978912996</c:v>
                </c:pt>
                <c:pt idx="64">
                  <c:v>5.0306829124618524</c:v>
                </c:pt>
                <c:pt idx="65">
                  <c:v>5.0793084682549159</c:v>
                </c:pt>
                <c:pt idx="66">
                  <c:v>5.133027379387757</c:v>
                </c:pt>
                <c:pt idx="67">
                  <c:v>5.1930833478331557</c:v>
                </c:pt>
                <c:pt idx="68">
                  <c:v>5.256199272366465</c:v>
                </c:pt>
                <c:pt idx="69">
                  <c:v>5.3163735320156729</c:v>
                </c:pt>
                <c:pt idx="70">
                  <c:v>5.3756298856231677</c:v>
                </c:pt>
                <c:pt idx="71">
                  <c:v>5.439225199845696</c:v>
                </c:pt>
                <c:pt idx="72">
                  <c:v>5.5178505718873225</c:v>
                </c:pt>
                <c:pt idx="73">
                  <c:v>5.6255985332226857</c:v>
                </c:pt>
                <c:pt idx="74">
                  <c:v>5.7711925802040049</c:v>
                </c:pt>
                <c:pt idx="75">
                  <c:v>5.9489254787751449</c:v>
                </c:pt>
                <c:pt idx="76">
                  <c:v>6.151568598481477</c:v>
                </c:pt>
                <c:pt idx="77">
                  <c:v>6.3685945834841693</c:v>
                </c:pt>
                <c:pt idx="78">
                  <c:v>6.5959288233047353</c:v>
                </c:pt>
                <c:pt idx="79">
                  <c:v>6.8443665655130701</c:v>
                </c:pt>
                <c:pt idx="80">
                  <c:v>7.1101721812353791</c:v>
                </c:pt>
                <c:pt idx="81">
                  <c:v>7.379594787732092</c:v>
                </c:pt>
                <c:pt idx="82">
                  <c:v>7.6332101922406412</c:v>
                </c:pt>
                <c:pt idx="83">
                  <c:v>7.8474171953140432</c:v>
                </c:pt>
                <c:pt idx="84">
                  <c:v>8.0086635543900027</c:v>
                </c:pt>
                <c:pt idx="85">
                  <c:v>8.1216849725672766</c:v>
                </c:pt>
                <c:pt idx="86">
                  <c:v>8.1929242036697527</c:v>
                </c:pt>
                <c:pt idx="87">
                  <c:v>8.2200197792575853</c:v>
                </c:pt>
                <c:pt idx="88">
                  <c:v>8.2018715182577751</c:v>
                </c:pt>
                <c:pt idx="89">
                  <c:v>8.1429569437463627</c:v>
                </c:pt>
                <c:pt idx="90">
                  <c:v>8.0489253930203564</c:v>
                </c:pt>
                <c:pt idx="91">
                  <c:v>7.9311871633428508</c:v>
                </c:pt>
                <c:pt idx="92">
                  <c:v>7.8032664549122197</c:v>
                </c:pt>
                <c:pt idx="93">
                  <c:v>7.666010321813733</c:v>
                </c:pt>
                <c:pt idx="94">
                  <c:v>7.512455251641927</c:v>
                </c:pt>
                <c:pt idx="95">
                  <c:v>7.3323902562351364</c:v>
                </c:pt>
                <c:pt idx="96">
                  <c:v>7.1226703243188254</c:v>
                </c:pt>
                <c:pt idx="97">
                  <c:v>6.8862233851906227</c:v>
                </c:pt>
                <c:pt idx="98">
                  <c:v>6.630353821770453</c:v>
                </c:pt>
                <c:pt idx="99">
                  <c:v>6.3695037831263344</c:v>
                </c:pt>
                <c:pt idx="100">
                  <c:v>6.1154308213014854</c:v>
                </c:pt>
                <c:pt idx="101">
                  <c:v>5.878610077969797</c:v>
                </c:pt>
                <c:pt idx="102">
                  <c:v>5.6713623865921452</c:v>
                </c:pt>
                <c:pt idx="103">
                  <c:v>5.5044287935806766</c:v>
                </c:pt>
                <c:pt idx="104">
                  <c:v>5.3804556626745201</c:v>
                </c:pt>
                <c:pt idx="105">
                  <c:v>5.2918703246008709</c:v>
                </c:pt>
                <c:pt idx="106">
                  <c:v>5.2318987103256616</c:v>
                </c:pt>
                <c:pt idx="107">
                  <c:v>5.1938480475688173</c:v>
                </c:pt>
                <c:pt idx="108">
                  <c:v>5.171103420081522</c:v>
                </c:pt>
                <c:pt idx="109">
                  <c:v>5.1589051174083034</c:v>
                </c:pt>
                <c:pt idx="110">
                  <c:v>5.1511792380273906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91-426E-A889-F35CF1AA0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609631"/>
        <c:axId val="927017679"/>
      </c:lineChart>
      <c:dateAx>
        <c:axId val="1047609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017679"/>
        <c:crosses val="autoZero"/>
        <c:auto val="1"/>
        <c:lblOffset val="100"/>
        <c:baseTimeUnit val="days"/>
      </c:dateAx>
      <c:valAx>
        <c:axId val="92701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60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596805662176094E-2"/>
          <c:y val="0.43159666150184139"/>
          <c:w val="0.80086981600764517"/>
          <c:h val="0.3846384111500515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CPI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Sheet1!$B$2:$B$125</c:f>
              <c:numCache>
                <c:formatCode>0.00</c:formatCode>
                <c:ptCount val="124"/>
                <c:pt idx="0">
                  <c:v>5</c:v>
                </c:pt>
                <c:pt idx="1">
                  <c:v>5.3</c:v>
                </c:pt>
                <c:pt idx="2">
                  <c:v>5.0999999999999996</c:v>
                </c:pt>
                <c:pt idx="3">
                  <c:v>5.5</c:v>
                </c:pt>
                <c:pt idx="4">
                  <c:v>5.9</c:v>
                </c:pt>
                <c:pt idx="5">
                  <c:v>6.7</c:v>
                </c:pt>
                <c:pt idx="6">
                  <c:v>7.6</c:v>
                </c:pt>
                <c:pt idx="7">
                  <c:v>7.9</c:v>
                </c:pt>
                <c:pt idx="8">
                  <c:v>7</c:v>
                </c:pt>
                <c:pt idx="9">
                  <c:v>8.4</c:v>
                </c:pt>
                <c:pt idx="10">
                  <c:v>7.7</c:v>
                </c:pt>
                <c:pt idx="11">
                  <c:v>7</c:v>
                </c:pt>
                <c:pt idx="12">
                  <c:v>7</c:v>
                </c:pt>
                <c:pt idx="13">
                  <c:v>4.3</c:v>
                </c:pt>
                <c:pt idx="14">
                  <c:v>3.3</c:v>
                </c:pt>
                <c:pt idx="15">
                  <c:v>2.7</c:v>
                </c:pt>
                <c:pt idx="16">
                  <c:v>2.4</c:v>
                </c:pt>
                <c:pt idx="17">
                  <c:v>2.4</c:v>
                </c:pt>
                <c:pt idx="18">
                  <c:v>2.8</c:v>
                </c:pt>
                <c:pt idx="19">
                  <c:v>2.4</c:v>
                </c:pt>
                <c:pt idx="20">
                  <c:v>2.5</c:v>
                </c:pt>
                <c:pt idx="21">
                  <c:v>2</c:v>
                </c:pt>
                <c:pt idx="22">
                  <c:v>1.7</c:v>
                </c:pt>
                <c:pt idx="23">
                  <c:v>1.8</c:v>
                </c:pt>
                <c:pt idx="24">
                  <c:v>2.5</c:v>
                </c:pt>
                <c:pt idx="25">
                  <c:v>2.4</c:v>
                </c:pt>
                <c:pt idx="26">
                  <c:v>2.8</c:v>
                </c:pt>
                <c:pt idx="27">
                  <c:v>2.9</c:v>
                </c:pt>
                <c:pt idx="28">
                  <c:v>2.7</c:v>
                </c:pt>
                <c:pt idx="29">
                  <c:v>2.4</c:v>
                </c:pt>
                <c:pt idx="30">
                  <c:v>2.2999999999999998</c:v>
                </c:pt>
                <c:pt idx="31">
                  <c:v>2.5</c:v>
                </c:pt>
                <c:pt idx="32">
                  <c:v>1.9</c:v>
                </c:pt>
                <c:pt idx="33">
                  <c:v>1.6</c:v>
                </c:pt>
                <c:pt idx="34">
                  <c:v>1.9</c:v>
                </c:pt>
                <c:pt idx="35">
                  <c:v>1.8</c:v>
                </c:pt>
                <c:pt idx="36">
                  <c:v>1.6</c:v>
                </c:pt>
                <c:pt idx="37">
                  <c:v>1.8</c:v>
                </c:pt>
                <c:pt idx="38">
                  <c:v>1.4</c:v>
                </c:pt>
                <c:pt idx="39">
                  <c:v>1.4</c:v>
                </c:pt>
                <c:pt idx="40">
                  <c:v>1.6</c:v>
                </c:pt>
                <c:pt idx="41">
                  <c:v>1.4</c:v>
                </c:pt>
                <c:pt idx="42">
                  <c:v>1.2</c:v>
                </c:pt>
                <c:pt idx="43">
                  <c:v>1.1000000000000001</c:v>
                </c:pt>
                <c:pt idx="44">
                  <c:v>0.8</c:v>
                </c:pt>
                <c:pt idx="45">
                  <c:v>0.6</c:v>
                </c:pt>
                <c:pt idx="46">
                  <c:v>0.8</c:v>
                </c:pt>
                <c:pt idx="47">
                  <c:v>1</c:v>
                </c:pt>
                <c:pt idx="48">
                  <c:v>0.9</c:v>
                </c:pt>
                <c:pt idx="49">
                  <c:v>1.5</c:v>
                </c:pt>
                <c:pt idx="50">
                  <c:v>1.5</c:v>
                </c:pt>
                <c:pt idx="51">
                  <c:v>1</c:v>
                </c:pt>
                <c:pt idx="52">
                  <c:v>1.5</c:v>
                </c:pt>
                <c:pt idx="53">
                  <c:v>0.9</c:v>
                </c:pt>
                <c:pt idx="54">
                  <c:v>1</c:v>
                </c:pt>
                <c:pt idx="55">
                  <c:v>1.5</c:v>
                </c:pt>
                <c:pt idx="56">
                  <c:v>1.5</c:v>
                </c:pt>
                <c:pt idx="57">
                  <c:v>1.3</c:v>
                </c:pt>
                <c:pt idx="58">
                  <c:v>1.4</c:v>
                </c:pt>
                <c:pt idx="59">
                  <c:v>1.3</c:v>
                </c:pt>
                <c:pt idx="60">
                  <c:v>1.3</c:v>
                </c:pt>
                <c:pt idx="61">
                  <c:v>1.4</c:v>
                </c:pt>
                <c:pt idx="62">
                  <c:v>1.3</c:v>
                </c:pt>
                <c:pt idx="63">
                  <c:v>1.4</c:v>
                </c:pt>
                <c:pt idx="64">
                  <c:v>1.7</c:v>
                </c:pt>
                <c:pt idx="65">
                  <c:v>2</c:v>
                </c:pt>
                <c:pt idx="66">
                  <c:v>2.4</c:v>
                </c:pt>
                <c:pt idx="67">
                  <c:v>2.1</c:v>
                </c:pt>
                <c:pt idx="68">
                  <c:v>1.9</c:v>
                </c:pt>
                <c:pt idx="69">
                  <c:v>2.2999999999999998</c:v>
                </c:pt>
                <c:pt idx="70">
                  <c:v>2.4</c:v>
                </c:pt>
                <c:pt idx="71">
                  <c:v>2.7</c:v>
                </c:pt>
                <c:pt idx="72">
                  <c:v>2.9</c:v>
                </c:pt>
                <c:pt idx="73">
                  <c:v>2.6</c:v>
                </c:pt>
                <c:pt idx="74">
                  <c:v>1.8</c:v>
                </c:pt>
                <c:pt idx="75">
                  <c:v>2.1</c:v>
                </c:pt>
                <c:pt idx="76">
                  <c:v>2.4</c:v>
                </c:pt>
                <c:pt idx="77">
                  <c:v>3.4</c:v>
                </c:pt>
                <c:pt idx="78">
                  <c:v>4.8</c:v>
                </c:pt>
                <c:pt idx="79">
                  <c:v>3.9</c:v>
                </c:pt>
                <c:pt idx="80">
                  <c:v>3</c:v>
                </c:pt>
                <c:pt idx="81">
                  <c:v>2.1</c:v>
                </c:pt>
                <c:pt idx="82">
                  <c:v>1.5</c:v>
                </c:pt>
                <c:pt idx="83">
                  <c:v>2.1</c:v>
                </c:pt>
                <c:pt idx="84">
                  <c:v>3.3</c:v>
                </c:pt>
                <c:pt idx="85">
                  <c:v>3.5</c:v>
                </c:pt>
                <c:pt idx="86">
                  <c:v>3.1</c:v>
                </c:pt>
                <c:pt idx="87">
                  <c:v>3.4</c:v>
                </c:pt>
                <c:pt idx="88">
                  <c:v>4.0999999999999996</c:v>
                </c:pt>
                <c:pt idx="89">
                  <c:v>4.4000000000000004</c:v>
                </c:pt>
                <c:pt idx="90">
                  <c:v>4.7</c:v>
                </c:pt>
                <c:pt idx="91">
                  <c:v>4.5999999999999996</c:v>
                </c:pt>
                <c:pt idx="92">
                  <c:v>3.5</c:v>
                </c:pt>
                <c:pt idx="93">
                  <c:v>2.8</c:v>
                </c:pt>
                <c:pt idx="94">
                  <c:v>2.4</c:v>
                </c:pt>
                <c:pt idx="95">
                  <c:v>2.7</c:v>
                </c:pt>
                <c:pt idx="96">
                  <c:v>2.8</c:v>
                </c:pt>
                <c:pt idx="97">
                  <c:v>2.7</c:v>
                </c:pt>
                <c:pt idx="98">
                  <c:v>2.7</c:v>
                </c:pt>
                <c:pt idx="99">
                  <c:v>2.1</c:v>
                </c:pt>
                <c:pt idx="100">
                  <c:v>1.7</c:v>
                </c:pt>
                <c:pt idx="101">
                  <c:v>1.7</c:v>
                </c:pt>
                <c:pt idx="102">
                  <c:v>1.5</c:v>
                </c:pt>
                <c:pt idx="103">
                  <c:v>0.9</c:v>
                </c:pt>
                <c:pt idx="104">
                  <c:v>0.1</c:v>
                </c:pt>
                <c:pt idx="105">
                  <c:v>0</c:v>
                </c:pt>
                <c:pt idx="106">
                  <c:v>0</c:v>
                </c:pt>
                <c:pt idx="107">
                  <c:v>0.1</c:v>
                </c:pt>
                <c:pt idx="108">
                  <c:v>0.3</c:v>
                </c:pt>
                <c:pt idx="109">
                  <c:v>0.4</c:v>
                </c:pt>
                <c:pt idx="110">
                  <c:v>0.7</c:v>
                </c:pt>
                <c:pt idx="111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2-49E2-9CAA-B15220753EB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Sheet1!$C$2:$C$125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1.4448749999999999</c:v>
                </c:pt>
                <c:pt idx="113">
                  <c:v>1.6181851249999997</c:v>
                </c:pt>
                <c:pt idx="114">
                  <c:v>1.7649341848749991</c:v>
                </c:pt>
                <c:pt idx="115">
                  <c:v>1.8967148076451239</c:v>
                </c:pt>
                <c:pt idx="116">
                  <c:v>2.0170170072033238</c:v>
                </c:pt>
                <c:pt idx="117">
                  <c:v>2.1273237388590798</c:v>
                </c:pt>
                <c:pt idx="118">
                  <c:v>2.2285824547457387</c:v>
                </c:pt>
                <c:pt idx="119">
                  <c:v>2.3215635187624546</c:v>
                </c:pt>
                <c:pt idx="120">
                  <c:v>2.4069503957468759</c:v>
                </c:pt>
                <c:pt idx="121">
                  <c:v>2.4853649710241266</c:v>
                </c:pt>
                <c:pt idx="122">
                  <c:v>2.5573769639569028</c:v>
                </c:pt>
                <c:pt idx="123">
                  <c:v>2.6235092426297189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22-49E2-9CAA-B15220753EB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Max 99%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Sheet1!$D$2:$D$125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2.3324900755338822</c:v>
                </c:pt>
                <c:pt idx="113">
                  <c:v>2.50580020053388</c:v>
                </c:pt>
                <c:pt idx="114">
                  <c:v>2.6525492604088816</c:v>
                </c:pt>
                <c:pt idx="115">
                  <c:v>2.7843298831790064</c:v>
                </c:pt>
                <c:pt idx="116">
                  <c:v>2.9046320827372063</c:v>
                </c:pt>
                <c:pt idx="117">
                  <c:v>3.0149388143929623</c:v>
                </c:pt>
                <c:pt idx="118">
                  <c:v>3.1161975302796212</c:v>
                </c:pt>
                <c:pt idx="119">
                  <c:v>3.2091785942963371</c:v>
                </c:pt>
                <c:pt idx="120">
                  <c:v>3.2945654712807584</c:v>
                </c:pt>
                <c:pt idx="121">
                  <c:v>3.3729800465580091</c:v>
                </c:pt>
                <c:pt idx="122">
                  <c:v>3.4449920394907854</c:v>
                </c:pt>
                <c:pt idx="123">
                  <c:v>3.5111243181636014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22-49E2-9CAA-B15220753EB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Min 99%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Sheet1!$E$2:$E$125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0.5572599244661175</c:v>
                </c:pt>
                <c:pt idx="113">
                  <c:v>0.73057004946611726</c:v>
                </c:pt>
                <c:pt idx="114">
                  <c:v>0.87731910934111668</c:v>
                </c:pt>
                <c:pt idx="115">
                  <c:v>1.0090997321112414</c:v>
                </c:pt>
                <c:pt idx="116">
                  <c:v>1.1294019316694413</c:v>
                </c:pt>
                <c:pt idx="117">
                  <c:v>1.2397086633251972</c:v>
                </c:pt>
                <c:pt idx="118">
                  <c:v>1.3409673792118562</c:v>
                </c:pt>
                <c:pt idx="119">
                  <c:v>1.4339484432285721</c:v>
                </c:pt>
                <c:pt idx="120">
                  <c:v>1.5193353202129933</c:v>
                </c:pt>
                <c:pt idx="121">
                  <c:v>1.597749895490244</c:v>
                </c:pt>
                <c:pt idx="122">
                  <c:v>1.6697618884230203</c:v>
                </c:pt>
                <c:pt idx="123">
                  <c:v>1.7358941670958363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22-49E2-9CAA-B15220753EB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Max 95%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Sheet1!$F$2:$F$125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2.0366183836892549</c:v>
                </c:pt>
                <c:pt idx="113">
                  <c:v>2.2099285086892548</c:v>
                </c:pt>
                <c:pt idx="114">
                  <c:v>2.3566775685642538</c:v>
                </c:pt>
                <c:pt idx="115">
                  <c:v>2.4884581913343791</c:v>
                </c:pt>
                <c:pt idx="116">
                  <c:v>2.6087603908925789</c:v>
                </c:pt>
                <c:pt idx="117">
                  <c:v>2.7190671225483349</c:v>
                </c:pt>
                <c:pt idx="118">
                  <c:v>2.8203258384349938</c:v>
                </c:pt>
                <c:pt idx="119">
                  <c:v>2.9133069024517093</c:v>
                </c:pt>
                <c:pt idx="120">
                  <c:v>2.998693779436131</c:v>
                </c:pt>
                <c:pt idx="121">
                  <c:v>3.0771083547133813</c:v>
                </c:pt>
                <c:pt idx="122">
                  <c:v>3.149120347646158</c:v>
                </c:pt>
                <c:pt idx="123">
                  <c:v>3.215252626318974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22-49E2-9CAA-B15220753EB5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Min 95%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Sheet1!$G$2:$G$125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0.85313161631074497</c:v>
                </c:pt>
                <c:pt idx="113">
                  <c:v>1.0264417413107447</c:v>
                </c:pt>
                <c:pt idx="114">
                  <c:v>1.1731908011857441</c:v>
                </c:pt>
                <c:pt idx="115">
                  <c:v>1.304971423955869</c:v>
                </c:pt>
                <c:pt idx="116">
                  <c:v>1.4252736235140688</c:v>
                </c:pt>
                <c:pt idx="117">
                  <c:v>1.5355803551698248</c:v>
                </c:pt>
                <c:pt idx="118">
                  <c:v>1.6368390710564837</c:v>
                </c:pt>
                <c:pt idx="119">
                  <c:v>1.7298201350731996</c:v>
                </c:pt>
                <c:pt idx="120">
                  <c:v>1.8152070120576209</c:v>
                </c:pt>
                <c:pt idx="121">
                  <c:v>1.8936215873348716</c:v>
                </c:pt>
                <c:pt idx="122">
                  <c:v>1.9656335802676479</c:v>
                </c:pt>
                <c:pt idx="123">
                  <c:v>2.0317658589404637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22-49E2-9CAA-B15220753EB5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Max 68%</c:v>
                </c:pt>
              </c:strCache>
            </c:strRef>
          </c:tx>
          <c:spPr>
            <a:ln w="28575" cap="rnd">
              <a:solidFill>
                <a:srgbClr val="7199C9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Sheet1!$H$2:$H$125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1.7407466918446275</c:v>
                </c:pt>
                <c:pt idx="113">
                  <c:v>1.914056816844627</c:v>
                </c:pt>
                <c:pt idx="114">
                  <c:v>2.0608058767196265</c:v>
                </c:pt>
                <c:pt idx="115">
                  <c:v>2.1925864994897513</c:v>
                </c:pt>
                <c:pt idx="116">
                  <c:v>2.3128886990479511</c:v>
                </c:pt>
                <c:pt idx="117">
                  <c:v>2.4231954307037071</c:v>
                </c:pt>
                <c:pt idx="118">
                  <c:v>2.524454146590366</c:v>
                </c:pt>
                <c:pt idx="119">
                  <c:v>2.617435210607082</c:v>
                </c:pt>
                <c:pt idx="120">
                  <c:v>2.7028220875915032</c:v>
                </c:pt>
                <c:pt idx="121">
                  <c:v>2.7812366628687539</c:v>
                </c:pt>
                <c:pt idx="122">
                  <c:v>2.8532486558015302</c:v>
                </c:pt>
                <c:pt idx="123">
                  <c:v>2.9193809344743462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22-49E2-9CAA-B15220753EB5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Min 68%</c:v>
                </c:pt>
              </c:strCache>
            </c:strRef>
          </c:tx>
          <c:spPr>
            <a:ln w="28575" cap="rnd">
              <a:solidFill>
                <a:srgbClr val="7199C9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Sheet1!$A$2:$A$125</c:f>
              <c:numCache>
                <c:formatCode>m/d/yyyy</c:formatCode>
                <c:ptCount val="124"/>
                <c:pt idx="0">
                  <c:v>32509</c:v>
                </c:pt>
                <c:pt idx="1">
                  <c:v>32599</c:v>
                </c:pt>
                <c:pt idx="2">
                  <c:v>32690</c:v>
                </c:pt>
                <c:pt idx="3">
                  <c:v>32782</c:v>
                </c:pt>
                <c:pt idx="4">
                  <c:v>32874</c:v>
                </c:pt>
                <c:pt idx="5">
                  <c:v>32964</c:v>
                </c:pt>
                <c:pt idx="6">
                  <c:v>33055</c:v>
                </c:pt>
                <c:pt idx="7">
                  <c:v>33147</c:v>
                </c:pt>
                <c:pt idx="8">
                  <c:v>33239</c:v>
                </c:pt>
                <c:pt idx="9">
                  <c:v>33329</c:v>
                </c:pt>
                <c:pt idx="10">
                  <c:v>33420</c:v>
                </c:pt>
                <c:pt idx="11">
                  <c:v>33512</c:v>
                </c:pt>
                <c:pt idx="12">
                  <c:v>33604</c:v>
                </c:pt>
                <c:pt idx="13">
                  <c:v>33695</c:v>
                </c:pt>
                <c:pt idx="14">
                  <c:v>33786</c:v>
                </c:pt>
                <c:pt idx="15">
                  <c:v>33878</c:v>
                </c:pt>
                <c:pt idx="16">
                  <c:v>33970</c:v>
                </c:pt>
                <c:pt idx="17">
                  <c:v>34060</c:v>
                </c:pt>
                <c:pt idx="18">
                  <c:v>34151</c:v>
                </c:pt>
                <c:pt idx="19">
                  <c:v>34243</c:v>
                </c:pt>
                <c:pt idx="20">
                  <c:v>34335</c:v>
                </c:pt>
                <c:pt idx="21">
                  <c:v>34425</c:v>
                </c:pt>
                <c:pt idx="22">
                  <c:v>34516</c:v>
                </c:pt>
                <c:pt idx="23">
                  <c:v>34608</c:v>
                </c:pt>
                <c:pt idx="24">
                  <c:v>34700</c:v>
                </c:pt>
                <c:pt idx="25">
                  <c:v>34790</c:v>
                </c:pt>
                <c:pt idx="26">
                  <c:v>34881</c:v>
                </c:pt>
                <c:pt idx="27">
                  <c:v>34973</c:v>
                </c:pt>
                <c:pt idx="28">
                  <c:v>35065</c:v>
                </c:pt>
                <c:pt idx="29">
                  <c:v>35156</c:v>
                </c:pt>
                <c:pt idx="30">
                  <c:v>35247</c:v>
                </c:pt>
                <c:pt idx="31">
                  <c:v>35339</c:v>
                </c:pt>
                <c:pt idx="32">
                  <c:v>35431</c:v>
                </c:pt>
                <c:pt idx="33">
                  <c:v>35521</c:v>
                </c:pt>
                <c:pt idx="34">
                  <c:v>35612</c:v>
                </c:pt>
                <c:pt idx="35">
                  <c:v>35704</c:v>
                </c:pt>
                <c:pt idx="36">
                  <c:v>35796</c:v>
                </c:pt>
                <c:pt idx="37">
                  <c:v>35886</c:v>
                </c:pt>
                <c:pt idx="38">
                  <c:v>35977</c:v>
                </c:pt>
                <c:pt idx="39">
                  <c:v>36069</c:v>
                </c:pt>
                <c:pt idx="40">
                  <c:v>36161</c:v>
                </c:pt>
                <c:pt idx="41">
                  <c:v>36251</c:v>
                </c:pt>
                <c:pt idx="42">
                  <c:v>36342</c:v>
                </c:pt>
                <c:pt idx="43">
                  <c:v>36434</c:v>
                </c:pt>
                <c:pt idx="44">
                  <c:v>36526</c:v>
                </c:pt>
                <c:pt idx="45">
                  <c:v>36617</c:v>
                </c:pt>
                <c:pt idx="46">
                  <c:v>36708</c:v>
                </c:pt>
                <c:pt idx="47">
                  <c:v>36800</c:v>
                </c:pt>
                <c:pt idx="48">
                  <c:v>36892</c:v>
                </c:pt>
                <c:pt idx="49">
                  <c:v>36982</c:v>
                </c:pt>
                <c:pt idx="50">
                  <c:v>37073</c:v>
                </c:pt>
                <c:pt idx="51">
                  <c:v>37165</c:v>
                </c:pt>
                <c:pt idx="52">
                  <c:v>37257</c:v>
                </c:pt>
                <c:pt idx="53">
                  <c:v>37347</c:v>
                </c:pt>
                <c:pt idx="54">
                  <c:v>37438</c:v>
                </c:pt>
                <c:pt idx="55">
                  <c:v>37530</c:v>
                </c:pt>
                <c:pt idx="56">
                  <c:v>37622</c:v>
                </c:pt>
                <c:pt idx="57">
                  <c:v>37712</c:v>
                </c:pt>
                <c:pt idx="58">
                  <c:v>37803</c:v>
                </c:pt>
                <c:pt idx="59">
                  <c:v>37895</c:v>
                </c:pt>
                <c:pt idx="60">
                  <c:v>37987</c:v>
                </c:pt>
                <c:pt idx="61">
                  <c:v>38078</c:v>
                </c:pt>
                <c:pt idx="62">
                  <c:v>38169</c:v>
                </c:pt>
                <c:pt idx="63">
                  <c:v>38261</c:v>
                </c:pt>
                <c:pt idx="64">
                  <c:v>38353</c:v>
                </c:pt>
                <c:pt idx="65">
                  <c:v>38443</c:v>
                </c:pt>
                <c:pt idx="66">
                  <c:v>38534</c:v>
                </c:pt>
                <c:pt idx="67">
                  <c:v>38626</c:v>
                </c:pt>
                <c:pt idx="68">
                  <c:v>38718</c:v>
                </c:pt>
                <c:pt idx="69">
                  <c:v>38808</c:v>
                </c:pt>
                <c:pt idx="70">
                  <c:v>38899</c:v>
                </c:pt>
                <c:pt idx="71">
                  <c:v>38991</c:v>
                </c:pt>
                <c:pt idx="72">
                  <c:v>39083</c:v>
                </c:pt>
                <c:pt idx="73">
                  <c:v>39173</c:v>
                </c:pt>
                <c:pt idx="74">
                  <c:v>39264</c:v>
                </c:pt>
                <c:pt idx="75">
                  <c:v>39356</c:v>
                </c:pt>
                <c:pt idx="76">
                  <c:v>39448</c:v>
                </c:pt>
                <c:pt idx="77">
                  <c:v>39539</c:v>
                </c:pt>
                <c:pt idx="78">
                  <c:v>39630</c:v>
                </c:pt>
                <c:pt idx="79">
                  <c:v>39722</c:v>
                </c:pt>
                <c:pt idx="80">
                  <c:v>39814</c:v>
                </c:pt>
                <c:pt idx="81">
                  <c:v>39904</c:v>
                </c:pt>
                <c:pt idx="82">
                  <c:v>39995</c:v>
                </c:pt>
                <c:pt idx="83">
                  <c:v>40087</c:v>
                </c:pt>
                <c:pt idx="84">
                  <c:v>40179</c:v>
                </c:pt>
                <c:pt idx="85">
                  <c:v>40269</c:v>
                </c:pt>
                <c:pt idx="86">
                  <c:v>40360</c:v>
                </c:pt>
                <c:pt idx="87">
                  <c:v>40452</c:v>
                </c:pt>
                <c:pt idx="88">
                  <c:v>40544</c:v>
                </c:pt>
                <c:pt idx="89">
                  <c:v>40634</c:v>
                </c:pt>
                <c:pt idx="90">
                  <c:v>40725</c:v>
                </c:pt>
                <c:pt idx="91">
                  <c:v>40817</c:v>
                </c:pt>
                <c:pt idx="92">
                  <c:v>40909</c:v>
                </c:pt>
                <c:pt idx="93">
                  <c:v>41000</c:v>
                </c:pt>
                <c:pt idx="94">
                  <c:v>41091</c:v>
                </c:pt>
                <c:pt idx="95">
                  <c:v>41183</c:v>
                </c:pt>
                <c:pt idx="96">
                  <c:v>41275</c:v>
                </c:pt>
                <c:pt idx="97">
                  <c:v>41365</c:v>
                </c:pt>
                <c:pt idx="98">
                  <c:v>41456</c:v>
                </c:pt>
                <c:pt idx="99">
                  <c:v>41548</c:v>
                </c:pt>
                <c:pt idx="100">
                  <c:v>41640</c:v>
                </c:pt>
                <c:pt idx="101">
                  <c:v>41730</c:v>
                </c:pt>
                <c:pt idx="102">
                  <c:v>41821</c:v>
                </c:pt>
                <c:pt idx="103">
                  <c:v>41913</c:v>
                </c:pt>
                <c:pt idx="104">
                  <c:v>42005</c:v>
                </c:pt>
                <c:pt idx="105">
                  <c:v>42095</c:v>
                </c:pt>
                <c:pt idx="106">
                  <c:v>42186</c:v>
                </c:pt>
                <c:pt idx="107">
                  <c:v>42278</c:v>
                </c:pt>
                <c:pt idx="108">
                  <c:v>42370</c:v>
                </c:pt>
                <c:pt idx="109">
                  <c:v>42461</c:v>
                </c:pt>
                <c:pt idx="110">
                  <c:v>42552</c:v>
                </c:pt>
                <c:pt idx="111">
                  <c:v>42644</c:v>
                </c:pt>
                <c:pt idx="112">
                  <c:v>42736</c:v>
                </c:pt>
                <c:pt idx="113">
                  <c:v>42826</c:v>
                </c:pt>
                <c:pt idx="114">
                  <c:v>42917</c:v>
                </c:pt>
                <c:pt idx="115">
                  <c:v>43009</c:v>
                </c:pt>
                <c:pt idx="116">
                  <c:v>43101</c:v>
                </c:pt>
                <c:pt idx="117">
                  <c:v>43191</c:v>
                </c:pt>
                <c:pt idx="118">
                  <c:v>43282</c:v>
                </c:pt>
                <c:pt idx="119">
                  <c:v>43374</c:v>
                </c:pt>
                <c:pt idx="120">
                  <c:v>43466</c:v>
                </c:pt>
                <c:pt idx="121">
                  <c:v>43556</c:v>
                </c:pt>
                <c:pt idx="122">
                  <c:v>43647</c:v>
                </c:pt>
                <c:pt idx="123">
                  <c:v>43739</c:v>
                </c:pt>
              </c:numCache>
            </c:numRef>
          </c:cat>
          <c:val>
            <c:numRef>
              <c:f>Sheet1!$I$2:$I$125</c:f>
              <c:numCache>
                <c:formatCode>General</c:formatCode>
                <c:ptCount val="124"/>
                <c:pt idx="111" formatCode="0.00">
                  <c:v>1.2</c:v>
                </c:pt>
                <c:pt idx="112">
                  <c:v>1.1490033081553723</c:v>
                </c:pt>
                <c:pt idx="113">
                  <c:v>1.3223134331553723</c:v>
                </c:pt>
                <c:pt idx="114">
                  <c:v>1.4690624930303717</c:v>
                </c:pt>
                <c:pt idx="115">
                  <c:v>1.6008431158004965</c:v>
                </c:pt>
                <c:pt idx="116">
                  <c:v>1.7211453153586964</c:v>
                </c:pt>
                <c:pt idx="117">
                  <c:v>1.8314520470144524</c:v>
                </c:pt>
                <c:pt idx="118">
                  <c:v>1.9327107629011113</c:v>
                </c:pt>
                <c:pt idx="119">
                  <c:v>2.0256918269178272</c:v>
                </c:pt>
                <c:pt idx="120">
                  <c:v>2.1110787039022485</c:v>
                </c:pt>
                <c:pt idx="121">
                  <c:v>2.1894932791794992</c:v>
                </c:pt>
                <c:pt idx="122">
                  <c:v>2.2615052721122755</c:v>
                </c:pt>
                <c:pt idx="123">
                  <c:v>2.3276375507850915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022-49E2-9CAA-B15220753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705568"/>
        <c:axId val="1360698496"/>
      </c:lineChart>
      <c:dateAx>
        <c:axId val="136070556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698496"/>
        <c:crosses val="autoZero"/>
        <c:auto val="1"/>
        <c:lblOffset val="100"/>
        <c:baseTimeUnit val="days"/>
        <c:majorUnit val="3"/>
        <c:majorTimeUnit val="years"/>
      </c:dateAx>
      <c:valAx>
        <c:axId val="136069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70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70068091459143E-2"/>
          <c:y val="0.90747874849354848"/>
          <c:w val="0.74543605483526387"/>
          <c:h val="3.40338534524636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647436</xdr:colOff>
      <xdr:row>2</xdr:row>
      <xdr:rowOff>164520</xdr:rowOff>
    </xdr:from>
    <xdr:to>
      <xdr:col>26</xdr:col>
      <xdr:colOff>437112</xdr:colOff>
      <xdr:row>25</xdr:row>
      <xdr:rowOff>89517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8744" y="544333"/>
          <a:ext cx="7908181" cy="4292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5</xdr:row>
      <xdr:rowOff>76200</xdr:rowOff>
    </xdr:from>
    <xdr:to>
      <xdr:col>19</xdr:col>
      <xdr:colOff>584200</xdr:colOff>
      <xdr:row>23</xdr:row>
      <xdr:rowOff>128389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1028700"/>
          <a:ext cx="6731000" cy="34811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758825</xdr:colOff>
      <xdr:row>109</xdr:row>
      <xdr:rowOff>19050</xdr:rowOff>
    </xdr:from>
    <xdr:to>
      <xdr:col>15</xdr:col>
      <xdr:colOff>441325</xdr:colOff>
      <xdr:row>123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500928</xdr:colOff>
      <xdr:row>43</xdr:row>
      <xdr:rowOff>70571</xdr:rowOff>
    </xdr:from>
    <xdr:to>
      <xdr:col>39</xdr:col>
      <xdr:colOff>591416</xdr:colOff>
      <xdr:row>66</xdr:row>
      <xdr:rowOff>142009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9B6AB-3CDD-4395-8A31-A767D50F8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353784</xdr:colOff>
      <xdr:row>41</xdr:row>
      <xdr:rowOff>188023</xdr:rowOff>
    </xdr:from>
    <xdr:to>
      <xdr:col>25</xdr:col>
      <xdr:colOff>261170</xdr:colOff>
      <xdr:row>67</xdr:row>
      <xdr:rowOff>107061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D9A7E3-1F1B-42D5-9BA4-62E233451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/Desktop/hpfilter/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onthly Raw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zoomScale="107" zoomScaleNormal="70" zoomScalePageLayoutView="70" workbookViewId="0">
      <selection activeCell="A113" sqref="A3:A113"/>
    </sheetView>
  </sheetViews>
  <sheetFormatPr defaultColWidth="8.85546875" defaultRowHeight="15" x14ac:dyDescent="0.25"/>
  <cols>
    <col min="1" max="1" width="11.85546875" style="2" bestFit="1" customWidth="1"/>
    <col min="2" max="2" width="12" style="9" bestFit="1" customWidth="1"/>
    <col min="3" max="5" width="12" style="9" customWidth="1"/>
    <col min="6" max="6" width="12" style="9" bestFit="1" customWidth="1"/>
    <col min="7" max="7" width="15" style="9" bestFit="1" customWidth="1"/>
    <col min="8" max="8" width="12.7109375" style="9" bestFit="1" customWidth="1"/>
    <col min="9" max="9" width="12" style="9" bestFit="1" customWidth="1"/>
    <col min="10" max="12" width="12" style="2" bestFit="1" customWidth="1"/>
    <col min="13" max="16384" width="8.85546875" style="2"/>
  </cols>
  <sheetData>
    <row r="1" spans="1:14" x14ac:dyDescent="0.25">
      <c r="A1" s="2" t="s">
        <v>0</v>
      </c>
      <c r="B1" s="9" t="s">
        <v>2</v>
      </c>
      <c r="C1" s="9" t="s">
        <v>12</v>
      </c>
      <c r="D1" s="9" t="s">
        <v>13</v>
      </c>
      <c r="E1" s="9" t="s">
        <v>14</v>
      </c>
      <c r="F1" s="9" t="s">
        <v>1</v>
      </c>
      <c r="G1" s="9" t="s">
        <v>3</v>
      </c>
      <c r="H1" s="9" t="s">
        <v>4</v>
      </c>
      <c r="I1" s="9" t="s">
        <v>5</v>
      </c>
      <c r="J1" s="2" t="s">
        <v>6</v>
      </c>
      <c r="N1" s="3"/>
    </row>
    <row r="2" spans="1:14" x14ac:dyDescent="0.25">
      <c r="A2" s="1">
        <v>32509</v>
      </c>
      <c r="B2" s="10">
        <v>5</v>
      </c>
      <c r="C2" s="10"/>
      <c r="D2" s="10"/>
      <c r="E2" s="10"/>
      <c r="F2" s="11" t="s">
        <v>8</v>
      </c>
      <c r="G2" s="10">
        <v>7.6</v>
      </c>
      <c r="H2" s="9" t="s">
        <v>8</v>
      </c>
      <c r="I2" s="9" t="s">
        <v>8</v>
      </c>
      <c r="J2" s="2">
        <f>SUM(I2:I112)</f>
        <v>29.587169184462748</v>
      </c>
    </row>
    <row r="3" spans="1:14" x14ac:dyDescent="0.25">
      <c r="A3" s="1">
        <v>32599</v>
      </c>
      <c r="B3" s="10">
        <v>5.3</v>
      </c>
      <c r="C3" s="10">
        <f>B2</f>
        <v>5</v>
      </c>
      <c r="D3" s="10">
        <f t="shared" ref="D3:D66" si="0">B3-C3</f>
        <v>0.29999999999999982</v>
      </c>
      <c r="E3" s="10"/>
      <c r="F3" s="11" t="s">
        <v>8</v>
      </c>
      <c r="G3" s="10">
        <v>7.2</v>
      </c>
      <c r="H3" s="9" t="s">
        <v>8</v>
      </c>
      <c r="I3" s="9" t="s">
        <v>8</v>
      </c>
    </row>
    <row r="4" spans="1:14" x14ac:dyDescent="0.25">
      <c r="A4" s="1">
        <v>32690</v>
      </c>
      <c r="B4" s="10">
        <v>5.0999999999999996</v>
      </c>
      <c r="C4" s="10">
        <f t="shared" ref="C4:C67" si="1">B3</f>
        <v>5.3</v>
      </c>
      <c r="D4" s="10">
        <f t="shared" si="0"/>
        <v>-0.20000000000000018</v>
      </c>
      <c r="E4" s="10">
        <f>D3</f>
        <v>0.29999999999999982</v>
      </c>
      <c r="F4" s="11">
        <f>0.486 + 0.938*C4 + 0.221*E4 - 0.055445*G4</f>
        <v>5.1300404999999989</v>
      </c>
      <c r="G4" s="10">
        <v>7.1</v>
      </c>
      <c r="H4" s="9">
        <f>B4-F4</f>
        <v>-3.0040499999999248E-2</v>
      </c>
      <c r="I4" s="9">
        <f t="shared" ref="I4:I67" si="2">H4^2</f>
        <v>9.0243164024995481E-4</v>
      </c>
      <c r="J4" s="2" t="s">
        <v>7</v>
      </c>
    </row>
    <row r="5" spans="1:14" x14ac:dyDescent="0.25">
      <c r="A5" s="1">
        <v>32782</v>
      </c>
      <c r="B5" s="10">
        <v>5.5</v>
      </c>
      <c r="C5" s="10">
        <f t="shared" si="1"/>
        <v>5.0999999999999996</v>
      </c>
      <c r="D5" s="10">
        <f t="shared" si="0"/>
        <v>0.40000000000000036</v>
      </c>
      <c r="E5" s="10">
        <f t="shared" ref="E5:E68" si="3">D4</f>
        <v>-0.20000000000000018</v>
      </c>
      <c r="F5" s="11">
        <f t="shared" ref="F5:F68" si="4">0.486 + 0.938*C5 + 0.221*E5 - 0.055445*G5</f>
        <v>4.8374849999999991</v>
      </c>
      <c r="G5" s="10">
        <v>7</v>
      </c>
      <c r="H5" s="9">
        <f t="shared" ref="H5:H67" si="5">B5-F5</f>
        <v>0.66251500000000085</v>
      </c>
      <c r="I5" s="9">
        <f t="shared" si="2"/>
        <v>0.43892612522500113</v>
      </c>
      <c r="J5" s="4">
        <f>J2/100</f>
        <v>0.29587169184462747</v>
      </c>
    </row>
    <row r="6" spans="1:14" x14ac:dyDescent="0.25">
      <c r="A6" s="1">
        <v>32874</v>
      </c>
      <c r="B6" s="10">
        <v>5.9</v>
      </c>
      <c r="C6" s="10">
        <f t="shared" si="1"/>
        <v>5.5</v>
      </c>
      <c r="D6" s="10">
        <f t="shared" si="0"/>
        <v>0.40000000000000036</v>
      </c>
      <c r="E6" s="10">
        <f t="shared" si="3"/>
        <v>0.40000000000000036</v>
      </c>
      <c r="F6" s="11">
        <f t="shared" si="4"/>
        <v>5.3508294999999997</v>
      </c>
      <c r="G6" s="10">
        <v>6.9</v>
      </c>
      <c r="H6" s="9">
        <f t="shared" si="5"/>
        <v>0.54917050000000067</v>
      </c>
      <c r="I6" s="9">
        <f t="shared" si="2"/>
        <v>0.30158823807025076</v>
      </c>
      <c r="J6" s="5" t="s">
        <v>9</v>
      </c>
    </row>
    <row r="7" spans="1:14" x14ac:dyDescent="0.25">
      <c r="A7" s="1">
        <v>32964</v>
      </c>
      <c r="B7" s="10">
        <v>6.7</v>
      </c>
      <c r="C7" s="10">
        <f t="shared" si="1"/>
        <v>5.9</v>
      </c>
      <c r="D7" s="10">
        <f t="shared" si="0"/>
        <v>0.79999999999999982</v>
      </c>
      <c r="E7" s="10">
        <f t="shared" si="3"/>
        <v>0.40000000000000036</v>
      </c>
      <c r="F7" s="11">
        <f t="shared" si="4"/>
        <v>5.7260295000000001</v>
      </c>
      <c r="G7" s="10">
        <v>6.9</v>
      </c>
      <c r="H7" s="9">
        <f t="shared" si="5"/>
        <v>0.97397050000000007</v>
      </c>
      <c r="I7" s="9">
        <f t="shared" si="2"/>
        <v>0.94861853487025016</v>
      </c>
    </row>
    <row r="8" spans="1:14" x14ac:dyDescent="0.25">
      <c r="A8" s="1">
        <v>33055</v>
      </c>
      <c r="B8" s="10">
        <v>7.6</v>
      </c>
      <c r="C8" s="10">
        <f t="shared" si="1"/>
        <v>6.7</v>
      </c>
      <c r="D8" s="10">
        <f t="shared" si="0"/>
        <v>0.89999999999999947</v>
      </c>
      <c r="E8" s="10">
        <f t="shared" si="3"/>
        <v>0.79999999999999982</v>
      </c>
      <c r="F8" s="11">
        <f t="shared" si="4"/>
        <v>6.5537405</v>
      </c>
      <c r="G8" s="10">
        <v>7.1</v>
      </c>
      <c r="H8" s="9">
        <f t="shared" si="5"/>
        <v>1.0462594999999997</v>
      </c>
      <c r="I8" s="9">
        <f t="shared" si="2"/>
        <v>1.0946589413402492</v>
      </c>
    </row>
    <row r="9" spans="1:14" x14ac:dyDescent="0.25">
      <c r="A9" s="1">
        <v>33147</v>
      </c>
      <c r="B9" s="10">
        <v>7.9</v>
      </c>
      <c r="C9" s="10">
        <f t="shared" si="1"/>
        <v>7.6</v>
      </c>
      <c r="D9" s="10">
        <f t="shared" si="0"/>
        <v>0.30000000000000071</v>
      </c>
      <c r="E9" s="10">
        <f t="shared" si="3"/>
        <v>0.89999999999999947</v>
      </c>
      <c r="F9" s="11">
        <f t="shared" si="4"/>
        <v>7.3978624999999987</v>
      </c>
      <c r="G9" s="10">
        <v>7.5</v>
      </c>
      <c r="H9" s="9">
        <f t="shared" si="5"/>
        <v>0.50213750000000168</v>
      </c>
      <c r="I9" s="9">
        <f t="shared" si="2"/>
        <v>0.25214206890625168</v>
      </c>
    </row>
    <row r="10" spans="1:14" x14ac:dyDescent="0.25">
      <c r="A10" s="1">
        <v>33239</v>
      </c>
      <c r="B10" s="10">
        <v>7</v>
      </c>
      <c r="C10" s="10">
        <f t="shared" si="1"/>
        <v>7.9</v>
      </c>
      <c r="D10" s="10">
        <f t="shared" si="0"/>
        <v>-0.90000000000000036</v>
      </c>
      <c r="E10" s="10">
        <f t="shared" si="3"/>
        <v>0.30000000000000071</v>
      </c>
      <c r="F10" s="11">
        <f t="shared" si="4"/>
        <v>7.5189399999999997</v>
      </c>
      <c r="G10" s="10">
        <v>8</v>
      </c>
      <c r="H10" s="9">
        <f t="shared" si="5"/>
        <v>-0.51893999999999973</v>
      </c>
      <c r="I10" s="9">
        <f t="shared" si="2"/>
        <v>0.26929872359999973</v>
      </c>
    </row>
    <row r="11" spans="1:14" x14ac:dyDescent="0.25">
      <c r="A11" s="1">
        <v>33329</v>
      </c>
      <c r="B11" s="10">
        <v>8.4</v>
      </c>
      <c r="C11" s="10">
        <f t="shared" si="1"/>
        <v>7</v>
      </c>
      <c r="D11" s="10">
        <f t="shared" si="0"/>
        <v>1.4000000000000004</v>
      </c>
      <c r="E11" s="10">
        <f t="shared" si="3"/>
        <v>-0.90000000000000036</v>
      </c>
      <c r="F11" s="11">
        <f t="shared" si="4"/>
        <v>6.3707284999999994</v>
      </c>
      <c r="G11" s="10">
        <v>8.6999999999999993</v>
      </c>
      <c r="H11" s="9">
        <f t="shared" si="5"/>
        <v>2.029271500000001</v>
      </c>
      <c r="I11" s="9">
        <f t="shared" si="2"/>
        <v>4.1179428207122539</v>
      </c>
    </row>
    <row r="12" spans="1:14" x14ac:dyDescent="0.25">
      <c r="A12" s="1">
        <v>33420</v>
      </c>
      <c r="B12" s="10">
        <v>7.7</v>
      </c>
      <c r="C12" s="10">
        <f t="shared" si="1"/>
        <v>8.4</v>
      </c>
      <c r="D12" s="10">
        <f t="shared" si="0"/>
        <v>-0.70000000000000018</v>
      </c>
      <c r="E12" s="10">
        <f t="shared" si="3"/>
        <v>1.4000000000000004</v>
      </c>
      <c r="F12" s="11">
        <f t="shared" si="4"/>
        <v>8.1645059999999994</v>
      </c>
      <c r="G12" s="10">
        <v>9.1999999999999993</v>
      </c>
      <c r="H12" s="9">
        <f t="shared" si="5"/>
        <v>-0.4645059999999992</v>
      </c>
      <c r="I12" s="9">
        <f t="shared" si="2"/>
        <v>0.21576582403599925</v>
      </c>
    </row>
    <row r="13" spans="1:14" x14ac:dyDescent="0.25">
      <c r="A13" s="1">
        <v>33512</v>
      </c>
      <c r="B13" s="10">
        <v>7</v>
      </c>
      <c r="C13" s="10">
        <f t="shared" si="1"/>
        <v>7.7</v>
      </c>
      <c r="D13" s="10">
        <f t="shared" si="0"/>
        <v>-0.70000000000000018</v>
      </c>
      <c r="E13" s="10">
        <f t="shared" si="3"/>
        <v>-0.70000000000000018</v>
      </c>
      <c r="F13" s="11">
        <f t="shared" si="4"/>
        <v>7.0271724999999998</v>
      </c>
      <c r="G13" s="10">
        <v>9.5</v>
      </c>
      <c r="H13" s="9">
        <f t="shared" si="5"/>
        <v>-2.7172499999999822E-2</v>
      </c>
      <c r="I13" s="9">
        <f t="shared" si="2"/>
        <v>7.383447562499903E-4</v>
      </c>
    </row>
    <row r="14" spans="1:14" x14ac:dyDescent="0.25">
      <c r="A14" s="1">
        <v>33604</v>
      </c>
      <c r="B14" s="10">
        <v>7</v>
      </c>
      <c r="C14" s="10">
        <f t="shared" si="1"/>
        <v>7</v>
      </c>
      <c r="D14" s="10">
        <f t="shared" si="0"/>
        <v>0</v>
      </c>
      <c r="E14" s="10">
        <f t="shared" si="3"/>
        <v>-0.70000000000000018</v>
      </c>
      <c r="F14" s="11">
        <f t="shared" si="4"/>
        <v>6.3594834999999996</v>
      </c>
      <c r="G14" s="10">
        <v>9.6999999999999993</v>
      </c>
      <c r="H14" s="9">
        <f t="shared" si="5"/>
        <v>0.64051650000000038</v>
      </c>
      <c r="I14" s="9">
        <f t="shared" si="2"/>
        <v>0.41026138677225049</v>
      </c>
    </row>
    <row r="15" spans="1:14" x14ac:dyDescent="0.25">
      <c r="A15" s="1">
        <v>33695</v>
      </c>
      <c r="B15" s="10">
        <v>4.3</v>
      </c>
      <c r="C15" s="10">
        <f t="shared" si="1"/>
        <v>7</v>
      </c>
      <c r="D15" s="10">
        <f t="shared" si="0"/>
        <v>-2.7</v>
      </c>
      <c r="E15" s="10">
        <f t="shared" si="3"/>
        <v>0</v>
      </c>
      <c r="F15" s="11">
        <f t="shared" si="4"/>
        <v>6.5086389999999996</v>
      </c>
      <c r="G15" s="10">
        <v>9.8000000000000007</v>
      </c>
      <c r="H15" s="9">
        <f t="shared" si="5"/>
        <v>-2.2086389999999998</v>
      </c>
      <c r="I15" s="9">
        <f t="shared" si="2"/>
        <v>4.8780862323209995</v>
      </c>
    </row>
    <row r="16" spans="1:14" x14ac:dyDescent="0.25">
      <c r="A16" s="1">
        <v>33786</v>
      </c>
      <c r="B16" s="10">
        <v>3.3</v>
      </c>
      <c r="C16" s="10">
        <f t="shared" si="1"/>
        <v>4.3</v>
      </c>
      <c r="D16" s="10">
        <f t="shared" si="0"/>
        <v>-1</v>
      </c>
      <c r="E16" s="10">
        <f t="shared" si="3"/>
        <v>-2.7</v>
      </c>
      <c r="F16" s="11">
        <f t="shared" si="4"/>
        <v>3.3737944999999989</v>
      </c>
      <c r="G16" s="10">
        <v>9.9</v>
      </c>
      <c r="H16" s="9">
        <f t="shared" si="5"/>
        <v>-7.3794499999999097E-2</v>
      </c>
      <c r="I16" s="9">
        <f t="shared" si="2"/>
        <v>5.445628230249867E-3</v>
      </c>
    </row>
    <row r="17" spans="1:9" x14ac:dyDescent="0.25">
      <c r="A17" s="1">
        <v>33878</v>
      </c>
      <c r="B17" s="10">
        <v>2.7</v>
      </c>
      <c r="C17" s="10">
        <f t="shared" si="1"/>
        <v>3.3</v>
      </c>
      <c r="D17" s="10">
        <f t="shared" si="0"/>
        <v>-0.59999999999999964</v>
      </c>
      <c r="E17" s="10">
        <f t="shared" si="3"/>
        <v>-1</v>
      </c>
      <c r="F17" s="11">
        <f t="shared" si="4"/>
        <v>2.7837719999999995</v>
      </c>
      <c r="G17" s="10">
        <v>10.4</v>
      </c>
      <c r="H17" s="9">
        <f t="shared" si="5"/>
        <v>-8.3771999999999291E-2</v>
      </c>
      <c r="I17" s="9">
        <f t="shared" si="2"/>
        <v>7.0177479839998811E-3</v>
      </c>
    </row>
    <row r="18" spans="1:9" x14ac:dyDescent="0.25">
      <c r="A18" s="1">
        <v>33970</v>
      </c>
      <c r="B18" s="10">
        <v>2.4</v>
      </c>
      <c r="C18" s="10">
        <f t="shared" si="1"/>
        <v>2.7</v>
      </c>
      <c r="D18" s="10">
        <f t="shared" si="0"/>
        <v>-0.30000000000000027</v>
      </c>
      <c r="E18" s="10">
        <f t="shared" si="3"/>
        <v>-0.59999999999999964</v>
      </c>
      <c r="F18" s="11">
        <f t="shared" si="4"/>
        <v>2.2982830000000001</v>
      </c>
      <c r="G18" s="10">
        <v>10.6</v>
      </c>
      <c r="H18" s="9">
        <f t="shared" si="5"/>
        <v>0.10171699999999984</v>
      </c>
      <c r="I18" s="9">
        <f t="shared" si="2"/>
        <v>1.0346348088999967E-2</v>
      </c>
    </row>
    <row r="19" spans="1:9" x14ac:dyDescent="0.25">
      <c r="A19" s="1">
        <v>34060</v>
      </c>
      <c r="B19" s="10">
        <v>2.4</v>
      </c>
      <c r="C19" s="10">
        <f t="shared" si="1"/>
        <v>2.4</v>
      </c>
      <c r="D19" s="10">
        <f t="shared" si="0"/>
        <v>0</v>
      </c>
      <c r="E19" s="10">
        <f t="shared" si="3"/>
        <v>-0.30000000000000027</v>
      </c>
      <c r="F19" s="11">
        <f t="shared" si="4"/>
        <v>2.0942719999999997</v>
      </c>
      <c r="G19" s="10">
        <v>10.4</v>
      </c>
      <c r="H19" s="9">
        <f t="shared" si="5"/>
        <v>0.30572800000000022</v>
      </c>
      <c r="I19" s="9">
        <f t="shared" si="2"/>
        <v>9.346960998400014E-2</v>
      </c>
    </row>
    <row r="20" spans="1:9" x14ac:dyDescent="0.25">
      <c r="A20" s="1">
        <v>34151</v>
      </c>
      <c r="B20" s="10">
        <v>2.8</v>
      </c>
      <c r="C20" s="10">
        <f t="shared" si="1"/>
        <v>2.4</v>
      </c>
      <c r="D20" s="10">
        <f t="shared" si="0"/>
        <v>0.39999999999999991</v>
      </c>
      <c r="E20" s="10">
        <f t="shared" si="3"/>
        <v>0</v>
      </c>
      <c r="F20" s="11">
        <f t="shared" si="4"/>
        <v>2.1716609999999994</v>
      </c>
      <c r="G20" s="10">
        <v>10.199999999999999</v>
      </c>
      <c r="H20" s="9">
        <f t="shared" si="5"/>
        <v>0.62833900000000042</v>
      </c>
      <c r="I20" s="9">
        <f t="shared" si="2"/>
        <v>0.39480989892100055</v>
      </c>
    </row>
    <row r="21" spans="1:9" x14ac:dyDescent="0.25">
      <c r="A21" s="1">
        <v>34243</v>
      </c>
      <c r="B21" s="10">
        <v>2.4</v>
      </c>
      <c r="C21" s="10">
        <f t="shared" si="1"/>
        <v>2.8</v>
      </c>
      <c r="D21" s="10">
        <f t="shared" si="0"/>
        <v>-0.39999999999999991</v>
      </c>
      <c r="E21" s="10">
        <f t="shared" si="3"/>
        <v>0.39999999999999991</v>
      </c>
      <c r="F21" s="11">
        <f t="shared" si="4"/>
        <v>2.6297164999999998</v>
      </c>
      <c r="G21" s="10">
        <v>10.3</v>
      </c>
      <c r="H21" s="9">
        <f t="shared" si="5"/>
        <v>-0.22971649999999988</v>
      </c>
      <c r="I21" s="9">
        <f t="shared" si="2"/>
        <v>5.2769670372249944E-2</v>
      </c>
    </row>
    <row r="22" spans="1:9" x14ac:dyDescent="0.25">
      <c r="A22" s="1">
        <v>34335</v>
      </c>
      <c r="B22" s="10">
        <v>2.5</v>
      </c>
      <c r="C22" s="10">
        <f t="shared" si="1"/>
        <v>2.4</v>
      </c>
      <c r="D22" s="10">
        <f t="shared" si="0"/>
        <v>0.10000000000000009</v>
      </c>
      <c r="E22" s="10">
        <f t="shared" si="3"/>
        <v>-0.39999999999999991</v>
      </c>
      <c r="F22" s="11">
        <f t="shared" si="4"/>
        <v>2.0998944999999996</v>
      </c>
      <c r="G22" s="10">
        <v>9.9</v>
      </c>
      <c r="H22" s="9">
        <f t="shared" si="5"/>
        <v>0.40010550000000045</v>
      </c>
      <c r="I22" s="9">
        <f t="shared" si="2"/>
        <v>0.16008441113025035</v>
      </c>
    </row>
    <row r="23" spans="1:9" x14ac:dyDescent="0.25">
      <c r="A23" s="1">
        <v>34425</v>
      </c>
      <c r="B23" s="10">
        <v>2</v>
      </c>
      <c r="C23" s="10">
        <f t="shared" si="1"/>
        <v>2.5</v>
      </c>
      <c r="D23" s="10">
        <f t="shared" si="0"/>
        <v>-0.5</v>
      </c>
      <c r="E23" s="10">
        <f t="shared" si="3"/>
        <v>0.10000000000000009</v>
      </c>
      <c r="F23" s="11">
        <f t="shared" si="4"/>
        <v>2.3152834999999996</v>
      </c>
      <c r="G23" s="10">
        <v>9.6999999999999993</v>
      </c>
      <c r="H23" s="9">
        <f t="shared" si="5"/>
        <v>-0.31528349999999961</v>
      </c>
      <c r="I23" s="9">
        <f t="shared" si="2"/>
        <v>9.940368537224975E-2</v>
      </c>
    </row>
    <row r="24" spans="1:9" x14ac:dyDescent="0.25">
      <c r="A24" s="1">
        <v>34516</v>
      </c>
      <c r="B24" s="10">
        <v>1.7</v>
      </c>
      <c r="C24" s="10">
        <f t="shared" si="1"/>
        <v>2</v>
      </c>
      <c r="D24" s="10">
        <f t="shared" si="0"/>
        <v>-0.30000000000000004</v>
      </c>
      <c r="E24" s="10">
        <f t="shared" si="3"/>
        <v>-0.5</v>
      </c>
      <c r="F24" s="11">
        <f t="shared" si="4"/>
        <v>1.7303169999999999</v>
      </c>
      <c r="G24" s="10">
        <v>9.4</v>
      </c>
      <c r="H24" s="9">
        <f t="shared" si="5"/>
        <v>-3.0316999999999927E-2</v>
      </c>
      <c r="I24" s="9">
        <f t="shared" si="2"/>
        <v>9.191204889999956E-4</v>
      </c>
    </row>
    <row r="25" spans="1:9" x14ac:dyDescent="0.25">
      <c r="A25" s="1">
        <v>34608</v>
      </c>
      <c r="B25" s="10">
        <v>1.8</v>
      </c>
      <c r="C25" s="10">
        <f t="shared" si="1"/>
        <v>1.7</v>
      </c>
      <c r="D25" s="10">
        <f t="shared" si="0"/>
        <v>0.10000000000000009</v>
      </c>
      <c r="E25" s="10">
        <f t="shared" si="3"/>
        <v>-0.30000000000000004</v>
      </c>
      <c r="F25" s="11">
        <f t="shared" si="4"/>
        <v>1.5152949999999996</v>
      </c>
      <c r="G25" s="10">
        <v>9</v>
      </c>
      <c r="H25" s="9">
        <f t="shared" si="5"/>
        <v>0.28470500000000043</v>
      </c>
      <c r="I25" s="9">
        <f t="shared" si="2"/>
        <v>8.1056937025000247E-2</v>
      </c>
    </row>
    <row r="26" spans="1:9" x14ac:dyDescent="0.25">
      <c r="A26" s="1">
        <v>34700</v>
      </c>
      <c r="B26" s="10">
        <v>2.5</v>
      </c>
      <c r="C26" s="10">
        <f t="shared" si="1"/>
        <v>1.8</v>
      </c>
      <c r="D26" s="10">
        <f t="shared" si="0"/>
        <v>0.7</v>
      </c>
      <c r="E26" s="10">
        <f t="shared" si="3"/>
        <v>0.10000000000000009</v>
      </c>
      <c r="F26" s="11">
        <f t="shared" si="4"/>
        <v>1.7030394999999998</v>
      </c>
      <c r="G26" s="10">
        <v>8.9</v>
      </c>
      <c r="H26" s="9">
        <f t="shared" si="5"/>
        <v>0.79696050000000018</v>
      </c>
      <c r="I26" s="9">
        <f t="shared" si="2"/>
        <v>0.63514603856025031</v>
      </c>
    </row>
    <row r="27" spans="1:9" x14ac:dyDescent="0.25">
      <c r="A27" s="1">
        <v>34790</v>
      </c>
      <c r="B27" s="10">
        <v>2.4</v>
      </c>
      <c r="C27" s="10">
        <f t="shared" si="1"/>
        <v>2.5</v>
      </c>
      <c r="D27" s="10">
        <f t="shared" si="0"/>
        <v>-0.10000000000000009</v>
      </c>
      <c r="E27" s="10">
        <f t="shared" si="3"/>
        <v>0.7</v>
      </c>
      <c r="F27" s="11">
        <f t="shared" si="4"/>
        <v>2.5033284999999994</v>
      </c>
      <c r="G27" s="10">
        <v>8.6999999999999993</v>
      </c>
      <c r="H27" s="9">
        <f t="shared" si="5"/>
        <v>-0.10332849999999949</v>
      </c>
      <c r="I27" s="9">
        <f t="shared" si="2"/>
        <v>1.0676778912249895E-2</v>
      </c>
    </row>
    <row r="28" spans="1:9" x14ac:dyDescent="0.25">
      <c r="A28" s="1">
        <v>34881</v>
      </c>
      <c r="B28" s="10">
        <v>2.8</v>
      </c>
      <c r="C28" s="10">
        <f t="shared" si="1"/>
        <v>2.4</v>
      </c>
      <c r="D28" s="10">
        <f t="shared" si="0"/>
        <v>0.39999999999999991</v>
      </c>
      <c r="E28" s="10">
        <f t="shared" si="3"/>
        <v>-0.10000000000000009</v>
      </c>
      <c r="F28" s="11">
        <f t="shared" si="4"/>
        <v>2.2382729999999995</v>
      </c>
      <c r="G28" s="10">
        <v>8.6</v>
      </c>
      <c r="H28" s="9">
        <f t="shared" si="5"/>
        <v>0.56172700000000031</v>
      </c>
      <c r="I28" s="9">
        <f t="shared" si="2"/>
        <v>0.31553722252900035</v>
      </c>
    </row>
    <row r="29" spans="1:9" x14ac:dyDescent="0.25">
      <c r="A29" s="1">
        <v>34973</v>
      </c>
      <c r="B29" s="10">
        <v>2.9</v>
      </c>
      <c r="C29" s="10">
        <f t="shared" si="1"/>
        <v>2.8</v>
      </c>
      <c r="D29" s="10">
        <f t="shared" si="0"/>
        <v>0.10000000000000009</v>
      </c>
      <c r="E29" s="10">
        <f t="shared" si="3"/>
        <v>0.39999999999999991</v>
      </c>
      <c r="F29" s="11">
        <f t="shared" si="4"/>
        <v>2.7406065000000002</v>
      </c>
      <c r="G29" s="10">
        <v>8.3000000000000007</v>
      </c>
      <c r="H29" s="9">
        <f t="shared" si="5"/>
        <v>0.15939349999999974</v>
      </c>
      <c r="I29" s="9">
        <f t="shared" si="2"/>
        <v>2.5406287842249919E-2</v>
      </c>
    </row>
    <row r="30" spans="1:9" x14ac:dyDescent="0.25">
      <c r="A30" s="1">
        <v>35065</v>
      </c>
      <c r="B30" s="10">
        <v>2.7</v>
      </c>
      <c r="C30" s="10">
        <f t="shared" si="1"/>
        <v>2.9</v>
      </c>
      <c r="D30" s="10">
        <f t="shared" si="0"/>
        <v>-0.19999999999999973</v>
      </c>
      <c r="E30" s="10">
        <f t="shared" si="3"/>
        <v>0.10000000000000009</v>
      </c>
      <c r="F30" s="11">
        <f t="shared" si="4"/>
        <v>2.7736510000000001</v>
      </c>
      <c r="G30" s="10">
        <v>8.1999999999999993</v>
      </c>
      <c r="H30" s="9">
        <f t="shared" si="5"/>
        <v>-7.3650999999999911E-2</v>
      </c>
      <c r="I30" s="9">
        <f t="shared" si="2"/>
        <v>5.4244698009999872E-3</v>
      </c>
    </row>
    <row r="31" spans="1:9" x14ac:dyDescent="0.25">
      <c r="A31" s="1">
        <v>35156</v>
      </c>
      <c r="B31" s="10">
        <v>2.4</v>
      </c>
      <c r="C31" s="10">
        <f t="shared" si="1"/>
        <v>2.7</v>
      </c>
      <c r="D31" s="10">
        <f t="shared" si="0"/>
        <v>-0.30000000000000027</v>
      </c>
      <c r="E31" s="10">
        <f t="shared" si="3"/>
        <v>-0.19999999999999973</v>
      </c>
      <c r="F31" s="11">
        <f t="shared" si="4"/>
        <v>2.5142065000000002</v>
      </c>
      <c r="G31" s="10">
        <v>8.3000000000000007</v>
      </c>
      <c r="H31" s="9">
        <f t="shared" si="5"/>
        <v>-0.11420650000000032</v>
      </c>
      <c r="I31" s="9">
        <f t="shared" si="2"/>
        <v>1.3043124642250074E-2</v>
      </c>
    </row>
    <row r="32" spans="1:9" x14ac:dyDescent="0.25">
      <c r="A32" s="1">
        <v>35247</v>
      </c>
      <c r="B32" s="10">
        <v>2.2999999999999998</v>
      </c>
      <c r="C32" s="10">
        <f t="shared" si="1"/>
        <v>2.4</v>
      </c>
      <c r="D32" s="10">
        <f t="shared" si="0"/>
        <v>-0.10000000000000009</v>
      </c>
      <c r="E32" s="10">
        <f t="shared" si="3"/>
        <v>-0.30000000000000027</v>
      </c>
      <c r="F32" s="11">
        <f t="shared" si="4"/>
        <v>2.2217954999999998</v>
      </c>
      <c r="G32" s="10">
        <v>8.1</v>
      </c>
      <c r="H32" s="9">
        <f t="shared" si="5"/>
        <v>7.820450000000001E-2</v>
      </c>
      <c r="I32" s="9">
        <f t="shared" si="2"/>
        <v>6.1159438202500012E-3</v>
      </c>
    </row>
    <row r="33" spans="1:9" x14ac:dyDescent="0.25">
      <c r="A33" s="1">
        <v>35339</v>
      </c>
      <c r="B33" s="10">
        <v>2.5</v>
      </c>
      <c r="C33" s="10">
        <f t="shared" si="1"/>
        <v>2.2999999999999998</v>
      </c>
      <c r="D33" s="10">
        <f t="shared" si="0"/>
        <v>0.20000000000000018</v>
      </c>
      <c r="E33" s="10">
        <f t="shared" si="3"/>
        <v>-0.10000000000000009</v>
      </c>
      <c r="F33" s="11">
        <f t="shared" si="4"/>
        <v>2.1888289999999997</v>
      </c>
      <c r="G33" s="10">
        <v>7.8</v>
      </c>
      <c r="H33" s="9">
        <f t="shared" si="5"/>
        <v>0.31117100000000031</v>
      </c>
      <c r="I33" s="9">
        <f t="shared" si="2"/>
        <v>9.6827391241000191E-2</v>
      </c>
    </row>
    <row r="34" spans="1:9" x14ac:dyDescent="0.25">
      <c r="A34" s="1">
        <v>35431</v>
      </c>
      <c r="B34" s="10">
        <v>1.9</v>
      </c>
      <c r="C34" s="10">
        <f t="shared" si="1"/>
        <v>2.5</v>
      </c>
      <c r="D34" s="10">
        <f t="shared" si="0"/>
        <v>-0.60000000000000009</v>
      </c>
      <c r="E34" s="10">
        <f t="shared" si="3"/>
        <v>0.20000000000000018</v>
      </c>
      <c r="F34" s="11">
        <f t="shared" si="4"/>
        <v>2.4704514999999994</v>
      </c>
      <c r="G34" s="10">
        <v>7.3</v>
      </c>
      <c r="H34" s="9">
        <f t="shared" si="5"/>
        <v>-0.57045149999999945</v>
      </c>
      <c r="I34" s="9">
        <f t="shared" si="2"/>
        <v>0.32541491385224935</v>
      </c>
    </row>
    <row r="35" spans="1:9" x14ac:dyDescent="0.25">
      <c r="A35" s="1">
        <v>35521</v>
      </c>
      <c r="B35" s="10">
        <v>1.6</v>
      </c>
      <c r="C35" s="10">
        <f t="shared" si="1"/>
        <v>1.9</v>
      </c>
      <c r="D35" s="10">
        <f t="shared" si="0"/>
        <v>-0.29999999999999982</v>
      </c>
      <c r="E35" s="10">
        <f t="shared" si="3"/>
        <v>-0.60000000000000009</v>
      </c>
      <c r="F35" s="11">
        <f t="shared" si="4"/>
        <v>1.7363959999999996</v>
      </c>
      <c r="G35" s="10">
        <v>7.2</v>
      </c>
      <c r="H35" s="9">
        <f t="shared" si="5"/>
        <v>-0.13639599999999952</v>
      </c>
      <c r="I35" s="9">
        <f t="shared" si="2"/>
        <v>1.8603868815999867E-2</v>
      </c>
    </row>
    <row r="36" spans="1:9" x14ac:dyDescent="0.25">
      <c r="A36" s="1">
        <v>35612</v>
      </c>
      <c r="B36" s="10">
        <v>1.9</v>
      </c>
      <c r="C36" s="10">
        <f t="shared" si="1"/>
        <v>1.6</v>
      </c>
      <c r="D36" s="10">
        <f t="shared" si="0"/>
        <v>0.29999999999999982</v>
      </c>
      <c r="E36" s="10">
        <f t="shared" si="3"/>
        <v>-0.29999999999999982</v>
      </c>
      <c r="F36" s="11">
        <f t="shared" si="4"/>
        <v>1.5434739999999998</v>
      </c>
      <c r="G36" s="10">
        <v>6.8</v>
      </c>
      <c r="H36" s="9">
        <f t="shared" si="5"/>
        <v>0.35652600000000012</v>
      </c>
      <c r="I36" s="9">
        <f t="shared" si="2"/>
        <v>0.12711078867600009</v>
      </c>
    </row>
    <row r="37" spans="1:9" x14ac:dyDescent="0.25">
      <c r="A37" s="1">
        <v>35704</v>
      </c>
      <c r="B37" s="10">
        <v>1.8</v>
      </c>
      <c r="C37" s="10">
        <f t="shared" si="1"/>
        <v>1.9</v>
      </c>
      <c r="D37" s="10">
        <f t="shared" si="0"/>
        <v>-9.9999999999999867E-2</v>
      </c>
      <c r="E37" s="10">
        <f t="shared" si="3"/>
        <v>0.29999999999999982</v>
      </c>
      <c r="F37" s="11">
        <f t="shared" si="4"/>
        <v>1.9741074999999997</v>
      </c>
      <c r="G37" s="10">
        <v>6.5</v>
      </c>
      <c r="H37" s="9">
        <f t="shared" si="5"/>
        <v>-0.17410749999999964</v>
      </c>
      <c r="I37" s="9">
        <f t="shared" si="2"/>
        <v>3.0313421556249873E-2</v>
      </c>
    </row>
    <row r="38" spans="1:9" x14ac:dyDescent="0.25">
      <c r="A38" s="1">
        <v>35796</v>
      </c>
      <c r="B38" s="10">
        <v>1.6</v>
      </c>
      <c r="C38" s="10">
        <f t="shared" si="1"/>
        <v>1.8</v>
      </c>
      <c r="D38" s="10">
        <f t="shared" si="0"/>
        <v>-0.19999999999999996</v>
      </c>
      <c r="E38" s="10">
        <f t="shared" si="3"/>
        <v>-9.9999999999999867E-2</v>
      </c>
      <c r="F38" s="11">
        <f t="shared" si="4"/>
        <v>1.7974519999999998</v>
      </c>
      <c r="G38" s="10">
        <v>6.4</v>
      </c>
      <c r="H38" s="9">
        <f t="shared" si="5"/>
        <v>-0.19745199999999974</v>
      </c>
      <c r="I38" s="9">
        <f t="shared" si="2"/>
        <v>3.8987292303999894E-2</v>
      </c>
    </row>
    <row r="39" spans="1:9" x14ac:dyDescent="0.25">
      <c r="A39" s="1">
        <v>35886</v>
      </c>
      <c r="B39" s="10">
        <v>1.8</v>
      </c>
      <c r="C39" s="10">
        <f t="shared" si="1"/>
        <v>1.6</v>
      </c>
      <c r="D39" s="10">
        <f t="shared" si="0"/>
        <v>0.19999999999999996</v>
      </c>
      <c r="E39" s="10">
        <f t="shared" si="3"/>
        <v>-0.19999999999999996</v>
      </c>
      <c r="F39" s="11">
        <f t="shared" si="4"/>
        <v>1.5932964999999999</v>
      </c>
      <c r="G39" s="10">
        <v>6.3</v>
      </c>
      <c r="H39" s="9">
        <f t="shared" si="5"/>
        <v>0.20670350000000015</v>
      </c>
      <c r="I39" s="9">
        <f t="shared" si="2"/>
        <v>4.2726336912250064E-2</v>
      </c>
    </row>
    <row r="40" spans="1:9" x14ac:dyDescent="0.25">
      <c r="A40" s="1">
        <v>35977</v>
      </c>
      <c r="B40" s="10">
        <v>1.4</v>
      </c>
      <c r="C40" s="10">
        <f t="shared" si="1"/>
        <v>1.8</v>
      </c>
      <c r="D40" s="10">
        <f t="shared" si="0"/>
        <v>-0.40000000000000013</v>
      </c>
      <c r="E40" s="10">
        <f t="shared" si="3"/>
        <v>0.19999999999999996</v>
      </c>
      <c r="F40" s="11">
        <f t="shared" si="4"/>
        <v>1.874841</v>
      </c>
      <c r="G40" s="10">
        <v>6.2</v>
      </c>
      <c r="H40" s="9">
        <f t="shared" si="5"/>
        <v>-0.47484100000000007</v>
      </c>
      <c r="I40" s="9">
        <f t="shared" si="2"/>
        <v>0.22547397528100008</v>
      </c>
    </row>
    <row r="41" spans="1:9" x14ac:dyDescent="0.25">
      <c r="A41" s="1">
        <v>36069</v>
      </c>
      <c r="B41" s="10">
        <v>1.4</v>
      </c>
      <c r="C41" s="10">
        <f t="shared" si="1"/>
        <v>1.4</v>
      </c>
      <c r="D41" s="10">
        <f t="shared" si="0"/>
        <v>0</v>
      </c>
      <c r="E41" s="10">
        <f t="shared" si="3"/>
        <v>-0.40000000000000013</v>
      </c>
      <c r="F41" s="11">
        <f t="shared" si="4"/>
        <v>1.3725855</v>
      </c>
      <c r="G41" s="10">
        <v>6.1</v>
      </c>
      <c r="H41" s="9">
        <f t="shared" si="5"/>
        <v>2.7414499999999897E-2</v>
      </c>
      <c r="I41" s="9">
        <f t="shared" si="2"/>
        <v>7.5155481024999436E-4</v>
      </c>
    </row>
    <row r="42" spans="1:9" x14ac:dyDescent="0.25">
      <c r="A42" s="1">
        <v>36161</v>
      </c>
      <c r="B42" s="10">
        <v>1.6</v>
      </c>
      <c r="C42" s="10">
        <f t="shared" si="1"/>
        <v>1.4</v>
      </c>
      <c r="D42" s="10">
        <f t="shared" si="0"/>
        <v>0.20000000000000018</v>
      </c>
      <c r="E42" s="10">
        <f t="shared" si="3"/>
        <v>0</v>
      </c>
      <c r="F42" s="11">
        <f t="shared" si="4"/>
        <v>1.455441</v>
      </c>
      <c r="G42" s="10">
        <v>6.2</v>
      </c>
      <c r="H42" s="9">
        <f t="shared" si="5"/>
        <v>0.1445590000000001</v>
      </c>
      <c r="I42" s="9">
        <f t="shared" si="2"/>
        <v>2.089730448100003E-2</v>
      </c>
    </row>
    <row r="43" spans="1:9" x14ac:dyDescent="0.25">
      <c r="A43" s="1">
        <v>36251</v>
      </c>
      <c r="B43" s="10">
        <v>1.4</v>
      </c>
      <c r="C43" s="10">
        <f t="shared" si="1"/>
        <v>1.6</v>
      </c>
      <c r="D43" s="10">
        <f t="shared" si="0"/>
        <v>-0.20000000000000018</v>
      </c>
      <c r="E43" s="10">
        <f t="shared" si="3"/>
        <v>0.20000000000000018</v>
      </c>
      <c r="F43" s="11">
        <f t="shared" si="4"/>
        <v>1.6983300000000001</v>
      </c>
      <c r="G43" s="10">
        <v>6</v>
      </c>
      <c r="H43" s="9">
        <f t="shared" si="5"/>
        <v>-0.29833000000000021</v>
      </c>
      <c r="I43" s="9">
        <f t="shared" si="2"/>
        <v>8.9000788900000127E-2</v>
      </c>
    </row>
    <row r="44" spans="1:9" x14ac:dyDescent="0.25">
      <c r="A44" s="1">
        <v>36342</v>
      </c>
      <c r="B44" s="10">
        <v>1.2</v>
      </c>
      <c r="C44" s="10">
        <f t="shared" si="1"/>
        <v>1.4</v>
      </c>
      <c r="D44" s="10">
        <f t="shared" si="0"/>
        <v>-0.19999999999999996</v>
      </c>
      <c r="E44" s="10">
        <f t="shared" si="3"/>
        <v>-0.20000000000000018</v>
      </c>
      <c r="F44" s="11">
        <f t="shared" si="4"/>
        <v>1.4278744999999999</v>
      </c>
      <c r="G44" s="10">
        <v>5.9</v>
      </c>
      <c r="H44" s="9">
        <f t="shared" si="5"/>
        <v>-0.22787449999999998</v>
      </c>
      <c r="I44" s="9">
        <f t="shared" si="2"/>
        <v>5.1926787750249989E-2</v>
      </c>
    </row>
    <row r="45" spans="1:9" x14ac:dyDescent="0.25">
      <c r="A45" s="1">
        <v>36434</v>
      </c>
      <c r="B45" s="10">
        <v>1.1000000000000001</v>
      </c>
      <c r="C45" s="10">
        <f t="shared" si="1"/>
        <v>1.2</v>
      </c>
      <c r="D45" s="10">
        <f t="shared" si="0"/>
        <v>-9.9999999999999867E-2</v>
      </c>
      <c r="E45" s="10">
        <f t="shared" si="3"/>
        <v>-0.19999999999999996</v>
      </c>
      <c r="F45" s="11">
        <f t="shared" si="4"/>
        <v>1.245819</v>
      </c>
      <c r="G45" s="10">
        <v>5.8</v>
      </c>
      <c r="H45" s="9">
        <f t="shared" si="5"/>
        <v>-0.14581899999999992</v>
      </c>
      <c r="I45" s="9">
        <f t="shared" si="2"/>
        <v>2.1263180760999978E-2</v>
      </c>
    </row>
    <row r="46" spans="1:9" x14ac:dyDescent="0.25">
      <c r="A46" s="1">
        <v>36526</v>
      </c>
      <c r="B46" s="10">
        <v>0.8</v>
      </c>
      <c r="C46" s="10">
        <f t="shared" si="1"/>
        <v>1.1000000000000001</v>
      </c>
      <c r="D46" s="10">
        <f t="shared" si="0"/>
        <v>-0.30000000000000004</v>
      </c>
      <c r="E46" s="10">
        <f t="shared" si="3"/>
        <v>-9.9999999999999867E-2</v>
      </c>
      <c r="F46" s="11">
        <f t="shared" si="4"/>
        <v>1.1741190000000001</v>
      </c>
      <c r="G46" s="10">
        <v>5.8</v>
      </c>
      <c r="H46" s="9">
        <f t="shared" si="5"/>
        <v>-0.37411900000000009</v>
      </c>
      <c r="I46" s="9">
        <f t="shared" si="2"/>
        <v>0.13996502616100007</v>
      </c>
    </row>
    <row r="47" spans="1:9" x14ac:dyDescent="0.25">
      <c r="A47" s="1">
        <v>36617</v>
      </c>
      <c r="B47" s="10">
        <v>0.6</v>
      </c>
      <c r="C47" s="10">
        <f t="shared" si="1"/>
        <v>0.8</v>
      </c>
      <c r="D47" s="10">
        <f t="shared" si="0"/>
        <v>-0.20000000000000007</v>
      </c>
      <c r="E47" s="10">
        <f t="shared" si="3"/>
        <v>-0.30000000000000004</v>
      </c>
      <c r="F47" s="11">
        <f t="shared" si="4"/>
        <v>0.86515249999999999</v>
      </c>
      <c r="G47" s="10">
        <v>5.5</v>
      </c>
      <c r="H47" s="9">
        <f t="shared" si="5"/>
        <v>-0.26515250000000001</v>
      </c>
      <c r="I47" s="9">
        <f t="shared" si="2"/>
        <v>7.0305848256250011E-2</v>
      </c>
    </row>
    <row r="48" spans="1:9" x14ac:dyDescent="0.25">
      <c r="A48" s="1">
        <v>36708</v>
      </c>
      <c r="B48" s="10">
        <v>0.8</v>
      </c>
      <c r="C48" s="10">
        <f t="shared" si="1"/>
        <v>0.6</v>
      </c>
      <c r="D48" s="10">
        <f t="shared" si="0"/>
        <v>0.20000000000000007</v>
      </c>
      <c r="E48" s="10">
        <f t="shared" si="3"/>
        <v>-0.20000000000000007</v>
      </c>
      <c r="F48" s="11">
        <f t="shared" si="4"/>
        <v>0.71074149999999992</v>
      </c>
      <c r="G48" s="10">
        <v>5.3</v>
      </c>
      <c r="H48" s="9">
        <f t="shared" si="5"/>
        <v>8.9258500000000129E-2</v>
      </c>
      <c r="I48" s="9">
        <f t="shared" si="2"/>
        <v>7.9670798222500235E-3</v>
      </c>
    </row>
    <row r="49" spans="1:9" x14ac:dyDescent="0.25">
      <c r="A49" s="1">
        <v>36800</v>
      </c>
      <c r="B49" s="10">
        <v>1</v>
      </c>
      <c r="C49" s="10">
        <f t="shared" si="1"/>
        <v>0.8</v>
      </c>
      <c r="D49" s="10">
        <f t="shared" si="0"/>
        <v>0.19999999999999996</v>
      </c>
      <c r="E49" s="10">
        <f t="shared" si="3"/>
        <v>0.20000000000000007</v>
      </c>
      <c r="F49" s="11">
        <f t="shared" si="4"/>
        <v>0.992286</v>
      </c>
      <c r="G49" s="10">
        <v>5.2</v>
      </c>
      <c r="H49" s="9">
        <f t="shared" si="5"/>
        <v>7.7139999999999986E-3</v>
      </c>
      <c r="I49" s="9">
        <f t="shared" si="2"/>
        <v>5.9505795999999977E-5</v>
      </c>
    </row>
    <row r="50" spans="1:9" x14ac:dyDescent="0.25">
      <c r="A50" s="1">
        <v>36892</v>
      </c>
      <c r="B50" s="10">
        <v>0.9</v>
      </c>
      <c r="C50" s="10">
        <f t="shared" si="1"/>
        <v>1</v>
      </c>
      <c r="D50" s="10">
        <f t="shared" si="0"/>
        <v>-9.9999999999999978E-2</v>
      </c>
      <c r="E50" s="10">
        <f t="shared" si="3"/>
        <v>0.19999999999999996</v>
      </c>
      <c r="F50" s="11">
        <f t="shared" si="4"/>
        <v>1.1854304999999998</v>
      </c>
      <c r="G50" s="10">
        <v>5.0999999999999996</v>
      </c>
      <c r="H50" s="9">
        <f t="shared" si="5"/>
        <v>-0.28543049999999981</v>
      </c>
      <c r="I50" s="9">
        <f t="shared" si="2"/>
        <v>8.1470570330249889E-2</v>
      </c>
    </row>
    <row r="51" spans="1:9" x14ac:dyDescent="0.25">
      <c r="A51" s="1">
        <v>36982</v>
      </c>
      <c r="B51" s="10">
        <v>1.5</v>
      </c>
      <c r="C51" s="10">
        <f t="shared" si="1"/>
        <v>0.9</v>
      </c>
      <c r="D51" s="10">
        <f t="shared" si="0"/>
        <v>0.6</v>
      </c>
      <c r="E51" s="10">
        <f t="shared" si="3"/>
        <v>-9.9999999999999978E-2</v>
      </c>
      <c r="F51" s="11">
        <f t="shared" si="4"/>
        <v>1.030875</v>
      </c>
      <c r="G51" s="10">
        <v>5</v>
      </c>
      <c r="H51" s="9">
        <f t="shared" si="5"/>
        <v>0.46912500000000001</v>
      </c>
      <c r="I51" s="9">
        <f t="shared" si="2"/>
        <v>0.22007826562500002</v>
      </c>
    </row>
    <row r="52" spans="1:9" x14ac:dyDescent="0.25">
      <c r="A52" s="1">
        <v>37073</v>
      </c>
      <c r="B52" s="10">
        <v>1.5</v>
      </c>
      <c r="C52" s="10">
        <f t="shared" si="1"/>
        <v>1.5</v>
      </c>
      <c r="D52" s="10">
        <f t="shared" si="0"/>
        <v>0</v>
      </c>
      <c r="E52" s="10">
        <f t="shared" si="3"/>
        <v>0.6</v>
      </c>
      <c r="F52" s="11">
        <f t="shared" si="4"/>
        <v>1.7428304999999997</v>
      </c>
      <c r="G52" s="10">
        <v>5.0999999999999996</v>
      </c>
      <c r="H52" s="9">
        <f t="shared" si="5"/>
        <v>-0.24283049999999973</v>
      </c>
      <c r="I52" s="9">
        <f t="shared" si="2"/>
        <v>5.8966651730249869E-2</v>
      </c>
    </row>
    <row r="53" spans="1:9" x14ac:dyDescent="0.25">
      <c r="A53" s="1">
        <v>37165</v>
      </c>
      <c r="B53" s="10">
        <v>1</v>
      </c>
      <c r="C53" s="10">
        <f t="shared" si="1"/>
        <v>1.5</v>
      </c>
      <c r="D53" s="10">
        <f t="shared" si="0"/>
        <v>-0.5</v>
      </c>
      <c r="E53" s="10">
        <f t="shared" si="3"/>
        <v>0</v>
      </c>
      <c r="F53" s="11">
        <f t="shared" si="4"/>
        <v>1.6046860000000001</v>
      </c>
      <c r="G53" s="10">
        <v>5.2</v>
      </c>
      <c r="H53" s="9">
        <f t="shared" si="5"/>
        <v>-0.60468600000000006</v>
      </c>
      <c r="I53" s="9">
        <f t="shared" si="2"/>
        <v>0.36564515859600005</v>
      </c>
    </row>
    <row r="54" spans="1:9" x14ac:dyDescent="0.25">
      <c r="A54" s="1">
        <v>37257</v>
      </c>
      <c r="B54" s="10">
        <v>1.5</v>
      </c>
      <c r="C54" s="10">
        <f t="shared" si="1"/>
        <v>1</v>
      </c>
      <c r="D54" s="10">
        <f t="shared" si="0"/>
        <v>0.5</v>
      </c>
      <c r="E54" s="10">
        <f t="shared" si="3"/>
        <v>-0.5</v>
      </c>
      <c r="F54" s="11">
        <f t="shared" si="4"/>
        <v>1.0251859999999999</v>
      </c>
      <c r="G54" s="10">
        <v>5.2</v>
      </c>
      <c r="H54" s="9">
        <f t="shared" si="5"/>
        <v>0.47481400000000007</v>
      </c>
      <c r="I54" s="9">
        <f t="shared" si="2"/>
        <v>0.22544833459600006</v>
      </c>
    </row>
    <row r="55" spans="1:9" x14ac:dyDescent="0.25">
      <c r="A55" s="1">
        <v>37347</v>
      </c>
      <c r="B55" s="10">
        <v>0.9</v>
      </c>
      <c r="C55" s="10">
        <f t="shared" si="1"/>
        <v>1.5</v>
      </c>
      <c r="D55" s="10">
        <f t="shared" si="0"/>
        <v>-0.6</v>
      </c>
      <c r="E55" s="10">
        <f t="shared" si="3"/>
        <v>0.5</v>
      </c>
      <c r="F55" s="11">
        <f t="shared" si="4"/>
        <v>1.7151859999999999</v>
      </c>
      <c r="G55" s="10">
        <v>5.2</v>
      </c>
      <c r="H55" s="9">
        <f t="shared" si="5"/>
        <v>-0.81518599999999986</v>
      </c>
      <c r="I55" s="9">
        <f t="shared" si="2"/>
        <v>0.66452821459599976</v>
      </c>
    </row>
    <row r="56" spans="1:9" x14ac:dyDescent="0.25">
      <c r="A56" s="1">
        <v>37438</v>
      </c>
      <c r="B56" s="10">
        <v>1</v>
      </c>
      <c r="C56" s="10">
        <f t="shared" si="1"/>
        <v>0.9</v>
      </c>
      <c r="D56" s="10">
        <f t="shared" si="0"/>
        <v>9.9999999999999978E-2</v>
      </c>
      <c r="E56" s="10">
        <f t="shared" si="3"/>
        <v>-0.6</v>
      </c>
      <c r="F56" s="11">
        <f t="shared" si="4"/>
        <v>0.90374149999999998</v>
      </c>
      <c r="G56" s="10">
        <v>5.3</v>
      </c>
      <c r="H56" s="9">
        <f t="shared" si="5"/>
        <v>9.6258500000000025E-2</v>
      </c>
      <c r="I56" s="9">
        <f t="shared" si="2"/>
        <v>9.2656988222500052E-3</v>
      </c>
    </row>
    <row r="57" spans="1:9" x14ac:dyDescent="0.25">
      <c r="A57" s="1">
        <v>37530</v>
      </c>
      <c r="B57" s="10">
        <v>1.5</v>
      </c>
      <c r="C57" s="10">
        <f t="shared" si="1"/>
        <v>1</v>
      </c>
      <c r="D57" s="10">
        <f t="shared" si="0"/>
        <v>0.5</v>
      </c>
      <c r="E57" s="10">
        <f t="shared" si="3"/>
        <v>9.9999999999999978E-2</v>
      </c>
      <c r="F57" s="11">
        <f t="shared" si="4"/>
        <v>1.1633304999999998</v>
      </c>
      <c r="G57" s="10">
        <v>5.0999999999999996</v>
      </c>
      <c r="H57" s="9">
        <f t="shared" si="5"/>
        <v>0.33666950000000018</v>
      </c>
      <c r="I57" s="9">
        <f t="shared" si="2"/>
        <v>0.11334635223025012</v>
      </c>
    </row>
    <row r="58" spans="1:9" x14ac:dyDescent="0.25">
      <c r="A58" s="1">
        <v>37622</v>
      </c>
      <c r="B58" s="10">
        <v>1.5</v>
      </c>
      <c r="C58" s="10">
        <f t="shared" si="1"/>
        <v>1.5</v>
      </c>
      <c r="D58" s="10">
        <f t="shared" si="0"/>
        <v>0</v>
      </c>
      <c r="E58" s="10">
        <f t="shared" si="3"/>
        <v>0.5</v>
      </c>
      <c r="F58" s="11">
        <f t="shared" si="4"/>
        <v>1.7151859999999999</v>
      </c>
      <c r="G58" s="10">
        <v>5.2</v>
      </c>
      <c r="H58" s="9">
        <f t="shared" si="5"/>
        <v>-0.21518599999999988</v>
      </c>
      <c r="I58" s="9">
        <f t="shared" si="2"/>
        <v>4.6305014595999949E-2</v>
      </c>
    </row>
    <row r="59" spans="1:9" x14ac:dyDescent="0.25">
      <c r="A59" s="1">
        <v>37712</v>
      </c>
      <c r="B59" s="10">
        <v>1.3</v>
      </c>
      <c r="C59" s="10">
        <f t="shared" si="1"/>
        <v>1.5</v>
      </c>
      <c r="D59" s="10">
        <f t="shared" si="0"/>
        <v>-0.19999999999999996</v>
      </c>
      <c r="E59" s="10">
        <f t="shared" si="3"/>
        <v>0</v>
      </c>
      <c r="F59" s="11">
        <f t="shared" si="4"/>
        <v>1.6213195</v>
      </c>
      <c r="G59" s="10">
        <v>4.9000000000000004</v>
      </c>
      <c r="H59" s="9">
        <f t="shared" si="5"/>
        <v>-0.32131949999999998</v>
      </c>
      <c r="I59" s="9">
        <f t="shared" si="2"/>
        <v>0.10324622108024999</v>
      </c>
    </row>
    <row r="60" spans="1:9" x14ac:dyDescent="0.25">
      <c r="A60" s="1">
        <v>37803</v>
      </c>
      <c r="B60" s="10">
        <v>1.4</v>
      </c>
      <c r="C60" s="10">
        <f t="shared" si="1"/>
        <v>1.3</v>
      </c>
      <c r="D60" s="10">
        <f t="shared" si="0"/>
        <v>9.9999999999999867E-2</v>
      </c>
      <c r="E60" s="10">
        <f t="shared" si="3"/>
        <v>-0.19999999999999996</v>
      </c>
      <c r="F60" s="11">
        <f t="shared" si="4"/>
        <v>1.383975</v>
      </c>
      <c r="G60" s="10">
        <v>5</v>
      </c>
      <c r="H60" s="9">
        <f t="shared" si="5"/>
        <v>1.6024999999999956E-2</v>
      </c>
      <c r="I60" s="9">
        <f t="shared" si="2"/>
        <v>2.5680062499999859E-4</v>
      </c>
    </row>
    <row r="61" spans="1:9" x14ac:dyDescent="0.25">
      <c r="A61" s="1">
        <v>37895</v>
      </c>
      <c r="B61" s="10">
        <v>1.3</v>
      </c>
      <c r="C61" s="10">
        <f t="shared" si="1"/>
        <v>1.4</v>
      </c>
      <c r="D61" s="10">
        <f t="shared" si="0"/>
        <v>-9.9999999999999867E-2</v>
      </c>
      <c r="E61" s="10">
        <f t="shared" si="3"/>
        <v>9.9999999999999867E-2</v>
      </c>
      <c r="F61" s="11">
        <f t="shared" si="4"/>
        <v>1.5496194999999999</v>
      </c>
      <c r="G61" s="10">
        <v>4.9000000000000004</v>
      </c>
      <c r="H61" s="9">
        <f t="shared" si="5"/>
        <v>-0.24961949999999988</v>
      </c>
      <c r="I61" s="9">
        <f t="shared" si="2"/>
        <v>6.2309894780249939E-2</v>
      </c>
    </row>
    <row r="62" spans="1:9" x14ac:dyDescent="0.25">
      <c r="A62" s="1">
        <v>37987</v>
      </c>
      <c r="B62" s="10">
        <v>1.3</v>
      </c>
      <c r="C62" s="10">
        <f t="shared" si="1"/>
        <v>1.3</v>
      </c>
      <c r="D62" s="10">
        <f t="shared" si="0"/>
        <v>0</v>
      </c>
      <c r="E62" s="10">
        <f t="shared" si="3"/>
        <v>-9.9999999999999867E-2</v>
      </c>
      <c r="F62" s="11">
        <f t="shared" si="4"/>
        <v>1.4171640000000001</v>
      </c>
      <c r="G62" s="10">
        <v>4.8</v>
      </c>
      <c r="H62" s="9">
        <f t="shared" si="5"/>
        <v>-0.11716400000000005</v>
      </c>
      <c r="I62" s="9">
        <f t="shared" si="2"/>
        <v>1.372740289600001E-2</v>
      </c>
    </row>
    <row r="63" spans="1:9" x14ac:dyDescent="0.25">
      <c r="A63" s="1">
        <v>38078</v>
      </c>
      <c r="B63" s="10">
        <v>1.4</v>
      </c>
      <c r="C63" s="10">
        <f t="shared" si="1"/>
        <v>1.3</v>
      </c>
      <c r="D63" s="10">
        <f t="shared" si="0"/>
        <v>9.9999999999999867E-2</v>
      </c>
      <c r="E63" s="10">
        <f t="shared" si="3"/>
        <v>0</v>
      </c>
      <c r="F63" s="11">
        <f t="shared" si="4"/>
        <v>1.4392640000000001</v>
      </c>
      <c r="G63" s="10">
        <v>4.8</v>
      </c>
      <c r="H63" s="9">
        <f t="shared" si="5"/>
        <v>-3.9264000000000188E-2</v>
      </c>
      <c r="I63" s="9">
        <f t="shared" si="2"/>
        <v>1.5416616960000147E-3</v>
      </c>
    </row>
    <row r="64" spans="1:9" x14ac:dyDescent="0.25">
      <c r="A64" s="1">
        <v>38169</v>
      </c>
      <c r="B64" s="10">
        <v>1.3</v>
      </c>
      <c r="C64" s="10">
        <f t="shared" si="1"/>
        <v>1.4</v>
      </c>
      <c r="D64" s="10">
        <f t="shared" si="0"/>
        <v>-9.9999999999999867E-2</v>
      </c>
      <c r="E64" s="10">
        <f t="shared" si="3"/>
        <v>9.9999999999999867E-2</v>
      </c>
      <c r="F64" s="11">
        <f t="shared" si="4"/>
        <v>1.5607084999999998</v>
      </c>
      <c r="G64" s="10">
        <v>4.7</v>
      </c>
      <c r="H64" s="9">
        <f t="shared" si="5"/>
        <v>-0.26070849999999979</v>
      </c>
      <c r="I64" s="9">
        <f t="shared" si="2"/>
        <v>6.7968921972249893E-2</v>
      </c>
    </row>
    <row r="65" spans="1:9" x14ac:dyDescent="0.25">
      <c r="A65" s="1">
        <v>38261</v>
      </c>
      <c r="B65" s="10">
        <v>1.4</v>
      </c>
      <c r="C65" s="10">
        <f t="shared" si="1"/>
        <v>1.3</v>
      </c>
      <c r="D65" s="10">
        <f t="shared" si="0"/>
        <v>9.9999999999999867E-2</v>
      </c>
      <c r="E65" s="10">
        <f t="shared" si="3"/>
        <v>-9.9999999999999867E-2</v>
      </c>
      <c r="F65" s="11">
        <f t="shared" si="4"/>
        <v>1.4227084999999999</v>
      </c>
      <c r="G65" s="10">
        <v>4.7</v>
      </c>
      <c r="H65" s="9">
        <f t="shared" si="5"/>
        <v>-2.270850000000002E-2</v>
      </c>
      <c r="I65" s="9">
        <f t="shared" si="2"/>
        <v>5.1567597225000094E-4</v>
      </c>
    </row>
    <row r="66" spans="1:9" x14ac:dyDescent="0.25">
      <c r="A66" s="1">
        <v>38353</v>
      </c>
      <c r="B66" s="10">
        <v>1.7</v>
      </c>
      <c r="C66" s="10">
        <f t="shared" si="1"/>
        <v>1.4</v>
      </c>
      <c r="D66" s="10">
        <f t="shared" si="0"/>
        <v>0.30000000000000004</v>
      </c>
      <c r="E66" s="10">
        <f t="shared" si="3"/>
        <v>9.9999999999999867E-2</v>
      </c>
      <c r="F66" s="11">
        <f t="shared" si="4"/>
        <v>1.5607084999999998</v>
      </c>
      <c r="G66" s="10">
        <v>4.7</v>
      </c>
      <c r="H66" s="9">
        <f t="shared" si="5"/>
        <v>0.13929150000000012</v>
      </c>
      <c r="I66" s="9">
        <f t="shared" si="2"/>
        <v>1.9402121972250035E-2</v>
      </c>
    </row>
    <row r="67" spans="1:9" x14ac:dyDescent="0.25">
      <c r="A67" s="1">
        <v>38443</v>
      </c>
      <c r="B67" s="10">
        <v>2</v>
      </c>
      <c r="C67" s="10">
        <f t="shared" si="1"/>
        <v>1.7</v>
      </c>
      <c r="D67" s="10">
        <f t="shared" ref="D67:D125" si="6">B67-C67</f>
        <v>0.30000000000000004</v>
      </c>
      <c r="E67" s="10">
        <f t="shared" si="3"/>
        <v>0.30000000000000004</v>
      </c>
      <c r="F67" s="11">
        <f t="shared" si="4"/>
        <v>1.8807639999999997</v>
      </c>
      <c r="G67" s="10">
        <v>4.8</v>
      </c>
      <c r="H67" s="9">
        <f t="shared" si="5"/>
        <v>0.11923600000000034</v>
      </c>
      <c r="I67" s="9">
        <f t="shared" si="2"/>
        <v>1.4217223696000082E-2</v>
      </c>
    </row>
    <row r="68" spans="1:9" x14ac:dyDescent="0.25">
      <c r="A68" s="1">
        <v>38534</v>
      </c>
      <c r="B68" s="10">
        <v>2.4</v>
      </c>
      <c r="C68" s="10">
        <f t="shared" ref="C68:C125" si="7">B67</f>
        <v>2</v>
      </c>
      <c r="D68" s="10">
        <f t="shared" si="6"/>
        <v>0.39999999999999991</v>
      </c>
      <c r="E68" s="10">
        <f t="shared" si="3"/>
        <v>0.30000000000000004</v>
      </c>
      <c r="F68" s="11">
        <f t="shared" si="4"/>
        <v>2.1677085000000003</v>
      </c>
      <c r="G68" s="10">
        <v>4.7</v>
      </c>
      <c r="H68" s="9">
        <f t="shared" ref="H68:H112" si="8">B68-F68</f>
        <v>0.23229149999999965</v>
      </c>
      <c r="I68" s="9">
        <f t="shared" ref="I68:I112" si="9">H68^2</f>
        <v>5.3959340972249838E-2</v>
      </c>
    </row>
    <row r="69" spans="1:9" x14ac:dyDescent="0.25">
      <c r="A69" s="1">
        <v>38626</v>
      </c>
      <c r="B69" s="10">
        <v>2.1</v>
      </c>
      <c r="C69" s="10">
        <f t="shared" si="7"/>
        <v>2.4</v>
      </c>
      <c r="D69" s="10">
        <f t="shared" si="6"/>
        <v>-0.29999999999999982</v>
      </c>
      <c r="E69" s="10">
        <f t="shared" ref="E69:E125" si="10">D68</f>
        <v>0.39999999999999991</v>
      </c>
      <c r="F69" s="11">
        <f t="shared" ref="F69:F124" si="11">0.486 + 0.938*C69 + 0.221*E69 - 0.055445*G69</f>
        <v>2.5428304999999995</v>
      </c>
      <c r="G69" s="10">
        <v>5.0999999999999996</v>
      </c>
      <c r="H69" s="9">
        <f t="shared" si="8"/>
        <v>-0.44283049999999946</v>
      </c>
      <c r="I69" s="9">
        <f t="shared" si="9"/>
        <v>0.19609885173024952</v>
      </c>
    </row>
    <row r="70" spans="1:9" x14ac:dyDescent="0.25">
      <c r="A70" s="1">
        <v>38718</v>
      </c>
      <c r="B70" s="10">
        <v>1.9</v>
      </c>
      <c r="C70" s="10">
        <f t="shared" si="7"/>
        <v>2.1</v>
      </c>
      <c r="D70" s="10">
        <f t="shared" si="6"/>
        <v>-0.20000000000000018</v>
      </c>
      <c r="E70" s="10">
        <f t="shared" si="10"/>
        <v>-0.29999999999999982</v>
      </c>
      <c r="F70" s="11">
        <f t="shared" si="11"/>
        <v>2.1011859999999998</v>
      </c>
      <c r="G70" s="10">
        <v>5.2</v>
      </c>
      <c r="H70" s="9">
        <f t="shared" si="8"/>
        <v>-0.20118599999999986</v>
      </c>
      <c r="I70" s="9">
        <f t="shared" si="9"/>
        <v>4.0475806595999947E-2</v>
      </c>
    </row>
    <row r="71" spans="1:9" x14ac:dyDescent="0.25">
      <c r="A71" s="1">
        <v>38808</v>
      </c>
      <c r="B71" s="10">
        <v>2.2999999999999998</v>
      </c>
      <c r="C71" s="10">
        <f t="shared" si="7"/>
        <v>1.9</v>
      </c>
      <c r="D71" s="10">
        <f t="shared" si="6"/>
        <v>0.39999999999999991</v>
      </c>
      <c r="E71" s="10">
        <f t="shared" si="10"/>
        <v>-0.20000000000000018</v>
      </c>
      <c r="F71" s="11">
        <f t="shared" si="11"/>
        <v>1.9190524999999998</v>
      </c>
      <c r="G71" s="10">
        <v>5.5</v>
      </c>
      <c r="H71" s="9">
        <f t="shared" si="8"/>
        <v>0.38094749999999999</v>
      </c>
      <c r="I71" s="9">
        <f t="shared" si="9"/>
        <v>0.14512099775625001</v>
      </c>
    </row>
    <row r="72" spans="1:9" x14ac:dyDescent="0.25">
      <c r="A72" s="1">
        <v>38899</v>
      </c>
      <c r="B72" s="10">
        <v>2.4</v>
      </c>
      <c r="C72" s="10">
        <f t="shared" si="7"/>
        <v>2.2999999999999998</v>
      </c>
      <c r="D72" s="10">
        <f t="shared" si="6"/>
        <v>0.10000000000000009</v>
      </c>
      <c r="E72" s="10">
        <f t="shared" si="10"/>
        <v>0.39999999999999991</v>
      </c>
      <c r="F72" s="11">
        <f t="shared" si="11"/>
        <v>2.4268524999999999</v>
      </c>
      <c r="G72" s="10">
        <v>5.5</v>
      </c>
      <c r="H72" s="9">
        <f t="shared" si="8"/>
        <v>-2.6852499999999946E-2</v>
      </c>
      <c r="I72" s="9">
        <f t="shared" si="9"/>
        <v>7.2105675624999706E-4</v>
      </c>
    </row>
    <row r="73" spans="1:9" x14ac:dyDescent="0.25">
      <c r="A73" s="1">
        <v>38991</v>
      </c>
      <c r="B73" s="10">
        <v>2.7</v>
      </c>
      <c r="C73" s="10">
        <f t="shared" si="7"/>
        <v>2.4</v>
      </c>
      <c r="D73" s="10">
        <f t="shared" si="6"/>
        <v>0.30000000000000027</v>
      </c>
      <c r="E73" s="10">
        <f t="shared" si="10"/>
        <v>0.10000000000000009</v>
      </c>
      <c r="F73" s="11">
        <f t="shared" si="11"/>
        <v>2.4543524999999997</v>
      </c>
      <c r="G73" s="10">
        <v>5.5</v>
      </c>
      <c r="H73" s="9">
        <f t="shared" si="8"/>
        <v>0.24564750000000046</v>
      </c>
      <c r="I73" s="9">
        <f t="shared" si="9"/>
        <v>6.0342694256250225E-2</v>
      </c>
    </row>
    <row r="74" spans="1:9" x14ac:dyDescent="0.25">
      <c r="A74" s="1">
        <v>39083</v>
      </c>
      <c r="B74" s="10">
        <v>2.9</v>
      </c>
      <c r="C74" s="10">
        <f t="shared" si="7"/>
        <v>2.7</v>
      </c>
      <c r="D74" s="10">
        <f t="shared" si="6"/>
        <v>0.19999999999999973</v>
      </c>
      <c r="E74" s="10">
        <f t="shared" si="10"/>
        <v>0.30000000000000027</v>
      </c>
      <c r="F74" s="11">
        <f t="shared" si="11"/>
        <v>2.7799525000000003</v>
      </c>
      <c r="G74" s="10">
        <v>5.5</v>
      </c>
      <c r="H74" s="9">
        <f t="shared" si="8"/>
        <v>0.12004749999999964</v>
      </c>
      <c r="I74" s="9">
        <f t="shared" si="9"/>
        <v>1.4411402256249914E-2</v>
      </c>
    </row>
    <row r="75" spans="1:9" x14ac:dyDescent="0.25">
      <c r="A75" s="1">
        <v>39173</v>
      </c>
      <c r="B75" s="10">
        <v>2.6</v>
      </c>
      <c r="C75" s="10">
        <f t="shared" si="7"/>
        <v>2.9</v>
      </c>
      <c r="D75" s="10">
        <f t="shared" si="6"/>
        <v>-0.29999999999999982</v>
      </c>
      <c r="E75" s="10">
        <f t="shared" si="10"/>
        <v>0.19999999999999973</v>
      </c>
      <c r="F75" s="11">
        <f t="shared" si="11"/>
        <v>2.9509970000000001</v>
      </c>
      <c r="G75" s="10">
        <v>5.4</v>
      </c>
      <c r="H75" s="9">
        <f t="shared" si="8"/>
        <v>-0.350997</v>
      </c>
      <c r="I75" s="9">
        <f t="shared" si="9"/>
        <v>0.123198894009</v>
      </c>
    </row>
    <row r="76" spans="1:9" x14ac:dyDescent="0.25">
      <c r="A76" s="1">
        <v>39264</v>
      </c>
      <c r="B76" s="10">
        <v>1.8</v>
      </c>
      <c r="C76" s="10">
        <f t="shared" si="7"/>
        <v>2.6</v>
      </c>
      <c r="D76" s="10">
        <f t="shared" si="6"/>
        <v>-0.8</v>
      </c>
      <c r="E76" s="10">
        <f t="shared" si="10"/>
        <v>-0.29999999999999982</v>
      </c>
      <c r="F76" s="11">
        <f t="shared" si="11"/>
        <v>2.5646415000000005</v>
      </c>
      <c r="G76" s="10">
        <v>5.3</v>
      </c>
      <c r="H76" s="9">
        <f t="shared" si="8"/>
        <v>-0.76464150000000042</v>
      </c>
      <c r="I76" s="9">
        <f t="shared" si="9"/>
        <v>0.58467662352225069</v>
      </c>
    </row>
    <row r="77" spans="1:9" x14ac:dyDescent="0.25">
      <c r="A77" s="1">
        <v>39356</v>
      </c>
      <c r="B77" s="10">
        <v>2.1</v>
      </c>
      <c r="C77" s="10">
        <f t="shared" si="7"/>
        <v>1.8</v>
      </c>
      <c r="D77" s="10">
        <f t="shared" si="6"/>
        <v>0.30000000000000004</v>
      </c>
      <c r="E77" s="10">
        <f t="shared" si="10"/>
        <v>-0.8</v>
      </c>
      <c r="F77" s="11">
        <f t="shared" si="11"/>
        <v>1.7092859999999999</v>
      </c>
      <c r="G77" s="10">
        <v>5.2</v>
      </c>
      <c r="H77" s="9">
        <f t="shared" si="8"/>
        <v>0.39071400000000023</v>
      </c>
      <c r="I77" s="9">
        <f t="shared" si="9"/>
        <v>0.15265742979600017</v>
      </c>
    </row>
    <row r="78" spans="1:9" x14ac:dyDescent="0.25">
      <c r="A78" s="1">
        <v>39448</v>
      </c>
      <c r="B78" s="10">
        <v>2.4</v>
      </c>
      <c r="C78" s="10">
        <f t="shared" si="7"/>
        <v>2.1</v>
      </c>
      <c r="D78" s="10">
        <f t="shared" si="6"/>
        <v>0.29999999999999982</v>
      </c>
      <c r="E78" s="10">
        <f t="shared" si="10"/>
        <v>0.30000000000000004</v>
      </c>
      <c r="F78" s="11">
        <f t="shared" si="11"/>
        <v>2.2337859999999998</v>
      </c>
      <c r="G78" s="10">
        <v>5.2</v>
      </c>
      <c r="H78" s="9">
        <f t="shared" si="8"/>
        <v>0.16621400000000008</v>
      </c>
      <c r="I78" s="9">
        <f t="shared" si="9"/>
        <v>2.7627093796000028E-2</v>
      </c>
    </row>
    <row r="79" spans="1:9" x14ac:dyDescent="0.25">
      <c r="A79" s="1">
        <v>39539</v>
      </c>
      <c r="B79" s="10">
        <v>3.4</v>
      </c>
      <c r="C79" s="10">
        <f t="shared" si="7"/>
        <v>2.4</v>
      </c>
      <c r="D79" s="10">
        <f t="shared" si="6"/>
        <v>1</v>
      </c>
      <c r="E79" s="10">
        <f t="shared" si="10"/>
        <v>0.29999999999999982</v>
      </c>
      <c r="F79" s="11">
        <f t="shared" si="11"/>
        <v>2.5040969999999998</v>
      </c>
      <c r="G79" s="10">
        <v>5.4</v>
      </c>
      <c r="H79" s="9">
        <f t="shared" si="8"/>
        <v>0.89590300000000012</v>
      </c>
      <c r="I79" s="9">
        <f t="shared" si="9"/>
        <v>0.80264218540900023</v>
      </c>
    </row>
    <row r="80" spans="1:9" x14ac:dyDescent="0.25">
      <c r="A80" s="1">
        <v>39630</v>
      </c>
      <c r="B80" s="10">
        <v>4.8</v>
      </c>
      <c r="C80" s="10">
        <f t="shared" si="7"/>
        <v>3.4</v>
      </c>
      <c r="D80" s="10">
        <f t="shared" si="6"/>
        <v>1.4</v>
      </c>
      <c r="E80" s="10">
        <f t="shared" si="10"/>
        <v>1</v>
      </c>
      <c r="F80" s="11">
        <f t="shared" si="11"/>
        <v>3.5690744999999993</v>
      </c>
      <c r="G80" s="10">
        <v>5.9</v>
      </c>
      <c r="H80" s="9">
        <f t="shared" si="8"/>
        <v>1.2309255000000006</v>
      </c>
      <c r="I80" s="9">
        <f t="shared" si="9"/>
        <v>1.5151775865502515</v>
      </c>
    </row>
    <row r="81" spans="1:9" x14ac:dyDescent="0.25">
      <c r="A81" s="1">
        <v>39722</v>
      </c>
      <c r="B81" s="10">
        <v>3.9</v>
      </c>
      <c r="C81" s="10">
        <f t="shared" si="7"/>
        <v>4.8</v>
      </c>
      <c r="D81" s="10">
        <f t="shared" si="6"/>
        <v>-0.89999999999999991</v>
      </c>
      <c r="E81" s="10">
        <f t="shared" si="10"/>
        <v>1.4</v>
      </c>
      <c r="F81" s="11">
        <f t="shared" si="11"/>
        <v>4.942952</v>
      </c>
      <c r="G81" s="10">
        <v>6.4</v>
      </c>
      <c r="H81" s="9">
        <f t="shared" si="8"/>
        <v>-1.0429520000000001</v>
      </c>
      <c r="I81" s="9">
        <f t="shared" si="9"/>
        <v>1.0877488743040002</v>
      </c>
    </row>
    <row r="82" spans="1:9" x14ac:dyDescent="0.25">
      <c r="A82" s="1">
        <v>39814</v>
      </c>
      <c r="B82" s="10">
        <v>3</v>
      </c>
      <c r="C82" s="10">
        <f t="shared" si="7"/>
        <v>3.9</v>
      </c>
      <c r="D82" s="10">
        <f t="shared" si="6"/>
        <v>-0.89999999999999991</v>
      </c>
      <c r="E82" s="10">
        <f t="shared" si="10"/>
        <v>-0.89999999999999991</v>
      </c>
      <c r="F82" s="11">
        <f t="shared" si="11"/>
        <v>3.5516404999999995</v>
      </c>
      <c r="G82" s="10">
        <v>7.1</v>
      </c>
      <c r="H82" s="9">
        <f t="shared" si="8"/>
        <v>-0.55164049999999953</v>
      </c>
      <c r="I82" s="9">
        <f t="shared" si="9"/>
        <v>0.30430724124024949</v>
      </c>
    </row>
    <row r="83" spans="1:9" x14ac:dyDescent="0.25">
      <c r="A83" s="1">
        <v>39904</v>
      </c>
      <c r="B83" s="10">
        <v>2.1</v>
      </c>
      <c r="C83" s="10">
        <f t="shared" si="7"/>
        <v>3</v>
      </c>
      <c r="D83" s="10">
        <f t="shared" si="6"/>
        <v>-0.89999999999999991</v>
      </c>
      <c r="E83" s="10">
        <f t="shared" si="10"/>
        <v>-0.89999999999999991</v>
      </c>
      <c r="F83" s="11">
        <f t="shared" si="11"/>
        <v>2.6686289999999997</v>
      </c>
      <c r="G83" s="10">
        <v>7.8</v>
      </c>
      <c r="H83" s="9">
        <f t="shared" si="8"/>
        <v>-0.56862899999999961</v>
      </c>
      <c r="I83" s="9">
        <f t="shared" si="9"/>
        <v>0.32333893964099958</v>
      </c>
    </row>
    <row r="84" spans="1:9" x14ac:dyDescent="0.25">
      <c r="A84" s="1">
        <v>39995</v>
      </c>
      <c r="B84" s="10">
        <v>1.5</v>
      </c>
      <c r="C84" s="10">
        <f t="shared" si="7"/>
        <v>2.1</v>
      </c>
      <c r="D84" s="10">
        <f t="shared" si="6"/>
        <v>-0.60000000000000009</v>
      </c>
      <c r="E84" s="10">
        <f t="shared" si="10"/>
        <v>-0.89999999999999991</v>
      </c>
      <c r="F84" s="11">
        <f t="shared" si="11"/>
        <v>1.8244289999999999</v>
      </c>
      <c r="G84" s="10">
        <v>7.8</v>
      </c>
      <c r="H84" s="9">
        <f t="shared" si="8"/>
        <v>-0.32442899999999986</v>
      </c>
      <c r="I84" s="9">
        <f t="shared" si="9"/>
        <v>0.1052541760409999</v>
      </c>
    </row>
    <row r="85" spans="1:9" x14ac:dyDescent="0.25">
      <c r="A85" s="1">
        <v>40087</v>
      </c>
      <c r="B85" s="10">
        <v>2.1</v>
      </c>
      <c r="C85" s="10">
        <f t="shared" si="7"/>
        <v>1.5</v>
      </c>
      <c r="D85" s="10">
        <f t="shared" si="6"/>
        <v>0.60000000000000009</v>
      </c>
      <c r="E85" s="10">
        <f t="shared" si="10"/>
        <v>-0.60000000000000009</v>
      </c>
      <c r="F85" s="11">
        <f t="shared" si="11"/>
        <v>1.3279289999999999</v>
      </c>
      <c r="G85" s="10">
        <v>7.8</v>
      </c>
      <c r="H85" s="9">
        <f t="shared" si="8"/>
        <v>0.77207100000000017</v>
      </c>
      <c r="I85" s="9">
        <f t="shared" si="9"/>
        <v>0.59609362904100027</v>
      </c>
    </row>
    <row r="86" spans="1:9" x14ac:dyDescent="0.25">
      <c r="A86" s="1">
        <v>40179</v>
      </c>
      <c r="B86" s="10">
        <v>3.3</v>
      </c>
      <c r="C86" s="10">
        <f t="shared" si="7"/>
        <v>2.1</v>
      </c>
      <c r="D86" s="10">
        <f t="shared" si="6"/>
        <v>1.1999999999999997</v>
      </c>
      <c r="E86" s="10">
        <f t="shared" si="10"/>
        <v>0.60000000000000009</v>
      </c>
      <c r="F86" s="11">
        <f t="shared" si="11"/>
        <v>2.1448399999999999</v>
      </c>
      <c r="G86" s="10">
        <v>8</v>
      </c>
      <c r="H86" s="9">
        <f t="shared" si="8"/>
        <v>1.15516</v>
      </c>
      <c r="I86" s="9">
        <f t="shared" si="9"/>
        <v>1.3343946255999999</v>
      </c>
    </row>
    <row r="87" spans="1:9" x14ac:dyDescent="0.25">
      <c r="A87" s="1">
        <v>40269</v>
      </c>
      <c r="B87" s="10">
        <v>3.5</v>
      </c>
      <c r="C87" s="10">
        <f t="shared" si="7"/>
        <v>3.3</v>
      </c>
      <c r="D87" s="10">
        <f t="shared" si="6"/>
        <v>0.20000000000000018</v>
      </c>
      <c r="E87" s="10">
        <f t="shared" si="10"/>
        <v>1.1999999999999997</v>
      </c>
      <c r="F87" s="11">
        <f t="shared" si="11"/>
        <v>3.4085844999999995</v>
      </c>
      <c r="G87" s="10">
        <v>7.9</v>
      </c>
      <c r="H87" s="9">
        <f t="shared" si="8"/>
        <v>9.1415500000000538E-2</v>
      </c>
      <c r="I87" s="9">
        <f t="shared" si="9"/>
        <v>8.356793640250099E-3</v>
      </c>
    </row>
    <row r="88" spans="1:9" x14ac:dyDescent="0.25">
      <c r="A88" s="1">
        <v>40360</v>
      </c>
      <c r="B88" s="10">
        <v>3.1</v>
      </c>
      <c r="C88" s="10">
        <f t="shared" si="7"/>
        <v>3.5</v>
      </c>
      <c r="D88" s="10">
        <f t="shared" si="6"/>
        <v>-0.39999999999999991</v>
      </c>
      <c r="E88" s="10">
        <f t="shared" si="10"/>
        <v>0.20000000000000018</v>
      </c>
      <c r="F88" s="11">
        <f t="shared" si="11"/>
        <v>3.3807290000000001</v>
      </c>
      <c r="G88" s="10">
        <v>7.8</v>
      </c>
      <c r="H88" s="9">
        <f t="shared" si="8"/>
        <v>-0.28072900000000001</v>
      </c>
      <c r="I88" s="9">
        <f t="shared" si="9"/>
        <v>7.8808771441E-2</v>
      </c>
    </row>
    <row r="89" spans="1:9" x14ac:dyDescent="0.25">
      <c r="A89" s="1">
        <v>40452</v>
      </c>
      <c r="B89" s="10">
        <v>3.4</v>
      </c>
      <c r="C89" s="10">
        <f t="shared" si="7"/>
        <v>3.1</v>
      </c>
      <c r="D89" s="10">
        <f t="shared" si="6"/>
        <v>0.29999999999999982</v>
      </c>
      <c r="E89" s="10">
        <f t="shared" si="10"/>
        <v>-0.39999999999999991</v>
      </c>
      <c r="F89" s="11">
        <f t="shared" si="11"/>
        <v>2.8673844999999996</v>
      </c>
      <c r="G89" s="10">
        <v>7.9</v>
      </c>
      <c r="H89" s="9">
        <f t="shared" si="8"/>
        <v>0.53261550000000035</v>
      </c>
      <c r="I89" s="9">
        <f t="shared" si="9"/>
        <v>0.28367927084025035</v>
      </c>
    </row>
    <row r="90" spans="1:9" x14ac:dyDescent="0.25">
      <c r="A90" s="1">
        <v>40544</v>
      </c>
      <c r="B90" s="10">
        <v>4.0999999999999996</v>
      </c>
      <c r="C90" s="10">
        <f t="shared" si="7"/>
        <v>3.4</v>
      </c>
      <c r="D90" s="10">
        <f t="shared" si="6"/>
        <v>0.69999999999999973</v>
      </c>
      <c r="E90" s="10">
        <f t="shared" si="10"/>
        <v>0.29999999999999982</v>
      </c>
      <c r="F90" s="11">
        <f t="shared" si="11"/>
        <v>3.3090289999999993</v>
      </c>
      <c r="G90" s="10">
        <v>7.8</v>
      </c>
      <c r="H90" s="9">
        <f t="shared" si="8"/>
        <v>0.79097100000000031</v>
      </c>
      <c r="I90" s="9">
        <f t="shared" si="9"/>
        <v>0.62563512284100053</v>
      </c>
    </row>
    <row r="91" spans="1:9" x14ac:dyDescent="0.25">
      <c r="A91" s="1">
        <v>40634</v>
      </c>
      <c r="B91" s="10">
        <v>4.4000000000000004</v>
      </c>
      <c r="C91" s="10">
        <f t="shared" si="7"/>
        <v>4.0999999999999996</v>
      </c>
      <c r="D91" s="10">
        <f t="shared" si="6"/>
        <v>0.30000000000000071</v>
      </c>
      <c r="E91" s="10">
        <f t="shared" si="10"/>
        <v>0.69999999999999973</v>
      </c>
      <c r="F91" s="11">
        <f t="shared" si="11"/>
        <v>4.0484844999999998</v>
      </c>
      <c r="G91" s="10">
        <v>7.9</v>
      </c>
      <c r="H91" s="9">
        <f t="shared" si="8"/>
        <v>0.35151550000000054</v>
      </c>
      <c r="I91" s="9">
        <f t="shared" si="9"/>
        <v>0.12356314674025037</v>
      </c>
    </row>
    <row r="92" spans="1:9" x14ac:dyDescent="0.25">
      <c r="A92" s="1">
        <v>40725</v>
      </c>
      <c r="B92" s="10">
        <v>4.7</v>
      </c>
      <c r="C92" s="10">
        <f t="shared" si="7"/>
        <v>4.4000000000000004</v>
      </c>
      <c r="D92" s="10">
        <f t="shared" si="6"/>
        <v>0.29999999999999982</v>
      </c>
      <c r="E92" s="10">
        <f t="shared" si="10"/>
        <v>0.30000000000000071</v>
      </c>
      <c r="F92" s="11">
        <f t="shared" si="11"/>
        <v>4.2193065000000001</v>
      </c>
      <c r="G92" s="10">
        <v>8.3000000000000007</v>
      </c>
      <c r="H92" s="9">
        <f t="shared" si="8"/>
        <v>0.48069350000000011</v>
      </c>
      <c r="I92" s="9">
        <f t="shared" si="9"/>
        <v>0.23106624094225009</v>
      </c>
    </row>
    <row r="93" spans="1:9" x14ac:dyDescent="0.25">
      <c r="A93" s="1">
        <v>40817</v>
      </c>
      <c r="B93" s="10">
        <v>4.5999999999999996</v>
      </c>
      <c r="C93" s="10">
        <f t="shared" si="7"/>
        <v>4.7</v>
      </c>
      <c r="D93" s="10">
        <f t="shared" si="6"/>
        <v>-0.10000000000000053</v>
      </c>
      <c r="E93" s="10">
        <f t="shared" si="10"/>
        <v>0.29999999999999982</v>
      </c>
      <c r="F93" s="11">
        <f t="shared" si="11"/>
        <v>4.4951619999999997</v>
      </c>
      <c r="G93" s="10">
        <v>8.4</v>
      </c>
      <c r="H93" s="9">
        <f t="shared" si="8"/>
        <v>0.10483799999999999</v>
      </c>
      <c r="I93" s="9">
        <f t="shared" si="9"/>
        <v>1.0991006243999997E-2</v>
      </c>
    </row>
    <row r="94" spans="1:9" x14ac:dyDescent="0.25">
      <c r="A94" s="1">
        <v>40909</v>
      </c>
      <c r="B94" s="10">
        <v>3.5</v>
      </c>
      <c r="C94" s="10">
        <f t="shared" si="7"/>
        <v>4.5999999999999996</v>
      </c>
      <c r="D94" s="10">
        <f t="shared" si="6"/>
        <v>-1.0999999999999996</v>
      </c>
      <c r="E94" s="10">
        <f t="shared" si="10"/>
        <v>-0.10000000000000053</v>
      </c>
      <c r="F94" s="11">
        <f t="shared" si="11"/>
        <v>4.324050999999999</v>
      </c>
      <c r="G94" s="10">
        <v>8.1999999999999993</v>
      </c>
      <c r="H94" s="9">
        <f t="shared" si="8"/>
        <v>-0.82405099999999898</v>
      </c>
      <c r="I94" s="9">
        <f t="shared" si="9"/>
        <v>0.67906005060099828</v>
      </c>
    </row>
    <row r="95" spans="1:9" x14ac:dyDescent="0.25">
      <c r="A95" s="1">
        <v>41000</v>
      </c>
      <c r="B95" s="10">
        <v>2.8</v>
      </c>
      <c r="C95" s="10">
        <f t="shared" si="7"/>
        <v>3.5</v>
      </c>
      <c r="D95" s="10">
        <f t="shared" si="6"/>
        <v>-0.70000000000000018</v>
      </c>
      <c r="E95" s="10">
        <f t="shared" si="10"/>
        <v>-1.0999999999999996</v>
      </c>
      <c r="F95" s="11">
        <f t="shared" si="11"/>
        <v>3.0823399999999999</v>
      </c>
      <c r="G95" s="10">
        <v>8</v>
      </c>
      <c r="H95" s="9">
        <f t="shared" si="8"/>
        <v>-0.28234000000000004</v>
      </c>
      <c r="I95" s="9">
        <f t="shared" si="9"/>
        <v>7.9715875600000013E-2</v>
      </c>
    </row>
    <row r="96" spans="1:9" x14ac:dyDescent="0.25">
      <c r="A96" s="1">
        <v>41091</v>
      </c>
      <c r="B96" s="10">
        <v>2.4</v>
      </c>
      <c r="C96" s="10">
        <f t="shared" si="7"/>
        <v>2.8</v>
      </c>
      <c r="D96" s="10">
        <f t="shared" si="6"/>
        <v>-0.39999999999999991</v>
      </c>
      <c r="E96" s="10">
        <f t="shared" si="10"/>
        <v>-0.70000000000000018</v>
      </c>
      <c r="F96" s="11">
        <f t="shared" si="11"/>
        <v>2.5196844999999999</v>
      </c>
      <c r="G96" s="10">
        <v>7.9</v>
      </c>
      <c r="H96" s="9">
        <f t="shared" si="8"/>
        <v>-0.11968449999999997</v>
      </c>
      <c r="I96" s="9">
        <f t="shared" si="9"/>
        <v>1.4324379540249994E-2</v>
      </c>
    </row>
    <row r="97" spans="1:17" x14ac:dyDescent="0.25">
      <c r="A97" s="1">
        <v>41183</v>
      </c>
      <c r="B97" s="10">
        <v>2.7</v>
      </c>
      <c r="C97" s="10">
        <f t="shared" si="7"/>
        <v>2.4</v>
      </c>
      <c r="D97" s="10">
        <f t="shared" si="6"/>
        <v>0.30000000000000027</v>
      </c>
      <c r="E97" s="10">
        <f t="shared" si="10"/>
        <v>-0.39999999999999991</v>
      </c>
      <c r="F97" s="11">
        <f t="shared" si="11"/>
        <v>2.2163289999999995</v>
      </c>
      <c r="G97" s="10">
        <v>7.8</v>
      </c>
      <c r="H97" s="9">
        <f t="shared" si="8"/>
        <v>0.48367100000000063</v>
      </c>
      <c r="I97" s="9">
        <f t="shared" si="9"/>
        <v>0.23393763624100061</v>
      </c>
    </row>
    <row r="98" spans="1:17" x14ac:dyDescent="0.25">
      <c r="A98" s="1">
        <v>41275</v>
      </c>
      <c r="B98" s="10">
        <v>2.8</v>
      </c>
      <c r="C98" s="10">
        <f t="shared" si="7"/>
        <v>2.7</v>
      </c>
      <c r="D98" s="10">
        <f t="shared" si="6"/>
        <v>9.9999999999999645E-2</v>
      </c>
      <c r="E98" s="10">
        <f t="shared" si="10"/>
        <v>0.30000000000000027</v>
      </c>
      <c r="F98" s="11">
        <f t="shared" si="11"/>
        <v>2.6524290000000001</v>
      </c>
      <c r="G98" s="10">
        <v>7.8</v>
      </c>
      <c r="H98" s="9">
        <f t="shared" si="8"/>
        <v>0.14757099999999967</v>
      </c>
      <c r="I98" s="9">
        <f t="shared" si="9"/>
        <v>2.1777200040999905E-2</v>
      </c>
    </row>
    <row r="99" spans="1:17" x14ac:dyDescent="0.25">
      <c r="A99" s="1">
        <v>41365</v>
      </c>
      <c r="B99" s="10">
        <v>2.7</v>
      </c>
      <c r="C99" s="10">
        <f t="shared" si="7"/>
        <v>2.8</v>
      </c>
      <c r="D99" s="10">
        <f t="shared" si="6"/>
        <v>-9.9999999999999645E-2</v>
      </c>
      <c r="E99" s="10">
        <f t="shared" si="10"/>
        <v>9.9999999999999645E-2</v>
      </c>
      <c r="F99" s="11">
        <f t="shared" si="11"/>
        <v>2.7075735000000001</v>
      </c>
      <c r="G99" s="10">
        <v>7.7</v>
      </c>
      <c r="H99" s="9">
        <f t="shared" si="8"/>
        <v>-7.5734999999998998E-3</v>
      </c>
      <c r="I99" s="9">
        <f t="shared" si="9"/>
        <v>5.7357902249998482E-5</v>
      </c>
    </row>
    <row r="100" spans="1:17" x14ac:dyDescent="0.25">
      <c r="A100" s="1">
        <v>41456</v>
      </c>
      <c r="B100" s="10">
        <v>2.7</v>
      </c>
      <c r="C100" s="10">
        <f t="shared" si="7"/>
        <v>2.7</v>
      </c>
      <c r="D100" s="10">
        <f t="shared" si="6"/>
        <v>0</v>
      </c>
      <c r="E100" s="10">
        <f t="shared" si="10"/>
        <v>-9.9999999999999645E-2</v>
      </c>
      <c r="F100" s="11">
        <f t="shared" si="11"/>
        <v>2.5751180000000002</v>
      </c>
      <c r="G100" s="10">
        <v>7.6</v>
      </c>
      <c r="H100" s="9">
        <f t="shared" si="8"/>
        <v>0.12488199999999994</v>
      </c>
      <c r="I100" s="9">
        <f t="shared" si="9"/>
        <v>1.5595513923999984E-2</v>
      </c>
    </row>
    <row r="101" spans="1:17" x14ac:dyDescent="0.25">
      <c r="A101" s="1">
        <v>41548</v>
      </c>
      <c r="B101" s="10">
        <v>2.1</v>
      </c>
      <c r="C101" s="10">
        <f t="shared" si="7"/>
        <v>2.7</v>
      </c>
      <c r="D101" s="10">
        <f t="shared" si="6"/>
        <v>-0.60000000000000009</v>
      </c>
      <c r="E101" s="10">
        <f t="shared" si="10"/>
        <v>0</v>
      </c>
      <c r="F101" s="11">
        <f t="shared" si="11"/>
        <v>2.6193960000000001</v>
      </c>
      <c r="G101" s="10">
        <v>7.2</v>
      </c>
      <c r="H101" s="9">
        <f t="shared" si="8"/>
        <v>-0.51939599999999997</v>
      </c>
      <c r="I101" s="9">
        <f t="shared" si="9"/>
        <v>0.26977220481599995</v>
      </c>
    </row>
    <row r="102" spans="1:17" x14ac:dyDescent="0.25">
      <c r="A102" s="1">
        <v>41640</v>
      </c>
      <c r="B102" s="10">
        <v>1.7</v>
      </c>
      <c r="C102" s="10">
        <f t="shared" si="7"/>
        <v>2.1</v>
      </c>
      <c r="D102" s="10">
        <f t="shared" si="6"/>
        <v>-0.40000000000000013</v>
      </c>
      <c r="E102" s="10">
        <f t="shared" si="10"/>
        <v>-0.60000000000000009</v>
      </c>
      <c r="F102" s="11">
        <f t="shared" si="11"/>
        <v>1.9461740000000001</v>
      </c>
      <c r="G102" s="10">
        <v>6.8</v>
      </c>
      <c r="H102" s="9">
        <f t="shared" si="8"/>
        <v>-0.24617400000000011</v>
      </c>
      <c r="I102" s="9">
        <f t="shared" si="9"/>
        <v>6.0601638276000055E-2</v>
      </c>
    </row>
    <row r="103" spans="1:17" x14ac:dyDescent="0.25">
      <c r="A103" s="1">
        <v>41730</v>
      </c>
      <c r="B103" s="10">
        <v>1.7</v>
      </c>
      <c r="C103" s="10">
        <f t="shared" si="7"/>
        <v>1.7</v>
      </c>
      <c r="D103" s="10">
        <f t="shared" si="6"/>
        <v>0</v>
      </c>
      <c r="E103" s="10">
        <f t="shared" si="10"/>
        <v>-0.40000000000000013</v>
      </c>
      <c r="F103" s="11">
        <f t="shared" si="11"/>
        <v>1.6428964999999995</v>
      </c>
      <c r="G103" s="10">
        <v>6.3</v>
      </c>
      <c r="H103" s="9">
        <f t="shared" si="8"/>
        <v>5.7103500000000418E-2</v>
      </c>
      <c r="I103" s="9">
        <f t="shared" si="9"/>
        <v>3.2608097122500479E-3</v>
      </c>
    </row>
    <row r="104" spans="1:17" x14ac:dyDescent="0.25">
      <c r="A104" s="1">
        <v>41821</v>
      </c>
      <c r="B104" s="10">
        <v>1.5</v>
      </c>
      <c r="C104" s="10">
        <f t="shared" si="7"/>
        <v>1.7</v>
      </c>
      <c r="D104" s="10">
        <f t="shared" si="6"/>
        <v>-0.19999999999999996</v>
      </c>
      <c r="E104" s="10">
        <f t="shared" si="10"/>
        <v>0</v>
      </c>
      <c r="F104" s="11">
        <f t="shared" si="11"/>
        <v>1.7479299999999995</v>
      </c>
      <c r="G104" s="10">
        <v>6</v>
      </c>
      <c r="H104" s="9">
        <f t="shared" si="8"/>
        <v>-0.24792999999999954</v>
      </c>
      <c r="I104" s="9">
        <f t="shared" si="9"/>
        <v>6.1469284899999775E-2</v>
      </c>
    </row>
    <row r="105" spans="1:17" x14ac:dyDescent="0.25">
      <c r="A105" s="1">
        <v>41913</v>
      </c>
      <c r="B105" s="10">
        <v>0.9</v>
      </c>
      <c r="C105" s="10">
        <f t="shared" si="7"/>
        <v>1.5</v>
      </c>
      <c r="D105" s="10">
        <f t="shared" si="6"/>
        <v>-0.6</v>
      </c>
      <c r="E105" s="10">
        <f t="shared" si="10"/>
        <v>-0.19999999999999996</v>
      </c>
      <c r="F105" s="11">
        <f t="shared" si="11"/>
        <v>1.5327634999999999</v>
      </c>
      <c r="G105" s="10">
        <v>5.7</v>
      </c>
      <c r="H105" s="9">
        <f t="shared" si="8"/>
        <v>-0.63276349999999992</v>
      </c>
      <c r="I105" s="9">
        <f t="shared" si="9"/>
        <v>0.40038964693224988</v>
      </c>
    </row>
    <row r="106" spans="1:17" x14ac:dyDescent="0.25">
      <c r="A106" s="1">
        <v>42005</v>
      </c>
      <c r="B106" s="10">
        <v>0.1</v>
      </c>
      <c r="C106" s="10">
        <f t="shared" si="7"/>
        <v>0.9</v>
      </c>
      <c r="D106" s="10">
        <f t="shared" si="6"/>
        <v>-0.8</v>
      </c>
      <c r="E106" s="10">
        <f t="shared" si="10"/>
        <v>-0.6</v>
      </c>
      <c r="F106" s="11">
        <f t="shared" si="11"/>
        <v>0.88710800000000001</v>
      </c>
      <c r="G106" s="10">
        <v>5.6</v>
      </c>
      <c r="H106" s="9">
        <f t="shared" si="8"/>
        <v>-0.78710800000000003</v>
      </c>
      <c r="I106" s="9">
        <f t="shared" si="9"/>
        <v>0.61953900366400005</v>
      </c>
    </row>
    <row r="107" spans="1:17" x14ac:dyDescent="0.25">
      <c r="A107" s="1">
        <v>42095</v>
      </c>
      <c r="B107" s="10">
        <v>0</v>
      </c>
      <c r="C107" s="10">
        <f t="shared" si="7"/>
        <v>0.1</v>
      </c>
      <c r="D107" s="10">
        <f t="shared" si="6"/>
        <v>-0.1</v>
      </c>
      <c r="E107" s="10">
        <f t="shared" si="10"/>
        <v>-0.8</v>
      </c>
      <c r="F107" s="11">
        <f t="shared" si="11"/>
        <v>9.2507999999999979E-2</v>
      </c>
      <c r="G107" s="10">
        <v>5.6</v>
      </c>
      <c r="H107" s="9">
        <f t="shared" si="8"/>
        <v>-9.2507999999999979E-2</v>
      </c>
      <c r="I107" s="9">
        <f t="shared" si="9"/>
        <v>8.5577300639999958E-3</v>
      </c>
    </row>
    <row r="108" spans="1:17" x14ac:dyDescent="0.25">
      <c r="A108" s="1">
        <v>42186</v>
      </c>
      <c r="B108" s="10">
        <v>0</v>
      </c>
      <c r="C108" s="10">
        <f t="shared" si="7"/>
        <v>0</v>
      </c>
      <c r="D108" s="10">
        <f t="shared" si="6"/>
        <v>0</v>
      </c>
      <c r="E108" s="10">
        <f t="shared" si="10"/>
        <v>-0.1</v>
      </c>
      <c r="F108" s="11">
        <f t="shared" si="11"/>
        <v>0.17004149999999996</v>
      </c>
      <c r="G108" s="10">
        <v>5.3</v>
      </c>
      <c r="H108" s="9">
        <f t="shared" si="8"/>
        <v>-0.17004149999999996</v>
      </c>
      <c r="I108" s="9">
        <f t="shared" si="9"/>
        <v>2.8914111722249985E-2</v>
      </c>
    </row>
    <row r="109" spans="1:17" x14ac:dyDescent="0.25">
      <c r="A109" s="1">
        <v>42278</v>
      </c>
      <c r="B109" s="10">
        <v>0.1</v>
      </c>
      <c r="C109" s="10">
        <f t="shared" si="7"/>
        <v>0</v>
      </c>
      <c r="D109" s="10">
        <f t="shared" si="6"/>
        <v>0.1</v>
      </c>
      <c r="E109" s="10">
        <f t="shared" si="10"/>
        <v>0</v>
      </c>
      <c r="F109" s="11">
        <f t="shared" si="11"/>
        <v>0.20323049999999998</v>
      </c>
      <c r="G109" s="10">
        <v>5.0999999999999996</v>
      </c>
      <c r="H109" s="9">
        <f t="shared" si="8"/>
        <v>-0.10323049999999998</v>
      </c>
      <c r="I109" s="9">
        <f t="shared" si="9"/>
        <v>1.0656536130249994E-2</v>
      </c>
    </row>
    <row r="110" spans="1:17" x14ac:dyDescent="0.25">
      <c r="A110" s="1">
        <v>42370</v>
      </c>
      <c r="B110" s="10">
        <v>0.3</v>
      </c>
      <c r="C110" s="10">
        <f t="shared" si="7"/>
        <v>0.1</v>
      </c>
      <c r="D110" s="10">
        <f t="shared" si="6"/>
        <v>0.19999999999999998</v>
      </c>
      <c r="E110" s="10">
        <f t="shared" si="10"/>
        <v>0.1</v>
      </c>
      <c r="F110" s="11">
        <f t="shared" si="11"/>
        <v>0.31913049999999998</v>
      </c>
      <c r="G110" s="10">
        <v>5.0999999999999996</v>
      </c>
      <c r="H110" s="9">
        <f t="shared" si="8"/>
        <v>-1.9130499999999995E-2</v>
      </c>
      <c r="I110" s="9">
        <f t="shared" si="9"/>
        <v>3.6597603024999978E-4</v>
      </c>
    </row>
    <row r="111" spans="1:17" x14ac:dyDescent="0.25">
      <c r="A111" s="1">
        <v>42461</v>
      </c>
      <c r="B111" s="10">
        <v>0.4</v>
      </c>
      <c r="C111" s="10">
        <f t="shared" si="7"/>
        <v>0.3</v>
      </c>
      <c r="D111" s="10">
        <f t="shared" si="6"/>
        <v>0.10000000000000003</v>
      </c>
      <c r="E111" s="10">
        <f t="shared" si="10"/>
        <v>0.19999999999999998</v>
      </c>
      <c r="F111" s="11">
        <f t="shared" si="11"/>
        <v>0.53991949999999989</v>
      </c>
      <c r="G111" s="10">
        <v>4.9000000000000004</v>
      </c>
      <c r="H111" s="9">
        <f t="shared" si="8"/>
        <v>-0.13991949999999986</v>
      </c>
      <c r="I111" s="9">
        <f t="shared" si="9"/>
        <v>1.9577466480249963E-2</v>
      </c>
      <c r="K111" s="22"/>
      <c r="L111" s="21">
        <v>0.99</v>
      </c>
      <c r="M111" s="21"/>
      <c r="N111" s="21">
        <v>0.95</v>
      </c>
      <c r="O111" s="21"/>
      <c r="P111" s="21">
        <v>0.68</v>
      </c>
      <c r="Q111" s="23"/>
    </row>
    <row r="112" spans="1:17" ht="15.75" thickBot="1" x14ac:dyDescent="0.3">
      <c r="A112" s="1">
        <v>42552</v>
      </c>
      <c r="B112" s="10">
        <v>0.7</v>
      </c>
      <c r="C112" s="10">
        <f>B111</f>
        <v>0.4</v>
      </c>
      <c r="D112" s="10">
        <f t="shared" si="6"/>
        <v>0.29999999999999993</v>
      </c>
      <c r="E112" s="10">
        <f t="shared" si="10"/>
        <v>0.10000000000000003</v>
      </c>
      <c r="F112" s="11">
        <f t="shared" si="11"/>
        <v>0.61161949999999998</v>
      </c>
      <c r="G112" s="10">
        <v>4.9000000000000004</v>
      </c>
      <c r="H112" s="10">
        <f t="shared" si="8"/>
        <v>8.8380499999999973E-2</v>
      </c>
      <c r="I112" s="10">
        <f t="shared" si="9"/>
        <v>7.8111127802499951E-3</v>
      </c>
      <c r="K112" s="24" t="s">
        <v>1</v>
      </c>
      <c r="L112" s="8" t="s">
        <v>10</v>
      </c>
      <c r="M112" s="8" t="s">
        <v>11</v>
      </c>
      <c r="N112" s="8" t="s">
        <v>10</v>
      </c>
      <c r="O112" s="8" t="s">
        <v>11</v>
      </c>
      <c r="P112" s="8" t="s">
        <v>10</v>
      </c>
      <c r="Q112" s="25" t="s">
        <v>11</v>
      </c>
    </row>
    <row r="113" spans="1:17" x14ac:dyDescent="0.25">
      <c r="A113" s="1">
        <v>42552</v>
      </c>
      <c r="B113" s="10">
        <v>1.2</v>
      </c>
      <c r="C113" s="10">
        <f>B112</f>
        <v>0.7</v>
      </c>
      <c r="D113" s="10">
        <f t="shared" si="6"/>
        <v>0.5</v>
      </c>
      <c r="E113" s="10">
        <f t="shared" si="10"/>
        <v>0.29999999999999993</v>
      </c>
      <c r="F113" s="11">
        <f t="shared" si="11"/>
        <v>0.93721949999999987</v>
      </c>
      <c r="G113" s="10">
        <v>4.9000000000000004</v>
      </c>
      <c r="H113" s="10"/>
      <c r="I113" s="10"/>
      <c r="K113" s="26"/>
      <c r="L113" s="14"/>
      <c r="M113" s="14"/>
      <c r="N113" s="14"/>
      <c r="O113" s="14"/>
      <c r="P113" s="14"/>
      <c r="Q113" s="27"/>
    </row>
    <row r="114" spans="1:17" x14ac:dyDescent="0.25">
      <c r="A114" s="6">
        <v>42736</v>
      </c>
      <c r="B114" s="12">
        <f t="shared" ref="B114:B125" si="12">F114</f>
        <v>1.4448749999999999</v>
      </c>
      <c r="C114" s="12">
        <f>B113</f>
        <v>1.2</v>
      </c>
      <c r="D114" s="12">
        <f t="shared" si="6"/>
        <v>0.24487499999999995</v>
      </c>
      <c r="E114" s="12">
        <f t="shared" si="10"/>
        <v>0.5</v>
      </c>
      <c r="F114" s="11">
        <f t="shared" si="11"/>
        <v>1.4448749999999999</v>
      </c>
      <c r="G114" s="12">
        <v>5</v>
      </c>
      <c r="H114" s="10"/>
      <c r="I114" s="10"/>
      <c r="K114" s="28">
        <f t="shared" ref="K114:K125" si="13">F114</f>
        <v>1.4448749999999999</v>
      </c>
      <c r="L114" s="7">
        <f t="shared" ref="L114:L125" si="14">F114+(3*$J$5)</f>
        <v>2.3324900755338822</v>
      </c>
      <c r="M114" s="7">
        <f t="shared" ref="M114:M125" si="15">F114-(3*$J$5)</f>
        <v>0.5572599244661175</v>
      </c>
      <c r="N114" s="7">
        <f t="shared" ref="N114:N125" si="16">F114+(2*$J$5)</f>
        <v>2.0366183836892549</v>
      </c>
      <c r="O114" s="7">
        <f t="shared" ref="O114:O125" si="17">F114-(2*$J$5)</f>
        <v>0.85313161631074497</v>
      </c>
      <c r="P114" s="7">
        <f t="shared" ref="P114:P125" si="18">F114+(1*$J$5)</f>
        <v>1.7407466918446275</v>
      </c>
      <c r="Q114" s="29">
        <f t="shared" ref="Q114:Q125" si="19">F114-(1*$J$5)</f>
        <v>1.1490033081553723</v>
      </c>
    </row>
    <row r="115" spans="1:17" x14ac:dyDescent="0.25">
      <c r="A115" s="6">
        <v>42826</v>
      </c>
      <c r="B115" s="12">
        <f>F115</f>
        <v>1.6181851249999997</v>
      </c>
      <c r="C115" s="12">
        <f t="shared" si="7"/>
        <v>1.4448749999999999</v>
      </c>
      <c r="D115" s="12">
        <f t="shared" si="6"/>
        <v>0.17331012499999976</v>
      </c>
      <c r="E115" s="12">
        <f t="shared" si="10"/>
        <v>0.24487499999999995</v>
      </c>
      <c r="F115" s="11">
        <f t="shared" si="11"/>
        <v>1.6181851249999997</v>
      </c>
      <c r="G115" s="12">
        <v>5</v>
      </c>
      <c r="H115" s="10"/>
      <c r="I115" s="10"/>
      <c r="K115" s="30">
        <f t="shared" si="13"/>
        <v>1.6181851249999997</v>
      </c>
      <c r="L115" s="7">
        <f t="shared" si="14"/>
        <v>2.5058002005338822</v>
      </c>
      <c r="M115" s="7">
        <f t="shared" si="15"/>
        <v>0.73057004946611726</v>
      </c>
      <c r="N115" s="7">
        <f t="shared" si="16"/>
        <v>2.2099285086892548</v>
      </c>
      <c r="O115" s="7">
        <f t="shared" si="17"/>
        <v>1.0264417413107447</v>
      </c>
      <c r="P115" s="7">
        <f t="shared" si="18"/>
        <v>1.914056816844627</v>
      </c>
      <c r="Q115" s="29">
        <f t="shared" si="19"/>
        <v>1.3223134331553723</v>
      </c>
    </row>
    <row r="116" spans="1:17" x14ac:dyDescent="0.25">
      <c r="A116" s="6">
        <v>42917</v>
      </c>
      <c r="B116" s="12">
        <f t="shared" si="12"/>
        <v>1.7649341848749991</v>
      </c>
      <c r="C116" s="12">
        <f t="shared" si="7"/>
        <v>1.6181851249999997</v>
      </c>
      <c r="D116" s="12">
        <f t="shared" si="6"/>
        <v>0.14674905987499942</v>
      </c>
      <c r="E116" s="12">
        <f t="shared" si="10"/>
        <v>0.17331012499999976</v>
      </c>
      <c r="F116" s="11">
        <f t="shared" si="11"/>
        <v>1.7649341848749991</v>
      </c>
      <c r="G116" s="12">
        <v>5</v>
      </c>
      <c r="H116" s="10"/>
      <c r="I116" s="10"/>
      <c r="K116" s="30">
        <f t="shared" si="13"/>
        <v>1.7649341848749991</v>
      </c>
      <c r="L116" s="7">
        <f t="shared" si="14"/>
        <v>2.6525492604088816</v>
      </c>
      <c r="M116" s="7">
        <f t="shared" si="15"/>
        <v>0.87731910934111668</v>
      </c>
      <c r="N116" s="7">
        <f t="shared" si="16"/>
        <v>2.3566775685642538</v>
      </c>
      <c r="O116" s="7">
        <f t="shared" si="17"/>
        <v>1.1731908011857441</v>
      </c>
      <c r="P116" s="7">
        <f t="shared" si="18"/>
        <v>2.0608058767196265</v>
      </c>
      <c r="Q116" s="29">
        <f t="shared" si="19"/>
        <v>1.4690624930303717</v>
      </c>
    </row>
    <row r="117" spans="1:17" x14ac:dyDescent="0.25">
      <c r="A117" s="6">
        <v>43009</v>
      </c>
      <c r="B117" s="12">
        <f t="shared" si="12"/>
        <v>1.8967148076451239</v>
      </c>
      <c r="C117" s="12">
        <f t="shared" si="7"/>
        <v>1.7649341848749991</v>
      </c>
      <c r="D117" s="12">
        <f t="shared" si="6"/>
        <v>0.13178062277012481</v>
      </c>
      <c r="E117" s="12">
        <f t="shared" si="10"/>
        <v>0.14674905987499942</v>
      </c>
      <c r="F117" s="11">
        <f t="shared" si="11"/>
        <v>1.8967148076451239</v>
      </c>
      <c r="G117" s="12">
        <v>5</v>
      </c>
      <c r="H117" s="10"/>
      <c r="I117" s="10"/>
      <c r="K117" s="30">
        <f t="shared" si="13"/>
        <v>1.8967148076451239</v>
      </c>
      <c r="L117" s="7">
        <f t="shared" si="14"/>
        <v>2.7843298831790064</v>
      </c>
      <c r="M117" s="7">
        <f t="shared" si="15"/>
        <v>1.0090997321112414</v>
      </c>
      <c r="N117" s="7">
        <f t="shared" si="16"/>
        <v>2.4884581913343791</v>
      </c>
      <c r="O117" s="7">
        <f t="shared" si="17"/>
        <v>1.304971423955869</v>
      </c>
      <c r="P117" s="7">
        <f t="shared" si="18"/>
        <v>2.1925864994897513</v>
      </c>
      <c r="Q117" s="29">
        <f t="shared" si="19"/>
        <v>1.6008431158004965</v>
      </c>
    </row>
    <row r="118" spans="1:17" x14ac:dyDescent="0.25">
      <c r="A118" s="6">
        <v>43101</v>
      </c>
      <c r="B118" s="12">
        <f t="shared" si="12"/>
        <v>2.0170170072033238</v>
      </c>
      <c r="C118" s="12">
        <f t="shared" si="7"/>
        <v>1.8967148076451239</v>
      </c>
      <c r="D118" s="12">
        <f t="shared" si="6"/>
        <v>0.12030219955819987</v>
      </c>
      <c r="E118" s="12">
        <f t="shared" si="10"/>
        <v>0.13178062277012481</v>
      </c>
      <c r="F118" s="11">
        <f t="shared" si="11"/>
        <v>2.0170170072033238</v>
      </c>
      <c r="G118" s="12">
        <v>5</v>
      </c>
      <c r="H118" s="10"/>
      <c r="I118" s="10"/>
      <c r="K118" s="30">
        <f t="shared" si="13"/>
        <v>2.0170170072033238</v>
      </c>
      <c r="L118" s="7">
        <f t="shared" si="14"/>
        <v>2.9046320827372063</v>
      </c>
      <c r="M118" s="7">
        <f t="shared" si="15"/>
        <v>1.1294019316694413</v>
      </c>
      <c r="N118" s="7">
        <f t="shared" si="16"/>
        <v>2.6087603908925789</v>
      </c>
      <c r="O118" s="7">
        <f t="shared" si="17"/>
        <v>1.4252736235140688</v>
      </c>
      <c r="P118" s="7">
        <f t="shared" si="18"/>
        <v>2.3128886990479511</v>
      </c>
      <c r="Q118" s="29">
        <f t="shared" si="19"/>
        <v>1.7211453153586964</v>
      </c>
    </row>
    <row r="119" spans="1:17" x14ac:dyDescent="0.25">
      <c r="A119" s="6">
        <v>43191</v>
      </c>
      <c r="B119" s="12">
        <f t="shared" si="12"/>
        <v>2.1273237388590798</v>
      </c>
      <c r="C119" s="12">
        <f t="shared" si="7"/>
        <v>2.0170170072033238</v>
      </c>
      <c r="D119" s="12">
        <f t="shared" si="6"/>
        <v>0.110306731655756</v>
      </c>
      <c r="E119" s="12">
        <f t="shared" si="10"/>
        <v>0.12030219955819987</v>
      </c>
      <c r="F119" s="11">
        <f t="shared" si="11"/>
        <v>2.1273237388590798</v>
      </c>
      <c r="G119" s="12">
        <v>5</v>
      </c>
      <c r="H119" s="10"/>
      <c r="I119" s="10"/>
      <c r="K119" s="30">
        <f t="shared" si="13"/>
        <v>2.1273237388590798</v>
      </c>
      <c r="L119" s="7">
        <f t="shared" si="14"/>
        <v>3.0149388143929623</v>
      </c>
      <c r="M119" s="7">
        <f t="shared" si="15"/>
        <v>1.2397086633251972</v>
      </c>
      <c r="N119" s="7">
        <f t="shared" si="16"/>
        <v>2.7190671225483349</v>
      </c>
      <c r="O119" s="7">
        <f t="shared" si="17"/>
        <v>1.5355803551698248</v>
      </c>
      <c r="P119" s="7">
        <f t="shared" si="18"/>
        <v>2.4231954307037071</v>
      </c>
      <c r="Q119" s="29">
        <f t="shared" si="19"/>
        <v>1.8314520470144524</v>
      </c>
    </row>
    <row r="120" spans="1:17" x14ac:dyDescent="0.25">
      <c r="A120" s="6">
        <v>43282</v>
      </c>
      <c r="B120" s="12">
        <f t="shared" si="12"/>
        <v>2.2285824547457387</v>
      </c>
      <c r="C120" s="12">
        <f t="shared" si="7"/>
        <v>2.1273237388590798</v>
      </c>
      <c r="D120" s="12">
        <f t="shared" si="6"/>
        <v>0.10125871588665891</v>
      </c>
      <c r="E120" s="12">
        <f t="shared" si="10"/>
        <v>0.110306731655756</v>
      </c>
      <c r="F120" s="11">
        <f t="shared" si="11"/>
        <v>2.2285824547457387</v>
      </c>
      <c r="G120" s="12">
        <v>5</v>
      </c>
      <c r="H120" s="10"/>
      <c r="I120" s="10"/>
      <c r="K120" s="30">
        <f t="shared" si="13"/>
        <v>2.2285824547457387</v>
      </c>
      <c r="L120" s="7">
        <f t="shared" si="14"/>
        <v>3.1161975302796212</v>
      </c>
      <c r="M120" s="7">
        <f t="shared" si="15"/>
        <v>1.3409673792118562</v>
      </c>
      <c r="N120" s="7">
        <f t="shared" si="16"/>
        <v>2.8203258384349938</v>
      </c>
      <c r="O120" s="7">
        <f t="shared" si="17"/>
        <v>1.6368390710564837</v>
      </c>
      <c r="P120" s="7">
        <f t="shared" si="18"/>
        <v>2.524454146590366</v>
      </c>
      <c r="Q120" s="29">
        <f t="shared" si="19"/>
        <v>1.9327107629011113</v>
      </c>
    </row>
    <row r="121" spans="1:17" x14ac:dyDescent="0.25">
      <c r="A121" s="6">
        <v>43374</v>
      </c>
      <c r="B121" s="12">
        <f t="shared" si="12"/>
        <v>2.3215635187624546</v>
      </c>
      <c r="C121" s="12">
        <f t="shared" si="7"/>
        <v>2.2285824547457387</v>
      </c>
      <c r="D121" s="12">
        <f t="shared" si="6"/>
        <v>9.2981064016715909E-2</v>
      </c>
      <c r="E121" s="12">
        <f t="shared" si="10"/>
        <v>0.10125871588665891</v>
      </c>
      <c r="F121" s="11">
        <f t="shared" si="11"/>
        <v>2.3215635187624546</v>
      </c>
      <c r="G121" s="12">
        <v>5</v>
      </c>
      <c r="H121" s="10"/>
      <c r="I121" s="10"/>
      <c r="K121" s="30">
        <f t="shared" si="13"/>
        <v>2.3215635187624546</v>
      </c>
      <c r="L121" s="7">
        <f t="shared" si="14"/>
        <v>3.2091785942963371</v>
      </c>
      <c r="M121" s="7">
        <f t="shared" si="15"/>
        <v>1.4339484432285721</v>
      </c>
      <c r="N121" s="7">
        <f t="shared" si="16"/>
        <v>2.9133069024517093</v>
      </c>
      <c r="O121" s="7">
        <f t="shared" si="17"/>
        <v>1.7298201350731996</v>
      </c>
      <c r="P121" s="7">
        <f t="shared" si="18"/>
        <v>2.617435210607082</v>
      </c>
      <c r="Q121" s="29">
        <f t="shared" si="19"/>
        <v>2.0256918269178272</v>
      </c>
    </row>
    <row r="122" spans="1:17" x14ac:dyDescent="0.25">
      <c r="A122" s="6">
        <v>43466</v>
      </c>
      <c r="B122" s="12">
        <f t="shared" si="12"/>
        <v>2.4069503957468759</v>
      </c>
      <c r="C122" s="12">
        <f t="shared" si="7"/>
        <v>2.3215635187624546</v>
      </c>
      <c r="D122" s="12">
        <f t="shared" si="6"/>
        <v>8.5386876984421267E-2</v>
      </c>
      <c r="E122" s="12">
        <f t="shared" si="10"/>
        <v>9.2981064016715909E-2</v>
      </c>
      <c r="F122" s="11">
        <f t="shared" si="11"/>
        <v>2.4069503957468759</v>
      </c>
      <c r="G122" s="12">
        <v>5</v>
      </c>
      <c r="H122" s="10"/>
      <c r="I122" s="10"/>
      <c r="K122" s="30">
        <f t="shared" si="13"/>
        <v>2.4069503957468759</v>
      </c>
      <c r="L122" s="7">
        <f t="shared" si="14"/>
        <v>3.2945654712807584</v>
      </c>
      <c r="M122" s="7">
        <f t="shared" si="15"/>
        <v>1.5193353202129933</v>
      </c>
      <c r="N122" s="7">
        <f t="shared" si="16"/>
        <v>2.998693779436131</v>
      </c>
      <c r="O122" s="7">
        <f t="shared" si="17"/>
        <v>1.8152070120576209</v>
      </c>
      <c r="P122" s="7">
        <f t="shared" si="18"/>
        <v>2.7028220875915032</v>
      </c>
      <c r="Q122" s="29">
        <f t="shared" si="19"/>
        <v>2.1110787039022485</v>
      </c>
    </row>
    <row r="123" spans="1:17" x14ac:dyDescent="0.25">
      <c r="A123" s="6">
        <v>43556</v>
      </c>
      <c r="B123" s="12">
        <f t="shared" si="12"/>
        <v>2.4853649710241266</v>
      </c>
      <c r="C123" s="12">
        <f t="shared" si="7"/>
        <v>2.4069503957468759</v>
      </c>
      <c r="D123" s="12">
        <f t="shared" si="6"/>
        <v>7.8414575277250709E-2</v>
      </c>
      <c r="E123" s="12">
        <f t="shared" si="10"/>
        <v>8.5386876984421267E-2</v>
      </c>
      <c r="F123" s="11">
        <f t="shared" si="11"/>
        <v>2.4853649710241266</v>
      </c>
      <c r="G123" s="12">
        <v>5</v>
      </c>
      <c r="H123" s="10"/>
      <c r="I123" s="10"/>
      <c r="K123" s="30">
        <f t="shared" si="13"/>
        <v>2.4853649710241266</v>
      </c>
      <c r="L123" s="7">
        <f t="shared" si="14"/>
        <v>3.3729800465580091</v>
      </c>
      <c r="M123" s="7">
        <f t="shared" si="15"/>
        <v>1.597749895490244</v>
      </c>
      <c r="N123" s="7">
        <f t="shared" si="16"/>
        <v>3.0771083547133813</v>
      </c>
      <c r="O123" s="7">
        <f t="shared" si="17"/>
        <v>1.8936215873348716</v>
      </c>
      <c r="P123" s="7">
        <f t="shared" si="18"/>
        <v>2.7812366628687539</v>
      </c>
      <c r="Q123" s="29">
        <f t="shared" si="19"/>
        <v>2.1894932791794992</v>
      </c>
    </row>
    <row r="124" spans="1:17" x14ac:dyDescent="0.25">
      <c r="A124" s="6">
        <v>43647</v>
      </c>
      <c r="B124" s="12">
        <f t="shared" si="12"/>
        <v>2.5573769639569028</v>
      </c>
      <c r="C124" s="12">
        <f t="shared" si="7"/>
        <v>2.4853649710241266</v>
      </c>
      <c r="D124" s="12">
        <f t="shared" si="6"/>
        <v>7.201199293277627E-2</v>
      </c>
      <c r="E124" s="12">
        <f t="shared" si="10"/>
        <v>7.8414575277250709E-2</v>
      </c>
      <c r="F124" s="34">
        <f t="shared" si="11"/>
        <v>2.5573769639569028</v>
      </c>
      <c r="G124" s="12">
        <v>5</v>
      </c>
      <c r="H124" s="10"/>
      <c r="I124" s="10"/>
      <c r="K124" s="30">
        <f t="shared" si="13"/>
        <v>2.5573769639569028</v>
      </c>
      <c r="L124" s="7">
        <f t="shared" si="14"/>
        <v>3.4449920394907854</v>
      </c>
      <c r="M124" s="7">
        <f t="shared" si="15"/>
        <v>1.6697618884230203</v>
      </c>
      <c r="N124" s="7">
        <f t="shared" si="16"/>
        <v>3.149120347646158</v>
      </c>
      <c r="O124" s="7">
        <f t="shared" si="17"/>
        <v>1.9656335802676479</v>
      </c>
      <c r="P124" s="7">
        <f t="shared" si="18"/>
        <v>2.8532486558015302</v>
      </c>
      <c r="Q124" s="29">
        <f t="shared" si="19"/>
        <v>2.2615052721122755</v>
      </c>
    </row>
    <row r="125" spans="1:17" x14ac:dyDescent="0.25">
      <c r="A125" s="6">
        <v>43739</v>
      </c>
      <c r="B125" s="12">
        <f t="shared" si="12"/>
        <v>2.6235092426297189</v>
      </c>
      <c r="C125" s="12">
        <f t="shared" si="7"/>
        <v>2.5573769639569028</v>
      </c>
      <c r="D125" s="12">
        <f t="shared" si="6"/>
        <v>6.6132278672816014E-2</v>
      </c>
      <c r="E125" s="37">
        <f t="shared" si="10"/>
        <v>7.201199293277627E-2</v>
      </c>
      <c r="F125" s="39">
        <f>0.486 + 0.938*C125 + 0.221*E125 - 0.055445*G125</f>
        <v>2.6235092426297189</v>
      </c>
      <c r="G125" s="38">
        <v>5</v>
      </c>
      <c r="H125" s="10"/>
      <c r="I125" s="10"/>
      <c r="K125" s="31">
        <f t="shared" si="13"/>
        <v>2.6235092426297189</v>
      </c>
      <c r="L125" s="32">
        <f t="shared" si="14"/>
        <v>3.5111243181636014</v>
      </c>
      <c r="M125" s="32">
        <f t="shared" si="15"/>
        <v>1.7358941670958363</v>
      </c>
      <c r="N125" s="32">
        <f t="shared" si="16"/>
        <v>3.215252626318974</v>
      </c>
      <c r="O125" s="32">
        <f t="shared" si="17"/>
        <v>2.0317658589404637</v>
      </c>
      <c r="P125" s="32">
        <f t="shared" si="18"/>
        <v>2.9193809344743462</v>
      </c>
      <c r="Q125" s="33">
        <f t="shared" si="19"/>
        <v>2.3276375507850915</v>
      </c>
    </row>
    <row r="126" spans="1:17" x14ac:dyDescent="0.25">
      <c r="F126" s="36"/>
      <c r="G126" s="2"/>
    </row>
    <row r="127" spans="1:17" x14ac:dyDescent="0.25">
      <c r="F127" s="36"/>
      <c r="G127" s="2"/>
      <c r="K127" s="22"/>
      <c r="L127" s="21">
        <v>0.99</v>
      </c>
      <c r="M127" s="21"/>
      <c r="N127" s="21">
        <v>0.95</v>
      </c>
      <c r="O127" s="21"/>
      <c r="P127" s="21">
        <v>0.68</v>
      </c>
      <c r="Q127" s="23"/>
    </row>
    <row r="128" spans="1:17" x14ac:dyDescent="0.25">
      <c r="B128" s="9">
        <v>1.5</v>
      </c>
      <c r="F128" s="36"/>
      <c r="G128" s="2"/>
      <c r="K128" s="41" t="s">
        <v>1</v>
      </c>
      <c r="L128" s="7" t="s">
        <v>10</v>
      </c>
      <c r="M128" s="7" t="s">
        <v>11</v>
      </c>
      <c r="N128" s="7" t="s">
        <v>10</v>
      </c>
      <c r="O128" s="7" t="s">
        <v>11</v>
      </c>
      <c r="P128" s="7" t="s">
        <v>10</v>
      </c>
      <c r="Q128" s="29" t="s">
        <v>11</v>
      </c>
    </row>
    <row r="129" spans="1:17" x14ac:dyDescent="0.25">
      <c r="B129" s="9">
        <v>1</v>
      </c>
      <c r="C129" s="9">
        <v>1.5</v>
      </c>
      <c r="D129" s="9">
        <f>B129-C129</f>
        <v>-0.5</v>
      </c>
      <c r="F129" s="36"/>
      <c r="G129" s="2"/>
      <c r="K129" s="42"/>
      <c r="L129" s="43"/>
      <c r="M129" s="43"/>
      <c r="N129" s="43"/>
      <c r="O129" s="43"/>
      <c r="P129" s="43"/>
      <c r="Q129" s="44"/>
    </row>
    <row r="130" spans="1:17" x14ac:dyDescent="0.25">
      <c r="A130" s="1">
        <v>37257</v>
      </c>
      <c r="B130" s="9">
        <f>F130</f>
        <v>1.0251859999999999</v>
      </c>
      <c r="C130" s="9">
        <v>1</v>
      </c>
      <c r="D130" s="9">
        <f t="shared" ref="D130:D193" si="20">B130-C130</f>
        <v>2.5185999999999931E-2</v>
      </c>
      <c r="E130" s="9">
        <f>D129</f>
        <v>-0.5</v>
      </c>
      <c r="F130" s="39">
        <f>0.486 + 0.938*C130 + 0.221*E130 - 0.055445*G130</f>
        <v>1.0251859999999999</v>
      </c>
      <c r="G130" s="2">
        <v>5.2</v>
      </c>
      <c r="K130" s="28">
        <f t="shared" ref="K130:K141" si="21">F130</f>
        <v>1.0251859999999999</v>
      </c>
      <c r="L130" s="7">
        <f t="shared" ref="L130:L141" si="22">F130+(3*$J$5)</f>
        <v>1.9128010755338822</v>
      </c>
      <c r="M130" s="7">
        <f t="shared" ref="M130:M141" si="23">F130-(3*$J$5)</f>
        <v>0.13757092446611752</v>
      </c>
      <c r="N130" s="7">
        <f t="shared" ref="N130:N141" si="24">F130+(2*$J$5)</f>
        <v>1.6169293836892549</v>
      </c>
      <c r="O130" s="7">
        <f t="shared" ref="O130:O141" si="25">F130-(2*$J$5)</f>
        <v>0.43344261631074499</v>
      </c>
      <c r="P130" s="7">
        <f t="shared" ref="P130:P141" si="26">F130+(1*$J$5)</f>
        <v>1.3210576918446275</v>
      </c>
      <c r="Q130" s="29">
        <f t="shared" ref="Q130:Q141" si="27">F130-(1*$J$5)</f>
        <v>0.72931430815537246</v>
      </c>
    </row>
    <row r="131" spans="1:17" x14ac:dyDescent="0.25">
      <c r="A131" s="1">
        <v>37347</v>
      </c>
      <c r="B131" s="9">
        <f t="shared" ref="B131:B143" si="28">F131</f>
        <v>1.164876574</v>
      </c>
      <c r="C131" s="9">
        <f>B130</f>
        <v>1.0251859999999999</v>
      </c>
      <c r="D131" s="9">
        <f t="shared" si="20"/>
        <v>0.13969057400000007</v>
      </c>
      <c r="E131" s="9">
        <f t="shared" ref="E131:E194" si="29">D130</f>
        <v>2.5185999999999931E-2</v>
      </c>
      <c r="F131" s="35">
        <f t="shared" ref="F131:F184" si="30">0.486 + 0.938*C131 + 0.221*E131 - 0.055445*G131</f>
        <v>1.164876574</v>
      </c>
      <c r="G131" s="2">
        <v>5.2</v>
      </c>
      <c r="K131" s="30">
        <f t="shared" si="21"/>
        <v>1.164876574</v>
      </c>
      <c r="L131" s="7">
        <f t="shared" si="22"/>
        <v>2.0524916495338825</v>
      </c>
      <c r="M131" s="7">
        <f t="shared" si="23"/>
        <v>0.27726149846611758</v>
      </c>
      <c r="N131" s="7">
        <f t="shared" si="24"/>
        <v>1.7566199576892549</v>
      </c>
      <c r="O131" s="7">
        <f t="shared" si="25"/>
        <v>0.57313319031074506</v>
      </c>
      <c r="P131" s="7">
        <f t="shared" si="26"/>
        <v>1.4607482658446274</v>
      </c>
      <c r="Q131" s="29">
        <f t="shared" si="27"/>
        <v>0.86900488215537253</v>
      </c>
    </row>
    <row r="132" spans="1:17" x14ac:dyDescent="0.25">
      <c r="A132" s="1">
        <v>37438</v>
      </c>
      <c r="B132" s="9">
        <f t="shared" si="28"/>
        <v>1.3156673432659998</v>
      </c>
      <c r="C132" s="9">
        <f t="shared" ref="C132:C143" si="31">B131</f>
        <v>1.164876574</v>
      </c>
      <c r="D132" s="9">
        <f t="shared" si="20"/>
        <v>0.15079076926599977</v>
      </c>
      <c r="E132" s="9">
        <f t="shared" si="29"/>
        <v>0.13969057400000007</v>
      </c>
      <c r="F132" s="11">
        <f t="shared" si="30"/>
        <v>1.3156673432659998</v>
      </c>
      <c r="G132" s="2">
        <v>5.3</v>
      </c>
      <c r="K132" s="30">
        <f t="shared" si="21"/>
        <v>1.3156673432659998</v>
      </c>
      <c r="L132" s="7">
        <f t="shared" si="22"/>
        <v>2.2032824187998821</v>
      </c>
      <c r="M132" s="7">
        <f t="shared" si="23"/>
        <v>0.42805226773211735</v>
      </c>
      <c r="N132" s="7">
        <f t="shared" si="24"/>
        <v>1.9074107269552547</v>
      </c>
      <c r="O132" s="7">
        <f t="shared" si="25"/>
        <v>0.72392395957674482</v>
      </c>
      <c r="P132" s="7">
        <f t="shared" si="26"/>
        <v>1.6115390351106273</v>
      </c>
      <c r="Q132" s="29">
        <f t="shared" si="27"/>
        <v>1.0197956514213722</v>
      </c>
    </row>
    <row r="133" spans="1:17" x14ac:dyDescent="0.25">
      <c r="A133" s="1">
        <v>37530</v>
      </c>
      <c r="B133" s="9">
        <f t="shared" si="28"/>
        <v>1.4706512279912936</v>
      </c>
      <c r="C133" s="9">
        <f t="shared" si="31"/>
        <v>1.3156673432659998</v>
      </c>
      <c r="D133" s="9">
        <f t="shared" si="20"/>
        <v>0.15498388472529379</v>
      </c>
      <c r="E133" s="9">
        <f t="shared" si="29"/>
        <v>0.15079076926599977</v>
      </c>
      <c r="F133" s="11">
        <f t="shared" si="30"/>
        <v>1.4706512279912936</v>
      </c>
      <c r="G133" s="2">
        <v>5.0999999999999996</v>
      </c>
      <c r="K133" s="30">
        <f t="shared" si="21"/>
        <v>1.4706512279912936</v>
      </c>
      <c r="L133" s="7">
        <f t="shared" si="22"/>
        <v>2.3582663035251761</v>
      </c>
      <c r="M133" s="7">
        <f t="shared" si="23"/>
        <v>0.58303615245741114</v>
      </c>
      <c r="N133" s="7">
        <f t="shared" si="24"/>
        <v>2.0623946116805483</v>
      </c>
      <c r="O133" s="7">
        <f t="shared" si="25"/>
        <v>0.87890784430203861</v>
      </c>
      <c r="P133" s="7">
        <f t="shared" si="26"/>
        <v>1.7665229198359209</v>
      </c>
      <c r="Q133" s="29">
        <f t="shared" si="27"/>
        <v>1.1747795361466662</v>
      </c>
    </row>
    <row r="134" spans="1:17" x14ac:dyDescent="0.25">
      <c r="A134" s="1">
        <v>37622</v>
      </c>
      <c r="B134" s="9">
        <f t="shared" si="28"/>
        <v>1.6114082903801232</v>
      </c>
      <c r="C134" s="9">
        <f t="shared" si="31"/>
        <v>1.4706512279912936</v>
      </c>
      <c r="D134" s="9">
        <f t="shared" si="20"/>
        <v>0.14075706238882968</v>
      </c>
      <c r="E134" s="9">
        <f t="shared" si="29"/>
        <v>0.15498388472529379</v>
      </c>
      <c r="F134" s="11">
        <f t="shared" si="30"/>
        <v>1.6114082903801232</v>
      </c>
      <c r="G134" s="2">
        <v>5.2</v>
      </c>
      <c r="K134" s="30">
        <f t="shared" si="21"/>
        <v>1.6114082903801232</v>
      </c>
      <c r="L134" s="7">
        <f t="shared" si="22"/>
        <v>2.4990233659140055</v>
      </c>
      <c r="M134" s="7">
        <f t="shared" si="23"/>
        <v>0.72379321484624082</v>
      </c>
      <c r="N134" s="7">
        <f t="shared" si="24"/>
        <v>2.2031516740693782</v>
      </c>
      <c r="O134" s="7">
        <f t="shared" si="25"/>
        <v>1.0196649066908683</v>
      </c>
      <c r="P134" s="7">
        <f t="shared" si="26"/>
        <v>1.9072799822247508</v>
      </c>
      <c r="Q134" s="29">
        <f t="shared" si="27"/>
        <v>1.3155365985354956</v>
      </c>
    </row>
    <row r="135" spans="1:17" x14ac:dyDescent="0.25">
      <c r="A135" s="1">
        <v>37712</v>
      </c>
      <c r="B135" s="9">
        <f t="shared" si="28"/>
        <v>1.7569277871644866</v>
      </c>
      <c r="C135" s="9">
        <f t="shared" si="31"/>
        <v>1.6114082903801232</v>
      </c>
      <c r="D135" s="9">
        <f t="shared" si="20"/>
        <v>0.14551949678436338</v>
      </c>
      <c r="E135" s="9">
        <f t="shared" si="29"/>
        <v>0.14075706238882968</v>
      </c>
      <c r="F135" s="11">
        <f t="shared" si="30"/>
        <v>1.7569277871644866</v>
      </c>
      <c r="G135" s="2">
        <v>4.9000000000000004</v>
      </c>
      <c r="K135" s="30">
        <f t="shared" si="21"/>
        <v>1.7569277871644866</v>
      </c>
      <c r="L135" s="7">
        <f t="shared" si="22"/>
        <v>2.6445428626983691</v>
      </c>
      <c r="M135" s="7">
        <f t="shared" si="23"/>
        <v>0.8693127116306042</v>
      </c>
      <c r="N135" s="7">
        <f t="shared" si="24"/>
        <v>2.3486711708537413</v>
      </c>
      <c r="O135" s="7">
        <f t="shared" si="25"/>
        <v>1.1651844034752317</v>
      </c>
      <c r="P135" s="7">
        <f t="shared" si="26"/>
        <v>2.052799479009114</v>
      </c>
      <c r="Q135" s="29">
        <f t="shared" si="27"/>
        <v>1.4610560953198592</v>
      </c>
    </row>
    <row r="136" spans="1:17" x14ac:dyDescent="0.25">
      <c r="A136" s="1">
        <v>37803</v>
      </c>
      <c r="B136" s="9">
        <f t="shared" si="28"/>
        <v>1.8889330731496328</v>
      </c>
      <c r="C136" s="9">
        <f t="shared" si="31"/>
        <v>1.7569277871644866</v>
      </c>
      <c r="D136" s="9">
        <f t="shared" si="20"/>
        <v>0.13200528598514616</v>
      </c>
      <c r="E136" s="9">
        <f t="shared" si="29"/>
        <v>0.14551949678436338</v>
      </c>
      <c r="F136" s="11">
        <f t="shared" si="30"/>
        <v>1.8889330731496328</v>
      </c>
      <c r="G136" s="2">
        <v>5</v>
      </c>
      <c r="K136" s="30">
        <f t="shared" si="21"/>
        <v>1.8889330731496328</v>
      </c>
      <c r="L136" s="7">
        <f t="shared" si="22"/>
        <v>2.7765481486835153</v>
      </c>
      <c r="M136" s="7">
        <f t="shared" si="23"/>
        <v>1.0013179976157502</v>
      </c>
      <c r="N136" s="7">
        <f t="shared" si="24"/>
        <v>2.4806764568388875</v>
      </c>
      <c r="O136" s="7">
        <f t="shared" si="25"/>
        <v>1.2971896894603778</v>
      </c>
      <c r="P136" s="7">
        <f t="shared" si="26"/>
        <v>2.1848047649942601</v>
      </c>
      <c r="Q136" s="29">
        <f t="shared" si="27"/>
        <v>1.5930613813050054</v>
      </c>
    </row>
    <row r="137" spans="1:17" x14ac:dyDescent="0.25">
      <c r="A137" s="1">
        <v>37895</v>
      </c>
      <c r="B137" s="9">
        <f t="shared" si="28"/>
        <v>2.0153118908170726</v>
      </c>
      <c r="C137" s="9">
        <f t="shared" si="31"/>
        <v>1.8889330731496328</v>
      </c>
      <c r="D137" s="9">
        <f t="shared" si="20"/>
        <v>0.12637881766743986</v>
      </c>
      <c r="E137" s="9">
        <f t="shared" si="29"/>
        <v>0.13200528598514616</v>
      </c>
      <c r="F137" s="11">
        <f t="shared" si="30"/>
        <v>2.0153118908170726</v>
      </c>
      <c r="G137" s="2">
        <v>4.9000000000000004</v>
      </c>
      <c r="K137" s="30">
        <f t="shared" si="21"/>
        <v>2.0153118908170726</v>
      </c>
      <c r="L137" s="7">
        <f t="shared" si="22"/>
        <v>2.9029269663509552</v>
      </c>
      <c r="M137" s="7">
        <f t="shared" si="23"/>
        <v>1.1276968152831901</v>
      </c>
      <c r="N137" s="7">
        <f t="shared" si="24"/>
        <v>2.6070552745063278</v>
      </c>
      <c r="O137" s="7">
        <f t="shared" si="25"/>
        <v>1.4235685071278177</v>
      </c>
      <c r="P137" s="7">
        <f t="shared" si="26"/>
        <v>2.3111835826617</v>
      </c>
      <c r="Q137" s="29">
        <f t="shared" si="27"/>
        <v>1.7194401989724453</v>
      </c>
    </row>
    <row r="138" spans="1:17" x14ac:dyDescent="0.25">
      <c r="A138" s="1">
        <v>37987</v>
      </c>
      <c r="B138" s="9">
        <f t="shared" si="28"/>
        <v>2.1381562722909182</v>
      </c>
      <c r="C138" s="9">
        <f t="shared" si="31"/>
        <v>2.0153118908170726</v>
      </c>
      <c r="D138" s="9">
        <f t="shared" si="20"/>
        <v>0.12284438147384558</v>
      </c>
      <c r="E138" s="9">
        <f t="shared" si="29"/>
        <v>0.12637881766743986</v>
      </c>
      <c r="F138" s="11">
        <f t="shared" si="30"/>
        <v>2.1381562722909182</v>
      </c>
      <c r="G138" s="2">
        <v>4.8</v>
      </c>
      <c r="K138" s="30">
        <f t="shared" si="21"/>
        <v>2.1381562722909182</v>
      </c>
      <c r="L138" s="7">
        <f t="shared" si="22"/>
        <v>3.0257713478248007</v>
      </c>
      <c r="M138" s="7">
        <f t="shared" si="23"/>
        <v>1.2505411967570357</v>
      </c>
      <c r="N138" s="7">
        <f t="shared" si="24"/>
        <v>2.7298996559801729</v>
      </c>
      <c r="O138" s="7">
        <f t="shared" si="25"/>
        <v>1.5464128886016633</v>
      </c>
      <c r="P138" s="7">
        <f t="shared" si="26"/>
        <v>2.4340279641355456</v>
      </c>
      <c r="Q138" s="29">
        <f t="shared" si="27"/>
        <v>1.8422845804462908</v>
      </c>
    </row>
    <row r="139" spans="1:17" x14ac:dyDescent="0.25">
      <c r="A139" s="1">
        <v>38078</v>
      </c>
      <c r="B139" s="9">
        <f t="shared" si="28"/>
        <v>2.2526031917146008</v>
      </c>
      <c r="C139" s="9">
        <f t="shared" si="31"/>
        <v>2.1381562722909182</v>
      </c>
      <c r="D139" s="9">
        <f t="shared" si="20"/>
        <v>0.11444691942368257</v>
      </c>
      <c r="E139" s="9">
        <f t="shared" si="29"/>
        <v>0.12284438147384558</v>
      </c>
      <c r="F139" s="11">
        <f t="shared" si="30"/>
        <v>2.2526031917146008</v>
      </c>
      <c r="G139" s="2">
        <v>4.8</v>
      </c>
      <c r="K139" s="30">
        <f t="shared" si="21"/>
        <v>2.2526031917146008</v>
      </c>
      <c r="L139" s="7">
        <f t="shared" si="22"/>
        <v>3.1402182672484833</v>
      </c>
      <c r="M139" s="7">
        <f t="shared" si="23"/>
        <v>1.3649881161807182</v>
      </c>
      <c r="N139" s="7">
        <f t="shared" si="24"/>
        <v>2.8443465754038559</v>
      </c>
      <c r="O139" s="7">
        <f t="shared" si="25"/>
        <v>1.6608598080253458</v>
      </c>
      <c r="P139" s="7">
        <f t="shared" si="26"/>
        <v>2.5484748835592281</v>
      </c>
      <c r="Q139" s="29">
        <f t="shared" si="27"/>
        <v>1.9567314998699734</v>
      </c>
    </row>
    <row r="140" spans="1:17" x14ac:dyDescent="0.25">
      <c r="A140" s="1">
        <v>38169</v>
      </c>
      <c r="B140" s="9">
        <f t="shared" si="28"/>
        <v>2.3636430630209295</v>
      </c>
      <c r="C140" s="9">
        <f t="shared" si="31"/>
        <v>2.2526031917146008</v>
      </c>
      <c r="D140" s="9">
        <f t="shared" si="20"/>
        <v>0.11103987130632875</v>
      </c>
      <c r="E140" s="9">
        <f t="shared" si="29"/>
        <v>0.11444691942368257</v>
      </c>
      <c r="F140" s="11">
        <f t="shared" si="30"/>
        <v>2.3636430630209295</v>
      </c>
      <c r="G140" s="2">
        <v>4.7</v>
      </c>
      <c r="K140" s="30">
        <f t="shared" si="21"/>
        <v>2.3636430630209295</v>
      </c>
      <c r="L140" s="7">
        <f t="shared" si="22"/>
        <v>3.251258138554812</v>
      </c>
      <c r="M140" s="7">
        <f t="shared" si="23"/>
        <v>1.476027987487047</v>
      </c>
      <c r="N140" s="7">
        <f t="shared" si="24"/>
        <v>2.9553864467101842</v>
      </c>
      <c r="O140" s="7">
        <f t="shared" si="25"/>
        <v>1.7718996793316746</v>
      </c>
      <c r="P140" s="7">
        <f t="shared" si="26"/>
        <v>2.6595147548655569</v>
      </c>
      <c r="Q140" s="29">
        <f t="shared" si="27"/>
        <v>2.0677713711763022</v>
      </c>
    </row>
    <row r="141" spans="1:17" x14ac:dyDescent="0.25">
      <c r="A141" s="1">
        <v>38261</v>
      </c>
      <c r="B141" s="9">
        <f t="shared" si="28"/>
        <v>2.4670455046723303</v>
      </c>
      <c r="C141" s="9">
        <f t="shared" si="31"/>
        <v>2.3636430630209295</v>
      </c>
      <c r="D141" s="9">
        <f t="shared" si="20"/>
        <v>0.10340244165140078</v>
      </c>
      <c r="E141" s="9">
        <f t="shared" si="29"/>
        <v>0.11103987130632875</v>
      </c>
      <c r="F141" s="11">
        <f t="shared" si="30"/>
        <v>2.4670455046723303</v>
      </c>
      <c r="G141" s="2">
        <v>4.7</v>
      </c>
      <c r="K141" s="30">
        <f t="shared" si="21"/>
        <v>2.4670455046723303</v>
      </c>
      <c r="L141" s="7">
        <f t="shared" si="22"/>
        <v>3.3546605802062128</v>
      </c>
      <c r="M141" s="7">
        <f t="shared" si="23"/>
        <v>1.5794304291384478</v>
      </c>
      <c r="N141" s="7">
        <f t="shared" si="24"/>
        <v>3.058788888361585</v>
      </c>
      <c r="O141" s="7">
        <f t="shared" si="25"/>
        <v>1.8753021209830754</v>
      </c>
      <c r="P141" s="7">
        <f t="shared" si="26"/>
        <v>2.7629171965169577</v>
      </c>
      <c r="Q141" s="29">
        <f t="shared" si="27"/>
        <v>2.1711738128277029</v>
      </c>
    </row>
    <row r="142" spans="1:17" x14ac:dyDescent="0.25">
      <c r="A142" s="1">
        <v>38353</v>
      </c>
      <c r="B142" s="9">
        <f t="shared" si="28"/>
        <v>2.5623491229876052</v>
      </c>
      <c r="C142" s="9">
        <f t="shared" si="31"/>
        <v>2.4670455046723303</v>
      </c>
      <c r="D142" s="9">
        <f t="shared" si="20"/>
        <v>9.5303618315274896E-2</v>
      </c>
      <c r="E142" s="9">
        <f t="shared" si="29"/>
        <v>0.10340244165140078</v>
      </c>
      <c r="F142" s="34">
        <f t="shared" si="30"/>
        <v>2.5623491229876052</v>
      </c>
      <c r="G142" s="2">
        <v>4.7</v>
      </c>
      <c r="K142" s="30">
        <f t="shared" ref="K142:K143" si="32">F142</f>
        <v>2.5623491229876052</v>
      </c>
      <c r="L142" s="7">
        <f t="shared" ref="L142:L143" si="33">F142+(3*$J$5)</f>
        <v>3.4499641985214877</v>
      </c>
      <c r="M142" s="7">
        <f t="shared" ref="M142:M143" si="34">F142-(3*$J$5)</f>
        <v>1.6747340474537227</v>
      </c>
      <c r="N142" s="7">
        <f t="shared" ref="N142:N143" si="35">F142+(2*$J$5)</f>
        <v>3.1540925066768599</v>
      </c>
      <c r="O142" s="7">
        <f t="shared" ref="O142:O143" si="36">F142-(2*$J$5)</f>
        <v>1.9706057392983503</v>
      </c>
      <c r="P142" s="7">
        <f t="shared" ref="P142:P143" si="37">F142+(1*$J$5)</f>
        <v>2.8582208148322326</v>
      </c>
      <c r="Q142" s="29">
        <f t="shared" ref="Q142:Q143" si="38">F142-(1*$J$5)</f>
        <v>2.2664774311429778</v>
      </c>
    </row>
    <row r="143" spans="1:17" x14ac:dyDescent="0.25">
      <c r="A143" s="1">
        <v>38443</v>
      </c>
      <c r="B143" s="9">
        <f t="shared" si="28"/>
        <v>2.6444095770100495</v>
      </c>
      <c r="C143" s="9">
        <f t="shared" si="31"/>
        <v>2.5623491229876052</v>
      </c>
      <c r="D143" s="9">
        <f t="shared" si="20"/>
        <v>8.2060454022444329E-2</v>
      </c>
      <c r="E143" s="9">
        <f t="shared" si="29"/>
        <v>9.5303618315274896E-2</v>
      </c>
      <c r="F143" s="39">
        <f t="shared" si="30"/>
        <v>2.6444095770100495</v>
      </c>
      <c r="G143" s="2">
        <v>4.8</v>
      </c>
      <c r="K143" s="31">
        <f t="shared" si="32"/>
        <v>2.6444095770100495</v>
      </c>
      <c r="L143" s="32">
        <f t="shared" si="33"/>
        <v>3.5320246525439321</v>
      </c>
      <c r="M143" s="32">
        <f t="shared" si="34"/>
        <v>1.756794501476167</v>
      </c>
      <c r="N143" s="32">
        <f t="shared" si="35"/>
        <v>3.2361529606993047</v>
      </c>
      <c r="O143" s="32">
        <f t="shared" si="36"/>
        <v>2.0526661933207944</v>
      </c>
      <c r="P143" s="32">
        <f t="shared" si="37"/>
        <v>2.9402812688546769</v>
      </c>
      <c r="Q143" s="33">
        <f t="shared" si="38"/>
        <v>2.3485378851654222</v>
      </c>
    </row>
    <row r="144" spans="1:17" x14ac:dyDescent="0.25">
      <c r="F144" s="36"/>
      <c r="G144" s="2"/>
    </row>
    <row r="145" spans="1:17" x14ac:dyDescent="0.25">
      <c r="F145" s="36"/>
      <c r="G145" s="2"/>
    </row>
    <row r="146" spans="1:17" x14ac:dyDescent="0.25">
      <c r="F146" s="36"/>
      <c r="G146" s="2"/>
    </row>
    <row r="147" spans="1:17" x14ac:dyDescent="0.25">
      <c r="F147" s="36"/>
      <c r="G147" s="2"/>
      <c r="K147" s="22"/>
      <c r="L147" s="21">
        <v>0.99</v>
      </c>
      <c r="M147" s="21"/>
      <c r="N147" s="21">
        <v>0.95</v>
      </c>
      <c r="O147" s="21"/>
      <c r="P147" s="21">
        <v>0.68</v>
      </c>
      <c r="Q147" s="23"/>
    </row>
    <row r="148" spans="1:17" x14ac:dyDescent="0.25">
      <c r="B148" s="9">
        <v>3.5</v>
      </c>
      <c r="F148" s="36"/>
      <c r="G148" s="2"/>
      <c r="K148" s="41" t="s">
        <v>1</v>
      </c>
      <c r="L148" s="7" t="s">
        <v>10</v>
      </c>
      <c r="M148" s="7" t="s">
        <v>11</v>
      </c>
      <c r="N148" s="7" t="s">
        <v>10</v>
      </c>
      <c r="O148" s="7" t="s">
        <v>11</v>
      </c>
      <c r="P148" s="7" t="s">
        <v>10</v>
      </c>
      <c r="Q148" s="29" t="s">
        <v>11</v>
      </c>
    </row>
    <row r="149" spans="1:17" x14ac:dyDescent="0.25">
      <c r="B149" s="9">
        <v>2.8</v>
      </c>
      <c r="C149" s="9">
        <f>B148</f>
        <v>3.5</v>
      </c>
      <c r="D149" s="9">
        <f t="shared" si="20"/>
        <v>-0.70000000000000018</v>
      </c>
      <c r="F149" s="36"/>
      <c r="G149" s="2"/>
      <c r="K149" s="42"/>
      <c r="L149" s="43"/>
      <c r="M149" s="43"/>
      <c r="N149" s="43"/>
      <c r="O149" s="43"/>
      <c r="P149" s="43"/>
      <c r="Q149" s="44"/>
    </row>
    <row r="150" spans="1:17" x14ac:dyDescent="0.25">
      <c r="A150" s="1">
        <v>41091</v>
      </c>
      <c r="B150" s="9">
        <f>F150</f>
        <v>2.5196844999999999</v>
      </c>
      <c r="C150" s="9">
        <f t="shared" ref="C150:C205" si="39">B149</f>
        <v>2.8</v>
      </c>
      <c r="D150" s="9">
        <f t="shared" si="20"/>
        <v>-0.28031549999999994</v>
      </c>
      <c r="E150" s="9">
        <f t="shared" si="29"/>
        <v>-0.70000000000000018</v>
      </c>
      <c r="F150" s="39">
        <f t="shared" si="30"/>
        <v>2.5196844999999999</v>
      </c>
      <c r="G150" s="10">
        <v>7.9</v>
      </c>
      <c r="K150" s="28">
        <f t="shared" ref="K150:K161" si="40">F150</f>
        <v>2.5196844999999999</v>
      </c>
      <c r="L150" s="7">
        <f t="shared" ref="L150:L161" si="41">F150+(3*$J$5)</f>
        <v>3.4072995755338824</v>
      </c>
      <c r="M150" s="7">
        <f t="shared" ref="M150:M161" si="42">F150-(3*$J$5)</f>
        <v>1.6320694244661174</v>
      </c>
      <c r="N150" s="7">
        <f t="shared" ref="N150:N161" si="43">F150+(2*$J$5)</f>
        <v>3.111427883689255</v>
      </c>
      <c r="O150" s="7">
        <f t="shared" ref="O150:O161" si="44">F150-(2*$J$5)</f>
        <v>1.9279411163107449</v>
      </c>
      <c r="P150" s="7">
        <f t="shared" ref="P150:P161" si="45">F150+(1*$J$5)</f>
        <v>2.8155561918446272</v>
      </c>
      <c r="Q150" s="29">
        <f t="shared" ref="Q150:Q161" si="46">F150-(1*$J$5)</f>
        <v>2.2238128081553725</v>
      </c>
    </row>
    <row r="151" spans="1:17" x14ac:dyDescent="0.25">
      <c r="A151" s="1">
        <v>41183</v>
      </c>
      <c r="B151" s="9">
        <f t="shared" ref="B151:B163" si="47">F151</f>
        <v>2.3550433355</v>
      </c>
      <c r="C151" s="9">
        <f t="shared" si="39"/>
        <v>2.5196844999999999</v>
      </c>
      <c r="D151" s="9">
        <f t="shared" si="20"/>
        <v>-0.16464116449999988</v>
      </c>
      <c r="E151" s="9">
        <f t="shared" si="29"/>
        <v>-0.28031549999999994</v>
      </c>
      <c r="F151" s="35">
        <f t="shared" si="30"/>
        <v>2.3550433355</v>
      </c>
      <c r="G151" s="10">
        <v>7.8</v>
      </c>
      <c r="K151" s="30">
        <f t="shared" si="40"/>
        <v>2.3550433355</v>
      </c>
      <c r="L151" s="7">
        <f t="shared" si="41"/>
        <v>3.2426584110338825</v>
      </c>
      <c r="M151" s="7">
        <f t="shared" si="42"/>
        <v>1.4674282599661175</v>
      </c>
      <c r="N151" s="7">
        <f t="shared" si="43"/>
        <v>2.9467867191892552</v>
      </c>
      <c r="O151" s="7">
        <f t="shared" si="44"/>
        <v>1.7632999518107451</v>
      </c>
      <c r="P151" s="7">
        <f t="shared" si="45"/>
        <v>2.6509150273446274</v>
      </c>
      <c r="Q151" s="29">
        <f t="shared" si="46"/>
        <v>2.0591716436553726</v>
      </c>
    </row>
    <row r="152" spans="1:17" x14ac:dyDescent="0.25">
      <c r="A152" s="1">
        <v>41275</v>
      </c>
      <c r="B152" s="9">
        <f t="shared" si="47"/>
        <v>2.2261739513444994</v>
      </c>
      <c r="C152" s="9">
        <f t="shared" si="39"/>
        <v>2.3550433355</v>
      </c>
      <c r="D152" s="9">
        <f t="shared" si="20"/>
        <v>-0.12886938415550064</v>
      </c>
      <c r="E152" s="9">
        <f t="shared" si="29"/>
        <v>-0.16464116449999988</v>
      </c>
      <c r="F152" s="11">
        <f t="shared" si="30"/>
        <v>2.2261739513444994</v>
      </c>
      <c r="G152" s="10">
        <v>7.8</v>
      </c>
      <c r="K152" s="30">
        <f t="shared" si="40"/>
        <v>2.2261739513444994</v>
      </c>
      <c r="L152" s="7">
        <f t="shared" si="41"/>
        <v>3.1137890268783819</v>
      </c>
      <c r="M152" s="7">
        <f t="shared" si="42"/>
        <v>1.3385588758106168</v>
      </c>
      <c r="N152" s="7">
        <f t="shared" si="43"/>
        <v>2.8179173350337541</v>
      </c>
      <c r="O152" s="7">
        <f t="shared" si="44"/>
        <v>1.6344305676552444</v>
      </c>
      <c r="P152" s="7">
        <f t="shared" si="45"/>
        <v>2.5220456431891267</v>
      </c>
      <c r="Q152" s="29">
        <f t="shared" si="46"/>
        <v>1.930302259499872</v>
      </c>
    </row>
    <row r="153" spans="1:17" x14ac:dyDescent="0.25">
      <c r="A153" s="1">
        <v>41365</v>
      </c>
      <c r="B153" s="9">
        <f t="shared" si="47"/>
        <v>2.1187445324627747</v>
      </c>
      <c r="C153" s="9">
        <f t="shared" si="39"/>
        <v>2.2261739513444994</v>
      </c>
      <c r="D153" s="9">
        <f t="shared" si="20"/>
        <v>-0.10742941888172464</v>
      </c>
      <c r="E153" s="9">
        <f t="shared" si="29"/>
        <v>-0.12886938415550064</v>
      </c>
      <c r="F153" s="11">
        <f t="shared" si="30"/>
        <v>2.1187445324627747</v>
      </c>
      <c r="G153" s="10">
        <v>7.7</v>
      </c>
      <c r="K153" s="30">
        <f t="shared" si="40"/>
        <v>2.1187445324627747</v>
      </c>
      <c r="L153" s="7">
        <f t="shared" si="41"/>
        <v>3.0063596079966572</v>
      </c>
      <c r="M153" s="7">
        <f t="shared" si="42"/>
        <v>1.2311294569288922</v>
      </c>
      <c r="N153" s="7">
        <f t="shared" si="43"/>
        <v>2.7104879161520294</v>
      </c>
      <c r="O153" s="7">
        <f t="shared" si="44"/>
        <v>1.5270011487735198</v>
      </c>
      <c r="P153" s="7">
        <f t="shared" si="45"/>
        <v>2.4146162243074021</v>
      </c>
      <c r="Q153" s="29">
        <f t="shared" si="46"/>
        <v>1.8228728406181474</v>
      </c>
    </row>
    <row r="154" spans="1:17" x14ac:dyDescent="0.25">
      <c r="A154" s="1">
        <v>41456</v>
      </c>
      <c r="B154" s="9">
        <f t="shared" si="47"/>
        <v>2.0282584698772217</v>
      </c>
      <c r="C154" s="9">
        <f t="shared" si="39"/>
        <v>2.1187445324627747</v>
      </c>
      <c r="D154" s="9">
        <f t="shared" si="20"/>
        <v>-9.0486062585553029E-2</v>
      </c>
      <c r="E154" s="9">
        <f t="shared" si="29"/>
        <v>-0.10742941888172464</v>
      </c>
      <c r="F154" s="11">
        <f t="shared" si="30"/>
        <v>2.0282584698772217</v>
      </c>
      <c r="G154" s="10">
        <v>7.6</v>
      </c>
      <c r="K154" s="30">
        <f t="shared" si="40"/>
        <v>2.0282584698772217</v>
      </c>
      <c r="L154" s="7">
        <f t="shared" si="41"/>
        <v>2.9158735454111042</v>
      </c>
      <c r="M154" s="7">
        <f t="shared" si="42"/>
        <v>1.1406433943433392</v>
      </c>
      <c r="N154" s="7">
        <f t="shared" si="43"/>
        <v>2.6200018535664764</v>
      </c>
      <c r="O154" s="7">
        <f t="shared" si="44"/>
        <v>1.4365150861879667</v>
      </c>
      <c r="P154" s="7">
        <f t="shared" si="45"/>
        <v>2.3241301617218491</v>
      </c>
      <c r="Q154" s="29">
        <f t="shared" si="46"/>
        <v>1.7323867780325943</v>
      </c>
    </row>
    <row r="155" spans="1:17" x14ac:dyDescent="0.25">
      <c r="A155" s="1">
        <v>41548</v>
      </c>
      <c r="B155" s="9">
        <f t="shared" si="47"/>
        <v>1.9693050249134267</v>
      </c>
      <c r="C155" s="9">
        <f t="shared" si="39"/>
        <v>2.0282584698772217</v>
      </c>
      <c r="D155" s="9">
        <f t="shared" si="20"/>
        <v>-5.8953444963794954E-2</v>
      </c>
      <c r="E155" s="9">
        <f t="shared" si="29"/>
        <v>-9.0486062585553029E-2</v>
      </c>
      <c r="F155" s="11">
        <f t="shared" si="30"/>
        <v>1.9693050249134267</v>
      </c>
      <c r="G155" s="10">
        <v>7.2</v>
      </c>
      <c r="K155" s="30">
        <f t="shared" si="40"/>
        <v>1.9693050249134267</v>
      </c>
      <c r="L155" s="7">
        <f t="shared" si="41"/>
        <v>2.8569201004473093</v>
      </c>
      <c r="M155" s="7">
        <f t="shared" si="42"/>
        <v>1.0816899493795442</v>
      </c>
      <c r="N155" s="7">
        <f t="shared" si="43"/>
        <v>2.5610484086026819</v>
      </c>
      <c r="O155" s="7">
        <f t="shared" si="44"/>
        <v>1.3775616412241718</v>
      </c>
      <c r="P155" s="7">
        <f t="shared" si="45"/>
        <v>2.2651767167580541</v>
      </c>
      <c r="Q155" s="29">
        <f t="shared" si="46"/>
        <v>1.6734333330687994</v>
      </c>
    </row>
    <row r="156" spans="1:17" x14ac:dyDescent="0.25">
      <c r="A156" s="1">
        <v>41640</v>
      </c>
      <c r="B156" s="9">
        <f t="shared" si="47"/>
        <v>1.9431534020317955</v>
      </c>
      <c r="C156" s="9">
        <f t="shared" si="39"/>
        <v>1.9693050249134267</v>
      </c>
      <c r="D156" s="9">
        <f t="shared" si="20"/>
        <v>-2.6151622881631198E-2</v>
      </c>
      <c r="E156" s="9">
        <f t="shared" si="29"/>
        <v>-5.8953444963794954E-2</v>
      </c>
      <c r="F156" s="11">
        <f t="shared" si="30"/>
        <v>1.9431534020317955</v>
      </c>
      <c r="G156" s="10">
        <v>6.8</v>
      </c>
      <c r="K156" s="30">
        <f t="shared" si="40"/>
        <v>1.9431534020317955</v>
      </c>
      <c r="L156" s="7">
        <f t="shared" si="41"/>
        <v>2.8307684775656781</v>
      </c>
      <c r="M156" s="7">
        <f t="shared" si="42"/>
        <v>1.055538326497913</v>
      </c>
      <c r="N156" s="7">
        <f t="shared" si="43"/>
        <v>2.5348967857210507</v>
      </c>
      <c r="O156" s="7">
        <f t="shared" si="44"/>
        <v>1.3514100183425406</v>
      </c>
      <c r="P156" s="7">
        <f t="shared" si="45"/>
        <v>2.2390250938764229</v>
      </c>
      <c r="Q156" s="29">
        <f t="shared" si="46"/>
        <v>1.6472817101871682</v>
      </c>
    </row>
    <row r="157" spans="1:17" x14ac:dyDescent="0.25">
      <c r="A157" s="1">
        <v>41730</v>
      </c>
      <c r="B157" s="9">
        <f t="shared" si="47"/>
        <v>1.9535948824489835</v>
      </c>
      <c r="C157" s="9">
        <f t="shared" si="39"/>
        <v>1.9431534020317955</v>
      </c>
      <c r="D157" s="9">
        <f t="shared" si="20"/>
        <v>1.0441480417187954E-2</v>
      </c>
      <c r="E157" s="9">
        <f t="shared" si="29"/>
        <v>-2.6151622881631198E-2</v>
      </c>
      <c r="F157" s="11">
        <f t="shared" si="30"/>
        <v>1.9535948824489835</v>
      </c>
      <c r="G157" s="10">
        <v>6.3</v>
      </c>
      <c r="K157" s="30">
        <f t="shared" si="40"/>
        <v>1.9535948824489835</v>
      </c>
      <c r="L157" s="7">
        <f t="shared" si="41"/>
        <v>2.841209957982866</v>
      </c>
      <c r="M157" s="7">
        <f t="shared" si="42"/>
        <v>1.065979806915101</v>
      </c>
      <c r="N157" s="7">
        <f t="shared" si="43"/>
        <v>2.5453382661382387</v>
      </c>
      <c r="O157" s="7">
        <f t="shared" si="44"/>
        <v>1.3618514987597286</v>
      </c>
      <c r="P157" s="7">
        <f t="shared" si="45"/>
        <v>2.2494665742936109</v>
      </c>
      <c r="Q157" s="29">
        <f t="shared" si="46"/>
        <v>1.6577231906043561</v>
      </c>
    </row>
    <row r="158" spans="1:17" x14ac:dyDescent="0.25">
      <c r="A158" s="1">
        <v>41821</v>
      </c>
      <c r="B158" s="9">
        <f t="shared" si="47"/>
        <v>1.9881095669093447</v>
      </c>
      <c r="C158" s="9">
        <f t="shared" si="39"/>
        <v>1.9535948824489835</v>
      </c>
      <c r="D158" s="9">
        <f t="shared" si="20"/>
        <v>3.4514684460361211E-2</v>
      </c>
      <c r="E158" s="9">
        <f t="shared" si="29"/>
        <v>1.0441480417187954E-2</v>
      </c>
      <c r="F158" s="11">
        <f t="shared" si="30"/>
        <v>1.9881095669093447</v>
      </c>
      <c r="G158" s="10">
        <v>6</v>
      </c>
      <c r="K158" s="30">
        <f t="shared" si="40"/>
        <v>1.9881095669093447</v>
      </c>
      <c r="L158" s="7">
        <f t="shared" si="41"/>
        <v>2.875724642443227</v>
      </c>
      <c r="M158" s="7">
        <f t="shared" si="42"/>
        <v>1.1004944913754624</v>
      </c>
      <c r="N158" s="7">
        <f t="shared" si="43"/>
        <v>2.5798529505985996</v>
      </c>
      <c r="O158" s="7">
        <f t="shared" si="44"/>
        <v>1.3963661832200898</v>
      </c>
      <c r="P158" s="7">
        <f t="shared" si="45"/>
        <v>2.2839812587539723</v>
      </c>
      <c r="Q158" s="29">
        <f t="shared" si="46"/>
        <v>1.6922378750647171</v>
      </c>
    </row>
    <row r="159" spans="1:17" x14ac:dyDescent="0.25">
      <c r="A159" s="1">
        <v>41913</v>
      </c>
      <c r="B159" s="9">
        <f t="shared" si="47"/>
        <v>2.0424380190267049</v>
      </c>
      <c r="C159" s="9">
        <f t="shared" si="39"/>
        <v>1.9881095669093447</v>
      </c>
      <c r="D159" s="9">
        <f t="shared" si="20"/>
        <v>5.4328452117360149E-2</v>
      </c>
      <c r="E159" s="9">
        <f t="shared" si="29"/>
        <v>3.4514684460361211E-2</v>
      </c>
      <c r="F159" s="11">
        <f t="shared" si="30"/>
        <v>2.0424380190267049</v>
      </c>
      <c r="G159" s="10">
        <v>5.7</v>
      </c>
      <c r="K159" s="30">
        <f t="shared" si="40"/>
        <v>2.0424380190267049</v>
      </c>
      <c r="L159" s="7">
        <f t="shared" si="41"/>
        <v>2.9300530945605874</v>
      </c>
      <c r="M159" s="7">
        <f t="shared" si="42"/>
        <v>1.1548229434928223</v>
      </c>
      <c r="N159" s="7">
        <f t="shared" si="43"/>
        <v>2.63418140271596</v>
      </c>
      <c r="O159" s="7">
        <f t="shared" si="44"/>
        <v>1.4506946353374499</v>
      </c>
      <c r="P159" s="7">
        <f t="shared" si="45"/>
        <v>2.3383097108713322</v>
      </c>
      <c r="Q159" s="29">
        <f t="shared" si="46"/>
        <v>1.7465663271820775</v>
      </c>
    </row>
    <row r="160" spans="1:17" x14ac:dyDescent="0.25">
      <c r="A160" s="1">
        <v>42005</v>
      </c>
      <c r="B160" s="9">
        <f t="shared" si="47"/>
        <v>2.1033214497649855</v>
      </c>
      <c r="C160" s="9">
        <f t="shared" si="39"/>
        <v>2.0424380190267049</v>
      </c>
      <c r="D160" s="9">
        <f t="shared" si="20"/>
        <v>6.0883430738280619E-2</v>
      </c>
      <c r="E160" s="9">
        <f t="shared" si="29"/>
        <v>5.4328452117360149E-2</v>
      </c>
      <c r="F160" s="11">
        <f t="shared" si="30"/>
        <v>2.1033214497649855</v>
      </c>
      <c r="G160" s="10">
        <v>5.6</v>
      </c>
      <c r="K160" s="30">
        <f t="shared" si="40"/>
        <v>2.1033214497649855</v>
      </c>
      <c r="L160" s="7">
        <f t="shared" si="41"/>
        <v>2.990936525298868</v>
      </c>
      <c r="M160" s="7">
        <f t="shared" si="42"/>
        <v>1.2157063742311029</v>
      </c>
      <c r="N160" s="7">
        <f t="shared" si="43"/>
        <v>2.6950648334542402</v>
      </c>
      <c r="O160" s="7">
        <f t="shared" si="44"/>
        <v>1.5115780660757305</v>
      </c>
      <c r="P160" s="7">
        <f t="shared" si="45"/>
        <v>2.3991931416096128</v>
      </c>
      <c r="Q160" s="29">
        <f t="shared" si="46"/>
        <v>1.8074497579203581</v>
      </c>
    </row>
    <row r="161" spans="1:17" x14ac:dyDescent="0.25">
      <c r="A161" s="1">
        <v>42095</v>
      </c>
      <c r="B161" s="9">
        <f t="shared" si="47"/>
        <v>2.1618787580727163</v>
      </c>
      <c r="C161" s="9">
        <f t="shared" si="39"/>
        <v>2.1033214497649855</v>
      </c>
      <c r="D161" s="9">
        <f t="shared" si="20"/>
        <v>5.8557308307730871E-2</v>
      </c>
      <c r="E161" s="9">
        <f t="shared" si="29"/>
        <v>6.0883430738280619E-2</v>
      </c>
      <c r="F161" s="11">
        <f t="shared" si="30"/>
        <v>2.1618787580727163</v>
      </c>
      <c r="G161" s="10">
        <v>5.6</v>
      </c>
      <c r="K161" s="30">
        <f t="shared" si="40"/>
        <v>2.1618787580727163</v>
      </c>
      <c r="L161" s="7">
        <f t="shared" si="41"/>
        <v>3.0494938336065989</v>
      </c>
      <c r="M161" s="7">
        <f t="shared" si="42"/>
        <v>1.2742636825388338</v>
      </c>
      <c r="N161" s="7">
        <f t="shared" si="43"/>
        <v>2.7536221417619711</v>
      </c>
      <c r="O161" s="7">
        <f t="shared" si="44"/>
        <v>1.5701353743834614</v>
      </c>
      <c r="P161" s="7">
        <f t="shared" si="45"/>
        <v>2.4577504499173437</v>
      </c>
      <c r="Q161" s="29">
        <f t="shared" si="46"/>
        <v>1.866007066228089</v>
      </c>
    </row>
    <row r="162" spans="1:17" x14ac:dyDescent="0.25">
      <c r="A162" s="1">
        <v>42186</v>
      </c>
      <c r="B162" s="9">
        <f t="shared" si="47"/>
        <v>2.2329249402082167</v>
      </c>
      <c r="C162" s="9">
        <f t="shared" si="39"/>
        <v>2.1618787580727163</v>
      </c>
      <c r="D162" s="9">
        <f t="shared" si="20"/>
        <v>7.1046182135500402E-2</v>
      </c>
      <c r="E162" s="9">
        <f t="shared" si="29"/>
        <v>5.8557308307730871E-2</v>
      </c>
      <c r="F162" s="34">
        <f t="shared" si="30"/>
        <v>2.2329249402082167</v>
      </c>
      <c r="G162" s="10">
        <v>5.3</v>
      </c>
      <c r="K162" s="30">
        <f t="shared" ref="K162:K163" si="48">F162</f>
        <v>2.2329249402082167</v>
      </c>
      <c r="L162" s="7">
        <f t="shared" ref="L162:L163" si="49">F162+(3*$J$5)</f>
        <v>3.1205400157420993</v>
      </c>
      <c r="M162" s="7">
        <f t="shared" ref="M162:M163" si="50">F162-(3*$J$5)</f>
        <v>1.3453098646743342</v>
      </c>
      <c r="N162" s="7">
        <f t="shared" ref="N162:N163" si="51">F162+(2*$J$5)</f>
        <v>2.8246683238974715</v>
      </c>
      <c r="O162" s="7">
        <f t="shared" ref="O162:O163" si="52">F162-(2*$J$5)</f>
        <v>1.6411815565189618</v>
      </c>
      <c r="P162" s="7">
        <f t="shared" ref="P162:P163" si="53">F162+(1*$J$5)</f>
        <v>2.5287966320528441</v>
      </c>
      <c r="Q162" s="29">
        <f t="shared" ref="Q162:Q163" si="54">F162-(1*$J$5)</f>
        <v>1.9370532483635894</v>
      </c>
    </row>
    <row r="163" spans="1:17" x14ac:dyDescent="0.25">
      <c r="A163" s="1">
        <v>42278</v>
      </c>
      <c r="B163" s="9">
        <f t="shared" si="47"/>
        <v>2.3134153001672528</v>
      </c>
      <c r="C163" s="9">
        <f t="shared" si="39"/>
        <v>2.2329249402082167</v>
      </c>
      <c r="D163" s="9">
        <f t="shared" si="20"/>
        <v>8.0490359959036084E-2</v>
      </c>
      <c r="E163" s="9">
        <f t="shared" si="29"/>
        <v>7.1046182135500402E-2</v>
      </c>
      <c r="F163" s="39">
        <f t="shared" si="30"/>
        <v>2.3134153001672528</v>
      </c>
      <c r="G163" s="10">
        <v>5.0999999999999996</v>
      </c>
      <c r="K163" s="31">
        <f t="shared" si="48"/>
        <v>2.3134153001672528</v>
      </c>
      <c r="L163" s="32">
        <f t="shared" si="49"/>
        <v>3.2010303757011354</v>
      </c>
      <c r="M163" s="32">
        <f t="shared" si="50"/>
        <v>1.4258002246333703</v>
      </c>
      <c r="N163" s="32">
        <f t="shared" si="51"/>
        <v>2.9051586838565076</v>
      </c>
      <c r="O163" s="32">
        <f t="shared" si="52"/>
        <v>1.7216719164779979</v>
      </c>
      <c r="P163" s="32">
        <f t="shared" si="53"/>
        <v>2.6092869920118802</v>
      </c>
      <c r="Q163" s="33">
        <f t="shared" si="54"/>
        <v>2.0175436083226255</v>
      </c>
    </row>
    <row r="164" spans="1:17" x14ac:dyDescent="0.25">
      <c r="F164" s="36"/>
      <c r="G164" s="2"/>
    </row>
    <row r="165" spans="1:17" x14ac:dyDescent="0.25">
      <c r="F165" s="36"/>
      <c r="G165" s="2"/>
    </row>
    <row r="166" spans="1:17" x14ac:dyDescent="0.25">
      <c r="F166" s="36"/>
      <c r="G166" s="2"/>
    </row>
    <row r="167" spans="1:17" x14ac:dyDescent="0.25">
      <c r="F167" s="36"/>
      <c r="G167" s="2"/>
    </row>
    <row r="168" spans="1:17" x14ac:dyDescent="0.25">
      <c r="F168" s="36"/>
      <c r="G168" s="2"/>
      <c r="K168" s="22"/>
      <c r="L168" s="21">
        <v>0.99</v>
      </c>
      <c r="M168" s="21"/>
      <c r="N168" s="21">
        <v>0.95</v>
      </c>
      <c r="O168" s="21"/>
      <c r="P168" s="21">
        <v>0.68</v>
      </c>
      <c r="Q168" s="23"/>
    </row>
    <row r="169" spans="1:17" x14ac:dyDescent="0.25">
      <c r="B169" s="10">
        <v>2.8</v>
      </c>
      <c r="F169" s="36"/>
      <c r="G169" s="2"/>
      <c r="K169" s="41" t="s">
        <v>1</v>
      </c>
      <c r="L169" s="7" t="s">
        <v>10</v>
      </c>
      <c r="M169" s="7" t="s">
        <v>11</v>
      </c>
      <c r="N169" s="7" t="s">
        <v>10</v>
      </c>
      <c r="O169" s="7" t="s">
        <v>11</v>
      </c>
      <c r="P169" s="7" t="s">
        <v>10</v>
      </c>
      <c r="Q169" s="29" t="s">
        <v>11</v>
      </c>
    </row>
    <row r="170" spans="1:17" x14ac:dyDescent="0.25">
      <c r="B170" s="10">
        <v>2.9</v>
      </c>
      <c r="C170" s="9">
        <f t="shared" si="39"/>
        <v>2.8</v>
      </c>
      <c r="D170" s="9">
        <f t="shared" si="20"/>
        <v>0.10000000000000009</v>
      </c>
      <c r="F170" s="36"/>
      <c r="G170" s="2"/>
      <c r="K170" s="42"/>
      <c r="L170" s="43"/>
      <c r="M170" s="43"/>
      <c r="N170" s="43"/>
      <c r="O170" s="43"/>
      <c r="P170" s="43"/>
      <c r="Q170" s="44"/>
    </row>
    <row r="171" spans="1:17" x14ac:dyDescent="0.25">
      <c r="A171" s="1">
        <v>35065</v>
      </c>
      <c r="B171" s="9">
        <f>F171</f>
        <v>2.7736510000000001</v>
      </c>
      <c r="C171" s="9">
        <f t="shared" si="39"/>
        <v>2.9</v>
      </c>
      <c r="D171" s="9">
        <f t="shared" si="20"/>
        <v>-0.12634899999999982</v>
      </c>
      <c r="E171" s="9">
        <f t="shared" si="29"/>
        <v>0.10000000000000009</v>
      </c>
      <c r="F171" s="39">
        <f t="shared" si="30"/>
        <v>2.7736510000000001</v>
      </c>
      <c r="G171" s="10">
        <v>8.1999999999999993</v>
      </c>
      <c r="K171" s="28">
        <f t="shared" ref="K171:K182" si="55">F171</f>
        <v>2.7736510000000001</v>
      </c>
      <c r="L171" s="7">
        <f t="shared" ref="L171:L182" si="56">F171+(3*$J$5)</f>
        <v>3.6612660755338826</v>
      </c>
      <c r="M171" s="7">
        <f t="shared" ref="M171:M182" si="57">F171-(3*$J$5)</f>
        <v>1.8860359244661176</v>
      </c>
      <c r="N171" s="7">
        <f t="shared" ref="N171:N182" si="58">F171+(2*$J$5)</f>
        <v>3.3653943836892548</v>
      </c>
      <c r="O171" s="7">
        <f t="shared" ref="O171:O182" si="59">F171-(2*$J$5)</f>
        <v>2.1819076163107454</v>
      </c>
      <c r="P171" s="7">
        <f t="shared" ref="P171:P182" si="60">F171+(1*$J$5)</f>
        <v>3.0695226918446274</v>
      </c>
      <c r="Q171" s="29">
        <f t="shared" ref="Q171:Q182" si="61">F171-(1*$J$5)</f>
        <v>2.4777793081553727</v>
      </c>
    </row>
    <row r="172" spans="1:17" x14ac:dyDescent="0.25">
      <c r="A172" s="1">
        <v>35156</v>
      </c>
      <c r="B172" s="9">
        <f t="shared" ref="B172:B184" si="62">F172</f>
        <v>2.599568009</v>
      </c>
      <c r="C172" s="9">
        <f t="shared" si="39"/>
        <v>2.7736510000000001</v>
      </c>
      <c r="D172" s="9">
        <f t="shared" si="20"/>
        <v>-0.17408299100000013</v>
      </c>
      <c r="E172" s="9">
        <f t="shared" si="29"/>
        <v>-0.12634899999999982</v>
      </c>
      <c r="F172" s="35">
        <f t="shared" si="30"/>
        <v>2.599568009</v>
      </c>
      <c r="G172" s="10">
        <v>8.3000000000000007</v>
      </c>
      <c r="K172" s="30">
        <f t="shared" si="55"/>
        <v>2.599568009</v>
      </c>
      <c r="L172" s="7">
        <f t="shared" si="56"/>
        <v>3.4871830845338825</v>
      </c>
      <c r="M172" s="7">
        <f t="shared" si="57"/>
        <v>1.7119529334661174</v>
      </c>
      <c r="N172" s="7">
        <f t="shared" si="58"/>
        <v>3.1913113926892551</v>
      </c>
      <c r="O172" s="7">
        <f t="shared" si="59"/>
        <v>2.0078246253107448</v>
      </c>
      <c r="P172" s="7">
        <f t="shared" si="60"/>
        <v>2.8954397008446273</v>
      </c>
      <c r="Q172" s="29">
        <f t="shared" si="61"/>
        <v>2.3036963171553726</v>
      </c>
    </row>
    <row r="173" spans="1:17" x14ac:dyDescent="0.25">
      <c r="A173" s="1">
        <v>35247</v>
      </c>
      <c r="B173" s="9">
        <f t="shared" si="62"/>
        <v>2.4368179514309993</v>
      </c>
      <c r="C173" s="9">
        <f t="shared" si="39"/>
        <v>2.599568009</v>
      </c>
      <c r="D173" s="9">
        <f t="shared" si="20"/>
        <v>-0.16275005756900063</v>
      </c>
      <c r="E173" s="9">
        <f t="shared" si="29"/>
        <v>-0.17408299100000013</v>
      </c>
      <c r="F173" s="11">
        <f t="shared" si="30"/>
        <v>2.4368179514309993</v>
      </c>
      <c r="G173" s="10">
        <v>8.1</v>
      </c>
      <c r="K173" s="30">
        <f t="shared" si="55"/>
        <v>2.4368179514309993</v>
      </c>
      <c r="L173" s="7">
        <f t="shared" si="56"/>
        <v>3.3244330269648819</v>
      </c>
      <c r="M173" s="7">
        <f t="shared" si="57"/>
        <v>1.5492028758971168</v>
      </c>
      <c r="N173" s="7">
        <f t="shared" si="58"/>
        <v>3.028561335120254</v>
      </c>
      <c r="O173" s="7">
        <f t="shared" si="59"/>
        <v>1.8450745677417444</v>
      </c>
      <c r="P173" s="7">
        <f t="shared" si="60"/>
        <v>2.7326896432756267</v>
      </c>
      <c r="Q173" s="29">
        <f t="shared" si="61"/>
        <v>2.140946259586372</v>
      </c>
    </row>
    <row r="174" spans="1:17" x14ac:dyDescent="0.25">
      <c r="A174" s="1">
        <v>35339</v>
      </c>
      <c r="B174" s="9">
        <f t="shared" si="62"/>
        <v>2.3032964757195278</v>
      </c>
      <c r="C174" s="9">
        <f t="shared" si="39"/>
        <v>2.4368179514309993</v>
      </c>
      <c r="D174" s="9">
        <f t="shared" si="20"/>
        <v>-0.13352147571147155</v>
      </c>
      <c r="E174" s="9">
        <f t="shared" si="29"/>
        <v>-0.16275005756900063</v>
      </c>
      <c r="F174" s="11">
        <f t="shared" si="30"/>
        <v>2.3032964757195278</v>
      </c>
      <c r="G174" s="10">
        <v>7.8</v>
      </c>
      <c r="K174" s="30">
        <f t="shared" si="55"/>
        <v>2.3032964757195278</v>
      </c>
      <c r="L174" s="7">
        <f t="shared" si="56"/>
        <v>3.1909115512534103</v>
      </c>
      <c r="M174" s="7">
        <f t="shared" si="57"/>
        <v>1.4156814001856453</v>
      </c>
      <c r="N174" s="7">
        <f t="shared" si="58"/>
        <v>2.8950398594087829</v>
      </c>
      <c r="O174" s="7">
        <f t="shared" si="59"/>
        <v>1.7115530920302728</v>
      </c>
      <c r="P174" s="7">
        <f t="shared" si="60"/>
        <v>2.5991681675641551</v>
      </c>
      <c r="Q174" s="29">
        <f t="shared" si="61"/>
        <v>2.0074247838749004</v>
      </c>
    </row>
    <row r="175" spans="1:17" x14ac:dyDescent="0.25">
      <c r="A175" s="1">
        <v>35431</v>
      </c>
      <c r="B175" s="9">
        <f t="shared" si="62"/>
        <v>2.2122353480926815</v>
      </c>
      <c r="C175" s="9">
        <f t="shared" si="39"/>
        <v>2.3032964757195278</v>
      </c>
      <c r="D175" s="9">
        <f t="shared" si="20"/>
        <v>-9.1061127626846261E-2</v>
      </c>
      <c r="E175" s="9">
        <f t="shared" si="29"/>
        <v>-0.13352147571147155</v>
      </c>
      <c r="F175" s="11">
        <f t="shared" si="30"/>
        <v>2.2122353480926815</v>
      </c>
      <c r="G175" s="10">
        <v>7.3</v>
      </c>
      <c r="K175" s="30">
        <f t="shared" si="55"/>
        <v>2.2122353480926815</v>
      </c>
      <c r="L175" s="7">
        <f t="shared" si="56"/>
        <v>3.099850423626564</v>
      </c>
      <c r="M175" s="7">
        <f t="shared" si="57"/>
        <v>1.324620272558799</v>
      </c>
      <c r="N175" s="7">
        <f t="shared" si="58"/>
        <v>2.8039787317819362</v>
      </c>
      <c r="O175" s="7">
        <f t="shared" si="59"/>
        <v>1.6204919644034266</v>
      </c>
      <c r="P175" s="7">
        <f t="shared" si="60"/>
        <v>2.5081070399373089</v>
      </c>
      <c r="Q175" s="29">
        <f t="shared" si="61"/>
        <v>1.9163636562480542</v>
      </c>
    </row>
    <row r="176" spans="1:17" x14ac:dyDescent="0.25">
      <c r="A176" s="1">
        <v>35521</v>
      </c>
      <c r="B176" s="9">
        <f t="shared" si="62"/>
        <v>2.1417482473054017</v>
      </c>
      <c r="C176" s="9">
        <f t="shared" si="39"/>
        <v>2.2122353480926815</v>
      </c>
      <c r="D176" s="9">
        <f t="shared" si="20"/>
        <v>-7.0487100787279822E-2</v>
      </c>
      <c r="E176" s="9">
        <f t="shared" si="29"/>
        <v>-9.1061127626846261E-2</v>
      </c>
      <c r="F176" s="11">
        <f t="shared" si="30"/>
        <v>2.1417482473054017</v>
      </c>
      <c r="G176" s="10">
        <v>7.2</v>
      </c>
      <c r="K176" s="30">
        <f t="shared" si="55"/>
        <v>2.1417482473054017</v>
      </c>
      <c r="L176" s="7">
        <f t="shared" si="56"/>
        <v>3.0293633228392842</v>
      </c>
      <c r="M176" s="7">
        <f t="shared" si="57"/>
        <v>1.2541331717715192</v>
      </c>
      <c r="N176" s="7">
        <f t="shared" si="58"/>
        <v>2.7334916309946564</v>
      </c>
      <c r="O176" s="7">
        <f t="shared" si="59"/>
        <v>1.5500048636161468</v>
      </c>
      <c r="P176" s="7">
        <f t="shared" si="60"/>
        <v>2.4376199391500291</v>
      </c>
      <c r="Q176" s="29">
        <f t="shared" si="61"/>
        <v>1.8458765554607743</v>
      </c>
    </row>
    <row r="177" spans="1:17" x14ac:dyDescent="0.25">
      <c r="A177" s="1">
        <v>35612</v>
      </c>
      <c r="B177" s="9">
        <f t="shared" si="62"/>
        <v>2.1023562066984782</v>
      </c>
      <c r="C177" s="9">
        <f t="shared" si="39"/>
        <v>2.1417482473054017</v>
      </c>
      <c r="D177" s="9">
        <f t="shared" si="20"/>
        <v>-3.9392040606923473E-2</v>
      </c>
      <c r="E177" s="9">
        <f t="shared" si="29"/>
        <v>-7.0487100787279822E-2</v>
      </c>
      <c r="F177" s="11">
        <f t="shared" si="30"/>
        <v>2.1023562066984782</v>
      </c>
      <c r="G177" s="10">
        <v>6.8</v>
      </c>
      <c r="K177" s="30">
        <f t="shared" si="55"/>
        <v>2.1023562066984782</v>
      </c>
      <c r="L177" s="7">
        <f t="shared" si="56"/>
        <v>2.9899712822323607</v>
      </c>
      <c r="M177" s="7">
        <f t="shared" si="57"/>
        <v>1.2147411311645957</v>
      </c>
      <c r="N177" s="7">
        <f t="shared" si="58"/>
        <v>2.6940995903877329</v>
      </c>
      <c r="O177" s="7">
        <f t="shared" si="59"/>
        <v>1.5106128230092233</v>
      </c>
      <c r="P177" s="7">
        <f t="shared" si="60"/>
        <v>2.3982278985431056</v>
      </c>
      <c r="Q177" s="29">
        <f t="shared" si="61"/>
        <v>1.8064845148538509</v>
      </c>
    </row>
    <row r="178" spans="1:17" x14ac:dyDescent="0.25">
      <c r="A178" s="1">
        <v>35704</v>
      </c>
      <c r="B178" s="9">
        <f t="shared" si="62"/>
        <v>2.0889119809090424</v>
      </c>
      <c r="C178" s="9">
        <f t="shared" si="39"/>
        <v>2.1023562066984782</v>
      </c>
      <c r="D178" s="9">
        <f t="shared" si="20"/>
        <v>-1.3444225789435826E-2</v>
      </c>
      <c r="E178" s="9">
        <f t="shared" si="29"/>
        <v>-3.9392040606923473E-2</v>
      </c>
      <c r="F178" s="11">
        <f t="shared" si="30"/>
        <v>2.0889119809090424</v>
      </c>
      <c r="G178" s="10">
        <v>6.5</v>
      </c>
      <c r="K178" s="30">
        <f t="shared" si="55"/>
        <v>2.0889119809090424</v>
      </c>
      <c r="L178" s="7">
        <f t="shared" si="56"/>
        <v>2.9765270564429249</v>
      </c>
      <c r="M178" s="7">
        <f t="shared" si="57"/>
        <v>1.2012969053751599</v>
      </c>
      <c r="N178" s="7">
        <f t="shared" si="58"/>
        <v>2.6806553645982971</v>
      </c>
      <c r="O178" s="7">
        <f t="shared" si="59"/>
        <v>1.4971685972197875</v>
      </c>
      <c r="P178" s="7">
        <f t="shared" si="60"/>
        <v>2.3847836727536698</v>
      </c>
      <c r="Q178" s="29">
        <f t="shared" si="61"/>
        <v>1.793040289064415</v>
      </c>
    </row>
    <row r="179" spans="1:17" x14ac:dyDescent="0.25">
      <c r="A179" s="1">
        <v>35796</v>
      </c>
      <c r="B179" s="9">
        <f t="shared" si="62"/>
        <v>2.0875802641932162</v>
      </c>
      <c r="C179" s="9">
        <f t="shared" si="39"/>
        <v>2.0889119809090424</v>
      </c>
      <c r="D179" s="9">
        <f t="shared" si="20"/>
        <v>-1.3317167158262144E-3</v>
      </c>
      <c r="E179" s="9">
        <f t="shared" si="29"/>
        <v>-1.3444225789435826E-2</v>
      </c>
      <c r="F179" s="11">
        <f t="shared" si="30"/>
        <v>2.0875802641932162</v>
      </c>
      <c r="G179" s="10">
        <v>6.4</v>
      </c>
      <c r="K179" s="30">
        <f t="shared" si="55"/>
        <v>2.0875802641932162</v>
      </c>
      <c r="L179" s="7">
        <f t="shared" si="56"/>
        <v>2.9751953397270987</v>
      </c>
      <c r="M179" s="7">
        <f t="shared" si="57"/>
        <v>1.1999651886593337</v>
      </c>
      <c r="N179" s="7">
        <f t="shared" si="58"/>
        <v>2.6793236478824713</v>
      </c>
      <c r="O179" s="7">
        <f t="shared" si="59"/>
        <v>1.4958368805039612</v>
      </c>
      <c r="P179" s="7">
        <f t="shared" si="60"/>
        <v>2.3834519560378435</v>
      </c>
      <c r="Q179" s="29">
        <f t="shared" si="61"/>
        <v>1.7917085723485888</v>
      </c>
    </row>
    <row r="180" spans="1:17" x14ac:dyDescent="0.25">
      <c r="A180" s="1">
        <v>35886</v>
      </c>
      <c r="B180" s="9">
        <f t="shared" si="62"/>
        <v>2.0945524784190392</v>
      </c>
      <c r="C180" s="9">
        <f t="shared" si="39"/>
        <v>2.0875802641932162</v>
      </c>
      <c r="D180" s="9">
        <f t="shared" si="20"/>
        <v>6.9722142258230591E-3</v>
      </c>
      <c r="E180" s="9">
        <f t="shared" si="29"/>
        <v>-1.3317167158262144E-3</v>
      </c>
      <c r="F180" s="11">
        <f t="shared" si="30"/>
        <v>2.0945524784190392</v>
      </c>
      <c r="G180" s="10">
        <v>6.3</v>
      </c>
      <c r="K180" s="30">
        <f t="shared" si="55"/>
        <v>2.0945524784190392</v>
      </c>
      <c r="L180" s="7">
        <f t="shared" si="56"/>
        <v>2.9821675539529218</v>
      </c>
      <c r="M180" s="7">
        <f t="shared" si="57"/>
        <v>1.2069374028851567</v>
      </c>
      <c r="N180" s="7">
        <f t="shared" si="58"/>
        <v>2.6862958621082944</v>
      </c>
      <c r="O180" s="7">
        <f t="shared" si="59"/>
        <v>1.5028090947297843</v>
      </c>
      <c r="P180" s="7">
        <f t="shared" si="60"/>
        <v>2.3904241702636666</v>
      </c>
      <c r="Q180" s="29">
        <f t="shared" si="61"/>
        <v>1.7986807865744119</v>
      </c>
    </row>
    <row r="181" spans="1:17" x14ac:dyDescent="0.25">
      <c r="A181" s="1">
        <v>35977</v>
      </c>
      <c r="B181" s="9">
        <f t="shared" si="62"/>
        <v>2.1084720841009661</v>
      </c>
      <c r="C181" s="9">
        <f t="shared" si="39"/>
        <v>2.0945524784190392</v>
      </c>
      <c r="D181" s="9">
        <f t="shared" si="20"/>
        <v>1.391960568192685E-2</v>
      </c>
      <c r="E181" s="9">
        <f t="shared" si="29"/>
        <v>6.9722142258230591E-3</v>
      </c>
      <c r="F181" s="11">
        <f t="shared" si="30"/>
        <v>2.1084720841009661</v>
      </c>
      <c r="G181" s="10">
        <v>6.2</v>
      </c>
      <c r="K181" s="30">
        <f t="shared" si="55"/>
        <v>2.1084720841009661</v>
      </c>
      <c r="L181" s="7">
        <f t="shared" si="56"/>
        <v>2.9960871596348486</v>
      </c>
      <c r="M181" s="7">
        <f t="shared" si="57"/>
        <v>1.2208570085670836</v>
      </c>
      <c r="N181" s="7">
        <f t="shared" si="58"/>
        <v>2.7002154677902208</v>
      </c>
      <c r="O181" s="7">
        <f t="shared" si="59"/>
        <v>1.5167287004117112</v>
      </c>
      <c r="P181" s="7">
        <f t="shared" si="60"/>
        <v>2.4043437759455935</v>
      </c>
      <c r="Q181" s="29">
        <f t="shared" si="61"/>
        <v>1.8126003922563387</v>
      </c>
    </row>
    <row r="182" spans="1:17" x14ac:dyDescent="0.25">
      <c r="A182" s="1">
        <v>36069</v>
      </c>
      <c r="B182" s="9">
        <f t="shared" si="62"/>
        <v>2.1286085477424121</v>
      </c>
      <c r="C182" s="9">
        <f t="shared" si="39"/>
        <v>2.1084720841009661</v>
      </c>
      <c r="D182" s="9">
        <f t="shared" si="20"/>
        <v>2.0136463641446056E-2</v>
      </c>
      <c r="E182" s="9">
        <f t="shared" si="29"/>
        <v>1.391960568192685E-2</v>
      </c>
      <c r="F182" s="11">
        <f t="shared" si="30"/>
        <v>2.1286085477424121</v>
      </c>
      <c r="G182" s="10">
        <v>6.1</v>
      </c>
      <c r="K182" s="30">
        <f t="shared" si="55"/>
        <v>2.1286085477424121</v>
      </c>
      <c r="L182" s="7">
        <f t="shared" si="56"/>
        <v>3.0162236232762947</v>
      </c>
      <c r="M182" s="7">
        <f t="shared" si="57"/>
        <v>1.2409934722085296</v>
      </c>
      <c r="N182" s="7">
        <f t="shared" si="58"/>
        <v>2.7203519314316669</v>
      </c>
      <c r="O182" s="7">
        <f t="shared" si="59"/>
        <v>1.5368651640531572</v>
      </c>
      <c r="P182" s="7">
        <f t="shared" si="60"/>
        <v>2.4244802395870395</v>
      </c>
      <c r="Q182" s="29">
        <f t="shared" si="61"/>
        <v>1.8327368558977848</v>
      </c>
    </row>
    <row r="183" spans="1:17" x14ac:dyDescent="0.25">
      <c r="A183" s="1">
        <v>36161</v>
      </c>
      <c r="B183" s="9">
        <f t="shared" si="62"/>
        <v>2.1433259762471417</v>
      </c>
      <c r="C183" s="9">
        <f t="shared" si="39"/>
        <v>2.1286085477424121</v>
      </c>
      <c r="D183" s="9">
        <f t="shared" si="20"/>
        <v>1.4717428504729568E-2</v>
      </c>
      <c r="E183" s="9">
        <f t="shared" si="29"/>
        <v>2.0136463641446056E-2</v>
      </c>
      <c r="F183" s="34">
        <f t="shared" si="30"/>
        <v>2.1433259762471417</v>
      </c>
      <c r="G183" s="10">
        <v>6.2</v>
      </c>
      <c r="K183" s="30">
        <f t="shared" ref="K183:K184" si="63">F183</f>
        <v>2.1433259762471417</v>
      </c>
      <c r="L183" s="7">
        <f t="shared" ref="L183:L184" si="64">F183+(3*$J$5)</f>
        <v>3.0309410517810242</v>
      </c>
      <c r="M183" s="7">
        <f t="shared" ref="M183:M184" si="65">F183-(3*$J$5)</f>
        <v>1.2557109007132592</v>
      </c>
      <c r="N183" s="7">
        <f t="shared" ref="N183:N184" si="66">F183+(2*$J$5)</f>
        <v>2.7350693599363964</v>
      </c>
      <c r="O183" s="7">
        <f t="shared" ref="O183:O184" si="67">F183-(2*$J$5)</f>
        <v>1.5515825925578868</v>
      </c>
      <c r="P183" s="7">
        <f t="shared" ref="P183:P184" si="68">F183+(1*$J$5)</f>
        <v>2.4391976680917691</v>
      </c>
      <c r="Q183" s="29">
        <f t="shared" ref="Q183:Q184" si="69">F183-(1*$J$5)</f>
        <v>1.8474542844025144</v>
      </c>
    </row>
    <row r="184" spans="1:17" x14ac:dyDescent="0.25">
      <c r="A184" s="1">
        <v>36251</v>
      </c>
      <c r="B184" s="9">
        <f t="shared" si="62"/>
        <v>2.1670223174193639</v>
      </c>
      <c r="C184" s="9">
        <f t="shared" si="39"/>
        <v>2.1433259762471417</v>
      </c>
      <c r="D184" s="9">
        <f t="shared" si="20"/>
        <v>2.3696341172222191E-2</v>
      </c>
      <c r="E184" s="9">
        <f t="shared" si="29"/>
        <v>1.4717428504729568E-2</v>
      </c>
      <c r="F184" s="39">
        <f t="shared" si="30"/>
        <v>2.1670223174193639</v>
      </c>
      <c r="G184" s="10">
        <v>6</v>
      </c>
      <c r="K184" s="31">
        <f t="shared" si="63"/>
        <v>2.1670223174193639</v>
      </c>
      <c r="L184" s="32">
        <f t="shared" si="64"/>
        <v>3.0546373929532464</v>
      </c>
      <c r="M184" s="32">
        <f t="shared" si="65"/>
        <v>1.2794072418854814</v>
      </c>
      <c r="N184" s="32">
        <f t="shared" si="66"/>
        <v>2.7587657011086186</v>
      </c>
      <c r="O184" s="32">
        <f t="shared" si="67"/>
        <v>1.575278933730109</v>
      </c>
      <c r="P184" s="32">
        <f t="shared" si="68"/>
        <v>2.4628940092639913</v>
      </c>
      <c r="Q184" s="33">
        <f t="shared" si="69"/>
        <v>1.8711506255747365</v>
      </c>
    </row>
    <row r="185" spans="1:17" x14ac:dyDescent="0.25">
      <c r="F185" s="36"/>
      <c r="G185" s="2"/>
    </row>
    <row r="186" spans="1:17" x14ac:dyDescent="0.25">
      <c r="F186" s="36"/>
      <c r="G186" s="2"/>
    </row>
    <row r="187" spans="1:17" x14ac:dyDescent="0.25">
      <c r="F187" s="36"/>
      <c r="G187" s="2"/>
    </row>
    <row r="188" spans="1:17" x14ac:dyDescent="0.25">
      <c r="F188" s="36"/>
      <c r="G188" s="2"/>
    </row>
    <row r="189" spans="1:17" x14ac:dyDescent="0.25">
      <c r="F189" s="36"/>
      <c r="G189" s="2"/>
      <c r="K189" s="22"/>
      <c r="L189" s="21">
        <v>0.99</v>
      </c>
      <c r="M189" s="21"/>
      <c r="N189" s="21">
        <v>0.95</v>
      </c>
      <c r="O189" s="21"/>
      <c r="P189" s="21">
        <v>0.68</v>
      </c>
      <c r="Q189" s="23"/>
    </row>
    <row r="190" spans="1:17" x14ac:dyDescent="0.25">
      <c r="B190" s="9">
        <v>6.7</v>
      </c>
      <c r="F190" s="36"/>
      <c r="G190" s="2"/>
      <c r="K190" s="41" t="s">
        <v>1</v>
      </c>
      <c r="L190" s="7" t="s">
        <v>10</v>
      </c>
      <c r="M190" s="7" t="s">
        <v>11</v>
      </c>
      <c r="N190" s="7" t="s">
        <v>10</v>
      </c>
      <c r="O190" s="7" t="s">
        <v>11</v>
      </c>
      <c r="P190" s="7" t="s">
        <v>10</v>
      </c>
      <c r="Q190" s="29" t="s">
        <v>11</v>
      </c>
    </row>
    <row r="191" spans="1:17" x14ac:dyDescent="0.25">
      <c r="B191" s="9">
        <v>7.6</v>
      </c>
      <c r="C191" s="9">
        <f t="shared" si="39"/>
        <v>6.7</v>
      </c>
      <c r="D191" s="9">
        <f t="shared" si="20"/>
        <v>0.89999999999999947</v>
      </c>
      <c r="F191" s="36"/>
      <c r="G191" s="2"/>
      <c r="K191" s="42"/>
      <c r="L191" s="43"/>
      <c r="M191" s="43"/>
      <c r="N191" s="43"/>
      <c r="O191" s="43"/>
      <c r="P191" s="43"/>
      <c r="Q191" s="44"/>
    </row>
    <row r="192" spans="1:17" x14ac:dyDescent="0.25">
      <c r="A192" s="1">
        <v>33147</v>
      </c>
      <c r="B192" s="9">
        <f>F192</f>
        <v>7.3978624999999987</v>
      </c>
      <c r="C192" s="9">
        <f t="shared" si="39"/>
        <v>7.6</v>
      </c>
      <c r="D192" s="9">
        <f t="shared" si="20"/>
        <v>-0.20213750000000097</v>
      </c>
      <c r="E192" s="9">
        <f t="shared" si="29"/>
        <v>0.89999999999999947</v>
      </c>
      <c r="F192" s="39">
        <f t="shared" ref="F192:F228" si="70">0.486 + 0.938*C192 + 0.221*E192 - 0.055445*G192</f>
        <v>7.3978624999999987</v>
      </c>
      <c r="G192" s="20">
        <v>7.5</v>
      </c>
      <c r="K192" s="28">
        <f t="shared" ref="K192:K203" si="71">F192</f>
        <v>7.3978624999999987</v>
      </c>
      <c r="L192" s="7">
        <f t="shared" ref="L192:L203" si="72">F192+(3*$J$5)</f>
        <v>8.2854775755338803</v>
      </c>
      <c r="M192" s="7">
        <f t="shared" ref="M192:M203" si="73">F192-(3*$J$5)</f>
        <v>6.5102474244661162</v>
      </c>
      <c r="N192" s="7">
        <f t="shared" ref="N192:N203" si="74">F192+(2*$J$5)</f>
        <v>7.9896058836892534</v>
      </c>
      <c r="O192" s="7">
        <f t="shared" ref="O192:O203" si="75">F192-(2*$J$5)</f>
        <v>6.806119116310744</v>
      </c>
      <c r="P192" s="7">
        <f t="shared" ref="P192:P203" si="76">F192+(1*$J$5)</f>
        <v>7.6937341918446265</v>
      </c>
      <c r="Q192" s="29">
        <f t="shared" ref="Q192:Q203" si="77">F192-(1*$J$5)</f>
        <v>7.1019908081553709</v>
      </c>
    </row>
    <row r="193" spans="1:17" x14ac:dyDescent="0.25">
      <c r="A193" s="1">
        <v>33239</v>
      </c>
      <c r="B193" s="9">
        <f t="shared" ref="B193:B205" si="78">F193</f>
        <v>6.936962637499998</v>
      </c>
      <c r="C193" s="9">
        <f t="shared" si="39"/>
        <v>7.3978624999999987</v>
      </c>
      <c r="D193" s="9">
        <f t="shared" si="20"/>
        <v>-0.4608998625000007</v>
      </c>
      <c r="E193" s="9">
        <f t="shared" si="29"/>
        <v>-0.20213750000000097</v>
      </c>
      <c r="F193" s="35">
        <f t="shared" si="70"/>
        <v>6.936962637499998</v>
      </c>
      <c r="G193" s="20">
        <v>8</v>
      </c>
      <c r="K193" s="30">
        <f t="shared" si="71"/>
        <v>6.936962637499998</v>
      </c>
      <c r="L193" s="7">
        <f t="shared" si="72"/>
        <v>7.8245777130338805</v>
      </c>
      <c r="M193" s="7">
        <f t="shared" si="73"/>
        <v>6.0493475619661154</v>
      </c>
      <c r="N193" s="7">
        <f t="shared" si="74"/>
        <v>7.5287060211892527</v>
      </c>
      <c r="O193" s="7">
        <f t="shared" si="75"/>
        <v>6.3452192538107433</v>
      </c>
      <c r="P193" s="7">
        <f t="shared" si="76"/>
        <v>7.2328343293446258</v>
      </c>
      <c r="Q193" s="29">
        <f t="shared" si="77"/>
        <v>6.6410909456553702</v>
      </c>
    </row>
    <row r="194" spans="1:17" x14ac:dyDescent="0.25">
      <c r="A194" s="1">
        <v>33329</v>
      </c>
      <c r="B194" s="9">
        <f t="shared" si="78"/>
        <v>6.4086405843624972</v>
      </c>
      <c r="C194" s="9">
        <f t="shared" si="39"/>
        <v>6.936962637499998</v>
      </c>
      <c r="D194" s="9">
        <f t="shared" ref="D194:D228" si="79">B194-C194</f>
        <v>-0.5283220531375008</v>
      </c>
      <c r="E194" s="9">
        <f t="shared" si="29"/>
        <v>-0.4608998625000007</v>
      </c>
      <c r="F194" s="11">
        <f t="shared" si="70"/>
        <v>6.4086405843624972</v>
      </c>
      <c r="G194" s="20">
        <v>8.6999999999999993</v>
      </c>
      <c r="K194" s="30">
        <f t="shared" si="71"/>
        <v>6.4086405843624972</v>
      </c>
      <c r="L194" s="7">
        <f t="shared" si="72"/>
        <v>7.2962556598963797</v>
      </c>
      <c r="M194" s="7">
        <f t="shared" si="73"/>
        <v>5.5210255088286146</v>
      </c>
      <c r="N194" s="7">
        <f t="shared" si="74"/>
        <v>7.0003839680517519</v>
      </c>
      <c r="O194" s="7">
        <f t="shared" si="75"/>
        <v>5.8168972006732425</v>
      </c>
      <c r="P194" s="7">
        <f t="shared" si="76"/>
        <v>6.704512276207125</v>
      </c>
      <c r="Q194" s="29">
        <f t="shared" si="77"/>
        <v>6.1127688925178694</v>
      </c>
    </row>
    <row r="195" spans="1:17" x14ac:dyDescent="0.25">
      <c r="A195" s="1">
        <v>33420</v>
      </c>
      <c r="B195" s="9">
        <f t="shared" si="78"/>
        <v>5.8704516943886347</v>
      </c>
      <c r="C195" s="9">
        <f t="shared" si="39"/>
        <v>6.4086405843624972</v>
      </c>
      <c r="D195" s="9">
        <f t="shared" si="79"/>
        <v>-0.53818888997386249</v>
      </c>
      <c r="E195" s="9">
        <f t="shared" ref="E195:E228" si="80">D194</f>
        <v>-0.5283220531375008</v>
      </c>
      <c r="F195" s="11">
        <f t="shared" si="70"/>
        <v>5.8704516943886347</v>
      </c>
      <c r="G195" s="20">
        <v>9.1999999999999993</v>
      </c>
      <c r="K195" s="30">
        <f t="shared" si="71"/>
        <v>5.8704516943886347</v>
      </c>
      <c r="L195" s="7">
        <f t="shared" si="72"/>
        <v>6.7580667699225172</v>
      </c>
      <c r="M195" s="7">
        <f t="shared" si="73"/>
        <v>4.9828366188547522</v>
      </c>
      <c r="N195" s="7">
        <f t="shared" si="74"/>
        <v>6.4621950780778894</v>
      </c>
      <c r="O195" s="7">
        <f t="shared" si="75"/>
        <v>5.27870831069938</v>
      </c>
      <c r="P195" s="7">
        <f t="shared" si="76"/>
        <v>6.1663233862332625</v>
      </c>
      <c r="Q195" s="29">
        <f t="shared" si="77"/>
        <v>5.5745800025440069</v>
      </c>
    </row>
    <row r="196" spans="1:17" x14ac:dyDescent="0.25">
      <c r="A196" s="1">
        <v>33512</v>
      </c>
      <c r="B196" s="9">
        <f t="shared" si="78"/>
        <v>5.3468164446523154</v>
      </c>
      <c r="C196" s="9">
        <f t="shared" si="39"/>
        <v>5.8704516943886347</v>
      </c>
      <c r="D196" s="9">
        <f t="shared" si="79"/>
        <v>-0.52363524973631925</v>
      </c>
      <c r="E196" s="9">
        <f t="shared" si="80"/>
        <v>-0.53818888997386249</v>
      </c>
      <c r="F196" s="11">
        <f t="shared" si="70"/>
        <v>5.3468164446523154</v>
      </c>
      <c r="G196" s="20">
        <v>9.5</v>
      </c>
      <c r="K196" s="30">
        <f t="shared" si="71"/>
        <v>5.3468164446523154</v>
      </c>
      <c r="L196" s="7">
        <f t="shared" si="72"/>
        <v>6.234431520186198</v>
      </c>
      <c r="M196" s="7">
        <f t="shared" si="73"/>
        <v>4.4592013691184329</v>
      </c>
      <c r="N196" s="7">
        <f t="shared" si="74"/>
        <v>5.9385598283415701</v>
      </c>
      <c r="O196" s="7">
        <f t="shared" si="75"/>
        <v>4.7550730609630607</v>
      </c>
      <c r="P196" s="7">
        <f t="shared" si="76"/>
        <v>5.6426881364969432</v>
      </c>
      <c r="Q196" s="29">
        <f t="shared" si="77"/>
        <v>5.0509447528076876</v>
      </c>
    </row>
    <row r="197" spans="1:17" x14ac:dyDescent="0.25">
      <c r="A197" s="1">
        <v>33604</v>
      </c>
      <c r="B197" s="9">
        <f t="shared" si="78"/>
        <v>4.8477739348921443</v>
      </c>
      <c r="C197" s="9">
        <f>B196</f>
        <v>5.3468164446523154</v>
      </c>
      <c r="D197" s="9">
        <f t="shared" si="79"/>
        <v>-0.49904250976017117</v>
      </c>
      <c r="E197" s="9">
        <f t="shared" si="80"/>
        <v>-0.52363524973631925</v>
      </c>
      <c r="F197" s="11">
        <f t="shared" si="70"/>
        <v>4.8477739348921443</v>
      </c>
      <c r="G197" s="20">
        <v>9.6999999999999993</v>
      </c>
      <c r="K197" s="30">
        <f t="shared" si="71"/>
        <v>4.8477739348921443</v>
      </c>
      <c r="L197" s="7">
        <f t="shared" si="72"/>
        <v>5.7353890104260268</v>
      </c>
      <c r="M197" s="7">
        <f t="shared" si="73"/>
        <v>3.9601588593582617</v>
      </c>
      <c r="N197" s="7">
        <f t="shared" si="74"/>
        <v>5.439517318581399</v>
      </c>
      <c r="O197" s="7">
        <f t="shared" si="75"/>
        <v>4.2560305512028895</v>
      </c>
      <c r="P197" s="7">
        <f t="shared" si="76"/>
        <v>5.1436456267367721</v>
      </c>
      <c r="Q197" s="29">
        <f t="shared" si="77"/>
        <v>4.5519022430475164</v>
      </c>
    </row>
    <row r="198" spans="1:17" x14ac:dyDescent="0.25">
      <c r="A198" s="1">
        <v>33695</v>
      </c>
      <c r="B198" s="9">
        <f t="shared" si="78"/>
        <v>4.379562556271833</v>
      </c>
      <c r="C198" s="9">
        <f t="shared" si="39"/>
        <v>4.8477739348921443</v>
      </c>
      <c r="D198" s="9">
        <f t="shared" si="79"/>
        <v>-0.46821137862031126</v>
      </c>
      <c r="E198" s="9">
        <f t="shared" si="80"/>
        <v>-0.49904250976017117</v>
      </c>
      <c r="F198" s="11">
        <f t="shared" si="70"/>
        <v>4.379562556271833</v>
      </c>
      <c r="G198" s="20">
        <v>9.8000000000000007</v>
      </c>
      <c r="K198" s="30">
        <f t="shared" si="71"/>
        <v>4.379562556271833</v>
      </c>
      <c r="L198" s="7">
        <f t="shared" si="72"/>
        <v>5.2671776318057155</v>
      </c>
      <c r="M198" s="7">
        <f t="shared" si="73"/>
        <v>3.4919474807379505</v>
      </c>
      <c r="N198" s="7">
        <f t="shared" si="74"/>
        <v>4.9713059399610877</v>
      </c>
      <c r="O198" s="7">
        <f t="shared" si="75"/>
        <v>3.7878191725825783</v>
      </c>
      <c r="P198" s="7">
        <f t="shared" si="76"/>
        <v>4.6754342481164608</v>
      </c>
      <c r="Q198" s="29">
        <f t="shared" si="77"/>
        <v>4.0836908644272052</v>
      </c>
    </row>
    <row r="199" spans="1:17" x14ac:dyDescent="0.25">
      <c r="A199" s="1">
        <v>33786</v>
      </c>
      <c r="B199" s="9">
        <f t="shared" si="78"/>
        <v>3.9416494631078898</v>
      </c>
      <c r="C199" s="9">
        <f t="shared" si="39"/>
        <v>4.379562556271833</v>
      </c>
      <c r="D199" s="9">
        <f t="shared" si="79"/>
        <v>-0.43791309316394322</v>
      </c>
      <c r="E199" s="9">
        <f t="shared" si="80"/>
        <v>-0.46821137862031126</v>
      </c>
      <c r="F199" s="11">
        <f t="shared" si="70"/>
        <v>3.9416494631078898</v>
      </c>
      <c r="G199" s="20">
        <v>9.9</v>
      </c>
      <c r="K199" s="30">
        <f t="shared" si="71"/>
        <v>3.9416494631078898</v>
      </c>
      <c r="L199" s="7">
        <f t="shared" si="72"/>
        <v>4.8292645386417723</v>
      </c>
      <c r="M199" s="7">
        <f t="shared" si="73"/>
        <v>3.0540343875740072</v>
      </c>
      <c r="N199" s="7">
        <f t="shared" si="74"/>
        <v>4.5333928467971445</v>
      </c>
      <c r="O199" s="7">
        <f t="shared" si="75"/>
        <v>3.3499060794186351</v>
      </c>
      <c r="P199" s="7">
        <f t="shared" si="76"/>
        <v>4.2375211549525176</v>
      </c>
      <c r="Q199" s="29">
        <f t="shared" si="77"/>
        <v>3.6457777712632624</v>
      </c>
    </row>
    <row r="200" spans="1:17" x14ac:dyDescent="0.25">
      <c r="A200" s="1">
        <v>33878</v>
      </c>
      <c r="B200" s="9">
        <f t="shared" si="78"/>
        <v>3.5098604028059692</v>
      </c>
      <c r="C200" s="9">
        <f t="shared" si="39"/>
        <v>3.9416494631078898</v>
      </c>
      <c r="D200" s="9">
        <f t="shared" si="79"/>
        <v>-0.43178906030192055</v>
      </c>
      <c r="E200" s="9">
        <f t="shared" si="80"/>
        <v>-0.43791309316394322</v>
      </c>
      <c r="F200" s="11">
        <f t="shared" si="70"/>
        <v>3.5098604028059692</v>
      </c>
      <c r="G200" s="20">
        <v>10.4</v>
      </c>
      <c r="K200" s="30">
        <f t="shared" si="71"/>
        <v>3.5098604028059692</v>
      </c>
      <c r="L200" s="7">
        <f t="shared" si="72"/>
        <v>4.3974754783398513</v>
      </c>
      <c r="M200" s="7">
        <f t="shared" si="73"/>
        <v>2.6222453272720867</v>
      </c>
      <c r="N200" s="7">
        <f t="shared" si="74"/>
        <v>4.1016037864952244</v>
      </c>
      <c r="O200" s="7">
        <f t="shared" si="75"/>
        <v>2.9181170191167141</v>
      </c>
      <c r="P200" s="7">
        <f t="shared" si="76"/>
        <v>3.8057320946505966</v>
      </c>
      <c r="Q200" s="29">
        <f t="shared" si="77"/>
        <v>3.2139887109613419</v>
      </c>
    </row>
    <row r="201" spans="1:17" x14ac:dyDescent="0.25">
      <c r="A201" s="1">
        <v>33970</v>
      </c>
      <c r="B201" s="9">
        <f t="shared" si="78"/>
        <v>3.0951066755052739</v>
      </c>
      <c r="C201" s="9">
        <f t="shared" si="39"/>
        <v>3.5098604028059692</v>
      </c>
      <c r="D201" s="9">
        <f t="shared" si="79"/>
        <v>-0.41475372730069537</v>
      </c>
      <c r="E201" s="9">
        <f t="shared" si="80"/>
        <v>-0.43178906030192055</v>
      </c>
      <c r="F201" s="11">
        <f t="shared" si="70"/>
        <v>3.0951066755052739</v>
      </c>
      <c r="G201" s="20">
        <v>10.6</v>
      </c>
      <c r="K201" s="30">
        <f t="shared" si="71"/>
        <v>3.0951066755052739</v>
      </c>
      <c r="L201" s="7">
        <f t="shared" si="72"/>
        <v>3.9827217510391564</v>
      </c>
      <c r="M201" s="7">
        <f t="shared" si="73"/>
        <v>2.2074915999713913</v>
      </c>
      <c r="N201" s="7">
        <f t="shared" si="74"/>
        <v>3.686850059194529</v>
      </c>
      <c r="O201" s="7">
        <f t="shared" si="75"/>
        <v>2.5033632918160187</v>
      </c>
      <c r="P201" s="7">
        <f t="shared" si="76"/>
        <v>3.3909783673499012</v>
      </c>
      <c r="Q201" s="29">
        <f t="shared" si="77"/>
        <v>2.7992349836606465</v>
      </c>
    </row>
    <row r="202" spans="1:17" x14ac:dyDescent="0.25">
      <c r="A202" s="1">
        <v>34060</v>
      </c>
      <c r="B202" s="9">
        <f t="shared" si="78"/>
        <v>2.7209214878904935</v>
      </c>
      <c r="C202" s="9">
        <f t="shared" si="39"/>
        <v>3.0951066755052739</v>
      </c>
      <c r="D202" s="9">
        <f t="shared" si="79"/>
        <v>-0.37418518761478037</v>
      </c>
      <c r="E202" s="9">
        <f t="shared" si="80"/>
        <v>-0.41475372730069537</v>
      </c>
      <c r="F202" s="11">
        <f t="shared" si="70"/>
        <v>2.7209214878904935</v>
      </c>
      <c r="G202" s="20">
        <v>10.4</v>
      </c>
      <c r="K202" s="30">
        <f t="shared" si="71"/>
        <v>2.7209214878904935</v>
      </c>
      <c r="L202" s="7">
        <f t="shared" si="72"/>
        <v>3.608536563424376</v>
      </c>
      <c r="M202" s="7">
        <f t="shared" si="73"/>
        <v>1.833306412356611</v>
      </c>
      <c r="N202" s="7">
        <f t="shared" si="74"/>
        <v>3.3126648715797486</v>
      </c>
      <c r="O202" s="7">
        <f t="shared" si="75"/>
        <v>2.1291781042012383</v>
      </c>
      <c r="P202" s="7">
        <f t="shared" si="76"/>
        <v>3.0167931797351208</v>
      </c>
      <c r="Q202" s="29">
        <f t="shared" si="77"/>
        <v>2.4250497960458661</v>
      </c>
    </row>
    <row r="203" spans="1:17" x14ac:dyDescent="0.25">
      <c r="A203" s="1">
        <v>34151</v>
      </c>
      <c r="B203" s="9">
        <f t="shared" si="78"/>
        <v>2.3899904291784164</v>
      </c>
      <c r="C203" s="9">
        <f t="shared" si="39"/>
        <v>2.7209214878904935</v>
      </c>
      <c r="D203" s="9">
        <f t="shared" si="79"/>
        <v>-0.33093105871207706</v>
      </c>
      <c r="E203" s="9">
        <f t="shared" si="80"/>
        <v>-0.37418518761478037</v>
      </c>
      <c r="F203" s="11">
        <f t="shared" si="70"/>
        <v>2.3899904291784164</v>
      </c>
      <c r="G203" s="20">
        <v>10.199999999999999</v>
      </c>
      <c r="K203" s="30">
        <f t="shared" si="71"/>
        <v>2.3899904291784164</v>
      </c>
      <c r="L203" s="7">
        <f t="shared" si="72"/>
        <v>3.2776055047122989</v>
      </c>
      <c r="M203" s="7">
        <f t="shared" si="73"/>
        <v>1.5023753536445339</v>
      </c>
      <c r="N203" s="7">
        <f t="shared" si="74"/>
        <v>2.9817338128676711</v>
      </c>
      <c r="O203" s="7">
        <f t="shared" si="75"/>
        <v>1.7982470454891615</v>
      </c>
      <c r="P203" s="7">
        <f t="shared" si="76"/>
        <v>2.6858621210230438</v>
      </c>
      <c r="Q203" s="29">
        <f t="shared" si="77"/>
        <v>2.0941187373337891</v>
      </c>
    </row>
    <row r="204" spans="1:17" x14ac:dyDescent="0.25">
      <c r="A204" s="1">
        <v>34243</v>
      </c>
      <c r="B204" s="9">
        <f t="shared" si="78"/>
        <v>2.0835917585939852</v>
      </c>
      <c r="C204" s="9">
        <f t="shared" si="39"/>
        <v>2.3899904291784164</v>
      </c>
      <c r="D204" s="9">
        <f t="shared" si="79"/>
        <v>-0.30639867058443127</v>
      </c>
      <c r="E204" s="9">
        <f t="shared" si="80"/>
        <v>-0.33093105871207706</v>
      </c>
      <c r="F204" s="34">
        <f t="shared" si="70"/>
        <v>2.0835917585939852</v>
      </c>
      <c r="G204" s="20">
        <v>10.3</v>
      </c>
      <c r="K204" s="30">
        <f t="shared" ref="K204:K205" si="81">F204</f>
        <v>2.0835917585939852</v>
      </c>
      <c r="L204" s="7">
        <f t="shared" ref="L204:L205" si="82">F204+(3*$J$5)</f>
        <v>2.9712068341278677</v>
      </c>
      <c r="M204" s="7">
        <f t="shared" ref="M204:M205" si="83">F204-(3*$J$5)</f>
        <v>1.1959766830601026</v>
      </c>
      <c r="N204" s="7">
        <f t="shared" ref="N204:N205" si="84">F204+(2*$J$5)</f>
        <v>2.6753351422832399</v>
      </c>
      <c r="O204" s="7">
        <f t="shared" ref="O204:O205" si="85">F204-(2*$J$5)</f>
        <v>1.4918483749047302</v>
      </c>
      <c r="P204" s="7">
        <f t="shared" ref="P204:P205" si="86">F204+(1*$J$5)</f>
        <v>2.3794634504386125</v>
      </c>
      <c r="Q204" s="29">
        <f t="shared" ref="Q204:Q205" si="87">F204-(1*$J$5)</f>
        <v>1.7877200667493578</v>
      </c>
    </row>
    <row r="205" spans="1:17" x14ac:dyDescent="0.25">
      <c r="A205" s="1">
        <v>34335</v>
      </c>
      <c r="B205" s="9">
        <f t="shared" si="78"/>
        <v>1.8237894633619987</v>
      </c>
      <c r="C205" s="9">
        <f t="shared" si="39"/>
        <v>2.0835917585939852</v>
      </c>
      <c r="D205" s="9">
        <f t="shared" si="79"/>
        <v>-0.2598022952319865</v>
      </c>
      <c r="E205" s="9">
        <f t="shared" si="80"/>
        <v>-0.30639867058443127</v>
      </c>
      <c r="F205" s="39">
        <f t="shared" si="70"/>
        <v>1.8237894633619987</v>
      </c>
      <c r="G205" s="20">
        <v>9.9</v>
      </c>
      <c r="K205" s="31">
        <f t="shared" si="81"/>
        <v>1.8237894633619987</v>
      </c>
      <c r="L205" s="32">
        <f t="shared" si="82"/>
        <v>2.7114045388958812</v>
      </c>
      <c r="M205" s="32">
        <f t="shared" si="83"/>
        <v>0.93617438782811624</v>
      </c>
      <c r="N205" s="32">
        <f t="shared" si="84"/>
        <v>2.4155328470512538</v>
      </c>
      <c r="O205" s="32">
        <f t="shared" si="85"/>
        <v>1.2320460796727437</v>
      </c>
      <c r="P205" s="32">
        <f t="shared" si="86"/>
        <v>2.119661155206626</v>
      </c>
      <c r="Q205" s="33">
        <f t="shared" si="87"/>
        <v>1.5279177715173713</v>
      </c>
    </row>
    <row r="206" spans="1:17" x14ac:dyDescent="0.25">
      <c r="F206" s="36"/>
      <c r="G206" s="2"/>
    </row>
    <row r="207" spans="1:17" x14ac:dyDescent="0.25">
      <c r="F207" s="36"/>
      <c r="G207" s="2"/>
    </row>
    <row r="208" spans="1:17" x14ac:dyDescent="0.25">
      <c r="F208" s="36"/>
      <c r="G208" s="2"/>
    </row>
    <row r="209" spans="1:17" x14ac:dyDescent="0.25">
      <c r="F209" s="36"/>
      <c r="G209" s="2"/>
    </row>
    <row r="210" spans="1:17" x14ac:dyDescent="0.25">
      <c r="F210" s="36"/>
      <c r="G210" s="2"/>
    </row>
    <row r="211" spans="1:17" x14ac:dyDescent="0.25">
      <c r="F211" s="36"/>
      <c r="G211" s="2"/>
    </row>
    <row r="212" spans="1:17" x14ac:dyDescent="0.25">
      <c r="F212" s="36"/>
      <c r="G212" s="2"/>
      <c r="K212" s="22"/>
      <c r="L212" s="21">
        <v>0.99</v>
      </c>
      <c r="M212" s="21"/>
      <c r="N212" s="21">
        <v>0.95</v>
      </c>
      <c r="O212" s="21"/>
      <c r="P212" s="21">
        <v>0.68</v>
      </c>
      <c r="Q212" s="23"/>
    </row>
    <row r="213" spans="1:17" x14ac:dyDescent="0.25">
      <c r="B213" s="9">
        <v>2.2999999999999998</v>
      </c>
      <c r="F213" s="36"/>
      <c r="G213" s="2"/>
      <c r="K213" s="41" t="s">
        <v>1</v>
      </c>
      <c r="L213" s="7" t="s">
        <v>10</v>
      </c>
      <c r="M213" s="7" t="s">
        <v>11</v>
      </c>
      <c r="N213" s="7" t="s">
        <v>10</v>
      </c>
      <c r="O213" s="7" t="s">
        <v>11</v>
      </c>
      <c r="P213" s="7" t="s">
        <v>10</v>
      </c>
      <c r="Q213" s="29" t="s">
        <v>11</v>
      </c>
    </row>
    <row r="214" spans="1:17" x14ac:dyDescent="0.25">
      <c r="B214" s="9">
        <v>2.4</v>
      </c>
      <c r="C214" s="9">
        <f t="shared" ref="C214:C228" si="88">B213</f>
        <v>2.2999999999999998</v>
      </c>
      <c r="D214" s="9">
        <f t="shared" si="79"/>
        <v>0.10000000000000009</v>
      </c>
      <c r="F214" s="36"/>
      <c r="G214" s="2"/>
      <c r="K214" s="42"/>
      <c r="L214" s="43"/>
      <c r="M214" s="43"/>
      <c r="N214" s="43"/>
      <c r="O214" s="43"/>
      <c r="P214" s="43"/>
      <c r="Q214" s="44"/>
    </row>
    <row r="215" spans="1:17" x14ac:dyDescent="0.25">
      <c r="A215" s="1">
        <v>38991</v>
      </c>
      <c r="B215" s="9">
        <f>F215</f>
        <v>2.4543524999999997</v>
      </c>
      <c r="C215" s="9">
        <f t="shared" si="88"/>
        <v>2.4</v>
      </c>
      <c r="D215" s="9">
        <f t="shared" si="79"/>
        <v>5.4352499999999804E-2</v>
      </c>
      <c r="E215" s="9">
        <f t="shared" si="80"/>
        <v>0.10000000000000009</v>
      </c>
      <c r="F215" s="39">
        <f t="shared" si="70"/>
        <v>2.4543524999999997</v>
      </c>
      <c r="G215" s="20">
        <v>5.5</v>
      </c>
      <c r="K215" s="28">
        <f t="shared" ref="K215:K226" si="89">F215</f>
        <v>2.4543524999999997</v>
      </c>
      <c r="L215" s="7">
        <f t="shared" ref="L215:L226" si="90">F215+(3*$J$5)</f>
        <v>3.3419675755338822</v>
      </c>
      <c r="M215" s="7">
        <f t="shared" ref="M215:M226" si="91">F215-(3*$J$5)</f>
        <v>1.5667374244661172</v>
      </c>
      <c r="N215" s="7">
        <f t="shared" ref="N215:N226" si="92">F215+(2*$J$5)</f>
        <v>3.0460958836892544</v>
      </c>
      <c r="O215" s="7">
        <f t="shared" ref="O215:O226" si="93">F215-(2*$J$5)</f>
        <v>1.8626091163107448</v>
      </c>
      <c r="P215" s="7">
        <f t="shared" ref="P215:P226" si="94">F215+(1*$J$5)</f>
        <v>2.7502241918446271</v>
      </c>
      <c r="Q215" s="29">
        <f t="shared" ref="Q215:Q226" si="95">F215-(1*$J$5)</f>
        <v>2.1584808081553724</v>
      </c>
    </row>
    <row r="216" spans="1:17" x14ac:dyDescent="0.25">
      <c r="A216" s="1">
        <v>39083</v>
      </c>
      <c r="B216" s="9">
        <f t="shared" ref="B216:B228" si="96">F216</f>
        <v>2.4952470474999999</v>
      </c>
      <c r="C216" s="9">
        <f t="shared" si="88"/>
        <v>2.4543524999999997</v>
      </c>
      <c r="D216" s="9">
        <f t="shared" si="79"/>
        <v>4.0894547500000211E-2</v>
      </c>
      <c r="E216" s="9">
        <f t="shared" si="80"/>
        <v>5.4352499999999804E-2</v>
      </c>
      <c r="F216" s="35">
        <f t="shared" si="70"/>
        <v>2.4952470474999999</v>
      </c>
      <c r="G216" s="20">
        <v>5.5</v>
      </c>
      <c r="K216" s="30">
        <f t="shared" si="89"/>
        <v>2.4952470474999999</v>
      </c>
      <c r="L216" s="7">
        <f t="shared" si="90"/>
        <v>3.3828621230338825</v>
      </c>
      <c r="M216" s="7">
        <f t="shared" si="91"/>
        <v>1.6076319719661174</v>
      </c>
      <c r="N216" s="7">
        <f t="shared" si="92"/>
        <v>3.0869904311892551</v>
      </c>
      <c r="O216" s="7">
        <f t="shared" si="93"/>
        <v>1.903503663810745</v>
      </c>
      <c r="P216" s="7">
        <f t="shared" si="94"/>
        <v>2.7911187393446273</v>
      </c>
      <c r="Q216" s="29">
        <f t="shared" si="95"/>
        <v>2.1993753556553726</v>
      </c>
    </row>
    <row r="217" spans="1:17" x14ac:dyDescent="0.25">
      <c r="A217" s="1">
        <v>39173</v>
      </c>
      <c r="B217" s="9">
        <f t="shared" si="96"/>
        <v>2.5361764255524997</v>
      </c>
      <c r="C217" s="9">
        <f t="shared" si="88"/>
        <v>2.4952470474999999</v>
      </c>
      <c r="D217" s="9">
        <f t="shared" si="79"/>
        <v>4.0929378052499743E-2</v>
      </c>
      <c r="E217" s="9">
        <f t="shared" si="80"/>
        <v>4.0894547500000211E-2</v>
      </c>
      <c r="F217" s="11">
        <f t="shared" si="70"/>
        <v>2.5361764255524997</v>
      </c>
      <c r="G217" s="20">
        <v>5.4</v>
      </c>
      <c r="K217" s="30">
        <f t="shared" si="89"/>
        <v>2.5361764255524997</v>
      </c>
      <c r="L217" s="7">
        <f t="shared" si="90"/>
        <v>3.4237915010863822</v>
      </c>
      <c r="M217" s="7">
        <f t="shared" si="91"/>
        <v>1.6485613500186171</v>
      </c>
      <c r="N217" s="7">
        <f t="shared" si="92"/>
        <v>3.1279198092417548</v>
      </c>
      <c r="O217" s="7">
        <f t="shared" si="93"/>
        <v>1.9444330418632447</v>
      </c>
      <c r="P217" s="7">
        <f t="shared" si="94"/>
        <v>2.832048117397127</v>
      </c>
      <c r="Q217" s="29">
        <f t="shared" si="95"/>
        <v>2.2403047337078723</v>
      </c>
    </row>
    <row r="218" spans="1:17" x14ac:dyDescent="0.25">
      <c r="A218" s="1">
        <v>39264</v>
      </c>
      <c r="B218" s="9">
        <f t="shared" si="96"/>
        <v>2.5801203797178465</v>
      </c>
      <c r="C218" s="9">
        <f t="shared" si="88"/>
        <v>2.5361764255524997</v>
      </c>
      <c r="D218" s="9">
        <f t="shared" si="79"/>
        <v>4.3943954165346799E-2</v>
      </c>
      <c r="E218" s="9">
        <f t="shared" si="80"/>
        <v>4.0929378052499743E-2</v>
      </c>
      <c r="F218" s="11">
        <f t="shared" si="70"/>
        <v>2.5801203797178465</v>
      </c>
      <c r="G218" s="20">
        <v>5.3</v>
      </c>
      <c r="K218" s="30">
        <f t="shared" si="89"/>
        <v>2.5801203797178465</v>
      </c>
      <c r="L218" s="7">
        <f t="shared" si="90"/>
        <v>3.467735455251729</v>
      </c>
      <c r="M218" s="7">
        <f t="shared" si="91"/>
        <v>1.6925053041839639</v>
      </c>
      <c r="N218" s="7">
        <f t="shared" si="92"/>
        <v>3.1718637634071012</v>
      </c>
      <c r="O218" s="7">
        <f t="shared" si="93"/>
        <v>1.9883769960285915</v>
      </c>
      <c r="P218" s="7">
        <f t="shared" si="94"/>
        <v>2.8759920715624738</v>
      </c>
      <c r="Q218" s="29">
        <f t="shared" si="95"/>
        <v>2.2842486878732191</v>
      </c>
    </row>
    <row r="219" spans="1:17" x14ac:dyDescent="0.25">
      <c r="A219" s="1">
        <v>39356</v>
      </c>
      <c r="B219" s="9">
        <f t="shared" si="96"/>
        <v>2.6275505300458812</v>
      </c>
      <c r="C219" s="9">
        <f t="shared" si="88"/>
        <v>2.5801203797178465</v>
      </c>
      <c r="D219" s="9">
        <f t="shared" si="79"/>
        <v>4.743015032803477E-2</v>
      </c>
      <c r="E219" s="9">
        <f t="shared" si="80"/>
        <v>4.3943954165346799E-2</v>
      </c>
      <c r="F219" s="11">
        <f t="shared" si="70"/>
        <v>2.6275505300458812</v>
      </c>
      <c r="G219" s="20">
        <v>5.2</v>
      </c>
      <c r="K219" s="30">
        <f t="shared" si="89"/>
        <v>2.6275505300458812</v>
      </c>
      <c r="L219" s="7">
        <f t="shared" si="90"/>
        <v>3.5151656055797638</v>
      </c>
      <c r="M219" s="7">
        <f t="shared" si="91"/>
        <v>1.7399354545119987</v>
      </c>
      <c r="N219" s="7">
        <f t="shared" si="92"/>
        <v>3.219293913735136</v>
      </c>
      <c r="O219" s="7">
        <f t="shared" si="93"/>
        <v>2.0358071463566265</v>
      </c>
      <c r="P219" s="7">
        <f t="shared" si="94"/>
        <v>2.9234222218905086</v>
      </c>
      <c r="Q219" s="29">
        <f t="shared" si="95"/>
        <v>2.3316788382012539</v>
      </c>
    </row>
    <row r="220" spans="1:17" x14ac:dyDescent="0.25">
      <c r="A220" s="1">
        <v>39448</v>
      </c>
      <c r="B220" s="9">
        <f t="shared" si="96"/>
        <v>2.6728104604055316</v>
      </c>
      <c r="C220" s="9">
        <f t="shared" si="88"/>
        <v>2.6275505300458812</v>
      </c>
      <c r="D220" s="9">
        <f t="shared" si="79"/>
        <v>4.5259930359650369E-2</v>
      </c>
      <c r="E220" s="9">
        <f t="shared" si="80"/>
        <v>4.743015032803477E-2</v>
      </c>
      <c r="F220" s="11">
        <f t="shared" si="70"/>
        <v>2.6728104604055316</v>
      </c>
      <c r="G220" s="20">
        <v>5.2</v>
      </c>
      <c r="K220" s="30">
        <f t="shared" si="89"/>
        <v>2.6728104604055316</v>
      </c>
      <c r="L220" s="7">
        <f t="shared" si="90"/>
        <v>3.5604255359394141</v>
      </c>
      <c r="M220" s="7">
        <f t="shared" si="91"/>
        <v>1.7851953848716491</v>
      </c>
      <c r="N220" s="7">
        <f t="shared" si="92"/>
        <v>3.2645538440947863</v>
      </c>
      <c r="O220" s="7">
        <f t="shared" si="93"/>
        <v>2.0810670767162769</v>
      </c>
      <c r="P220" s="7">
        <f t="shared" si="94"/>
        <v>2.968682152250159</v>
      </c>
      <c r="Q220" s="29">
        <f t="shared" si="95"/>
        <v>2.3769387685609042</v>
      </c>
    </row>
    <row r="221" spans="1:17" x14ac:dyDescent="0.25">
      <c r="A221" s="1">
        <v>39539</v>
      </c>
      <c r="B221" s="9">
        <f t="shared" si="96"/>
        <v>2.7036956564698711</v>
      </c>
      <c r="C221" s="9">
        <f t="shared" si="88"/>
        <v>2.6728104604055316</v>
      </c>
      <c r="D221" s="9">
        <f t="shared" si="79"/>
        <v>3.0885196064339482E-2</v>
      </c>
      <c r="E221" s="9">
        <f t="shared" si="80"/>
        <v>4.5259930359650369E-2</v>
      </c>
      <c r="F221" s="11">
        <f t="shared" si="70"/>
        <v>2.7036956564698711</v>
      </c>
      <c r="G221" s="20">
        <v>5.4</v>
      </c>
      <c r="K221" s="30">
        <f t="shared" si="89"/>
        <v>2.7036956564698711</v>
      </c>
      <c r="L221" s="7">
        <f t="shared" si="90"/>
        <v>3.5913107320037536</v>
      </c>
      <c r="M221" s="7">
        <f t="shared" si="91"/>
        <v>1.8160805809359886</v>
      </c>
      <c r="N221" s="7">
        <f t="shared" si="92"/>
        <v>3.2954390401591258</v>
      </c>
      <c r="O221" s="7">
        <f t="shared" si="93"/>
        <v>2.1119522727806164</v>
      </c>
      <c r="P221" s="7">
        <f t="shared" si="94"/>
        <v>2.9995673483144984</v>
      </c>
      <c r="Q221" s="29">
        <f t="shared" si="95"/>
        <v>2.4078239646252437</v>
      </c>
    </row>
    <row r="222" spans="1:17" x14ac:dyDescent="0.25">
      <c r="A222" s="1">
        <v>39630</v>
      </c>
      <c r="B222" s="9">
        <f t="shared" si="96"/>
        <v>2.7017666540989582</v>
      </c>
      <c r="C222" s="9">
        <f t="shared" si="88"/>
        <v>2.7036956564698711</v>
      </c>
      <c r="D222" s="9">
        <f t="shared" si="79"/>
        <v>-1.929002370912869E-3</v>
      </c>
      <c r="E222" s="9">
        <f t="shared" si="80"/>
        <v>3.0885196064339482E-2</v>
      </c>
      <c r="F222" s="11">
        <f t="shared" si="70"/>
        <v>2.7017666540989582</v>
      </c>
      <c r="G222" s="20">
        <v>5.9</v>
      </c>
      <c r="K222" s="30">
        <f t="shared" si="89"/>
        <v>2.7017666540989582</v>
      </c>
      <c r="L222" s="7">
        <f t="shared" si="90"/>
        <v>3.5893817296328407</v>
      </c>
      <c r="M222" s="7">
        <f t="shared" si="91"/>
        <v>1.8141515785650757</v>
      </c>
      <c r="N222" s="7">
        <f t="shared" si="92"/>
        <v>3.2935100377882129</v>
      </c>
      <c r="O222" s="7">
        <f t="shared" si="93"/>
        <v>2.1100232704097035</v>
      </c>
      <c r="P222" s="7">
        <f t="shared" si="94"/>
        <v>2.9976383459435856</v>
      </c>
      <c r="Q222" s="29">
        <f t="shared" si="95"/>
        <v>2.4058949622543309</v>
      </c>
    </row>
    <row r="223" spans="1:17" x14ac:dyDescent="0.25">
      <c r="A223" s="1">
        <v>39722</v>
      </c>
      <c r="B223" s="9">
        <f t="shared" si="96"/>
        <v>2.6649828120208512</v>
      </c>
      <c r="C223" s="9">
        <f t="shared" si="88"/>
        <v>2.7017666540989582</v>
      </c>
      <c r="D223" s="9">
        <f t="shared" si="79"/>
        <v>-3.6783842078107032E-2</v>
      </c>
      <c r="E223" s="9">
        <f t="shared" si="80"/>
        <v>-1.929002370912869E-3</v>
      </c>
      <c r="F223" s="11">
        <f t="shared" si="70"/>
        <v>2.6649828120208512</v>
      </c>
      <c r="G223" s="20">
        <v>6.4</v>
      </c>
      <c r="K223" s="30">
        <f t="shared" si="89"/>
        <v>2.6649828120208512</v>
      </c>
      <c r="L223" s="7">
        <f t="shared" si="90"/>
        <v>3.5525978875547337</v>
      </c>
      <c r="M223" s="7">
        <f t="shared" si="91"/>
        <v>1.7773677364869687</v>
      </c>
      <c r="N223" s="7">
        <f t="shared" si="92"/>
        <v>3.2567261957101064</v>
      </c>
      <c r="O223" s="7">
        <f t="shared" si="93"/>
        <v>2.073239428331596</v>
      </c>
      <c r="P223" s="7">
        <f t="shared" si="94"/>
        <v>2.9608545038654785</v>
      </c>
      <c r="Q223" s="29">
        <f t="shared" si="95"/>
        <v>2.3691111201762238</v>
      </c>
    </row>
    <row r="224" spans="1:17" x14ac:dyDescent="0.25">
      <c r="A224" s="1">
        <v>39814</v>
      </c>
      <c r="B224" s="9">
        <f t="shared" si="96"/>
        <v>2.5839651485762962</v>
      </c>
      <c r="C224" s="9">
        <f t="shared" si="88"/>
        <v>2.6649828120208512</v>
      </c>
      <c r="D224" s="9">
        <f t="shared" si="79"/>
        <v>-8.1017663444554966E-2</v>
      </c>
      <c r="E224" s="9">
        <f t="shared" si="80"/>
        <v>-3.6783842078107032E-2</v>
      </c>
      <c r="F224" s="11">
        <f t="shared" si="70"/>
        <v>2.5839651485762962</v>
      </c>
      <c r="G224" s="20">
        <v>7.1</v>
      </c>
      <c r="K224" s="30">
        <f t="shared" si="89"/>
        <v>2.5839651485762962</v>
      </c>
      <c r="L224" s="7">
        <f t="shared" si="90"/>
        <v>3.4715802241101787</v>
      </c>
      <c r="M224" s="7">
        <f t="shared" si="91"/>
        <v>1.6963500730424137</v>
      </c>
      <c r="N224" s="7">
        <f t="shared" si="92"/>
        <v>3.1757085322655509</v>
      </c>
      <c r="O224" s="7">
        <f t="shared" si="93"/>
        <v>1.9922217648870413</v>
      </c>
      <c r="P224" s="7">
        <f t="shared" si="94"/>
        <v>2.8798368404209236</v>
      </c>
      <c r="Q224" s="29">
        <f t="shared" si="95"/>
        <v>2.2880934567316689</v>
      </c>
    </row>
    <row r="225" spans="1:17" x14ac:dyDescent="0.25">
      <c r="A225" s="1">
        <v>39904</v>
      </c>
      <c r="B225" s="9">
        <f t="shared" si="96"/>
        <v>2.4593834057433184</v>
      </c>
      <c r="C225" s="9">
        <f t="shared" si="88"/>
        <v>2.5839651485762962</v>
      </c>
      <c r="D225" s="9">
        <f t="shared" si="79"/>
        <v>-0.12458174283297785</v>
      </c>
      <c r="E225" s="9">
        <f t="shared" si="80"/>
        <v>-8.1017663444554966E-2</v>
      </c>
      <c r="F225" s="11">
        <f t="shared" si="70"/>
        <v>2.4593834057433184</v>
      </c>
      <c r="G225" s="20">
        <v>7.8</v>
      </c>
      <c r="K225" s="30">
        <f t="shared" si="89"/>
        <v>2.4593834057433184</v>
      </c>
      <c r="L225" s="7">
        <f t="shared" si="90"/>
        <v>3.3469984812772009</v>
      </c>
      <c r="M225" s="7">
        <f t="shared" si="91"/>
        <v>1.5717683302094358</v>
      </c>
      <c r="N225" s="7">
        <f t="shared" si="92"/>
        <v>3.0511267894325735</v>
      </c>
      <c r="O225" s="7">
        <f t="shared" si="93"/>
        <v>1.8676400220540634</v>
      </c>
      <c r="P225" s="7">
        <f t="shared" si="94"/>
        <v>2.7552550975879457</v>
      </c>
      <c r="Q225" s="29">
        <f t="shared" si="95"/>
        <v>2.163511713898691</v>
      </c>
    </row>
    <row r="226" spans="1:17" x14ac:dyDescent="0.25">
      <c r="A226" s="1">
        <v>39995</v>
      </c>
      <c r="B226" s="9">
        <f t="shared" si="96"/>
        <v>2.3328980694211441</v>
      </c>
      <c r="C226" s="9">
        <f t="shared" si="88"/>
        <v>2.4593834057433184</v>
      </c>
      <c r="D226" s="9">
        <f t="shared" si="79"/>
        <v>-0.12648533632217429</v>
      </c>
      <c r="E226" s="9">
        <f t="shared" si="80"/>
        <v>-0.12458174283297785</v>
      </c>
      <c r="F226" s="11">
        <f t="shared" si="70"/>
        <v>2.3328980694211441</v>
      </c>
      <c r="G226" s="20">
        <v>7.8</v>
      </c>
      <c r="K226" s="30">
        <f t="shared" si="89"/>
        <v>2.3328980694211441</v>
      </c>
      <c r="L226" s="7">
        <f t="shared" si="90"/>
        <v>3.2205131449550266</v>
      </c>
      <c r="M226" s="7">
        <f t="shared" si="91"/>
        <v>1.4452829938872616</v>
      </c>
      <c r="N226" s="7">
        <f t="shared" si="92"/>
        <v>2.9246414531103992</v>
      </c>
      <c r="O226" s="7">
        <f t="shared" si="93"/>
        <v>1.7411546857318891</v>
      </c>
      <c r="P226" s="7">
        <f t="shared" si="94"/>
        <v>2.6287697612657714</v>
      </c>
      <c r="Q226" s="29">
        <f t="shared" si="95"/>
        <v>2.0370263775765167</v>
      </c>
    </row>
    <row r="227" spans="1:17" x14ac:dyDescent="0.25">
      <c r="A227" s="1">
        <v>40087</v>
      </c>
      <c r="B227" s="9">
        <f t="shared" si="96"/>
        <v>2.2138341297898321</v>
      </c>
      <c r="C227" s="9">
        <f t="shared" si="88"/>
        <v>2.3328980694211441</v>
      </c>
      <c r="D227" s="9">
        <f t="shared" si="79"/>
        <v>-0.11906393963131201</v>
      </c>
      <c r="E227" s="9">
        <f t="shared" si="80"/>
        <v>-0.12648533632217429</v>
      </c>
      <c r="F227" s="34">
        <f t="shared" si="70"/>
        <v>2.2138341297898321</v>
      </c>
      <c r="G227" s="20">
        <v>7.8</v>
      </c>
      <c r="K227" s="30">
        <f t="shared" ref="K227:K228" si="97">F227</f>
        <v>2.2138341297898321</v>
      </c>
      <c r="L227" s="7">
        <f t="shared" ref="L227:L228" si="98">F227+(3*$J$5)</f>
        <v>3.1014492053237146</v>
      </c>
      <c r="M227" s="7">
        <f t="shared" ref="M227:M228" si="99">F227-(3*$J$5)</f>
        <v>1.3262190542559495</v>
      </c>
      <c r="N227" s="7">
        <f t="shared" ref="N227:N228" si="100">F227+(2*$J$5)</f>
        <v>2.8055775134790872</v>
      </c>
      <c r="O227" s="7">
        <f t="shared" ref="O227:O228" si="101">F227-(2*$J$5)</f>
        <v>1.6220907461005771</v>
      </c>
      <c r="P227" s="7">
        <f t="shared" ref="P227:P228" si="102">F227+(1*$J$5)</f>
        <v>2.5097058216344594</v>
      </c>
      <c r="Q227" s="29">
        <f t="shared" ref="Q227:Q228" si="103">F227-(1*$J$5)</f>
        <v>1.9179624379452047</v>
      </c>
    </row>
    <row r="228" spans="1:17" x14ac:dyDescent="0.25">
      <c r="A228" s="1">
        <v>40179</v>
      </c>
      <c r="B228" s="9">
        <f t="shared" si="96"/>
        <v>2.0927032830843419</v>
      </c>
      <c r="C228" s="9">
        <f t="shared" si="88"/>
        <v>2.2138341297898321</v>
      </c>
      <c r="D228" s="9">
        <f t="shared" si="79"/>
        <v>-0.12113084670549013</v>
      </c>
      <c r="E228" s="9">
        <f t="shared" si="80"/>
        <v>-0.11906393963131201</v>
      </c>
      <c r="F228" s="39">
        <f t="shared" si="70"/>
        <v>2.0927032830843419</v>
      </c>
      <c r="G228" s="20">
        <v>8</v>
      </c>
      <c r="K228" s="31">
        <f t="shared" si="97"/>
        <v>2.0927032830843419</v>
      </c>
      <c r="L228" s="32">
        <f t="shared" si="98"/>
        <v>2.9803183586182245</v>
      </c>
      <c r="M228" s="32">
        <f t="shared" si="99"/>
        <v>1.2050882075504594</v>
      </c>
      <c r="N228" s="32">
        <f t="shared" si="100"/>
        <v>2.6844466667735967</v>
      </c>
      <c r="O228" s="32">
        <f t="shared" si="101"/>
        <v>1.500959899395087</v>
      </c>
      <c r="P228" s="32">
        <f t="shared" si="102"/>
        <v>2.3885749749289693</v>
      </c>
      <c r="Q228" s="33">
        <f t="shared" si="103"/>
        <v>1.7968315912397146</v>
      </c>
    </row>
    <row r="229" spans="1:17" x14ac:dyDescent="0.25">
      <c r="F229" s="36"/>
    </row>
    <row r="230" spans="1:17" x14ac:dyDescent="0.25">
      <c r="F230" s="36"/>
    </row>
    <row r="231" spans="1:17" x14ac:dyDescent="0.25">
      <c r="F231" s="36"/>
    </row>
    <row r="232" spans="1:17" x14ac:dyDescent="0.25">
      <c r="F232" s="36"/>
    </row>
    <row r="233" spans="1:17" x14ac:dyDescent="0.25">
      <c r="F233" s="36"/>
    </row>
    <row r="234" spans="1:17" x14ac:dyDescent="0.25">
      <c r="F234" s="4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74" workbookViewId="0">
      <selection activeCell="C96" sqref="C96:I109"/>
    </sheetView>
  </sheetViews>
  <sheetFormatPr defaultColWidth="11.42578125" defaultRowHeight="15" x14ac:dyDescent="0.25"/>
  <sheetData>
    <row r="1" spans="1:9" x14ac:dyDescent="0.25">
      <c r="A1" t="s">
        <v>425</v>
      </c>
      <c r="B1" s="13" t="s">
        <v>2</v>
      </c>
      <c r="C1" t="s">
        <v>1</v>
      </c>
      <c r="D1" t="s">
        <v>15</v>
      </c>
      <c r="E1" t="s">
        <v>16</v>
      </c>
      <c r="F1" t="s">
        <v>19</v>
      </c>
      <c r="G1" t="s">
        <v>20</v>
      </c>
      <c r="H1" t="s">
        <v>17</v>
      </c>
      <c r="I1" t="s">
        <v>18</v>
      </c>
    </row>
    <row r="2" spans="1:9" x14ac:dyDescent="0.25">
      <c r="A2" s="45">
        <v>32509</v>
      </c>
      <c r="B2" s="13">
        <v>5</v>
      </c>
    </row>
    <row r="3" spans="1:9" x14ac:dyDescent="0.25">
      <c r="A3" s="45">
        <v>32599</v>
      </c>
      <c r="B3" s="13">
        <v>5.3</v>
      </c>
    </row>
    <row r="4" spans="1:9" x14ac:dyDescent="0.25">
      <c r="A4" s="45">
        <v>32690</v>
      </c>
      <c r="B4" s="13">
        <v>5.0999999999999996</v>
      </c>
    </row>
    <row r="5" spans="1:9" x14ac:dyDescent="0.25">
      <c r="A5" s="45">
        <v>32782</v>
      </c>
      <c r="B5" s="13">
        <v>5.5</v>
      </c>
    </row>
    <row r="6" spans="1:9" x14ac:dyDescent="0.25">
      <c r="A6" s="45">
        <v>32874</v>
      </c>
      <c r="B6" s="13">
        <v>5.9</v>
      </c>
    </row>
    <row r="7" spans="1:9" x14ac:dyDescent="0.25">
      <c r="A7" s="45">
        <v>32964</v>
      </c>
      <c r="B7" s="13">
        <v>6.7</v>
      </c>
    </row>
    <row r="8" spans="1:9" x14ac:dyDescent="0.25">
      <c r="A8" s="45">
        <v>33055</v>
      </c>
      <c r="B8" s="13">
        <v>7.6</v>
      </c>
      <c r="C8" s="13">
        <v>7.6</v>
      </c>
      <c r="D8" s="13">
        <v>7.6</v>
      </c>
      <c r="E8" s="13">
        <v>7.6</v>
      </c>
      <c r="F8" s="13">
        <v>7.6</v>
      </c>
      <c r="G8" s="13">
        <v>7.6</v>
      </c>
      <c r="H8" s="13">
        <v>7.6</v>
      </c>
      <c r="I8" s="13">
        <v>7.6</v>
      </c>
    </row>
    <row r="9" spans="1:9" x14ac:dyDescent="0.25">
      <c r="A9" s="45">
        <v>33147</v>
      </c>
      <c r="B9" s="13">
        <v>7.9</v>
      </c>
      <c r="C9">
        <v>7.3978624999999987</v>
      </c>
      <c r="D9">
        <v>8.2854775755338803</v>
      </c>
      <c r="E9">
        <v>6.5102474244661162</v>
      </c>
      <c r="F9">
        <v>7.9896058836892534</v>
      </c>
      <c r="G9">
        <v>6.806119116310744</v>
      </c>
      <c r="H9">
        <v>7.6937341918446265</v>
      </c>
      <c r="I9">
        <v>7.1019908081553709</v>
      </c>
    </row>
    <row r="10" spans="1:9" x14ac:dyDescent="0.25">
      <c r="A10" s="45">
        <v>33239</v>
      </c>
      <c r="B10" s="13">
        <v>7</v>
      </c>
      <c r="C10">
        <v>6.936962637499998</v>
      </c>
      <c r="D10">
        <v>7.8245777130338805</v>
      </c>
      <c r="E10">
        <v>6.0493475619661154</v>
      </c>
      <c r="F10">
        <v>7.5287060211892527</v>
      </c>
      <c r="G10">
        <v>6.3452192538107433</v>
      </c>
      <c r="H10">
        <v>7.2328343293446258</v>
      </c>
      <c r="I10">
        <v>6.6410909456553702</v>
      </c>
    </row>
    <row r="11" spans="1:9" x14ac:dyDescent="0.25">
      <c r="A11" s="45">
        <v>33329</v>
      </c>
      <c r="B11" s="13">
        <v>8.4</v>
      </c>
      <c r="C11">
        <v>6.4086405843624972</v>
      </c>
      <c r="D11">
        <v>7.2962556598963797</v>
      </c>
      <c r="E11">
        <v>5.5210255088286146</v>
      </c>
      <c r="F11">
        <v>7.0003839680517519</v>
      </c>
      <c r="G11">
        <v>5.8168972006732425</v>
      </c>
      <c r="H11">
        <v>6.704512276207125</v>
      </c>
      <c r="I11">
        <v>6.1127688925178694</v>
      </c>
    </row>
    <row r="12" spans="1:9" x14ac:dyDescent="0.25">
      <c r="A12" s="45">
        <v>33420</v>
      </c>
      <c r="B12" s="13">
        <v>7.7</v>
      </c>
      <c r="C12">
        <v>5.8704516943886347</v>
      </c>
      <c r="D12">
        <v>6.7580667699225172</v>
      </c>
      <c r="E12">
        <v>4.9828366188547522</v>
      </c>
      <c r="F12">
        <v>6.4621950780778894</v>
      </c>
      <c r="G12">
        <v>5.27870831069938</v>
      </c>
      <c r="H12">
        <v>6.1663233862332625</v>
      </c>
      <c r="I12">
        <v>5.5745800025440069</v>
      </c>
    </row>
    <row r="13" spans="1:9" x14ac:dyDescent="0.25">
      <c r="A13" s="45">
        <v>33512</v>
      </c>
      <c r="B13" s="13">
        <v>7</v>
      </c>
      <c r="C13">
        <v>5.3468164446523154</v>
      </c>
      <c r="D13">
        <v>6.234431520186198</v>
      </c>
      <c r="E13">
        <v>4.4592013691184329</v>
      </c>
      <c r="F13">
        <v>5.9385598283415701</v>
      </c>
      <c r="G13">
        <v>4.7550730609630607</v>
      </c>
      <c r="H13">
        <v>5.6426881364969432</v>
      </c>
      <c r="I13">
        <v>5.0509447528076876</v>
      </c>
    </row>
    <row r="14" spans="1:9" x14ac:dyDescent="0.25">
      <c r="A14" s="45">
        <v>33604</v>
      </c>
      <c r="B14" s="13">
        <v>7</v>
      </c>
      <c r="C14">
        <v>4.8477739348921443</v>
      </c>
      <c r="D14">
        <v>5.7353890104260268</v>
      </c>
      <c r="E14">
        <v>3.9601588593582617</v>
      </c>
      <c r="F14">
        <v>5.439517318581399</v>
      </c>
      <c r="G14">
        <v>4.2560305512028895</v>
      </c>
      <c r="H14">
        <v>5.1436456267367721</v>
      </c>
      <c r="I14">
        <v>4.5519022430475164</v>
      </c>
    </row>
    <row r="15" spans="1:9" x14ac:dyDescent="0.25">
      <c r="A15" s="45">
        <v>33695</v>
      </c>
      <c r="B15" s="13">
        <v>4.3</v>
      </c>
      <c r="C15">
        <v>4.379562556271833</v>
      </c>
      <c r="D15">
        <v>5.2671776318057155</v>
      </c>
      <c r="E15">
        <v>3.4919474807379505</v>
      </c>
      <c r="F15">
        <v>4.9713059399610877</v>
      </c>
      <c r="G15">
        <v>3.7878191725825783</v>
      </c>
      <c r="H15">
        <v>4.6754342481164608</v>
      </c>
      <c r="I15">
        <v>4.0836908644272052</v>
      </c>
    </row>
    <row r="16" spans="1:9" x14ac:dyDescent="0.25">
      <c r="A16" s="45">
        <v>33786</v>
      </c>
      <c r="B16" s="13">
        <v>3.3</v>
      </c>
      <c r="C16">
        <v>3.9416494631078898</v>
      </c>
      <c r="D16">
        <v>4.8292645386417723</v>
      </c>
      <c r="E16">
        <v>3.0540343875740072</v>
      </c>
      <c r="F16">
        <v>4.5333928467971445</v>
      </c>
      <c r="G16">
        <v>3.3499060794186351</v>
      </c>
      <c r="H16">
        <v>4.2375211549525176</v>
      </c>
      <c r="I16">
        <v>3.6457777712632624</v>
      </c>
    </row>
    <row r="17" spans="1:9" x14ac:dyDescent="0.25">
      <c r="A17" s="45">
        <v>33878</v>
      </c>
      <c r="B17" s="13">
        <v>2.7</v>
      </c>
      <c r="C17">
        <v>3.5098604028059692</v>
      </c>
      <c r="D17">
        <v>4.3974754783398513</v>
      </c>
      <c r="E17">
        <v>2.6222453272720867</v>
      </c>
      <c r="F17">
        <v>4.1016037864952244</v>
      </c>
      <c r="G17">
        <v>2.9181170191167141</v>
      </c>
      <c r="H17">
        <v>3.8057320946505966</v>
      </c>
      <c r="I17">
        <v>3.2139887109613419</v>
      </c>
    </row>
    <row r="18" spans="1:9" x14ac:dyDescent="0.25">
      <c r="A18" s="45">
        <v>33970</v>
      </c>
      <c r="B18" s="13">
        <v>2.4</v>
      </c>
      <c r="C18">
        <v>3.0951066755052739</v>
      </c>
      <c r="D18">
        <v>3.9827217510391564</v>
      </c>
      <c r="E18">
        <v>2.2074915999713913</v>
      </c>
      <c r="F18">
        <v>3.686850059194529</v>
      </c>
      <c r="G18">
        <v>2.5033632918160187</v>
      </c>
      <c r="H18">
        <v>3.3909783673499012</v>
      </c>
      <c r="I18">
        <v>2.7992349836606465</v>
      </c>
    </row>
    <row r="19" spans="1:9" x14ac:dyDescent="0.25">
      <c r="A19" s="45">
        <v>34060</v>
      </c>
      <c r="B19" s="13">
        <v>2.4</v>
      </c>
      <c r="C19">
        <v>2.7209214878904935</v>
      </c>
      <c r="D19">
        <v>3.608536563424376</v>
      </c>
      <c r="E19">
        <v>1.833306412356611</v>
      </c>
      <c r="F19">
        <v>3.3126648715797486</v>
      </c>
      <c r="G19">
        <v>2.1291781042012383</v>
      </c>
      <c r="H19">
        <v>3.0167931797351208</v>
      </c>
      <c r="I19">
        <v>2.4250497960458661</v>
      </c>
    </row>
    <row r="20" spans="1:9" x14ac:dyDescent="0.25">
      <c r="A20" s="45">
        <v>34151</v>
      </c>
      <c r="B20" s="13">
        <v>2.8</v>
      </c>
      <c r="C20">
        <v>2.3899904291784164</v>
      </c>
      <c r="D20">
        <v>3.2776055047122989</v>
      </c>
      <c r="E20">
        <v>1.5023753536445339</v>
      </c>
      <c r="F20">
        <v>2.9817338128676711</v>
      </c>
      <c r="G20">
        <v>1.7982470454891615</v>
      </c>
      <c r="H20">
        <v>2.6858621210230438</v>
      </c>
      <c r="I20">
        <v>2.0941187373337891</v>
      </c>
    </row>
    <row r="21" spans="1:9" x14ac:dyDescent="0.25">
      <c r="A21" s="45">
        <v>34243</v>
      </c>
      <c r="B21" s="13">
        <v>2.4</v>
      </c>
      <c r="C21">
        <v>2.0835917585939852</v>
      </c>
      <c r="D21">
        <v>2.9712068341278677</v>
      </c>
      <c r="E21">
        <v>1.1959766830601026</v>
      </c>
      <c r="F21">
        <v>2.6753351422832399</v>
      </c>
      <c r="G21">
        <v>1.4918483749047302</v>
      </c>
      <c r="H21">
        <v>2.3794634504386125</v>
      </c>
      <c r="I21">
        <v>1.7877200667493578</v>
      </c>
    </row>
    <row r="22" spans="1:9" x14ac:dyDescent="0.25">
      <c r="A22" s="45">
        <v>34335</v>
      </c>
      <c r="B22" s="13">
        <v>2.5</v>
      </c>
      <c r="C22">
        <v>1.8237894633619987</v>
      </c>
      <c r="D22">
        <v>2.7114045388958812</v>
      </c>
      <c r="E22">
        <v>0.93617438782811624</v>
      </c>
      <c r="F22">
        <v>2.4155328470512538</v>
      </c>
      <c r="G22">
        <v>1.2320460796727437</v>
      </c>
      <c r="H22">
        <v>2.119661155206626</v>
      </c>
      <c r="I22">
        <v>1.5279177715173713</v>
      </c>
    </row>
    <row r="23" spans="1:9" x14ac:dyDescent="0.25">
      <c r="A23" s="45">
        <v>34425</v>
      </c>
      <c r="B23" s="13">
        <v>2</v>
      </c>
    </row>
    <row r="24" spans="1:9" x14ac:dyDescent="0.25">
      <c r="A24" s="45">
        <v>34516</v>
      </c>
      <c r="B24" s="13">
        <v>1.7</v>
      </c>
    </row>
    <row r="25" spans="1:9" x14ac:dyDescent="0.25">
      <c r="A25" s="45">
        <v>34608</v>
      </c>
      <c r="B25" s="13">
        <v>1.8</v>
      </c>
      <c r="C25" s="13"/>
      <c r="D25" s="13"/>
      <c r="E25" s="13"/>
      <c r="F25" s="13"/>
      <c r="G25" s="13"/>
      <c r="H25" s="13"/>
      <c r="I25" s="13"/>
    </row>
    <row r="26" spans="1:9" x14ac:dyDescent="0.25">
      <c r="A26" s="45">
        <v>34700</v>
      </c>
      <c r="B26" s="13">
        <v>2.5</v>
      </c>
    </row>
    <row r="27" spans="1:9" x14ac:dyDescent="0.25">
      <c r="A27" s="45">
        <v>34790</v>
      </c>
      <c r="B27" s="13">
        <v>2.4</v>
      </c>
    </row>
    <row r="28" spans="1:9" x14ac:dyDescent="0.25">
      <c r="A28" s="45">
        <v>34881</v>
      </c>
      <c r="B28" s="13">
        <v>2.8</v>
      </c>
    </row>
    <row r="29" spans="1:9" x14ac:dyDescent="0.25">
      <c r="A29" s="45">
        <v>34973</v>
      </c>
      <c r="B29" s="13">
        <v>2.9</v>
      </c>
      <c r="C29" s="13">
        <v>2.9</v>
      </c>
      <c r="D29" s="13">
        <v>2.9</v>
      </c>
      <c r="E29" s="13">
        <v>2.9</v>
      </c>
      <c r="F29" s="13">
        <v>2.9</v>
      </c>
      <c r="G29" s="13">
        <v>2.9</v>
      </c>
      <c r="H29" s="13">
        <v>2.9</v>
      </c>
      <c r="I29" s="13">
        <v>2.9</v>
      </c>
    </row>
    <row r="30" spans="1:9" x14ac:dyDescent="0.25">
      <c r="A30" s="45">
        <v>35065</v>
      </c>
      <c r="B30" s="13">
        <v>2.7</v>
      </c>
      <c r="C30">
        <v>2.7736510000000001</v>
      </c>
      <c r="D30">
        <v>3.6612660755338826</v>
      </c>
      <c r="E30">
        <v>1.8860359244661176</v>
      </c>
      <c r="F30">
        <v>3.3653943836892548</v>
      </c>
      <c r="G30">
        <v>2.1819076163107454</v>
      </c>
      <c r="H30">
        <v>3.0695226918446274</v>
      </c>
      <c r="I30">
        <v>2.4777793081553727</v>
      </c>
    </row>
    <row r="31" spans="1:9" x14ac:dyDescent="0.25">
      <c r="A31" s="45">
        <v>35156</v>
      </c>
      <c r="B31" s="13">
        <v>2.4</v>
      </c>
      <c r="C31">
        <v>2.599568009</v>
      </c>
      <c r="D31">
        <v>3.4871830845338825</v>
      </c>
      <c r="E31">
        <v>1.7119529334661174</v>
      </c>
      <c r="F31">
        <v>3.1913113926892551</v>
      </c>
      <c r="G31">
        <v>2.0078246253107448</v>
      </c>
      <c r="H31">
        <v>2.8954397008446273</v>
      </c>
      <c r="I31">
        <v>2.3036963171553726</v>
      </c>
    </row>
    <row r="32" spans="1:9" x14ac:dyDescent="0.25">
      <c r="A32" s="45">
        <v>35247</v>
      </c>
      <c r="B32" s="13">
        <v>2.2999999999999998</v>
      </c>
      <c r="C32">
        <v>2.4368179514309993</v>
      </c>
      <c r="D32">
        <v>3.3244330269648819</v>
      </c>
      <c r="E32">
        <v>1.5492028758971168</v>
      </c>
      <c r="F32">
        <v>3.028561335120254</v>
      </c>
      <c r="G32">
        <v>1.8450745677417444</v>
      </c>
      <c r="H32">
        <v>2.7326896432756267</v>
      </c>
      <c r="I32">
        <v>2.140946259586372</v>
      </c>
    </row>
    <row r="33" spans="1:9" x14ac:dyDescent="0.25">
      <c r="A33" s="45">
        <v>35339</v>
      </c>
      <c r="B33" s="13">
        <v>2.5</v>
      </c>
      <c r="C33">
        <v>2.3032964757195278</v>
      </c>
      <c r="D33">
        <v>3.1909115512534103</v>
      </c>
      <c r="E33">
        <v>1.4156814001856453</v>
      </c>
      <c r="F33">
        <v>2.8950398594087829</v>
      </c>
      <c r="G33">
        <v>1.7115530920302728</v>
      </c>
      <c r="H33">
        <v>2.5991681675641551</v>
      </c>
      <c r="I33">
        <v>2.0074247838749004</v>
      </c>
    </row>
    <row r="34" spans="1:9" x14ac:dyDescent="0.25">
      <c r="A34" s="45">
        <v>35431</v>
      </c>
      <c r="B34" s="13">
        <v>1.9</v>
      </c>
      <c r="C34">
        <v>2.2122353480926815</v>
      </c>
      <c r="D34">
        <v>3.099850423626564</v>
      </c>
      <c r="E34">
        <v>1.324620272558799</v>
      </c>
      <c r="F34">
        <v>2.8039787317819362</v>
      </c>
      <c r="G34">
        <v>1.6204919644034266</v>
      </c>
      <c r="H34">
        <v>2.5081070399373089</v>
      </c>
      <c r="I34">
        <v>1.9163636562480542</v>
      </c>
    </row>
    <row r="35" spans="1:9" x14ac:dyDescent="0.25">
      <c r="A35" s="45">
        <v>35521</v>
      </c>
      <c r="B35" s="13">
        <v>1.6</v>
      </c>
      <c r="C35">
        <v>2.1417482473054017</v>
      </c>
      <c r="D35">
        <v>3.0293633228392842</v>
      </c>
      <c r="E35">
        <v>1.2541331717715192</v>
      </c>
      <c r="F35">
        <v>2.7334916309946564</v>
      </c>
      <c r="G35">
        <v>1.5500048636161468</v>
      </c>
      <c r="H35">
        <v>2.4376199391500291</v>
      </c>
      <c r="I35">
        <v>1.8458765554607743</v>
      </c>
    </row>
    <row r="36" spans="1:9" x14ac:dyDescent="0.25">
      <c r="A36" s="45">
        <v>35612</v>
      </c>
      <c r="B36" s="13">
        <v>1.9</v>
      </c>
      <c r="C36">
        <v>2.1023562066984782</v>
      </c>
      <c r="D36">
        <v>2.9899712822323607</v>
      </c>
      <c r="E36">
        <v>1.2147411311645957</v>
      </c>
      <c r="F36">
        <v>2.6940995903877329</v>
      </c>
      <c r="G36">
        <v>1.5106128230092233</v>
      </c>
      <c r="H36">
        <v>2.3982278985431056</v>
      </c>
      <c r="I36">
        <v>1.8064845148538509</v>
      </c>
    </row>
    <row r="37" spans="1:9" x14ac:dyDescent="0.25">
      <c r="A37" s="45">
        <v>35704</v>
      </c>
      <c r="B37" s="13">
        <v>1.8</v>
      </c>
      <c r="C37">
        <v>2.0889119809090424</v>
      </c>
      <c r="D37">
        <v>2.9765270564429249</v>
      </c>
      <c r="E37">
        <v>1.2012969053751599</v>
      </c>
      <c r="F37">
        <v>2.6806553645982971</v>
      </c>
      <c r="G37">
        <v>1.4971685972197875</v>
      </c>
      <c r="H37">
        <v>2.3847836727536698</v>
      </c>
      <c r="I37">
        <v>1.793040289064415</v>
      </c>
    </row>
    <row r="38" spans="1:9" x14ac:dyDescent="0.25">
      <c r="A38" s="45">
        <v>35796</v>
      </c>
      <c r="B38" s="13">
        <v>1.6</v>
      </c>
      <c r="C38">
        <v>2.0875802641932162</v>
      </c>
      <c r="D38">
        <v>2.9751953397270987</v>
      </c>
      <c r="E38">
        <v>1.1999651886593337</v>
      </c>
      <c r="F38">
        <v>2.6793236478824713</v>
      </c>
      <c r="G38">
        <v>1.4958368805039612</v>
      </c>
      <c r="H38">
        <v>2.3834519560378435</v>
      </c>
      <c r="I38">
        <v>1.7917085723485888</v>
      </c>
    </row>
    <row r="39" spans="1:9" x14ac:dyDescent="0.25">
      <c r="A39" s="45">
        <v>35886</v>
      </c>
      <c r="B39" s="13">
        <v>1.8</v>
      </c>
      <c r="C39">
        <v>2.0945524784190392</v>
      </c>
      <c r="D39">
        <v>2.9821675539529218</v>
      </c>
      <c r="E39">
        <v>1.2069374028851567</v>
      </c>
      <c r="F39">
        <v>2.6862958621082944</v>
      </c>
      <c r="G39">
        <v>1.5028090947297843</v>
      </c>
      <c r="H39">
        <v>2.3904241702636666</v>
      </c>
      <c r="I39">
        <v>1.7986807865744119</v>
      </c>
    </row>
    <row r="40" spans="1:9" x14ac:dyDescent="0.25">
      <c r="A40" s="45">
        <v>35977</v>
      </c>
      <c r="B40" s="13">
        <v>1.4</v>
      </c>
      <c r="C40">
        <v>2.1084720841009661</v>
      </c>
      <c r="D40">
        <v>2.9960871596348486</v>
      </c>
      <c r="E40">
        <v>1.2208570085670836</v>
      </c>
      <c r="F40">
        <v>2.7002154677902208</v>
      </c>
      <c r="G40">
        <v>1.5167287004117112</v>
      </c>
      <c r="H40">
        <v>2.4043437759455935</v>
      </c>
      <c r="I40">
        <v>1.8126003922563387</v>
      </c>
    </row>
    <row r="41" spans="1:9" x14ac:dyDescent="0.25">
      <c r="A41" s="45">
        <v>36069</v>
      </c>
      <c r="B41" s="13">
        <v>1.4</v>
      </c>
      <c r="C41">
        <v>2.1286085477424121</v>
      </c>
      <c r="D41">
        <v>3.0162236232762947</v>
      </c>
      <c r="E41">
        <v>1.2409934722085296</v>
      </c>
      <c r="F41">
        <v>2.7203519314316669</v>
      </c>
      <c r="G41">
        <v>1.5368651640531572</v>
      </c>
      <c r="H41">
        <v>2.4244802395870395</v>
      </c>
      <c r="I41">
        <v>1.8327368558977848</v>
      </c>
    </row>
    <row r="42" spans="1:9" x14ac:dyDescent="0.25">
      <c r="A42" s="45">
        <v>36161</v>
      </c>
      <c r="B42" s="13">
        <v>1.6</v>
      </c>
      <c r="C42">
        <v>2.1433259762471417</v>
      </c>
      <c r="D42">
        <v>3.0309410517810242</v>
      </c>
      <c r="E42">
        <v>1.2557109007132592</v>
      </c>
      <c r="F42">
        <v>2.7350693599363964</v>
      </c>
      <c r="G42">
        <v>1.5515825925578868</v>
      </c>
      <c r="H42">
        <v>2.4391976680917691</v>
      </c>
      <c r="I42">
        <v>1.8474542844025144</v>
      </c>
    </row>
    <row r="43" spans="1:9" x14ac:dyDescent="0.25">
      <c r="A43" s="45">
        <v>36251</v>
      </c>
      <c r="B43" s="13">
        <v>1.4</v>
      </c>
      <c r="C43">
        <v>2.1670223174193639</v>
      </c>
      <c r="D43">
        <v>3.0546373929532464</v>
      </c>
      <c r="E43">
        <v>1.2794072418854814</v>
      </c>
      <c r="F43">
        <v>2.7587657011086186</v>
      </c>
      <c r="G43">
        <v>1.575278933730109</v>
      </c>
      <c r="H43">
        <v>2.4628940092639913</v>
      </c>
      <c r="I43">
        <v>1.8711506255747365</v>
      </c>
    </row>
    <row r="44" spans="1:9" x14ac:dyDescent="0.25">
      <c r="A44" s="45">
        <v>36342</v>
      </c>
      <c r="B44" s="13">
        <v>1.2</v>
      </c>
    </row>
    <row r="45" spans="1:9" x14ac:dyDescent="0.25">
      <c r="A45" s="45">
        <v>36434</v>
      </c>
      <c r="B45" s="13">
        <v>1.1000000000000001</v>
      </c>
    </row>
    <row r="46" spans="1:9" x14ac:dyDescent="0.25">
      <c r="A46" s="45">
        <v>36526</v>
      </c>
      <c r="B46" s="13">
        <v>0.8</v>
      </c>
    </row>
    <row r="47" spans="1:9" x14ac:dyDescent="0.25">
      <c r="A47" s="45">
        <v>36617</v>
      </c>
      <c r="B47" s="13">
        <v>0.6</v>
      </c>
    </row>
    <row r="48" spans="1:9" x14ac:dyDescent="0.25">
      <c r="A48" s="45">
        <v>36708</v>
      </c>
      <c r="B48" s="13">
        <v>0.8</v>
      </c>
    </row>
    <row r="49" spans="1:9" x14ac:dyDescent="0.25">
      <c r="A49" s="45">
        <v>36800</v>
      </c>
      <c r="B49" s="13">
        <v>1</v>
      </c>
    </row>
    <row r="50" spans="1:9" x14ac:dyDescent="0.25">
      <c r="A50" s="45">
        <v>36892</v>
      </c>
      <c r="B50" s="13">
        <v>0.9</v>
      </c>
    </row>
    <row r="51" spans="1:9" x14ac:dyDescent="0.25">
      <c r="A51" s="45">
        <v>36982</v>
      </c>
      <c r="B51" s="13">
        <v>1.5</v>
      </c>
    </row>
    <row r="52" spans="1:9" x14ac:dyDescent="0.25">
      <c r="A52" s="45">
        <v>37073</v>
      </c>
      <c r="B52" s="13">
        <v>1.5</v>
      </c>
    </row>
    <row r="53" spans="1:9" x14ac:dyDescent="0.25">
      <c r="A53" s="45">
        <v>37165</v>
      </c>
      <c r="B53" s="13">
        <v>1</v>
      </c>
      <c r="C53" s="13">
        <v>1</v>
      </c>
      <c r="D53" s="13">
        <v>1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</row>
    <row r="54" spans="1:9" x14ac:dyDescent="0.25">
      <c r="A54" s="45">
        <v>37257</v>
      </c>
      <c r="B54" s="13">
        <v>1.5</v>
      </c>
      <c r="C54">
        <v>1.0251859999999999</v>
      </c>
      <c r="D54">
        <v>1.9128010755338822</v>
      </c>
      <c r="E54">
        <v>0.13757092446611752</v>
      </c>
      <c r="F54">
        <v>1.6169293836892549</v>
      </c>
      <c r="G54">
        <v>0.43344261631074499</v>
      </c>
      <c r="H54">
        <v>1.3210576918446275</v>
      </c>
      <c r="I54">
        <v>0.72931430815537246</v>
      </c>
    </row>
    <row r="55" spans="1:9" x14ac:dyDescent="0.25">
      <c r="A55" s="45">
        <v>37347</v>
      </c>
      <c r="B55" s="13">
        <v>0.9</v>
      </c>
      <c r="C55">
        <v>1.164876574</v>
      </c>
      <c r="D55">
        <v>2.0524916495338825</v>
      </c>
      <c r="E55">
        <v>0.27726149846611758</v>
      </c>
      <c r="F55">
        <v>1.7566199576892549</v>
      </c>
      <c r="G55">
        <v>0.57313319031074506</v>
      </c>
      <c r="H55">
        <v>1.4607482658446274</v>
      </c>
      <c r="I55">
        <v>0.86900488215537253</v>
      </c>
    </row>
    <row r="56" spans="1:9" x14ac:dyDescent="0.25">
      <c r="A56" s="45">
        <v>37438</v>
      </c>
      <c r="B56" s="13">
        <v>1</v>
      </c>
      <c r="C56">
        <v>1.3156673432659998</v>
      </c>
      <c r="D56">
        <v>2.2032824187998821</v>
      </c>
      <c r="E56">
        <v>0.42805226773211735</v>
      </c>
      <c r="F56">
        <v>1.9074107269552547</v>
      </c>
      <c r="G56">
        <v>0.72392395957674482</v>
      </c>
      <c r="H56">
        <v>1.6115390351106273</v>
      </c>
      <c r="I56">
        <v>1.0197956514213722</v>
      </c>
    </row>
    <row r="57" spans="1:9" x14ac:dyDescent="0.25">
      <c r="A57" s="45">
        <v>37530</v>
      </c>
      <c r="B57" s="13">
        <v>1.5</v>
      </c>
      <c r="C57">
        <v>1.4706512279912936</v>
      </c>
      <c r="D57">
        <v>2.3582663035251761</v>
      </c>
      <c r="E57">
        <v>0.58303615245741114</v>
      </c>
      <c r="F57">
        <v>2.0623946116805483</v>
      </c>
      <c r="G57">
        <v>0.87890784430203861</v>
      </c>
      <c r="H57">
        <v>1.7665229198359209</v>
      </c>
      <c r="I57">
        <v>1.1747795361466662</v>
      </c>
    </row>
    <row r="58" spans="1:9" x14ac:dyDescent="0.25">
      <c r="A58" s="45">
        <v>37622</v>
      </c>
      <c r="B58" s="13">
        <v>1.5</v>
      </c>
      <c r="C58">
        <v>1.6114082903801232</v>
      </c>
      <c r="D58">
        <v>2.4990233659140055</v>
      </c>
      <c r="E58">
        <v>0.72379321484624082</v>
      </c>
      <c r="F58">
        <v>2.2031516740693782</v>
      </c>
      <c r="G58">
        <v>1.0196649066908683</v>
      </c>
      <c r="H58">
        <v>1.9072799822247508</v>
      </c>
      <c r="I58">
        <v>1.3155365985354956</v>
      </c>
    </row>
    <row r="59" spans="1:9" x14ac:dyDescent="0.25">
      <c r="A59" s="45">
        <v>37712</v>
      </c>
      <c r="B59" s="13">
        <v>1.3</v>
      </c>
      <c r="C59">
        <v>1.7569277871644866</v>
      </c>
      <c r="D59">
        <v>2.6445428626983691</v>
      </c>
      <c r="E59">
        <v>0.8693127116306042</v>
      </c>
      <c r="F59">
        <v>2.3486711708537413</v>
      </c>
      <c r="G59">
        <v>1.1651844034752317</v>
      </c>
      <c r="H59">
        <v>2.052799479009114</v>
      </c>
      <c r="I59">
        <v>1.4610560953198592</v>
      </c>
    </row>
    <row r="60" spans="1:9" x14ac:dyDescent="0.25">
      <c r="A60" s="45">
        <v>37803</v>
      </c>
      <c r="B60" s="13">
        <v>1.4</v>
      </c>
      <c r="C60">
        <v>1.8889330731496328</v>
      </c>
      <c r="D60">
        <v>2.7765481486835153</v>
      </c>
      <c r="E60">
        <v>1.0013179976157502</v>
      </c>
      <c r="F60">
        <v>2.4806764568388875</v>
      </c>
      <c r="G60">
        <v>1.2971896894603778</v>
      </c>
      <c r="H60">
        <v>2.1848047649942601</v>
      </c>
      <c r="I60">
        <v>1.5930613813050054</v>
      </c>
    </row>
    <row r="61" spans="1:9" x14ac:dyDescent="0.25">
      <c r="A61" s="45">
        <v>37895</v>
      </c>
      <c r="B61" s="13">
        <v>1.3</v>
      </c>
      <c r="C61">
        <v>2.0153118908170726</v>
      </c>
      <c r="D61">
        <v>2.9029269663509552</v>
      </c>
      <c r="E61">
        <v>1.1276968152831901</v>
      </c>
      <c r="F61">
        <v>2.6070552745063278</v>
      </c>
      <c r="G61">
        <v>1.4235685071278177</v>
      </c>
      <c r="H61">
        <v>2.3111835826617</v>
      </c>
      <c r="I61">
        <v>1.7194401989724453</v>
      </c>
    </row>
    <row r="62" spans="1:9" x14ac:dyDescent="0.25">
      <c r="A62" s="45">
        <v>37987</v>
      </c>
      <c r="B62" s="13">
        <v>1.3</v>
      </c>
      <c r="C62">
        <v>2.1381562722909182</v>
      </c>
      <c r="D62">
        <v>3.0257713478248007</v>
      </c>
      <c r="E62">
        <v>1.2505411967570357</v>
      </c>
      <c r="F62">
        <v>2.7298996559801729</v>
      </c>
      <c r="G62">
        <v>1.5464128886016633</v>
      </c>
      <c r="H62">
        <v>2.4340279641355456</v>
      </c>
      <c r="I62">
        <v>1.8422845804462908</v>
      </c>
    </row>
    <row r="63" spans="1:9" x14ac:dyDescent="0.25">
      <c r="A63" s="45">
        <v>38078</v>
      </c>
      <c r="B63" s="13">
        <v>1.4</v>
      </c>
      <c r="C63">
        <v>2.2526031917146008</v>
      </c>
      <c r="D63">
        <v>3.1402182672484833</v>
      </c>
      <c r="E63">
        <v>1.3649881161807182</v>
      </c>
      <c r="F63">
        <v>2.8443465754038559</v>
      </c>
      <c r="G63">
        <v>1.6608598080253458</v>
      </c>
      <c r="H63">
        <v>2.5484748835592281</v>
      </c>
      <c r="I63">
        <v>1.9567314998699734</v>
      </c>
    </row>
    <row r="64" spans="1:9" x14ac:dyDescent="0.25">
      <c r="A64" s="45">
        <v>38169</v>
      </c>
      <c r="B64" s="13">
        <v>1.3</v>
      </c>
      <c r="C64">
        <v>2.3636430630209295</v>
      </c>
      <c r="D64">
        <v>3.251258138554812</v>
      </c>
      <c r="E64">
        <v>1.476027987487047</v>
      </c>
      <c r="F64">
        <v>2.9553864467101842</v>
      </c>
      <c r="G64">
        <v>1.7718996793316746</v>
      </c>
      <c r="H64">
        <v>2.6595147548655569</v>
      </c>
      <c r="I64">
        <v>2.0677713711763022</v>
      </c>
    </row>
    <row r="65" spans="1:9" x14ac:dyDescent="0.25">
      <c r="A65" s="45">
        <v>38261</v>
      </c>
      <c r="B65" s="13">
        <v>1.4</v>
      </c>
      <c r="C65">
        <v>2.4670455046723303</v>
      </c>
      <c r="D65">
        <v>3.3546605802062128</v>
      </c>
      <c r="E65">
        <v>1.5794304291384478</v>
      </c>
      <c r="F65">
        <v>3.058788888361585</v>
      </c>
      <c r="G65">
        <v>1.8753021209830754</v>
      </c>
      <c r="H65">
        <v>2.7629171965169577</v>
      </c>
      <c r="I65">
        <v>2.1711738128277029</v>
      </c>
    </row>
    <row r="66" spans="1:9" x14ac:dyDescent="0.25">
      <c r="A66" s="45">
        <v>38353</v>
      </c>
      <c r="B66" s="13">
        <v>1.7</v>
      </c>
      <c r="C66">
        <v>2.5623491229876052</v>
      </c>
      <c r="D66">
        <v>3.4499641985214877</v>
      </c>
      <c r="E66">
        <v>1.6747340474537227</v>
      </c>
      <c r="F66">
        <v>3.1540925066768599</v>
      </c>
      <c r="G66">
        <v>1.9706057392983503</v>
      </c>
      <c r="H66">
        <v>2.8582208148322326</v>
      </c>
      <c r="I66">
        <v>2.2664774311429778</v>
      </c>
    </row>
    <row r="67" spans="1:9" x14ac:dyDescent="0.25">
      <c r="A67" s="45">
        <v>38443</v>
      </c>
      <c r="B67" s="13">
        <v>2</v>
      </c>
      <c r="C67">
        <v>2.6444095770100495</v>
      </c>
      <c r="D67">
        <v>3.5320246525439321</v>
      </c>
      <c r="E67">
        <v>1.756794501476167</v>
      </c>
      <c r="F67">
        <v>3.2361529606993047</v>
      </c>
      <c r="G67">
        <v>2.0526661933207944</v>
      </c>
      <c r="H67">
        <v>2.9402812688546769</v>
      </c>
      <c r="I67">
        <v>2.3485378851654222</v>
      </c>
    </row>
    <row r="68" spans="1:9" x14ac:dyDescent="0.25">
      <c r="A68" s="45">
        <v>38534</v>
      </c>
      <c r="B68" s="13">
        <v>2.4</v>
      </c>
    </row>
    <row r="69" spans="1:9" x14ac:dyDescent="0.25">
      <c r="A69" s="45">
        <v>38626</v>
      </c>
      <c r="B69" s="13">
        <v>2.1</v>
      </c>
    </row>
    <row r="70" spans="1:9" x14ac:dyDescent="0.25">
      <c r="A70" s="45">
        <v>38718</v>
      </c>
      <c r="B70" s="13">
        <v>1.9</v>
      </c>
    </row>
    <row r="71" spans="1:9" x14ac:dyDescent="0.25">
      <c r="A71" s="45">
        <v>38808</v>
      </c>
      <c r="B71" s="13">
        <v>2.2999999999999998</v>
      </c>
    </row>
    <row r="72" spans="1:9" x14ac:dyDescent="0.25">
      <c r="A72" s="45">
        <v>38899</v>
      </c>
      <c r="B72" s="13">
        <v>2.4</v>
      </c>
      <c r="C72" s="13">
        <v>2.4</v>
      </c>
      <c r="D72" s="13">
        <v>2.4</v>
      </c>
      <c r="E72" s="13">
        <v>2.4</v>
      </c>
      <c r="F72" s="13">
        <v>2.4</v>
      </c>
      <c r="G72" s="13">
        <v>2.4</v>
      </c>
      <c r="H72" s="13">
        <v>2.4</v>
      </c>
      <c r="I72" s="13">
        <v>2.4</v>
      </c>
    </row>
    <row r="73" spans="1:9" x14ac:dyDescent="0.25">
      <c r="A73" s="45">
        <v>38991</v>
      </c>
      <c r="B73" s="13">
        <v>2.7</v>
      </c>
      <c r="C73">
        <v>2.4543524999999997</v>
      </c>
      <c r="D73">
        <v>3.3419675755338822</v>
      </c>
      <c r="E73">
        <v>1.5667374244661172</v>
      </c>
      <c r="F73">
        <v>3.0460958836892544</v>
      </c>
      <c r="G73">
        <v>1.8626091163107448</v>
      </c>
      <c r="H73">
        <v>2.7502241918446271</v>
      </c>
      <c r="I73">
        <v>2.1584808081553724</v>
      </c>
    </row>
    <row r="74" spans="1:9" x14ac:dyDescent="0.25">
      <c r="A74" s="45">
        <v>39083</v>
      </c>
      <c r="B74" s="13">
        <v>2.9</v>
      </c>
      <c r="C74">
        <v>2.4952470474999999</v>
      </c>
      <c r="D74">
        <v>3.3828621230338825</v>
      </c>
      <c r="E74">
        <v>1.6076319719661174</v>
      </c>
      <c r="F74">
        <v>3.0869904311892551</v>
      </c>
      <c r="G74">
        <v>1.903503663810745</v>
      </c>
      <c r="H74">
        <v>2.7911187393446273</v>
      </c>
      <c r="I74">
        <v>2.1993753556553726</v>
      </c>
    </row>
    <row r="75" spans="1:9" x14ac:dyDescent="0.25">
      <c r="A75" s="45">
        <v>39173</v>
      </c>
      <c r="B75" s="13">
        <v>2.6</v>
      </c>
      <c r="C75">
        <v>2.5361764255524997</v>
      </c>
      <c r="D75">
        <v>3.4237915010863822</v>
      </c>
      <c r="E75">
        <v>1.6485613500186171</v>
      </c>
      <c r="F75">
        <v>3.1279198092417548</v>
      </c>
      <c r="G75">
        <v>1.9444330418632447</v>
      </c>
      <c r="H75">
        <v>2.832048117397127</v>
      </c>
      <c r="I75">
        <v>2.2403047337078723</v>
      </c>
    </row>
    <row r="76" spans="1:9" x14ac:dyDescent="0.25">
      <c r="A76" s="45">
        <v>39264</v>
      </c>
      <c r="B76" s="13">
        <v>1.8</v>
      </c>
      <c r="C76">
        <v>2.5801203797178465</v>
      </c>
      <c r="D76">
        <v>3.467735455251729</v>
      </c>
      <c r="E76">
        <v>1.6925053041839639</v>
      </c>
      <c r="F76">
        <v>3.1718637634071012</v>
      </c>
      <c r="G76">
        <v>1.9883769960285915</v>
      </c>
      <c r="H76">
        <v>2.8759920715624738</v>
      </c>
      <c r="I76">
        <v>2.2842486878732191</v>
      </c>
    </row>
    <row r="77" spans="1:9" x14ac:dyDescent="0.25">
      <c r="A77" s="45">
        <v>39356</v>
      </c>
      <c r="B77" s="13">
        <v>2.1</v>
      </c>
      <c r="C77">
        <v>2.6275505300458812</v>
      </c>
      <c r="D77">
        <v>3.5151656055797638</v>
      </c>
      <c r="E77">
        <v>1.7399354545119987</v>
      </c>
      <c r="F77">
        <v>3.219293913735136</v>
      </c>
      <c r="G77">
        <v>2.0358071463566265</v>
      </c>
      <c r="H77">
        <v>2.9234222218905086</v>
      </c>
      <c r="I77">
        <v>2.3316788382012539</v>
      </c>
    </row>
    <row r="78" spans="1:9" x14ac:dyDescent="0.25">
      <c r="A78" s="45">
        <v>39448</v>
      </c>
      <c r="B78" s="13">
        <v>2.4</v>
      </c>
      <c r="C78">
        <v>2.6728104604055316</v>
      </c>
      <c r="D78">
        <v>3.5604255359394141</v>
      </c>
      <c r="E78">
        <v>1.7851953848716491</v>
      </c>
      <c r="F78">
        <v>3.2645538440947863</v>
      </c>
      <c r="G78">
        <v>2.0810670767162769</v>
      </c>
      <c r="H78">
        <v>2.968682152250159</v>
      </c>
      <c r="I78">
        <v>2.3769387685609042</v>
      </c>
    </row>
    <row r="79" spans="1:9" x14ac:dyDescent="0.25">
      <c r="A79" s="45">
        <v>39539</v>
      </c>
      <c r="B79" s="13">
        <v>3.4</v>
      </c>
      <c r="C79">
        <v>2.7036956564698711</v>
      </c>
      <c r="D79">
        <v>3.5913107320037536</v>
      </c>
      <c r="E79">
        <v>1.8160805809359886</v>
      </c>
      <c r="F79">
        <v>3.2954390401591258</v>
      </c>
      <c r="G79">
        <v>2.1119522727806164</v>
      </c>
      <c r="H79">
        <v>2.9995673483144984</v>
      </c>
      <c r="I79">
        <v>2.4078239646252437</v>
      </c>
    </row>
    <row r="80" spans="1:9" x14ac:dyDescent="0.25">
      <c r="A80" s="45">
        <v>39630</v>
      </c>
      <c r="B80" s="13">
        <v>4.8</v>
      </c>
      <c r="C80">
        <v>2.7017666540989582</v>
      </c>
      <c r="D80">
        <v>3.5893817296328407</v>
      </c>
      <c r="E80">
        <v>1.8141515785650757</v>
      </c>
      <c r="F80">
        <v>3.2935100377882129</v>
      </c>
      <c r="G80">
        <v>2.1100232704097035</v>
      </c>
      <c r="H80">
        <v>2.9976383459435856</v>
      </c>
      <c r="I80">
        <v>2.4058949622543309</v>
      </c>
    </row>
    <row r="81" spans="1:9" x14ac:dyDescent="0.25">
      <c r="A81" s="45">
        <v>39722</v>
      </c>
      <c r="B81" s="13">
        <v>3.9</v>
      </c>
      <c r="C81">
        <v>2.6649828120208512</v>
      </c>
      <c r="D81">
        <v>3.5525978875547337</v>
      </c>
      <c r="E81">
        <v>1.7773677364869687</v>
      </c>
      <c r="F81">
        <v>3.2567261957101064</v>
      </c>
      <c r="G81">
        <v>2.073239428331596</v>
      </c>
      <c r="H81">
        <v>2.9608545038654785</v>
      </c>
      <c r="I81">
        <v>2.3691111201762238</v>
      </c>
    </row>
    <row r="82" spans="1:9" x14ac:dyDescent="0.25">
      <c r="A82" s="45">
        <v>39814</v>
      </c>
      <c r="B82" s="13">
        <v>3</v>
      </c>
      <c r="C82">
        <v>2.5839651485762962</v>
      </c>
      <c r="D82">
        <v>3.4715802241101787</v>
      </c>
      <c r="E82">
        <v>1.6963500730424137</v>
      </c>
      <c r="F82">
        <v>3.1757085322655509</v>
      </c>
      <c r="G82">
        <v>1.9922217648870413</v>
      </c>
      <c r="H82">
        <v>2.8798368404209236</v>
      </c>
      <c r="I82">
        <v>2.2880934567316689</v>
      </c>
    </row>
    <row r="83" spans="1:9" x14ac:dyDescent="0.25">
      <c r="A83" s="45">
        <v>39904</v>
      </c>
      <c r="B83" s="13">
        <v>2.1</v>
      </c>
      <c r="C83">
        <v>2.4593834057433184</v>
      </c>
      <c r="D83">
        <v>3.3469984812772009</v>
      </c>
      <c r="E83">
        <v>1.5717683302094358</v>
      </c>
      <c r="F83">
        <v>3.0511267894325735</v>
      </c>
      <c r="G83">
        <v>1.8676400220540634</v>
      </c>
      <c r="H83">
        <v>2.7552550975879457</v>
      </c>
      <c r="I83">
        <v>2.163511713898691</v>
      </c>
    </row>
    <row r="84" spans="1:9" x14ac:dyDescent="0.25">
      <c r="A84" s="45">
        <v>39995</v>
      </c>
      <c r="B84" s="13">
        <v>1.5</v>
      </c>
      <c r="C84">
        <v>2.3328980694211441</v>
      </c>
      <c r="D84">
        <v>3.2205131449550266</v>
      </c>
      <c r="E84">
        <v>1.4452829938872616</v>
      </c>
      <c r="F84">
        <v>2.9246414531103992</v>
      </c>
      <c r="G84">
        <v>1.7411546857318891</v>
      </c>
      <c r="H84">
        <v>2.6287697612657714</v>
      </c>
      <c r="I84">
        <v>2.0370263775765167</v>
      </c>
    </row>
    <row r="85" spans="1:9" x14ac:dyDescent="0.25">
      <c r="A85" s="45">
        <v>40087</v>
      </c>
      <c r="B85" s="13">
        <v>2.1</v>
      </c>
      <c r="C85">
        <v>2.2138341297898321</v>
      </c>
      <c r="D85">
        <v>3.1014492053237146</v>
      </c>
      <c r="E85">
        <v>1.3262190542559495</v>
      </c>
      <c r="F85">
        <v>2.8055775134790872</v>
      </c>
      <c r="G85">
        <v>1.6220907461005771</v>
      </c>
      <c r="H85">
        <v>2.5097058216344594</v>
      </c>
      <c r="I85">
        <v>1.9179624379452047</v>
      </c>
    </row>
    <row r="86" spans="1:9" x14ac:dyDescent="0.25">
      <c r="A86" s="45">
        <v>40179</v>
      </c>
      <c r="B86" s="13">
        <v>3.3</v>
      </c>
      <c r="C86">
        <v>2.0927032830843419</v>
      </c>
      <c r="D86">
        <v>2.9803183586182245</v>
      </c>
      <c r="E86">
        <v>1.2050882075504594</v>
      </c>
      <c r="F86">
        <v>2.6844466667735967</v>
      </c>
      <c r="G86">
        <v>1.500959899395087</v>
      </c>
      <c r="H86">
        <v>2.3885749749289693</v>
      </c>
      <c r="I86">
        <v>1.7968315912397146</v>
      </c>
    </row>
    <row r="87" spans="1:9" x14ac:dyDescent="0.25">
      <c r="A87" s="45">
        <v>40269</v>
      </c>
      <c r="B87" s="13">
        <v>3.5</v>
      </c>
    </row>
    <row r="88" spans="1:9" x14ac:dyDescent="0.25">
      <c r="A88" s="45">
        <v>40360</v>
      </c>
      <c r="B88" s="13">
        <v>3.1</v>
      </c>
    </row>
    <row r="89" spans="1:9" x14ac:dyDescent="0.25">
      <c r="A89" s="45">
        <v>40452</v>
      </c>
      <c r="B89" s="13">
        <v>3.4</v>
      </c>
    </row>
    <row r="90" spans="1:9" x14ac:dyDescent="0.25">
      <c r="A90" s="45">
        <v>40544</v>
      </c>
      <c r="B90" s="13">
        <v>4.0999999999999996</v>
      </c>
    </row>
    <row r="91" spans="1:9" x14ac:dyDescent="0.25">
      <c r="A91" s="45">
        <v>40634</v>
      </c>
      <c r="B91" s="13">
        <v>4.4000000000000004</v>
      </c>
    </row>
    <row r="92" spans="1:9" x14ac:dyDescent="0.25">
      <c r="A92" s="45">
        <v>40725</v>
      </c>
      <c r="B92" s="13">
        <v>4.7</v>
      </c>
    </row>
    <row r="93" spans="1:9" x14ac:dyDescent="0.25">
      <c r="A93" s="45">
        <v>40817</v>
      </c>
      <c r="B93" s="13">
        <v>4.5999999999999996</v>
      </c>
      <c r="C93" s="13"/>
      <c r="D93" s="13"/>
      <c r="E93" s="13"/>
      <c r="F93" s="13"/>
      <c r="G93" s="13"/>
      <c r="H93" s="13"/>
      <c r="I93" s="13"/>
    </row>
    <row r="94" spans="1:9" x14ac:dyDescent="0.25">
      <c r="A94" s="45">
        <v>40909</v>
      </c>
      <c r="B94" s="13">
        <v>3.5</v>
      </c>
    </row>
    <row r="95" spans="1:9" x14ac:dyDescent="0.25">
      <c r="A95" s="45">
        <v>41000</v>
      </c>
      <c r="B95" s="13">
        <v>2.8</v>
      </c>
      <c r="C95" s="13">
        <v>2.8</v>
      </c>
      <c r="D95" s="13">
        <v>2.8</v>
      </c>
      <c r="E95" s="13">
        <v>2.8</v>
      </c>
      <c r="F95" s="13">
        <v>2.8</v>
      </c>
      <c r="G95" s="13">
        <v>2.8</v>
      </c>
      <c r="H95" s="13">
        <v>2.8</v>
      </c>
      <c r="I95" s="13">
        <v>2.8</v>
      </c>
    </row>
    <row r="96" spans="1:9" x14ac:dyDescent="0.25">
      <c r="A96" s="45">
        <v>41091</v>
      </c>
      <c r="B96" s="13">
        <v>2.4</v>
      </c>
      <c r="C96">
        <v>2.5196844999999999</v>
      </c>
      <c r="D96">
        <v>3.4072995755338824</v>
      </c>
      <c r="E96">
        <v>1.6320694244661174</v>
      </c>
      <c r="F96">
        <v>3.111427883689255</v>
      </c>
      <c r="G96">
        <v>1.9279411163107449</v>
      </c>
      <c r="H96">
        <v>2.8155561918446272</v>
      </c>
      <c r="I96">
        <v>2.2238128081553725</v>
      </c>
    </row>
    <row r="97" spans="1:9" x14ac:dyDescent="0.25">
      <c r="A97" s="45">
        <v>41183</v>
      </c>
      <c r="B97" s="13">
        <v>2.7</v>
      </c>
      <c r="C97">
        <v>2.3550433355</v>
      </c>
      <c r="D97">
        <v>3.2426584110338825</v>
      </c>
      <c r="E97">
        <v>1.4674282599661175</v>
      </c>
      <c r="F97">
        <v>2.9467867191892552</v>
      </c>
      <c r="G97">
        <v>1.7632999518107451</v>
      </c>
      <c r="H97">
        <v>2.6509150273446274</v>
      </c>
      <c r="I97">
        <v>2.0591716436553726</v>
      </c>
    </row>
    <row r="98" spans="1:9" x14ac:dyDescent="0.25">
      <c r="A98" s="45">
        <v>41275</v>
      </c>
      <c r="B98" s="13">
        <v>2.8</v>
      </c>
      <c r="C98">
        <v>2.2261739513444994</v>
      </c>
      <c r="D98">
        <v>3.1137890268783819</v>
      </c>
      <c r="E98">
        <v>1.3385588758106168</v>
      </c>
      <c r="F98">
        <v>2.8179173350337541</v>
      </c>
      <c r="G98">
        <v>1.6344305676552444</v>
      </c>
      <c r="H98">
        <v>2.5220456431891267</v>
      </c>
      <c r="I98">
        <v>1.930302259499872</v>
      </c>
    </row>
    <row r="99" spans="1:9" x14ac:dyDescent="0.25">
      <c r="A99" s="45">
        <v>41365</v>
      </c>
      <c r="B99" s="13">
        <v>2.7</v>
      </c>
      <c r="C99">
        <v>2.1187445324627747</v>
      </c>
      <c r="D99">
        <v>3.0063596079966572</v>
      </c>
      <c r="E99">
        <v>1.2311294569288922</v>
      </c>
      <c r="F99">
        <v>2.7104879161520294</v>
      </c>
      <c r="G99">
        <v>1.5270011487735198</v>
      </c>
      <c r="H99">
        <v>2.4146162243074021</v>
      </c>
      <c r="I99">
        <v>1.8228728406181474</v>
      </c>
    </row>
    <row r="100" spans="1:9" x14ac:dyDescent="0.25">
      <c r="A100" s="45">
        <v>41456</v>
      </c>
      <c r="B100" s="13">
        <v>2.7</v>
      </c>
      <c r="C100">
        <v>2.0282584698772217</v>
      </c>
      <c r="D100">
        <v>2.9158735454111042</v>
      </c>
      <c r="E100">
        <v>1.1406433943433392</v>
      </c>
      <c r="F100">
        <v>2.6200018535664764</v>
      </c>
      <c r="G100">
        <v>1.4365150861879667</v>
      </c>
      <c r="H100">
        <v>2.3241301617218491</v>
      </c>
      <c r="I100">
        <v>1.7323867780325943</v>
      </c>
    </row>
    <row r="101" spans="1:9" x14ac:dyDescent="0.25">
      <c r="A101" s="45">
        <v>41548</v>
      </c>
      <c r="B101" s="13">
        <v>2.1</v>
      </c>
      <c r="C101">
        <v>1.9693050249134267</v>
      </c>
      <c r="D101">
        <v>2.8569201004473093</v>
      </c>
      <c r="E101">
        <v>1.0816899493795442</v>
      </c>
      <c r="F101">
        <v>2.5610484086026819</v>
      </c>
      <c r="G101">
        <v>1.3775616412241718</v>
      </c>
      <c r="H101">
        <v>2.2651767167580541</v>
      </c>
      <c r="I101">
        <v>1.6734333330687994</v>
      </c>
    </row>
    <row r="102" spans="1:9" x14ac:dyDescent="0.25">
      <c r="A102" s="45">
        <v>41640</v>
      </c>
      <c r="B102" s="13">
        <v>1.7</v>
      </c>
      <c r="C102">
        <v>1.9431534020317955</v>
      </c>
      <c r="D102">
        <v>2.8307684775656781</v>
      </c>
      <c r="E102">
        <v>1.055538326497913</v>
      </c>
      <c r="F102">
        <v>2.5348967857210507</v>
      </c>
      <c r="G102">
        <v>1.3514100183425406</v>
      </c>
      <c r="H102">
        <v>2.2390250938764229</v>
      </c>
      <c r="I102">
        <v>1.6472817101871682</v>
      </c>
    </row>
    <row r="103" spans="1:9" x14ac:dyDescent="0.25">
      <c r="A103" s="45">
        <v>41730</v>
      </c>
      <c r="B103" s="13">
        <v>1.7</v>
      </c>
      <c r="C103">
        <v>1.9535948824489835</v>
      </c>
      <c r="D103">
        <v>2.841209957982866</v>
      </c>
      <c r="E103">
        <v>1.065979806915101</v>
      </c>
      <c r="F103">
        <v>2.5453382661382387</v>
      </c>
      <c r="G103">
        <v>1.3618514987597286</v>
      </c>
      <c r="H103">
        <v>2.2494665742936109</v>
      </c>
      <c r="I103">
        <v>1.6577231906043561</v>
      </c>
    </row>
    <row r="104" spans="1:9" x14ac:dyDescent="0.25">
      <c r="A104" s="45">
        <v>41821</v>
      </c>
      <c r="B104" s="13">
        <v>1.5</v>
      </c>
      <c r="C104">
        <v>1.9881095669093447</v>
      </c>
      <c r="D104">
        <v>2.875724642443227</v>
      </c>
      <c r="E104">
        <v>1.1004944913754624</v>
      </c>
      <c r="F104">
        <v>2.5798529505985996</v>
      </c>
      <c r="G104">
        <v>1.3963661832200898</v>
      </c>
      <c r="H104">
        <v>2.2839812587539723</v>
      </c>
      <c r="I104">
        <v>1.6922378750647171</v>
      </c>
    </row>
    <row r="105" spans="1:9" x14ac:dyDescent="0.25">
      <c r="A105" s="45">
        <v>41913</v>
      </c>
      <c r="B105" s="13">
        <v>0.9</v>
      </c>
      <c r="C105">
        <v>2.0424380190267049</v>
      </c>
      <c r="D105">
        <v>2.9300530945605874</v>
      </c>
      <c r="E105">
        <v>1.1548229434928223</v>
      </c>
      <c r="F105">
        <v>2.63418140271596</v>
      </c>
      <c r="G105">
        <v>1.4506946353374499</v>
      </c>
      <c r="H105">
        <v>2.3383097108713322</v>
      </c>
      <c r="I105">
        <v>1.7465663271820775</v>
      </c>
    </row>
    <row r="106" spans="1:9" x14ac:dyDescent="0.25">
      <c r="A106" s="45">
        <v>42005</v>
      </c>
      <c r="B106" s="13">
        <v>0.1</v>
      </c>
      <c r="C106">
        <v>2.1033214497649855</v>
      </c>
      <c r="D106">
        <v>2.990936525298868</v>
      </c>
      <c r="E106">
        <v>1.2157063742311029</v>
      </c>
      <c r="F106">
        <v>2.6950648334542402</v>
      </c>
      <c r="G106">
        <v>1.5115780660757305</v>
      </c>
      <c r="H106">
        <v>2.3991931416096128</v>
      </c>
      <c r="I106">
        <v>1.8074497579203581</v>
      </c>
    </row>
    <row r="107" spans="1:9" x14ac:dyDescent="0.25">
      <c r="A107" s="45">
        <v>42095</v>
      </c>
      <c r="B107" s="13">
        <v>0</v>
      </c>
      <c r="C107">
        <v>2.1618787580727163</v>
      </c>
      <c r="D107">
        <v>3.0494938336065989</v>
      </c>
      <c r="E107">
        <v>1.2742636825388338</v>
      </c>
      <c r="F107">
        <v>2.7536221417619711</v>
      </c>
      <c r="G107">
        <v>1.5701353743834614</v>
      </c>
      <c r="H107">
        <v>2.4577504499173437</v>
      </c>
      <c r="I107">
        <v>1.866007066228089</v>
      </c>
    </row>
    <row r="108" spans="1:9" x14ac:dyDescent="0.25">
      <c r="A108" s="45">
        <v>42186</v>
      </c>
      <c r="B108" s="13">
        <v>0</v>
      </c>
      <c r="C108">
        <v>2.2329249402082167</v>
      </c>
      <c r="D108">
        <v>3.1205400157420993</v>
      </c>
      <c r="E108">
        <v>1.3453098646743342</v>
      </c>
      <c r="F108">
        <v>2.8246683238974715</v>
      </c>
      <c r="G108">
        <v>1.6411815565189618</v>
      </c>
      <c r="H108">
        <v>2.5287966320528441</v>
      </c>
      <c r="I108">
        <v>1.9370532483635894</v>
      </c>
    </row>
    <row r="109" spans="1:9" x14ac:dyDescent="0.25">
      <c r="A109" s="45">
        <v>42278</v>
      </c>
      <c r="B109" s="13">
        <v>0.1</v>
      </c>
      <c r="C109">
        <v>2.3134153001672528</v>
      </c>
      <c r="D109">
        <v>3.2010303757011354</v>
      </c>
      <c r="E109">
        <v>1.4258002246333703</v>
      </c>
      <c r="F109">
        <v>2.9051586838565076</v>
      </c>
      <c r="G109">
        <v>1.7216719164779979</v>
      </c>
      <c r="H109">
        <v>2.6092869920118802</v>
      </c>
      <c r="I109">
        <v>2.0175436083226255</v>
      </c>
    </row>
    <row r="110" spans="1:9" x14ac:dyDescent="0.25">
      <c r="A110" s="45">
        <v>42370</v>
      </c>
      <c r="B110" s="13">
        <v>0.3</v>
      </c>
    </row>
    <row r="111" spans="1:9" x14ac:dyDescent="0.25">
      <c r="A111" s="45">
        <v>42461</v>
      </c>
      <c r="B111" s="13">
        <v>0.4</v>
      </c>
    </row>
    <row r="112" spans="1:9" x14ac:dyDescent="0.25">
      <c r="A112" s="45">
        <v>42552</v>
      </c>
      <c r="B112" s="13">
        <v>0.7</v>
      </c>
    </row>
    <row r="113" spans="1:9" x14ac:dyDescent="0.25">
      <c r="A113" s="45">
        <v>42552</v>
      </c>
      <c r="B113" s="13">
        <v>1.2</v>
      </c>
      <c r="C113" s="13">
        <v>1.2</v>
      </c>
      <c r="D113" s="13">
        <v>1.2</v>
      </c>
      <c r="E113" s="13">
        <v>1.2</v>
      </c>
      <c r="F113" s="13">
        <v>1.2</v>
      </c>
      <c r="G113" s="13">
        <v>1.2</v>
      </c>
      <c r="H113" s="13">
        <v>1.2</v>
      </c>
      <c r="I113" s="13">
        <v>1.2</v>
      </c>
    </row>
    <row r="114" spans="1:9" x14ac:dyDescent="0.25">
      <c r="A114" s="45">
        <v>42736</v>
      </c>
      <c r="B114" s="13">
        <v>1.4448749999999999</v>
      </c>
      <c r="C114">
        <v>1.4448749999999999</v>
      </c>
      <c r="D114">
        <v>2.3324900755338822</v>
      </c>
      <c r="E114">
        <v>0.5572599244661175</v>
      </c>
      <c r="F114">
        <v>2.0366183836892549</v>
      </c>
      <c r="G114">
        <v>0.85313161631074497</v>
      </c>
      <c r="H114">
        <v>1.7407466918446275</v>
      </c>
      <c r="I114">
        <v>1.1490033081553723</v>
      </c>
    </row>
    <row r="115" spans="1:9" x14ac:dyDescent="0.25">
      <c r="A115" s="45">
        <v>42826</v>
      </c>
      <c r="B115" s="13">
        <v>1.6181851249999997</v>
      </c>
      <c r="C115">
        <v>1.6181851249999997</v>
      </c>
      <c r="D115">
        <v>2.5058002005338822</v>
      </c>
      <c r="E115">
        <v>0.73057004946611726</v>
      </c>
      <c r="F115">
        <v>2.2099285086892548</v>
      </c>
      <c r="G115">
        <v>1.0264417413107447</v>
      </c>
      <c r="H115">
        <v>1.914056816844627</v>
      </c>
      <c r="I115">
        <v>1.3223134331553723</v>
      </c>
    </row>
    <row r="116" spans="1:9" x14ac:dyDescent="0.25">
      <c r="A116" s="45">
        <v>42917</v>
      </c>
      <c r="B116" s="13">
        <v>1.7649341848749991</v>
      </c>
      <c r="C116">
        <v>1.7649341848749991</v>
      </c>
      <c r="D116">
        <v>2.6525492604088816</v>
      </c>
      <c r="E116">
        <v>0.87731910934111668</v>
      </c>
      <c r="F116">
        <v>2.3566775685642538</v>
      </c>
      <c r="G116">
        <v>1.1731908011857441</v>
      </c>
      <c r="H116">
        <v>2.0608058767196265</v>
      </c>
      <c r="I116">
        <v>1.4690624930303717</v>
      </c>
    </row>
    <row r="117" spans="1:9" x14ac:dyDescent="0.25">
      <c r="A117" s="45">
        <v>43009</v>
      </c>
      <c r="B117" s="13">
        <v>1.8967148076451239</v>
      </c>
      <c r="C117">
        <v>1.8967148076451239</v>
      </c>
      <c r="D117">
        <v>2.7843298831790064</v>
      </c>
      <c r="E117">
        <v>1.0090997321112414</v>
      </c>
      <c r="F117">
        <v>2.4884581913343791</v>
      </c>
      <c r="G117">
        <v>1.304971423955869</v>
      </c>
      <c r="H117">
        <v>2.1925864994897513</v>
      </c>
      <c r="I117">
        <v>1.6008431158004965</v>
      </c>
    </row>
    <row r="118" spans="1:9" x14ac:dyDescent="0.25">
      <c r="A118" s="45">
        <v>43101</v>
      </c>
      <c r="B118" s="13">
        <v>2.0170170072033238</v>
      </c>
      <c r="C118">
        <v>2.0170170072033238</v>
      </c>
      <c r="D118">
        <v>2.9046320827372063</v>
      </c>
      <c r="E118">
        <v>1.1294019316694413</v>
      </c>
      <c r="F118">
        <v>2.6087603908925789</v>
      </c>
      <c r="G118">
        <v>1.4252736235140688</v>
      </c>
      <c r="H118">
        <v>2.3128886990479511</v>
      </c>
      <c r="I118">
        <v>1.7211453153586964</v>
      </c>
    </row>
    <row r="119" spans="1:9" x14ac:dyDescent="0.25">
      <c r="A119" s="45">
        <v>43191</v>
      </c>
      <c r="B119" s="13">
        <v>2.1273237388590798</v>
      </c>
      <c r="C119">
        <v>2.1273237388590798</v>
      </c>
      <c r="D119">
        <v>3.0149388143929623</v>
      </c>
      <c r="E119">
        <v>1.2397086633251972</v>
      </c>
      <c r="F119">
        <v>2.7190671225483349</v>
      </c>
      <c r="G119">
        <v>1.5355803551698248</v>
      </c>
      <c r="H119">
        <v>2.4231954307037071</v>
      </c>
      <c r="I119">
        <v>1.8314520470144524</v>
      </c>
    </row>
    <row r="120" spans="1:9" x14ac:dyDescent="0.25">
      <c r="A120" s="45">
        <v>43282</v>
      </c>
      <c r="B120" s="13">
        <v>2.2285824547457387</v>
      </c>
      <c r="C120">
        <v>2.2285824547457387</v>
      </c>
      <c r="D120">
        <v>3.1161975302796212</v>
      </c>
      <c r="E120">
        <v>1.3409673792118562</v>
      </c>
      <c r="F120">
        <v>2.8203258384349938</v>
      </c>
      <c r="G120">
        <v>1.6368390710564837</v>
      </c>
      <c r="H120">
        <v>2.524454146590366</v>
      </c>
      <c r="I120">
        <v>1.9327107629011113</v>
      </c>
    </row>
    <row r="121" spans="1:9" x14ac:dyDescent="0.25">
      <c r="A121" s="45">
        <v>43374</v>
      </c>
      <c r="B121" s="13">
        <v>2.3215635187624546</v>
      </c>
      <c r="C121">
        <v>2.3215635187624546</v>
      </c>
      <c r="D121">
        <v>3.2091785942963371</v>
      </c>
      <c r="E121">
        <v>1.4339484432285721</v>
      </c>
      <c r="F121">
        <v>2.9133069024517093</v>
      </c>
      <c r="G121">
        <v>1.7298201350731996</v>
      </c>
      <c r="H121">
        <v>2.617435210607082</v>
      </c>
      <c r="I121">
        <v>2.0256918269178272</v>
      </c>
    </row>
    <row r="122" spans="1:9" x14ac:dyDescent="0.25">
      <c r="A122" s="45">
        <v>43466</v>
      </c>
      <c r="B122" s="13">
        <v>2.4069503957468759</v>
      </c>
      <c r="C122">
        <v>2.4069503957468759</v>
      </c>
      <c r="D122">
        <v>3.2945654712807584</v>
      </c>
      <c r="E122">
        <v>1.5193353202129933</v>
      </c>
      <c r="F122">
        <v>2.998693779436131</v>
      </c>
      <c r="G122">
        <v>1.8152070120576209</v>
      </c>
      <c r="H122">
        <v>2.7028220875915032</v>
      </c>
      <c r="I122">
        <v>2.1110787039022485</v>
      </c>
    </row>
    <row r="123" spans="1:9" x14ac:dyDescent="0.25">
      <c r="A123" s="45">
        <v>43556</v>
      </c>
      <c r="B123" s="13">
        <v>2.4853649710241266</v>
      </c>
      <c r="C123">
        <v>2.4853649710241266</v>
      </c>
      <c r="D123">
        <v>3.3729800465580091</v>
      </c>
      <c r="E123">
        <v>1.597749895490244</v>
      </c>
      <c r="F123">
        <v>3.0771083547133813</v>
      </c>
      <c r="G123">
        <v>1.8936215873348716</v>
      </c>
      <c r="H123">
        <v>2.7812366628687539</v>
      </c>
      <c r="I123">
        <v>2.1894932791794992</v>
      </c>
    </row>
    <row r="124" spans="1:9" x14ac:dyDescent="0.25">
      <c r="A124" s="45">
        <v>43647</v>
      </c>
      <c r="B124" s="13">
        <v>2.5573769639569028</v>
      </c>
      <c r="C124">
        <v>2.5573769639569028</v>
      </c>
      <c r="D124">
        <v>3.4449920394907854</v>
      </c>
      <c r="E124">
        <v>1.6697618884230203</v>
      </c>
      <c r="F124">
        <v>3.149120347646158</v>
      </c>
      <c r="G124">
        <v>1.9656335802676479</v>
      </c>
      <c r="H124">
        <v>2.8532486558015302</v>
      </c>
      <c r="I124">
        <v>2.2615052721122755</v>
      </c>
    </row>
    <row r="125" spans="1:9" x14ac:dyDescent="0.25">
      <c r="A125" s="45">
        <v>43739</v>
      </c>
      <c r="B125" s="13">
        <v>2.6235092426297189</v>
      </c>
      <c r="C125">
        <v>2.6235092426297189</v>
      </c>
      <c r="D125">
        <v>3.5111243181636014</v>
      </c>
      <c r="E125">
        <v>1.7358941670958363</v>
      </c>
      <c r="F125">
        <v>3.215252626318974</v>
      </c>
      <c r="G125">
        <v>2.0317658589404637</v>
      </c>
      <c r="H125">
        <v>2.9193809344743462</v>
      </c>
      <c r="I125">
        <v>2.3276375507850915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3"/>
  <sheetViews>
    <sheetView topLeftCell="A31" workbookViewId="0">
      <selection activeCell="L59" sqref="L59"/>
    </sheetView>
  </sheetViews>
  <sheetFormatPr defaultColWidth="11.42578125" defaultRowHeight="15" x14ac:dyDescent="0.25"/>
  <cols>
    <col min="2" max="3" width="12.28515625" bestFit="1" customWidth="1"/>
    <col min="4" max="5" width="12.85546875" bestFit="1" customWidth="1"/>
    <col min="6" max="6" width="12.42578125" customWidth="1"/>
    <col min="7" max="7" width="12.28515625" bestFit="1" customWidth="1"/>
    <col min="9" max="9" width="11" customWidth="1"/>
  </cols>
  <sheetData>
    <row r="1" spans="1:10" x14ac:dyDescent="0.25">
      <c r="A1" t="s">
        <v>425</v>
      </c>
      <c r="B1" t="s">
        <v>2</v>
      </c>
      <c r="C1" t="s">
        <v>12</v>
      </c>
      <c r="D1" t="s">
        <v>462</v>
      </c>
      <c r="E1" t="s">
        <v>14</v>
      </c>
      <c r="F1" t="s">
        <v>3</v>
      </c>
      <c r="G1" t="s">
        <v>1</v>
      </c>
      <c r="H1" t="s">
        <v>499</v>
      </c>
      <c r="I1" t="s">
        <v>500</v>
      </c>
      <c r="J1" s="19" t="s">
        <v>501</v>
      </c>
    </row>
    <row r="2" spans="1:10" x14ac:dyDescent="0.25">
      <c r="A2" t="s">
        <v>21</v>
      </c>
      <c r="B2" s="15">
        <v>4.9000000000000004</v>
      </c>
      <c r="C2" s="15"/>
      <c r="D2" s="15"/>
      <c r="E2" s="15"/>
      <c r="F2" s="15" t="s">
        <v>52</v>
      </c>
      <c r="G2" s="15"/>
      <c r="J2" s="19">
        <f>SUM(I4:I337)</f>
        <v>31.208275190925004</v>
      </c>
    </row>
    <row r="3" spans="1:10" x14ac:dyDescent="0.25">
      <c r="A3" t="s">
        <v>23</v>
      </c>
      <c r="B3" s="15" t="s">
        <v>24</v>
      </c>
      <c r="C3" s="15">
        <f>B2</f>
        <v>4.9000000000000004</v>
      </c>
      <c r="D3" s="15">
        <f t="shared" ref="D3:D66" si="0">B3-C3</f>
        <v>9.9999999999999645E-2</v>
      </c>
      <c r="E3" s="15"/>
      <c r="F3" s="15" t="s">
        <v>59</v>
      </c>
      <c r="G3" s="15"/>
      <c r="J3" s="19"/>
    </row>
    <row r="4" spans="1:10" x14ac:dyDescent="0.25">
      <c r="A4" t="s">
        <v>25</v>
      </c>
      <c r="B4" s="15" t="s">
        <v>24</v>
      </c>
      <c r="C4" s="15" t="str">
        <f t="shared" ref="C4:C67" si="1">B3</f>
        <v>5.0</v>
      </c>
      <c r="D4" s="15">
        <f t="shared" si="0"/>
        <v>0</v>
      </c>
      <c r="E4" s="15">
        <f>D3</f>
        <v>9.9999999999999645E-2</v>
      </c>
      <c r="F4" s="15" t="s">
        <v>463</v>
      </c>
      <c r="G4" s="15">
        <f>0.1288 + 0.9887*C4 + 0.1261*E4 - 0.01585*F4</f>
        <v>4.9676200000000001</v>
      </c>
      <c r="H4" s="13">
        <f>B4-G4</f>
        <v>3.2379999999999853E-2</v>
      </c>
      <c r="I4" s="17">
        <f>H4^2</f>
        <v>1.0484643999999904E-3</v>
      </c>
      <c r="J4" s="18" t="s">
        <v>7</v>
      </c>
    </row>
    <row r="5" spans="1:10" x14ac:dyDescent="0.25">
      <c r="A5" t="s">
        <v>26</v>
      </c>
      <c r="B5" s="15" t="s">
        <v>27</v>
      </c>
      <c r="C5" s="15" t="str">
        <f t="shared" si="1"/>
        <v>5.0</v>
      </c>
      <c r="D5" s="15">
        <f t="shared" si="0"/>
        <v>0.29999999999999982</v>
      </c>
      <c r="E5" s="15">
        <f t="shared" ref="E5:E68" si="2">D4</f>
        <v>0</v>
      </c>
      <c r="F5" s="15" t="s">
        <v>464</v>
      </c>
      <c r="G5" s="15">
        <f t="shared" ref="G5:G68" si="3">0.1288 + 0.9887*C5 + 0.1261*E5 - 0.01585*F5</f>
        <v>4.9565950000000001</v>
      </c>
      <c r="H5" s="13">
        <f t="shared" ref="H5:H68" si="4">B5-G5</f>
        <v>0.34340499999999974</v>
      </c>
      <c r="I5" s="17">
        <f t="shared" ref="I5:I68" si="5">H5^2</f>
        <v>0.11792699402499981</v>
      </c>
      <c r="J5" s="18">
        <f>J2/100</f>
        <v>0.31208275190925006</v>
      </c>
    </row>
    <row r="6" spans="1:10" x14ac:dyDescent="0.25">
      <c r="A6" t="s">
        <v>28</v>
      </c>
      <c r="B6" s="15" t="s">
        <v>27</v>
      </c>
      <c r="C6" s="15" t="str">
        <f t="shared" si="1"/>
        <v>5.3</v>
      </c>
      <c r="D6" s="15">
        <f t="shared" si="0"/>
        <v>0</v>
      </c>
      <c r="E6" s="15">
        <f t="shared" si="2"/>
        <v>0.29999999999999982</v>
      </c>
      <c r="F6" s="15" t="s">
        <v>78</v>
      </c>
      <c r="G6" s="15">
        <f t="shared" si="3"/>
        <v>5.2926199999999994</v>
      </c>
      <c r="H6" s="13">
        <f t="shared" si="4"/>
        <v>7.3800000000003863E-3</v>
      </c>
      <c r="I6" s="17">
        <f t="shared" si="5"/>
        <v>5.4464400000005699E-5</v>
      </c>
    </row>
    <row r="7" spans="1:10" x14ac:dyDescent="0.25">
      <c r="A7" t="s">
        <v>29</v>
      </c>
      <c r="B7" s="15" t="s">
        <v>30</v>
      </c>
      <c r="C7" s="15" t="str">
        <f t="shared" si="1"/>
        <v>5.3</v>
      </c>
      <c r="D7" s="15">
        <f t="shared" si="0"/>
        <v>-9.9999999999999645E-2</v>
      </c>
      <c r="E7" s="15">
        <f t="shared" si="2"/>
        <v>0</v>
      </c>
      <c r="F7" s="15" t="s">
        <v>78</v>
      </c>
      <c r="G7" s="15">
        <f t="shared" si="3"/>
        <v>5.2547899999999998</v>
      </c>
      <c r="H7" s="13">
        <f t="shared" si="4"/>
        <v>-5.4789999999999672E-2</v>
      </c>
      <c r="I7" s="17">
        <f t="shared" si="5"/>
        <v>3.0019440999999639E-3</v>
      </c>
    </row>
    <row r="8" spans="1:10" x14ac:dyDescent="0.25">
      <c r="A8" t="s">
        <v>31</v>
      </c>
      <c r="B8" s="15" t="s">
        <v>30</v>
      </c>
      <c r="C8" s="15" t="str">
        <f t="shared" si="1"/>
        <v>5.2</v>
      </c>
      <c r="D8" s="15">
        <f t="shared" si="0"/>
        <v>0</v>
      </c>
      <c r="E8" s="15">
        <f t="shared" si="2"/>
        <v>-9.9999999999999645E-2</v>
      </c>
      <c r="F8" s="15" t="s">
        <v>61</v>
      </c>
      <c r="G8" s="15">
        <f t="shared" si="3"/>
        <v>5.1448950000000009</v>
      </c>
      <c r="H8" s="13">
        <f t="shared" si="4"/>
        <v>5.5104999999999293E-2</v>
      </c>
      <c r="I8" s="17">
        <f t="shared" si="5"/>
        <v>3.036561024999922E-3</v>
      </c>
    </row>
    <row r="9" spans="1:10" x14ac:dyDescent="0.25">
      <c r="A9" t="s">
        <v>32</v>
      </c>
      <c r="B9" s="15" t="s">
        <v>24</v>
      </c>
      <c r="C9" s="15" t="str">
        <f t="shared" si="1"/>
        <v>5.2</v>
      </c>
      <c r="D9" s="15">
        <f t="shared" si="0"/>
        <v>-0.20000000000000018</v>
      </c>
      <c r="E9" s="15">
        <f t="shared" si="2"/>
        <v>0</v>
      </c>
      <c r="F9" s="15" t="s">
        <v>61</v>
      </c>
      <c r="G9" s="15">
        <f t="shared" si="3"/>
        <v>5.1575050000000005</v>
      </c>
      <c r="H9" s="13">
        <f t="shared" si="4"/>
        <v>-0.15750500000000045</v>
      </c>
      <c r="I9" s="17">
        <f t="shared" si="5"/>
        <v>2.4807825025000143E-2</v>
      </c>
    </row>
    <row r="10" spans="1:10" x14ac:dyDescent="0.25">
      <c r="A10" t="s">
        <v>33</v>
      </c>
      <c r="B10" s="15" t="s">
        <v>30</v>
      </c>
      <c r="C10" s="15" t="str">
        <f t="shared" si="1"/>
        <v>5.0</v>
      </c>
      <c r="D10" s="15">
        <f t="shared" si="0"/>
        <v>0.20000000000000018</v>
      </c>
      <c r="E10" s="15">
        <f t="shared" si="2"/>
        <v>-0.20000000000000018</v>
      </c>
      <c r="F10" s="15" t="s">
        <v>61</v>
      </c>
      <c r="G10" s="15">
        <f t="shared" si="3"/>
        <v>4.934545</v>
      </c>
      <c r="H10" s="13">
        <f t="shared" si="4"/>
        <v>0.26545500000000022</v>
      </c>
      <c r="I10" s="17">
        <f t="shared" si="5"/>
        <v>7.046635702500012E-2</v>
      </c>
    </row>
    <row r="11" spans="1:10" x14ac:dyDescent="0.25">
      <c r="A11" t="s">
        <v>34</v>
      </c>
      <c r="B11" s="15" t="s">
        <v>35</v>
      </c>
      <c r="C11" s="15" t="str">
        <f t="shared" si="1"/>
        <v>5.2</v>
      </c>
      <c r="D11" s="15">
        <f t="shared" si="0"/>
        <v>0.29999999999999982</v>
      </c>
      <c r="E11" s="15">
        <f t="shared" si="2"/>
        <v>0.20000000000000018</v>
      </c>
      <c r="F11" s="15" t="s">
        <v>63</v>
      </c>
      <c r="G11" s="15">
        <f t="shared" si="3"/>
        <v>5.1843100000000009</v>
      </c>
      <c r="H11" s="13">
        <f t="shared" si="4"/>
        <v>0.31568999999999914</v>
      </c>
      <c r="I11" s="17">
        <f t="shared" si="5"/>
        <v>9.9660176099999456E-2</v>
      </c>
    </row>
    <row r="12" spans="1:10" x14ac:dyDescent="0.25">
      <c r="A12" t="s">
        <v>36</v>
      </c>
      <c r="B12" s="15" t="s">
        <v>35</v>
      </c>
      <c r="C12" s="15" t="str">
        <f t="shared" si="1"/>
        <v>5.5</v>
      </c>
      <c r="D12" s="15">
        <f t="shared" si="0"/>
        <v>0</v>
      </c>
      <c r="E12" s="15">
        <f t="shared" si="2"/>
        <v>0.29999999999999982</v>
      </c>
      <c r="F12" s="15" t="s">
        <v>63</v>
      </c>
      <c r="G12" s="15">
        <f t="shared" si="3"/>
        <v>5.4935299999999998</v>
      </c>
      <c r="H12" s="13">
        <f t="shared" si="4"/>
        <v>6.4700000000001978E-3</v>
      </c>
      <c r="I12" s="17">
        <f t="shared" si="5"/>
        <v>4.1860900000002559E-5</v>
      </c>
    </row>
    <row r="13" spans="1:10" x14ac:dyDescent="0.25">
      <c r="A13" t="s">
        <v>37</v>
      </c>
      <c r="B13" s="15" t="s">
        <v>35</v>
      </c>
      <c r="C13" s="15" t="str">
        <f t="shared" si="1"/>
        <v>5.5</v>
      </c>
      <c r="D13" s="15">
        <f t="shared" si="0"/>
        <v>0</v>
      </c>
      <c r="E13" s="15">
        <f t="shared" si="2"/>
        <v>0</v>
      </c>
      <c r="F13" s="15" t="s">
        <v>63</v>
      </c>
      <c r="G13" s="15">
        <f t="shared" si="3"/>
        <v>5.4557000000000002</v>
      </c>
      <c r="H13" s="13">
        <f t="shared" si="4"/>
        <v>4.4299999999999784E-2</v>
      </c>
      <c r="I13" s="17">
        <f t="shared" si="5"/>
        <v>1.9624899999999808E-3</v>
      </c>
    </row>
    <row r="14" spans="1:10" x14ac:dyDescent="0.25">
      <c r="A14" t="s">
        <v>38</v>
      </c>
      <c r="B14" s="15" t="s">
        <v>39</v>
      </c>
      <c r="C14" s="15" t="str">
        <f t="shared" si="1"/>
        <v>5.5</v>
      </c>
      <c r="D14" s="15">
        <f t="shared" si="0"/>
        <v>0.20000000000000018</v>
      </c>
      <c r="E14" s="15">
        <f t="shared" si="2"/>
        <v>0</v>
      </c>
      <c r="F14" s="15" t="s">
        <v>49</v>
      </c>
      <c r="G14" s="15">
        <f t="shared" si="3"/>
        <v>5.4572849999999997</v>
      </c>
      <c r="H14" s="13">
        <f t="shared" si="4"/>
        <v>0.24271500000000046</v>
      </c>
      <c r="I14" s="17">
        <f t="shared" si="5"/>
        <v>5.8910571225000222E-2</v>
      </c>
    </row>
    <row r="15" spans="1:10" x14ac:dyDescent="0.25">
      <c r="A15" t="s">
        <v>40</v>
      </c>
      <c r="B15" s="15" t="s">
        <v>41</v>
      </c>
      <c r="C15" s="15" t="str">
        <f t="shared" si="1"/>
        <v>5.7</v>
      </c>
      <c r="D15" s="15">
        <f t="shared" si="0"/>
        <v>0.20000000000000018</v>
      </c>
      <c r="E15" s="15">
        <f t="shared" si="2"/>
        <v>0.20000000000000018</v>
      </c>
      <c r="F15" s="15" t="s">
        <v>49</v>
      </c>
      <c r="G15" s="15">
        <f t="shared" si="3"/>
        <v>5.6802450000000002</v>
      </c>
      <c r="H15" s="13">
        <f t="shared" si="4"/>
        <v>0.21975500000000014</v>
      </c>
      <c r="I15" s="17">
        <f t="shared" si="5"/>
        <v>4.8292260025000061E-2</v>
      </c>
    </row>
    <row r="16" spans="1:10" x14ac:dyDescent="0.25">
      <c r="A16" t="s">
        <v>42</v>
      </c>
      <c r="B16" s="15" t="s">
        <v>43</v>
      </c>
      <c r="C16" s="15" t="str">
        <f t="shared" si="1"/>
        <v>5.9</v>
      </c>
      <c r="D16" s="15">
        <f t="shared" si="0"/>
        <v>9.9999999999999645E-2</v>
      </c>
      <c r="E16" s="15">
        <f t="shared" si="2"/>
        <v>0.20000000000000018</v>
      </c>
      <c r="F16" s="15" t="s">
        <v>49</v>
      </c>
      <c r="G16" s="15">
        <f t="shared" si="3"/>
        <v>5.8779849999999998</v>
      </c>
      <c r="H16" s="13">
        <f t="shared" si="4"/>
        <v>0.12201500000000021</v>
      </c>
      <c r="I16" s="17">
        <f t="shared" si="5"/>
        <v>1.488766022500005E-2</v>
      </c>
    </row>
    <row r="17" spans="1:9" x14ac:dyDescent="0.25">
      <c r="A17" t="s">
        <v>44</v>
      </c>
      <c r="B17" s="15" t="s">
        <v>45</v>
      </c>
      <c r="C17" s="15" t="str">
        <f t="shared" si="1"/>
        <v>6.0</v>
      </c>
      <c r="D17" s="15">
        <f t="shared" si="0"/>
        <v>0.40000000000000036</v>
      </c>
      <c r="E17" s="15">
        <f t="shared" si="2"/>
        <v>9.9999999999999645E-2</v>
      </c>
      <c r="F17" s="15" t="s">
        <v>49</v>
      </c>
      <c r="G17" s="15">
        <f t="shared" si="3"/>
        <v>5.9642449999999991</v>
      </c>
      <c r="H17" s="13">
        <f t="shared" si="4"/>
        <v>0.43575500000000122</v>
      </c>
      <c r="I17" s="17">
        <f t="shared" si="5"/>
        <v>0.18988242002500108</v>
      </c>
    </row>
    <row r="18" spans="1:9" x14ac:dyDescent="0.25">
      <c r="A18" t="s">
        <v>46</v>
      </c>
      <c r="B18" s="15" t="s">
        <v>47</v>
      </c>
      <c r="C18" s="15" t="str">
        <f t="shared" si="1"/>
        <v>6.4</v>
      </c>
      <c r="D18" s="15">
        <f t="shared" si="0"/>
        <v>0.39999999999999947</v>
      </c>
      <c r="E18" s="15">
        <f t="shared" si="2"/>
        <v>0.40000000000000036</v>
      </c>
      <c r="F18" s="15" t="s">
        <v>49</v>
      </c>
      <c r="G18" s="15">
        <f t="shared" si="3"/>
        <v>6.3975550000000005</v>
      </c>
      <c r="H18" s="13">
        <f t="shared" si="4"/>
        <v>0.40244499999999928</v>
      </c>
      <c r="I18" s="17">
        <f t="shared" si="5"/>
        <v>0.16196197802499943</v>
      </c>
    </row>
    <row r="19" spans="1:9" x14ac:dyDescent="0.25">
      <c r="A19" t="s">
        <v>48</v>
      </c>
      <c r="B19" s="15" t="s">
        <v>49</v>
      </c>
      <c r="C19" s="15" t="str">
        <f t="shared" si="1"/>
        <v>6.8</v>
      </c>
      <c r="D19" s="15">
        <f t="shared" si="0"/>
        <v>0.10000000000000053</v>
      </c>
      <c r="E19" s="15">
        <f t="shared" si="2"/>
        <v>0.39999999999999947</v>
      </c>
      <c r="F19" s="15" t="s">
        <v>49</v>
      </c>
      <c r="G19" s="15">
        <f t="shared" si="3"/>
        <v>6.7930349999999997</v>
      </c>
      <c r="H19" s="13">
        <f t="shared" si="4"/>
        <v>0.10696500000000064</v>
      </c>
      <c r="I19" s="17">
        <f t="shared" si="5"/>
        <v>1.1441511225000138E-2</v>
      </c>
    </row>
    <row r="20" spans="1:9" x14ac:dyDescent="0.25">
      <c r="A20" t="s">
        <v>50</v>
      </c>
      <c r="B20" s="15" t="s">
        <v>47</v>
      </c>
      <c r="C20" s="15" t="str">
        <f t="shared" si="1"/>
        <v>6.9</v>
      </c>
      <c r="D20" s="15">
        <f t="shared" si="0"/>
        <v>-0.10000000000000053</v>
      </c>
      <c r="E20" s="15">
        <f t="shared" si="2"/>
        <v>0.10000000000000053</v>
      </c>
      <c r="F20" s="15" t="s">
        <v>63</v>
      </c>
      <c r="G20" s="15">
        <f t="shared" si="3"/>
        <v>6.8524900000000013</v>
      </c>
      <c r="H20" s="13">
        <f t="shared" si="4"/>
        <v>-5.249000000000148E-2</v>
      </c>
      <c r="I20" s="17">
        <f t="shared" si="5"/>
        <v>2.7552001000001555E-3</v>
      </c>
    </row>
    <row r="21" spans="1:9" x14ac:dyDescent="0.25">
      <c r="A21" t="s">
        <v>51</v>
      </c>
      <c r="B21" s="15" t="s">
        <v>52</v>
      </c>
      <c r="C21" s="15" t="str">
        <f t="shared" si="1"/>
        <v>6.8</v>
      </c>
      <c r="D21" s="15">
        <f t="shared" si="0"/>
        <v>0.90000000000000036</v>
      </c>
      <c r="E21" s="15">
        <f t="shared" si="2"/>
        <v>-0.10000000000000053</v>
      </c>
      <c r="F21" s="15" t="s">
        <v>61</v>
      </c>
      <c r="G21" s="15">
        <f t="shared" si="3"/>
        <v>6.7268149999999993</v>
      </c>
      <c r="H21" s="13">
        <f t="shared" si="4"/>
        <v>0.97318500000000085</v>
      </c>
      <c r="I21" s="17">
        <f t="shared" si="5"/>
        <v>0.94708904422500162</v>
      </c>
    </row>
    <row r="22" spans="1:9" x14ac:dyDescent="0.25">
      <c r="A22" t="s">
        <v>53</v>
      </c>
      <c r="B22" s="15" t="s">
        <v>54</v>
      </c>
      <c r="C22" s="15" t="str">
        <f t="shared" si="1"/>
        <v>7.7</v>
      </c>
      <c r="D22" s="15">
        <f t="shared" si="0"/>
        <v>0.39999999999999947</v>
      </c>
      <c r="E22" s="15">
        <f t="shared" si="2"/>
        <v>0.90000000000000036</v>
      </c>
      <c r="F22" s="15" t="s">
        <v>78</v>
      </c>
      <c r="G22" s="15">
        <f t="shared" si="3"/>
        <v>7.7411599999999998</v>
      </c>
      <c r="H22" s="13">
        <f t="shared" si="4"/>
        <v>0.35883999999999983</v>
      </c>
      <c r="I22" s="17">
        <f t="shared" si="5"/>
        <v>0.12876614559999988</v>
      </c>
    </row>
    <row r="23" spans="1:9" x14ac:dyDescent="0.25">
      <c r="A23" t="s">
        <v>55</v>
      </c>
      <c r="B23" s="15" t="s">
        <v>54</v>
      </c>
      <c r="C23" s="15" t="str">
        <f t="shared" si="1"/>
        <v>8.1</v>
      </c>
      <c r="D23" s="15">
        <f t="shared" si="0"/>
        <v>0</v>
      </c>
      <c r="E23" s="15">
        <f t="shared" si="2"/>
        <v>0.39999999999999947</v>
      </c>
      <c r="F23" s="15" t="s">
        <v>464</v>
      </c>
      <c r="G23" s="15">
        <f t="shared" si="3"/>
        <v>8.072004999999999</v>
      </c>
      <c r="H23" s="13">
        <f t="shared" si="4"/>
        <v>2.7995000000000658E-2</v>
      </c>
      <c r="I23" s="17">
        <f t="shared" si="5"/>
        <v>7.8372002500003688E-4</v>
      </c>
    </row>
    <row r="24" spans="1:9" x14ac:dyDescent="0.25">
      <c r="A24" t="s">
        <v>56</v>
      </c>
      <c r="B24" s="15" t="s">
        <v>57</v>
      </c>
      <c r="C24" s="15" t="str">
        <f t="shared" si="1"/>
        <v>8.1</v>
      </c>
      <c r="D24" s="15">
        <f t="shared" si="0"/>
        <v>-0.29999999999999982</v>
      </c>
      <c r="E24" s="15">
        <f t="shared" si="2"/>
        <v>0</v>
      </c>
      <c r="F24" s="15" t="s">
        <v>465</v>
      </c>
      <c r="G24" s="15">
        <f t="shared" si="3"/>
        <v>8.0183949999999999</v>
      </c>
      <c r="H24" s="13">
        <f t="shared" si="4"/>
        <v>-0.21839500000000012</v>
      </c>
      <c r="I24" s="17">
        <f t="shared" si="5"/>
        <v>4.7696376025000049E-2</v>
      </c>
    </row>
    <row r="25" spans="1:9" x14ac:dyDescent="0.25">
      <c r="A25" t="s">
        <v>58</v>
      </c>
      <c r="B25" s="15" t="s">
        <v>59</v>
      </c>
      <c r="C25" s="15" t="str">
        <f t="shared" si="1"/>
        <v>7.8</v>
      </c>
      <c r="D25" s="15">
        <f t="shared" si="0"/>
        <v>-0.20000000000000018</v>
      </c>
      <c r="E25" s="15">
        <f t="shared" si="2"/>
        <v>-0.29999999999999982</v>
      </c>
      <c r="F25" s="15" t="s">
        <v>59</v>
      </c>
      <c r="G25" s="15">
        <f t="shared" si="3"/>
        <v>7.6823700000000006</v>
      </c>
      <c r="H25" s="13">
        <f t="shared" si="4"/>
        <v>-8.2370000000000942E-2</v>
      </c>
      <c r="I25" s="17">
        <f t="shared" si="5"/>
        <v>6.7848169000001551E-3</v>
      </c>
    </row>
    <row r="26" spans="1:9" x14ac:dyDescent="0.25">
      <c r="A26" t="s">
        <v>60</v>
      </c>
      <c r="B26" s="15" t="s">
        <v>61</v>
      </c>
      <c r="C26" s="15" t="str">
        <f t="shared" si="1"/>
        <v>7.6</v>
      </c>
      <c r="D26" s="15">
        <f t="shared" si="0"/>
        <v>-0.5</v>
      </c>
      <c r="E26" s="15">
        <f t="shared" si="2"/>
        <v>-0.20000000000000018</v>
      </c>
      <c r="F26" s="15" t="s">
        <v>57</v>
      </c>
      <c r="G26" s="15">
        <f t="shared" si="3"/>
        <v>7.4940699999999998</v>
      </c>
      <c r="H26" s="13">
        <f t="shared" si="4"/>
        <v>-0.39407000000000014</v>
      </c>
      <c r="I26" s="17">
        <f t="shared" si="5"/>
        <v>0.15529116490000011</v>
      </c>
    </row>
    <row r="27" spans="1:9" x14ac:dyDescent="0.25">
      <c r="A27" t="s">
        <v>62</v>
      </c>
      <c r="B27" s="15" t="s">
        <v>63</v>
      </c>
      <c r="C27" s="15" t="str">
        <f t="shared" si="1"/>
        <v>7.1</v>
      </c>
      <c r="D27" s="15">
        <f t="shared" si="0"/>
        <v>-9.9999999999999645E-2</v>
      </c>
      <c r="E27" s="15">
        <f t="shared" si="2"/>
        <v>-0.5</v>
      </c>
      <c r="F27" s="15" t="s">
        <v>466</v>
      </c>
      <c r="G27" s="15">
        <f t="shared" si="3"/>
        <v>6.9587199999999996</v>
      </c>
      <c r="H27" s="13">
        <f t="shared" si="4"/>
        <v>4.1280000000000427E-2</v>
      </c>
      <c r="I27" s="17">
        <f t="shared" si="5"/>
        <v>1.7040384000000352E-3</v>
      </c>
    </row>
    <row r="28" spans="1:9" x14ac:dyDescent="0.25">
      <c r="A28" t="s">
        <v>64</v>
      </c>
      <c r="B28" s="15" t="s">
        <v>49</v>
      </c>
      <c r="C28" s="15" t="str">
        <f t="shared" si="1"/>
        <v>7.0</v>
      </c>
      <c r="D28" s="15">
        <f t="shared" si="0"/>
        <v>-9.9999999999999645E-2</v>
      </c>
      <c r="E28" s="15">
        <f t="shared" si="2"/>
        <v>-9.9999999999999645E-2</v>
      </c>
      <c r="F28" s="15" t="s">
        <v>68</v>
      </c>
      <c r="G28" s="15">
        <f t="shared" si="3"/>
        <v>6.9071200000000008</v>
      </c>
      <c r="H28" s="13">
        <f t="shared" si="4"/>
        <v>-7.1200000000004593E-3</v>
      </c>
      <c r="I28" s="17">
        <f t="shared" si="5"/>
        <v>5.0694400000006539E-5</v>
      </c>
    </row>
    <row r="29" spans="1:9" x14ac:dyDescent="0.25">
      <c r="A29" t="s">
        <v>65</v>
      </c>
      <c r="B29" s="15" t="s">
        <v>66</v>
      </c>
      <c r="C29" s="15" t="str">
        <f t="shared" si="1"/>
        <v>6.9</v>
      </c>
      <c r="D29" s="15">
        <f t="shared" si="0"/>
        <v>1.5999999999999996</v>
      </c>
      <c r="E29" s="15">
        <f t="shared" si="2"/>
        <v>-9.9999999999999645E-2</v>
      </c>
      <c r="F29" s="15" t="s">
        <v>66</v>
      </c>
      <c r="G29" s="15">
        <f t="shared" si="3"/>
        <v>6.8034950000000016</v>
      </c>
      <c r="H29" s="13">
        <f t="shared" si="4"/>
        <v>1.6965049999999984</v>
      </c>
      <c r="I29" s="17">
        <f t="shared" si="5"/>
        <v>2.8781292150249946</v>
      </c>
    </row>
    <row r="30" spans="1:9" x14ac:dyDescent="0.25">
      <c r="A30" t="s">
        <v>67</v>
      </c>
      <c r="B30" s="15" t="s">
        <v>68</v>
      </c>
      <c r="C30" s="15" t="str">
        <f t="shared" si="1"/>
        <v>8.5</v>
      </c>
      <c r="D30" s="15">
        <f t="shared" si="0"/>
        <v>-0.30000000000000071</v>
      </c>
      <c r="E30" s="15">
        <f t="shared" si="2"/>
        <v>1.5999999999999996</v>
      </c>
      <c r="F30" s="15" t="s">
        <v>467</v>
      </c>
      <c r="G30" s="15">
        <f t="shared" si="3"/>
        <v>8.5966149999999999</v>
      </c>
      <c r="H30" s="13">
        <f t="shared" si="4"/>
        <v>-0.39661500000000061</v>
      </c>
      <c r="I30" s="17">
        <f t="shared" si="5"/>
        <v>0.15730345822500047</v>
      </c>
    </row>
    <row r="31" spans="1:9" x14ac:dyDescent="0.25">
      <c r="A31" t="s">
        <v>69</v>
      </c>
      <c r="B31" s="15" t="s">
        <v>70</v>
      </c>
      <c r="C31" s="15" t="str">
        <f t="shared" si="1"/>
        <v>8.2</v>
      </c>
      <c r="D31" s="15">
        <f t="shared" si="0"/>
        <v>0.20000000000000107</v>
      </c>
      <c r="E31" s="15">
        <f t="shared" si="2"/>
        <v>-0.30000000000000071</v>
      </c>
      <c r="F31" s="15" t="s">
        <v>468</v>
      </c>
      <c r="G31" s="15">
        <f t="shared" si="3"/>
        <v>8.0588299999999986</v>
      </c>
      <c r="H31" s="13">
        <f t="shared" si="4"/>
        <v>0.34117000000000175</v>
      </c>
      <c r="I31" s="17">
        <f t="shared" si="5"/>
        <v>0.11639696890000119</v>
      </c>
    </row>
    <row r="32" spans="1:9" x14ac:dyDescent="0.25">
      <c r="A32" t="s">
        <v>71</v>
      </c>
      <c r="B32" s="15" t="s">
        <v>72</v>
      </c>
      <c r="C32" s="15" t="str">
        <f t="shared" si="1"/>
        <v>8.4</v>
      </c>
      <c r="D32" s="15">
        <f t="shared" si="0"/>
        <v>-9.9999999999999645E-2</v>
      </c>
      <c r="E32" s="15">
        <f t="shared" si="2"/>
        <v>0.20000000000000107</v>
      </c>
      <c r="F32" s="15" t="s">
        <v>469</v>
      </c>
      <c r="G32" s="15">
        <f t="shared" si="3"/>
        <v>8.3164500000000015</v>
      </c>
      <c r="H32" s="13">
        <f t="shared" si="4"/>
        <v>-1.6450000000000742E-2</v>
      </c>
      <c r="I32" s="17">
        <f t="shared" si="5"/>
        <v>2.706025000000244E-4</v>
      </c>
    </row>
    <row r="33" spans="1:9" x14ac:dyDescent="0.25">
      <c r="A33" t="s">
        <v>73</v>
      </c>
      <c r="B33" s="15" t="s">
        <v>52</v>
      </c>
      <c r="C33" s="15" t="str">
        <f t="shared" si="1"/>
        <v>8.3</v>
      </c>
      <c r="D33" s="15">
        <f t="shared" si="0"/>
        <v>-0.60000000000000053</v>
      </c>
      <c r="E33" s="15">
        <f t="shared" si="2"/>
        <v>-9.9999999999999645E-2</v>
      </c>
      <c r="F33" s="15" t="s">
        <v>470</v>
      </c>
      <c r="G33" s="15">
        <f t="shared" si="3"/>
        <v>8.1765799999999995</v>
      </c>
      <c r="H33" s="13">
        <f t="shared" si="4"/>
        <v>-0.47657999999999934</v>
      </c>
      <c r="I33" s="17">
        <f t="shared" si="5"/>
        <v>0.22712849639999938</v>
      </c>
    </row>
    <row r="34" spans="1:9" x14ac:dyDescent="0.25">
      <c r="A34" t="s">
        <v>74</v>
      </c>
      <c r="B34" s="15" t="s">
        <v>61</v>
      </c>
      <c r="C34" s="15" t="str">
        <f t="shared" si="1"/>
        <v>7.7</v>
      </c>
      <c r="D34" s="15">
        <f t="shared" si="0"/>
        <v>-0.60000000000000053</v>
      </c>
      <c r="E34" s="15">
        <f t="shared" si="2"/>
        <v>-0.60000000000000053</v>
      </c>
      <c r="F34" s="15" t="s">
        <v>471</v>
      </c>
      <c r="G34" s="15">
        <f t="shared" si="3"/>
        <v>7.5187249999999999</v>
      </c>
      <c r="H34" s="13">
        <f t="shared" si="4"/>
        <v>-0.41872500000000024</v>
      </c>
      <c r="I34" s="17">
        <f t="shared" si="5"/>
        <v>0.17533062562500021</v>
      </c>
    </row>
    <row r="35" spans="1:9" x14ac:dyDescent="0.25">
      <c r="A35" t="s">
        <v>75</v>
      </c>
      <c r="B35" s="15" t="s">
        <v>47</v>
      </c>
      <c r="C35" s="15" t="str">
        <f t="shared" si="1"/>
        <v>7.1</v>
      </c>
      <c r="D35" s="15">
        <f t="shared" si="0"/>
        <v>-0.29999999999999982</v>
      </c>
      <c r="E35" s="15">
        <f t="shared" si="2"/>
        <v>-0.60000000000000053</v>
      </c>
      <c r="F35" s="15" t="s">
        <v>472</v>
      </c>
      <c r="G35" s="15">
        <f t="shared" si="3"/>
        <v>6.923919999999999</v>
      </c>
      <c r="H35" s="13">
        <f t="shared" si="4"/>
        <v>-0.12391999999999914</v>
      </c>
      <c r="I35" s="17">
        <f t="shared" si="5"/>
        <v>1.5356166399999788E-2</v>
      </c>
    </row>
    <row r="36" spans="1:9" x14ac:dyDescent="0.25">
      <c r="A36" t="s">
        <v>76</v>
      </c>
      <c r="B36" s="15" t="s">
        <v>61</v>
      </c>
      <c r="C36" s="15" t="str">
        <f t="shared" si="1"/>
        <v>6.8</v>
      </c>
      <c r="D36" s="15">
        <f t="shared" si="0"/>
        <v>0.29999999999999982</v>
      </c>
      <c r="E36" s="15">
        <f t="shared" si="2"/>
        <v>-0.29999999999999982</v>
      </c>
      <c r="F36" s="15" t="s">
        <v>473</v>
      </c>
      <c r="G36" s="15">
        <f t="shared" si="3"/>
        <v>6.6635550000000006</v>
      </c>
      <c r="H36" s="13">
        <f t="shared" si="4"/>
        <v>0.43644499999999908</v>
      </c>
      <c r="I36" s="17">
        <f t="shared" si="5"/>
        <v>0.1904842380249992</v>
      </c>
    </row>
    <row r="37" spans="1:9" x14ac:dyDescent="0.25">
      <c r="A37" t="s">
        <v>77</v>
      </c>
      <c r="B37" s="15" t="s">
        <v>78</v>
      </c>
      <c r="C37" s="15" t="str">
        <f t="shared" si="1"/>
        <v>7.1</v>
      </c>
      <c r="D37" s="15">
        <f t="shared" si="0"/>
        <v>0.10000000000000053</v>
      </c>
      <c r="E37" s="15">
        <f t="shared" si="2"/>
        <v>0.29999999999999982</v>
      </c>
      <c r="F37" s="15" t="s">
        <v>473</v>
      </c>
      <c r="G37" s="15">
        <f t="shared" si="3"/>
        <v>7.0358249999999991</v>
      </c>
      <c r="H37" s="13">
        <f t="shared" si="4"/>
        <v>0.16417500000000107</v>
      </c>
      <c r="I37" s="17">
        <f t="shared" si="5"/>
        <v>2.6953430625000351E-2</v>
      </c>
    </row>
    <row r="38" spans="1:9" x14ac:dyDescent="0.25">
      <c r="A38" t="s">
        <v>79</v>
      </c>
      <c r="B38" s="15" t="s">
        <v>63</v>
      </c>
      <c r="C38" s="15" t="str">
        <f t="shared" si="1"/>
        <v>7.2</v>
      </c>
      <c r="D38" s="15">
        <f t="shared" si="0"/>
        <v>-0.20000000000000018</v>
      </c>
      <c r="E38" s="15">
        <f t="shared" si="2"/>
        <v>0.10000000000000053</v>
      </c>
      <c r="F38" s="15" t="s">
        <v>474</v>
      </c>
      <c r="G38" s="15">
        <f t="shared" si="3"/>
        <v>7.1078900000000003</v>
      </c>
      <c r="H38" s="13">
        <f t="shared" si="4"/>
        <v>-0.10789000000000026</v>
      </c>
      <c r="I38" s="17">
        <f t="shared" si="5"/>
        <v>1.1640252100000057E-2</v>
      </c>
    </row>
    <row r="39" spans="1:9" x14ac:dyDescent="0.25">
      <c r="A39" t="s">
        <v>80</v>
      </c>
      <c r="B39" s="15" t="s">
        <v>49</v>
      </c>
      <c r="C39" s="15" t="str">
        <f t="shared" si="1"/>
        <v>7.0</v>
      </c>
      <c r="D39" s="15">
        <f t="shared" si="0"/>
        <v>-9.9999999999999645E-2</v>
      </c>
      <c r="E39" s="15">
        <f t="shared" si="2"/>
        <v>-0.20000000000000018</v>
      </c>
      <c r="F39" s="15" t="s">
        <v>475</v>
      </c>
      <c r="G39" s="15">
        <f t="shared" si="3"/>
        <v>6.8707350000000007</v>
      </c>
      <c r="H39" s="13">
        <f t="shared" si="4"/>
        <v>2.9264999999999652E-2</v>
      </c>
      <c r="I39" s="17">
        <f t="shared" si="5"/>
        <v>8.5644022499997967E-4</v>
      </c>
    </row>
    <row r="40" spans="1:9" x14ac:dyDescent="0.25">
      <c r="A40" t="s">
        <v>81</v>
      </c>
      <c r="B40" s="15" t="s">
        <v>61</v>
      </c>
      <c r="C40" s="15" t="str">
        <f t="shared" si="1"/>
        <v>6.9</v>
      </c>
      <c r="D40" s="15">
        <f t="shared" si="0"/>
        <v>0.19999999999999929</v>
      </c>
      <c r="E40" s="15">
        <f t="shared" si="2"/>
        <v>-9.9999999999999645E-2</v>
      </c>
      <c r="F40" s="15" t="s">
        <v>476</v>
      </c>
      <c r="G40" s="15">
        <f t="shared" si="3"/>
        <v>6.782890000000001</v>
      </c>
      <c r="H40" s="13">
        <f t="shared" si="4"/>
        <v>0.31710999999999867</v>
      </c>
      <c r="I40" s="17">
        <f t="shared" si="5"/>
        <v>0.10055875209999916</v>
      </c>
    </row>
    <row r="41" spans="1:9" x14ac:dyDescent="0.25">
      <c r="A41" t="s">
        <v>82</v>
      </c>
      <c r="B41" s="15" t="s">
        <v>83</v>
      </c>
      <c r="C41" s="15" t="str">
        <f t="shared" si="1"/>
        <v>7.1</v>
      </c>
      <c r="D41" s="15">
        <f t="shared" si="0"/>
        <v>-2.3999999999999995</v>
      </c>
      <c r="E41" s="15">
        <f t="shared" si="2"/>
        <v>0.19999999999999929</v>
      </c>
      <c r="F41" s="15" t="s">
        <v>476</v>
      </c>
      <c r="G41" s="15">
        <f t="shared" si="3"/>
        <v>7.0184599999999993</v>
      </c>
      <c r="H41" s="13">
        <f t="shared" si="4"/>
        <v>-2.3184599999999991</v>
      </c>
      <c r="I41" s="17">
        <f t="shared" si="5"/>
        <v>5.3752567715999957</v>
      </c>
    </row>
    <row r="42" spans="1:9" x14ac:dyDescent="0.25">
      <c r="A42" t="s">
        <v>84</v>
      </c>
      <c r="B42" s="15" t="s">
        <v>85</v>
      </c>
      <c r="C42" s="15" t="str">
        <f t="shared" si="1"/>
        <v>4.7</v>
      </c>
      <c r="D42" s="15">
        <f t="shared" si="0"/>
        <v>-0.40000000000000036</v>
      </c>
      <c r="E42" s="15">
        <f t="shared" si="2"/>
        <v>-2.3999999999999995</v>
      </c>
      <c r="F42" s="15" t="s">
        <v>476</v>
      </c>
      <c r="G42" s="15">
        <f t="shared" si="3"/>
        <v>4.3177199999999996</v>
      </c>
      <c r="H42" s="13">
        <f t="shared" si="4"/>
        <v>-1.7719999999999736E-2</v>
      </c>
      <c r="I42" s="17">
        <f t="shared" si="5"/>
        <v>3.1399839999999066E-4</v>
      </c>
    </row>
    <row r="43" spans="1:9" x14ac:dyDescent="0.25">
      <c r="A43" t="s">
        <v>86</v>
      </c>
      <c r="B43" s="15" t="s">
        <v>87</v>
      </c>
      <c r="C43" s="15" t="str">
        <f t="shared" si="1"/>
        <v>4.3</v>
      </c>
      <c r="D43" s="15">
        <f t="shared" si="0"/>
        <v>-0.5</v>
      </c>
      <c r="E43" s="15">
        <f t="shared" si="2"/>
        <v>-0.40000000000000036</v>
      </c>
      <c r="F43" s="15" t="s">
        <v>477</v>
      </c>
      <c r="G43" s="15">
        <f t="shared" si="3"/>
        <v>4.1728550000000002</v>
      </c>
      <c r="H43" s="13">
        <f t="shared" si="4"/>
        <v>-0.37285500000000038</v>
      </c>
      <c r="I43" s="17">
        <f t="shared" si="5"/>
        <v>0.13902085102500028</v>
      </c>
    </row>
    <row r="44" spans="1:9" x14ac:dyDescent="0.25">
      <c r="A44" t="s">
        <v>88</v>
      </c>
      <c r="B44" s="15" t="s">
        <v>89</v>
      </c>
      <c r="C44" s="15" t="str">
        <f t="shared" si="1"/>
        <v>3.8</v>
      </c>
      <c r="D44" s="15">
        <f t="shared" si="0"/>
        <v>-0.19999999999999973</v>
      </c>
      <c r="E44" s="15">
        <f t="shared" si="2"/>
        <v>-0.5</v>
      </c>
      <c r="F44" s="15" t="s">
        <v>477</v>
      </c>
      <c r="G44" s="15">
        <f t="shared" si="3"/>
        <v>3.6658949999999999</v>
      </c>
      <c r="H44" s="13">
        <f t="shared" si="4"/>
        <v>-6.5894999999999815E-2</v>
      </c>
      <c r="I44" s="17">
        <f t="shared" si="5"/>
        <v>4.3421510249999759E-3</v>
      </c>
    </row>
    <row r="45" spans="1:9" x14ac:dyDescent="0.25">
      <c r="A45" t="s">
        <v>90</v>
      </c>
      <c r="B45" s="15" t="s">
        <v>91</v>
      </c>
      <c r="C45" s="15" t="str">
        <f t="shared" si="1"/>
        <v>3.6</v>
      </c>
      <c r="D45" s="15">
        <f t="shared" si="0"/>
        <v>-0.39999999999999991</v>
      </c>
      <c r="E45" s="15">
        <f t="shared" si="2"/>
        <v>-0.19999999999999973</v>
      </c>
      <c r="F45" s="15" t="s">
        <v>477</v>
      </c>
      <c r="G45" s="15">
        <f t="shared" si="3"/>
        <v>3.5059849999999999</v>
      </c>
      <c r="H45" s="13">
        <f t="shared" si="4"/>
        <v>-0.30598499999999973</v>
      </c>
      <c r="I45" s="17">
        <f t="shared" si="5"/>
        <v>9.3626820224999838E-2</v>
      </c>
    </row>
    <row r="46" spans="1:9" x14ac:dyDescent="0.25">
      <c r="A46" t="s">
        <v>92</v>
      </c>
      <c r="B46" s="15" t="s">
        <v>93</v>
      </c>
      <c r="C46" s="15" t="str">
        <f t="shared" si="1"/>
        <v>3.2</v>
      </c>
      <c r="D46" s="15">
        <f t="shared" si="0"/>
        <v>-0.20000000000000018</v>
      </c>
      <c r="E46" s="15">
        <f t="shared" si="2"/>
        <v>-0.39999999999999991</v>
      </c>
      <c r="F46" s="15" t="s">
        <v>478</v>
      </c>
      <c r="G46" s="15">
        <f t="shared" si="3"/>
        <v>3.0821150000000004</v>
      </c>
      <c r="H46" s="13">
        <f t="shared" si="4"/>
        <v>-8.2115000000000382E-2</v>
      </c>
      <c r="I46" s="17">
        <f t="shared" si="5"/>
        <v>6.7428732250000628E-3</v>
      </c>
    </row>
    <row r="47" spans="1:9" x14ac:dyDescent="0.25">
      <c r="A47" t="s">
        <v>94</v>
      </c>
      <c r="B47" s="15" t="s">
        <v>95</v>
      </c>
      <c r="C47" s="15" t="str">
        <f t="shared" si="1"/>
        <v>3.0</v>
      </c>
      <c r="D47" s="15">
        <f t="shared" si="0"/>
        <v>-0.10000000000000009</v>
      </c>
      <c r="E47" s="15">
        <f t="shared" si="2"/>
        <v>-0.20000000000000018</v>
      </c>
      <c r="F47" s="15" t="s">
        <v>479</v>
      </c>
      <c r="G47" s="15">
        <f t="shared" si="3"/>
        <v>2.90801</v>
      </c>
      <c r="H47" s="13">
        <f t="shared" si="4"/>
        <v>-8.0100000000000726E-3</v>
      </c>
      <c r="I47" s="17">
        <f t="shared" si="5"/>
        <v>6.4160100000001168E-5</v>
      </c>
    </row>
    <row r="48" spans="1:9" x14ac:dyDescent="0.25">
      <c r="A48" t="s">
        <v>96</v>
      </c>
      <c r="B48" s="15" t="s">
        <v>97</v>
      </c>
      <c r="C48" s="15" t="str">
        <f t="shared" si="1"/>
        <v>2.9</v>
      </c>
      <c r="D48" s="15">
        <f t="shared" si="0"/>
        <v>-0.29999999999999982</v>
      </c>
      <c r="E48" s="15">
        <f t="shared" si="2"/>
        <v>-0.10000000000000009</v>
      </c>
      <c r="F48" s="15" t="s">
        <v>480</v>
      </c>
      <c r="G48" s="15">
        <f t="shared" si="3"/>
        <v>2.8185800000000003</v>
      </c>
      <c r="H48" s="13">
        <f t="shared" si="4"/>
        <v>-0.21858000000000022</v>
      </c>
      <c r="I48" s="17">
        <f t="shared" si="5"/>
        <v>4.7777216400000093E-2</v>
      </c>
    </row>
    <row r="49" spans="1:9" x14ac:dyDescent="0.25">
      <c r="A49" t="s">
        <v>98</v>
      </c>
      <c r="B49" s="15" t="s">
        <v>97</v>
      </c>
      <c r="C49" s="15" t="str">
        <f t="shared" si="1"/>
        <v>2.6</v>
      </c>
      <c r="D49" s="15">
        <f t="shared" si="0"/>
        <v>0</v>
      </c>
      <c r="E49" s="15">
        <f t="shared" si="2"/>
        <v>-0.29999999999999982</v>
      </c>
      <c r="F49" s="15" t="s">
        <v>481</v>
      </c>
      <c r="G49" s="15">
        <f t="shared" si="3"/>
        <v>2.4951650000000005</v>
      </c>
      <c r="H49" s="13">
        <f t="shared" si="4"/>
        <v>0.10483499999999957</v>
      </c>
      <c r="I49" s="17">
        <f t="shared" si="5"/>
        <v>1.099037722499991E-2</v>
      </c>
    </row>
    <row r="50" spans="1:9" x14ac:dyDescent="0.25">
      <c r="A50" t="s">
        <v>99</v>
      </c>
      <c r="B50" s="15" t="s">
        <v>100</v>
      </c>
      <c r="C50" s="15" t="str">
        <f t="shared" si="1"/>
        <v>2.6</v>
      </c>
      <c r="D50" s="15">
        <f t="shared" si="0"/>
        <v>-0.39999999999999991</v>
      </c>
      <c r="E50" s="15">
        <f t="shared" si="2"/>
        <v>0</v>
      </c>
      <c r="F50" s="15" t="s">
        <v>482</v>
      </c>
      <c r="G50" s="15">
        <f t="shared" si="3"/>
        <v>2.5298250000000002</v>
      </c>
      <c r="H50" s="13">
        <f t="shared" si="4"/>
        <v>-0.32982500000000003</v>
      </c>
      <c r="I50" s="17">
        <f t="shared" si="5"/>
        <v>0.10878453062500003</v>
      </c>
    </row>
    <row r="51" spans="1:9" x14ac:dyDescent="0.25">
      <c r="A51" t="s">
        <v>101</v>
      </c>
      <c r="B51" s="15" t="s">
        <v>102</v>
      </c>
      <c r="C51" s="15" t="str">
        <f t="shared" si="1"/>
        <v>2.2</v>
      </c>
      <c r="D51" s="15">
        <f t="shared" si="0"/>
        <v>0.19999999999999973</v>
      </c>
      <c r="E51" s="15">
        <f t="shared" si="2"/>
        <v>-0.39999999999999991</v>
      </c>
      <c r="F51" s="15" t="s">
        <v>483</v>
      </c>
      <c r="G51" s="15">
        <f t="shared" si="3"/>
        <v>2.0854900000000001</v>
      </c>
      <c r="H51" s="13">
        <f t="shared" si="4"/>
        <v>0.31450999999999985</v>
      </c>
      <c r="I51" s="17">
        <f t="shared" si="5"/>
        <v>9.8916540099999908E-2</v>
      </c>
    </row>
    <row r="52" spans="1:9" x14ac:dyDescent="0.25">
      <c r="A52" t="s">
        <v>103</v>
      </c>
      <c r="B52" s="15" t="s">
        <v>104</v>
      </c>
      <c r="C52" s="15" t="str">
        <f t="shared" si="1"/>
        <v>2.4</v>
      </c>
      <c r="D52" s="15">
        <f t="shared" si="0"/>
        <v>0.10000000000000009</v>
      </c>
      <c r="E52" s="15">
        <f t="shared" si="2"/>
        <v>0.19999999999999973</v>
      </c>
      <c r="F52" s="15" t="s">
        <v>483</v>
      </c>
      <c r="G52" s="15">
        <f t="shared" si="3"/>
        <v>2.3588899999999997</v>
      </c>
      <c r="H52" s="13">
        <f t="shared" si="4"/>
        <v>0.14111000000000029</v>
      </c>
      <c r="I52" s="17">
        <f t="shared" si="5"/>
        <v>1.9912032100000081E-2</v>
      </c>
    </row>
    <row r="53" spans="1:9" x14ac:dyDescent="0.25">
      <c r="A53" t="s">
        <v>105</v>
      </c>
      <c r="B53" s="15" t="s">
        <v>104</v>
      </c>
      <c r="C53" s="15" t="str">
        <f t="shared" si="1"/>
        <v>2.5</v>
      </c>
      <c r="D53" s="15">
        <f t="shared" si="0"/>
        <v>0</v>
      </c>
      <c r="E53" s="15">
        <f t="shared" si="2"/>
        <v>0.10000000000000009</v>
      </c>
      <c r="F53" s="15" t="s">
        <v>481</v>
      </c>
      <c r="G53" s="15">
        <f t="shared" si="3"/>
        <v>2.4467350000000003</v>
      </c>
      <c r="H53" s="13">
        <f t="shared" si="4"/>
        <v>5.3264999999999674E-2</v>
      </c>
      <c r="I53" s="17">
        <f t="shared" si="5"/>
        <v>2.8371602249999653E-3</v>
      </c>
    </row>
    <row r="54" spans="1:9" x14ac:dyDescent="0.25">
      <c r="A54" t="s">
        <v>106</v>
      </c>
      <c r="B54" s="15" t="s">
        <v>104</v>
      </c>
      <c r="C54" s="15" t="str">
        <f t="shared" si="1"/>
        <v>2.5</v>
      </c>
      <c r="D54" s="15">
        <f t="shared" si="0"/>
        <v>0</v>
      </c>
      <c r="E54" s="15">
        <f t="shared" si="2"/>
        <v>0</v>
      </c>
      <c r="F54" s="15" t="s">
        <v>480</v>
      </c>
      <c r="G54" s="15">
        <f t="shared" si="3"/>
        <v>2.4357100000000003</v>
      </c>
      <c r="H54" s="13">
        <f t="shared" si="4"/>
        <v>6.4289999999999736E-2</v>
      </c>
      <c r="I54" s="17">
        <f t="shared" si="5"/>
        <v>4.1332040999999663E-3</v>
      </c>
    </row>
    <row r="55" spans="1:9" x14ac:dyDescent="0.25">
      <c r="A55" t="s">
        <v>107</v>
      </c>
      <c r="B55" s="15" t="s">
        <v>102</v>
      </c>
      <c r="C55" s="15" t="str">
        <f t="shared" si="1"/>
        <v>2.5</v>
      </c>
      <c r="D55" s="15">
        <f t="shared" si="0"/>
        <v>-0.10000000000000009</v>
      </c>
      <c r="E55" s="15">
        <f t="shared" si="2"/>
        <v>0</v>
      </c>
      <c r="F55" s="15" t="s">
        <v>480</v>
      </c>
      <c r="G55" s="15">
        <f t="shared" si="3"/>
        <v>2.4357100000000003</v>
      </c>
      <c r="H55" s="13">
        <f t="shared" si="4"/>
        <v>-3.5710000000000353E-2</v>
      </c>
      <c r="I55" s="17">
        <f t="shared" si="5"/>
        <v>1.2752041000000252E-3</v>
      </c>
    </row>
    <row r="56" spans="1:9" x14ac:dyDescent="0.25">
      <c r="A56" t="s">
        <v>108</v>
      </c>
      <c r="B56" s="15" t="s">
        <v>97</v>
      </c>
      <c r="C56" s="15" t="str">
        <f t="shared" si="1"/>
        <v>2.4</v>
      </c>
      <c r="D56" s="15">
        <f t="shared" si="0"/>
        <v>0.20000000000000018</v>
      </c>
      <c r="E56" s="15">
        <f t="shared" si="2"/>
        <v>-0.10000000000000009</v>
      </c>
      <c r="F56" s="15" t="s">
        <v>484</v>
      </c>
      <c r="G56" s="15">
        <f t="shared" si="3"/>
        <v>2.325815</v>
      </c>
      <c r="H56" s="13">
        <f t="shared" si="4"/>
        <v>0.27418500000000012</v>
      </c>
      <c r="I56" s="17">
        <f t="shared" si="5"/>
        <v>7.5177414225000072E-2</v>
      </c>
    </row>
    <row r="57" spans="1:9" x14ac:dyDescent="0.25">
      <c r="A57" t="s">
        <v>109</v>
      </c>
      <c r="B57" s="15" t="s">
        <v>95</v>
      </c>
      <c r="C57" s="15" t="str">
        <f t="shared" si="1"/>
        <v>2.6</v>
      </c>
      <c r="D57" s="15">
        <f t="shared" si="0"/>
        <v>0.29999999999999982</v>
      </c>
      <c r="E57" s="15">
        <f t="shared" si="2"/>
        <v>0.20000000000000018</v>
      </c>
      <c r="F57" s="15" t="s">
        <v>479</v>
      </c>
      <c r="G57" s="15">
        <f t="shared" si="3"/>
        <v>2.5629700000000004</v>
      </c>
      <c r="H57" s="13">
        <f t="shared" si="4"/>
        <v>0.3370299999999995</v>
      </c>
      <c r="I57" s="17">
        <f t="shared" si="5"/>
        <v>0.11358922089999966</v>
      </c>
    </row>
    <row r="58" spans="1:9" x14ac:dyDescent="0.25">
      <c r="A58" t="s">
        <v>110</v>
      </c>
      <c r="B58" s="15" t="s">
        <v>93</v>
      </c>
      <c r="C58" s="15" t="str">
        <f t="shared" si="1"/>
        <v>2.9</v>
      </c>
      <c r="D58" s="15">
        <f t="shared" si="0"/>
        <v>0.10000000000000009</v>
      </c>
      <c r="E58" s="15">
        <f t="shared" si="2"/>
        <v>0.29999999999999982</v>
      </c>
      <c r="F58" s="15" t="s">
        <v>484</v>
      </c>
      <c r="G58" s="15">
        <f t="shared" si="3"/>
        <v>2.8706050000000003</v>
      </c>
      <c r="H58" s="13">
        <f t="shared" si="4"/>
        <v>0.1293949999999997</v>
      </c>
      <c r="I58" s="17">
        <f t="shared" si="5"/>
        <v>1.6743066024999923E-2</v>
      </c>
    </row>
    <row r="59" spans="1:9" x14ac:dyDescent="0.25">
      <c r="A59" t="s">
        <v>111</v>
      </c>
      <c r="B59" s="15" t="s">
        <v>97</v>
      </c>
      <c r="C59" s="15" t="str">
        <f t="shared" si="1"/>
        <v>3.0</v>
      </c>
      <c r="D59" s="15">
        <f t="shared" si="0"/>
        <v>-0.39999999999999991</v>
      </c>
      <c r="E59" s="15">
        <f t="shared" si="2"/>
        <v>0.10000000000000009</v>
      </c>
      <c r="F59" s="15" t="s">
        <v>479</v>
      </c>
      <c r="G59" s="15">
        <f t="shared" si="3"/>
        <v>2.94584</v>
      </c>
      <c r="H59" s="13">
        <f t="shared" si="4"/>
        <v>-0.34583999999999993</v>
      </c>
      <c r="I59" s="17">
        <f t="shared" si="5"/>
        <v>0.11960530559999995</v>
      </c>
    </row>
    <row r="60" spans="1:9" x14ac:dyDescent="0.25">
      <c r="A60" t="s">
        <v>112</v>
      </c>
      <c r="B60" s="15" t="s">
        <v>113</v>
      </c>
      <c r="C60" s="15" t="str">
        <f t="shared" si="1"/>
        <v>2.6</v>
      </c>
      <c r="D60" s="15">
        <f t="shared" si="0"/>
        <v>-0.30000000000000027</v>
      </c>
      <c r="E60" s="15">
        <f t="shared" si="2"/>
        <v>-0.39999999999999991</v>
      </c>
      <c r="F60" s="15" t="s">
        <v>484</v>
      </c>
      <c r="G60" s="15">
        <f t="shared" si="3"/>
        <v>2.4857250000000004</v>
      </c>
      <c r="H60" s="13">
        <f t="shared" si="4"/>
        <v>-0.18572500000000058</v>
      </c>
      <c r="I60" s="17">
        <f t="shared" si="5"/>
        <v>3.4493775625000216E-2</v>
      </c>
    </row>
    <row r="61" spans="1:9" x14ac:dyDescent="0.25">
      <c r="A61" t="s">
        <v>114</v>
      </c>
      <c r="B61" s="15" t="s">
        <v>102</v>
      </c>
      <c r="C61" s="15" t="str">
        <f t="shared" si="1"/>
        <v>2.3</v>
      </c>
      <c r="D61" s="15">
        <f t="shared" si="0"/>
        <v>0.10000000000000009</v>
      </c>
      <c r="E61" s="15">
        <f t="shared" si="2"/>
        <v>-0.30000000000000027</v>
      </c>
      <c r="F61" s="15" t="s">
        <v>484</v>
      </c>
      <c r="G61" s="15">
        <f t="shared" si="3"/>
        <v>2.2017250000000002</v>
      </c>
      <c r="H61" s="13">
        <f t="shared" si="4"/>
        <v>0.19827499999999976</v>
      </c>
      <c r="I61" s="17">
        <f t="shared" si="5"/>
        <v>3.9312975624999906E-2</v>
      </c>
    </row>
    <row r="62" spans="1:9" x14ac:dyDescent="0.25">
      <c r="A62" t="s">
        <v>115</v>
      </c>
      <c r="B62" s="15" t="s">
        <v>116</v>
      </c>
      <c r="C62" s="15" t="str">
        <f t="shared" si="1"/>
        <v>2.4</v>
      </c>
      <c r="D62" s="15">
        <f t="shared" si="0"/>
        <v>0.30000000000000027</v>
      </c>
      <c r="E62" s="15">
        <f t="shared" si="2"/>
        <v>0.10000000000000009</v>
      </c>
      <c r="F62" s="15" t="s">
        <v>478</v>
      </c>
      <c r="G62" s="15">
        <f t="shared" si="3"/>
        <v>2.3542049999999999</v>
      </c>
      <c r="H62" s="13">
        <f t="shared" si="4"/>
        <v>0.3457950000000003</v>
      </c>
      <c r="I62" s="17">
        <f t="shared" si="5"/>
        <v>0.11957418202500021</v>
      </c>
    </row>
    <row r="63" spans="1:9" x14ac:dyDescent="0.25">
      <c r="A63" t="s">
        <v>117</v>
      </c>
      <c r="B63" s="15" t="s">
        <v>104</v>
      </c>
      <c r="C63" s="15" t="str">
        <f t="shared" si="1"/>
        <v>2.7</v>
      </c>
      <c r="D63" s="15">
        <f t="shared" si="0"/>
        <v>-0.20000000000000018</v>
      </c>
      <c r="E63" s="15">
        <f t="shared" si="2"/>
        <v>0.30000000000000027</v>
      </c>
      <c r="F63" s="15" t="s">
        <v>477</v>
      </c>
      <c r="G63" s="15">
        <f t="shared" si="3"/>
        <v>2.6792050000000001</v>
      </c>
      <c r="H63" s="13">
        <f t="shared" si="4"/>
        <v>-0.17920500000000006</v>
      </c>
      <c r="I63" s="17">
        <f t="shared" si="5"/>
        <v>3.2114432025000021E-2</v>
      </c>
    </row>
    <row r="64" spans="1:9" x14ac:dyDescent="0.25">
      <c r="A64" t="s">
        <v>118</v>
      </c>
      <c r="B64" s="15" t="s">
        <v>100</v>
      </c>
      <c r="C64" s="15" t="str">
        <f t="shared" si="1"/>
        <v>2.5</v>
      </c>
      <c r="D64" s="15">
        <f t="shared" si="0"/>
        <v>-0.29999999999999982</v>
      </c>
      <c r="E64" s="15">
        <f t="shared" si="2"/>
        <v>-0.20000000000000018</v>
      </c>
      <c r="F64" s="15" t="s">
        <v>476</v>
      </c>
      <c r="G64" s="15">
        <f t="shared" si="3"/>
        <v>2.42</v>
      </c>
      <c r="H64" s="13">
        <f t="shared" si="4"/>
        <v>-0.21999999999999975</v>
      </c>
      <c r="I64" s="17">
        <f t="shared" si="5"/>
        <v>4.8399999999999888E-2</v>
      </c>
    </row>
    <row r="65" spans="1:9" x14ac:dyDescent="0.25">
      <c r="A65" t="s">
        <v>119</v>
      </c>
      <c r="B65" s="15" t="s">
        <v>120</v>
      </c>
      <c r="C65" s="15" t="str">
        <f t="shared" si="1"/>
        <v>2.2</v>
      </c>
      <c r="D65" s="15">
        <f t="shared" si="0"/>
        <v>-0.20000000000000018</v>
      </c>
      <c r="E65" s="15">
        <f t="shared" si="2"/>
        <v>-0.29999999999999982</v>
      </c>
      <c r="F65" s="15" t="s">
        <v>475</v>
      </c>
      <c r="G65" s="15">
        <f t="shared" si="3"/>
        <v>2.1123650000000005</v>
      </c>
      <c r="H65" s="13">
        <f t="shared" si="4"/>
        <v>-0.11236500000000049</v>
      </c>
      <c r="I65" s="17">
        <f t="shared" si="5"/>
        <v>1.2625893225000111E-2</v>
      </c>
    </row>
    <row r="66" spans="1:9" x14ac:dyDescent="0.25">
      <c r="A66" t="s">
        <v>121</v>
      </c>
      <c r="B66" s="15" t="s">
        <v>120</v>
      </c>
      <c r="C66" s="15" t="str">
        <f t="shared" si="1"/>
        <v>2.0</v>
      </c>
      <c r="D66" s="15">
        <f t="shared" si="0"/>
        <v>0</v>
      </c>
      <c r="E66" s="15">
        <f t="shared" si="2"/>
        <v>-0.20000000000000018</v>
      </c>
      <c r="F66" s="15" t="s">
        <v>475</v>
      </c>
      <c r="G66" s="15">
        <f t="shared" si="3"/>
        <v>1.9272349999999998</v>
      </c>
      <c r="H66" s="13">
        <f t="shared" si="4"/>
        <v>7.2765000000000191E-2</v>
      </c>
      <c r="I66" s="17">
        <f t="shared" si="5"/>
        <v>5.2947452250000282E-3</v>
      </c>
    </row>
    <row r="67" spans="1:9" x14ac:dyDescent="0.25">
      <c r="A67" t="s">
        <v>122</v>
      </c>
      <c r="B67" s="15" t="s">
        <v>120</v>
      </c>
      <c r="C67" s="15" t="str">
        <f t="shared" si="1"/>
        <v>2.0</v>
      </c>
      <c r="D67" s="15">
        <f t="shared" ref="D67:D130" si="6">B67-C67</f>
        <v>0</v>
      </c>
      <c r="E67" s="15">
        <f t="shared" si="2"/>
        <v>0</v>
      </c>
      <c r="F67" s="15" t="s">
        <v>474</v>
      </c>
      <c r="G67" s="15">
        <f t="shared" si="3"/>
        <v>1.9540399999999998</v>
      </c>
      <c r="H67" s="13">
        <f t="shared" si="4"/>
        <v>4.5960000000000223E-2</v>
      </c>
      <c r="I67" s="17">
        <f t="shared" si="5"/>
        <v>2.1123216000000205E-3</v>
      </c>
    </row>
    <row r="68" spans="1:9" x14ac:dyDescent="0.25">
      <c r="A68" t="s">
        <v>123</v>
      </c>
      <c r="B68" s="15" t="s">
        <v>124</v>
      </c>
      <c r="C68" s="15" t="str">
        <f t="shared" ref="C68:C131" si="7">B67</f>
        <v>2.0</v>
      </c>
      <c r="D68" s="15">
        <f t="shared" si="6"/>
        <v>-0.30000000000000004</v>
      </c>
      <c r="E68" s="15">
        <f t="shared" si="2"/>
        <v>0</v>
      </c>
      <c r="F68" s="15" t="s">
        <v>473</v>
      </c>
      <c r="G68" s="15">
        <f t="shared" si="3"/>
        <v>1.9556249999999999</v>
      </c>
      <c r="H68" s="13">
        <f t="shared" si="4"/>
        <v>-0.25562499999999999</v>
      </c>
      <c r="I68" s="17">
        <f t="shared" si="5"/>
        <v>6.5344140624999991E-2</v>
      </c>
    </row>
    <row r="69" spans="1:9" x14ac:dyDescent="0.25">
      <c r="A69" t="s">
        <v>125</v>
      </c>
      <c r="B69" s="15" t="s">
        <v>126</v>
      </c>
      <c r="C69" s="15" t="str">
        <f t="shared" si="7"/>
        <v>1.7</v>
      </c>
      <c r="D69" s="15">
        <f t="shared" si="6"/>
        <v>0.19999999999999996</v>
      </c>
      <c r="E69" s="15">
        <f t="shared" ref="E69:E132" si="8">D68</f>
        <v>-0.30000000000000004</v>
      </c>
      <c r="F69" s="15" t="s">
        <v>472</v>
      </c>
      <c r="G69" s="15">
        <f t="shared" ref="G69:G132" si="9">0.1288 + 0.9887*C69 + 0.1261*E69 - 0.01585*F69</f>
        <v>1.62277</v>
      </c>
      <c r="H69" s="13">
        <f t="shared" ref="H69:H132" si="10">B69-G69</f>
        <v>0.27722999999999987</v>
      </c>
      <c r="I69" s="17">
        <f t="shared" ref="I69:I132" si="11">H69^2</f>
        <v>7.6856472899999931E-2</v>
      </c>
    </row>
    <row r="70" spans="1:9" x14ac:dyDescent="0.25">
      <c r="A70" t="s">
        <v>127</v>
      </c>
      <c r="B70" s="15" t="s">
        <v>128</v>
      </c>
      <c r="C70" s="15" t="str">
        <f t="shared" si="7"/>
        <v>1.9</v>
      </c>
      <c r="D70" s="15">
        <f t="shared" si="6"/>
        <v>-0.39999999999999991</v>
      </c>
      <c r="E70" s="15">
        <f t="shared" si="8"/>
        <v>0.19999999999999996</v>
      </c>
      <c r="F70" s="15" t="s">
        <v>471</v>
      </c>
      <c r="G70" s="15">
        <f t="shared" si="9"/>
        <v>1.8851450000000001</v>
      </c>
      <c r="H70" s="13">
        <f t="shared" si="10"/>
        <v>-0.38514500000000007</v>
      </c>
      <c r="I70" s="17">
        <f t="shared" si="11"/>
        <v>0.14833667102500006</v>
      </c>
    </row>
    <row r="71" spans="1:9" x14ac:dyDescent="0.25">
      <c r="A71" t="s">
        <v>129</v>
      </c>
      <c r="B71" s="15" t="s">
        <v>128</v>
      </c>
      <c r="C71" s="15" t="str">
        <f t="shared" si="7"/>
        <v>1.5</v>
      </c>
      <c r="D71" s="15">
        <f t="shared" si="6"/>
        <v>0</v>
      </c>
      <c r="E71" s="15">
        <f t="shared" si="8"/>
        <v>-0.39999999999999991</v>
      </c>
      <c r="F71" s="15" t="s">
        <v>485</v>
      </c>
      <c r="G71" s="15">
        <f t="shared" si="9"/>
        <v>1.4171749999999999</v>
      </c>
      <c r="H71" s="13">
        <f t="shared" si="10"/>
        <v>8.2825000000000149E-2</v>
      </c>
      <c r="I71" s="17">
        <f t="shared" si="11"/>
        <v>6.8599806250000247E-3</v>
      </c>
    </row>
    <row r="72" spans="1:9" x14ac:dyDescent="0.25">
      <c r="A72" t="s">
        <v>130</v>
      </c>
      <c r="B72" s="15" t="s">
        <v>131</v>
      </c>
      <c r="C72" s="15" t="str">
        <f t="shared" si="7"/>
        <v>1.5</v>
      </c>
      <c r="D72" s="15">
        <f t="shared" si="6"/>
        <v>0.30000000000000004</v>
      </c>
      <c r="E72" s="15">
        <f t="shared" si="8"/>
        <v>0</v>
      </c>
      <c r="F72" s="15" t="s">
        <v>469</v>
      </c>
      <c r="G72" s="15">
        <f t="shared" si="9"/>
        <v>1.4692000000000001</v>
      </c>
      <c r="H72" s="13">
        <f t="shared" si="10"/>
        <v>0.33079999999999998</v>
      </c>
      <c r="I72" s="17">
        <f t="shared" si="11"/>
        <v>0.10942863999999999</v>
      </c>
    </row>
    <row r="73" spans="1:9" x14ac:dyDescent="0.25">
      <c r="A73" t="s">
        <v>132</v>
      </c>
      <c r="B73" s="15" t="s">
        <v>120</v>
      </c>
      <c r="C73" s="15" t="str">
        <f t="shared" si="7"/>
        <v>1.8</v>
      </c>
      <c r="D73" s="15">
        <f t="shared" si="6"/>
        <v>0.19999999999999996</v>
      </c>
      <c r="E73" s="15">
        <f t="shared" si="8"/>
        <v>0.30000000000000004</v>
      </c>
      <c r="F73" s="15" t="s">
        <v>486</v>
      </c>
      <c r="G73" s="15">
        <f t="shared" si="9"/>
        <v>1.8052250000000001</v>
      </c>
      <c r="H73" s="13">
        <f t="shared" si="10"/>
        <v>0.19477499999999992</v>
      </c>
      <c r="I73" s="17">
        <f t="shared" si="11"/>
        <v>3.7937300624999969E-2</v>
      </c>
    </row>
    <row r="74" spans="1:9" x14ac:dyDescent="0.25">
      <c r="A74" t="s">
        <v>133</v>
      </c>
      <c r="B74" s="15" t="s">
        <v>102</v>
      </c>
      <c r="C74" s="15" t="str">
        <f t="shared" si="7"/>
        <v>2.0</v>
      </c>
      <c r="D74" s="15">
        <f t="shared" si="6"/>
        <v>0.39999999999999991</v>
      </c>
      <c r="E74" s="15">
        <f t="shared" si="8"/>
        <v>0.19999999999999996</v>
      </c>
      <c r="F74" s="15" t="s">
        <v>486</v>
      </c>
      <c r="G74" s="15">
        <f t="shared" si="9"/>
        <v>1.9903549999999999</v>
      </c>
      <c r="H74" s="13">
        <f t="shared" si="10"/>
        <v>0.40964500000000004</v>
      </c>
      <c r="I74" s="17">
        <f t="shared" si="11"/>
        <v>0.16780902602500003</v>
      </c>
    </row>
    <row r="75" spans="1:9" x14ac:dyDescent="0.25">
      <c r="A75" t="s">
        <v>134</v>
      </c>
      <c r="B75" s="15" t="s">
        <v>102</v>
      </c>
      <c r="C75" s="15" t="str">
        <f t="shared" si="7"/>
        <v>2.4</v>
      </c>
      <c r="D75" s="15">
        <f t="shared" si="6"/>
        <v>0</v>
      </c>
      <c r="E75" s="15">
        <f t="shared" si="8"/>
        <v>0.39999999999999991</v>
      </c>
      <c r="F75" s="15" t="s">
        <v>486</v>
      </c>
      <c r="G75" s="15">
        <f t="shared" si="9"/>
        <v>2.4110550000000002</v>
      </c>
      <c r="H75" s="13">
        <f t="shared" si="10"/>
        <v>-1.1055000000000259E-2</v>
      </c>
      <c r="I75" s="17">
        <f t="shared" si="11"/>
        <v>1.2221302500000573E-4</v>
      </c>
    </row>
    <row r="76" spans="1:9" x14ac:dyDescent="0.25">
      <c r="A76" t="s">
        <v>135</v>
      </c>
      <c r="B76" s="15" t="s">
        <v>97</v>
      </c>
      <c r="C76" s="15" t="str">
        <f t="shared" si="7"/>
        <v>2.4</v>
      </c>
      <c r="D76" s="15">
        <f t="shared" si="6"/>
        <v>0.20000000000000018</v>
      </c>
      <c r="E76" s="15">
        <f t="shared" si="8"/>
        <v>0</v>
      </c>
      <c r="F76" s="15" t="s">
        <v>468</v>
      </c>
      <c r="G76" s="15">
        <f t="shared" si="9"/>
        <v>2.3622000000000001</v>
      </c>
      <c r="H76" s="13">
        <f t="shared" si="10"/>
        <v>0.23780000000000001</v>
      </c>
      <c r="I76" s="17">
        <f t="shared" si="11"/>
        <v>5.6548840000000003E-2</v>
      </c>
    </row>
    <row r="77" spans="1:9" x14ac:dyDescent="0.25">
      <c r="A77" t="s">
        <v>136</v>
      </c>
      <c r="B77" s="15" t="s">
        <v>113</v>
      </c>
      <c r="C77" s="15" t="str">
        <f t="shared" si="7"/>
        <v>2.6</v>
      </c>
      <c r="D77" s="15">
        <f t="shared" si="6"/>
        <v>-0.30000000000000027</v>
      </c>
      <c r="E77" s="15">
        <f t="shared" si="8"/>
        <v>0.20000000000000018</v>
      </c>
      <c r="F77" s="15" t="s">
        <v>468</v>
      </c>
      <c r="G77" s="15">
        <f t="shared" si="9"/>
        <v>2.5851600000000006</v>
      </c>
      <c r="H77" s="13">
        <f t="shared" si="10"/>
        <v>-0.28516000000000075</v>
      </c>
      <c r="I77" s="17">
        <f t="shared" si="11"/>
        <v>8.131622560000043E-2</v>
      </c>
    </row>
    <row r="78" spans="1:9" x14ac:dyDescent="0.25">
      <c r="A78" t="s">
        <v>137</v>
      </c>
      <c r="B78" s="15" t="s">
        <v>104</v>
      </c>
      <c r="C78" s="15" t="str">
        <f t="shared" si="7"/>
        <v>2.3</v>
      </c>
      <c r="D78" s="15">
        <f t="shared" si="6"/>
        <v>0.20000000000000018</v>
      </c>
      <c r="E78" s="15">
        <f t="shared" si="8"/>
        <v>-0.30000000000000027</v>
      </c>
      <c r="F78" s="15" t="s">
        <v>467</v>
      </c>
      <c r="G78" s="15">
        <f t="shared" si="9"/>
        <v>2.2270850000000002</v>
      </c>
      <c r="H78" s="13">
        <f t="shared" si="10"/>
        <v>0.2729149999999998</v>
      </c>
      <c r="I78" s="17">
        <f t="shared" si="11"/>
        <v>7.4482597224999891E-2</v>
      </c>
    </row>
    <row r="79" spans="1:9" x14ac:dyDescent="0.25">
      <c r="A79" t="s">
        <v>138</v>
      </c>
      <c r="B79" s="15" t="s">
        <v>97</v>
      </c>
      <c r="C79" s="15" t="str">
        <f t="shared" si="7"/>
        <v>2.5</v>
      </c>
      <c r="D79" s="15">
        <f t="shared" si="6"/>
        <v>0.10000000000000009</v>
      </c>
      <c r="E79" s="15">
        <f t="shared" si="8"/>
        <v>0.20000000000000018</v>
      </c>
      <c r="F79" s="15" t="s">
        <v>467</v>
      </c>
      <c r="G79" s="15">
        <f t="shared" si="9"/>
        <v>2.4878750000000003</v>
      </c>
      <c r="H79" s="13">
        <f t="shared" si="10"/>
        <v>0.11212499999999981</v>
      </c>
      <c r="I79" s="17">
        <f t="shared" si="11"/>
        <v>1.2572015624999957E-2</v>
      </c>
    </row>
    <row r="80" spans="1:9" x14ac:dyDescent="0.25">
      <c r="A80" t="s">
        <v>139</v>
      </c>
      <c r="B80" s="15" t="s">
        <v>97</v>
      </c>
      <c r="C80" s="15" t="str">
        <f t="shared" si="7"/>
        <v>2.6</v>
      </c>
      <c r="D80" s="15">
        <f t="shared" si="6"/>
        <v>0</v>
      </c>
      <c r="E80" s="15">
        <f t="shared" si="8"/>
        <v>0.10000000000000009</v>
      </c>
      <c r="F80" s="15" t="s">
        <v>487</v>
      </c>
      <c r="G80" s="15">
        <f t="shared" si="9"/>
        <v>2.5757200000000005</v>
      </c>
      <c r="H80" s="13">
        <f t="shared" si="10"/>
        <v>2.4279999999999635E-2</v>
      </c>
      <c r="I80" s="17">
        <f t="shared" si="11"/>
        <v>5.8951839999998228E-4</v>
      </c>
    </row>
    <row r="81" spans="1:9" x14ac:dyDescent="0.25">
      <c r="A81" t="s">
        <v>140</v>
      </c>
      <c r="B81" s="15" t="s">
        <v>97</v>
      </c>
      <c r="C81" s="15" t="str">
        <f t="shared" si="7"/>
        <v>2.6</v>
      </c>
      <c r="D81" s="15">
        <f t="shared" si="6"/>
        <v>0</v>
      </c>
      <c r="E81" s="15">
        <f t="shared" si="8"/>
        <v>0</v>
      </c>
      <c r="F81" s="15" t="s">
        <v>487</v>
      </c>
      <c r="G81" s="15">
        <f t="shared" si="9"/>
        <v>2.5631100000000004</v>
      </c>
      <c r="H81" s="13">
        <f t="shared" si="10"/>
        <v>3.6889999999999645E-2</v>
      </c>
      <c r="I81" s="17">
        <f t="shared" si="11"/>
        <v>1.3608720999999737E-3</v>
      </c>
    </row>
    <row r="82" spans="1:9" x14ac:dyDescent="0.25">
      <c r="A82" t="s">
        <v>141</v>
      </c>
      <c r="B82" s="15" t="s">
        <v>93</v>
      </c>
      <c r="C82" s="15" t="str">
        <f t="shared" si="7"/>
        <v>2.6</v>
      </c>
      <c r="D82" s="15">
        <f t="shared" si="6"/>
        <v>0.39999999999999991</v>
      </c>
      <c r="E82" s="15">
        <f t="shared" si="8"/>
        <v>0</v>
      </c>
      <c r="F82" s="15" t="s">
        <v>487</v>
      </c>
      <c r="G82" s="15">
        <f t="shared" si="9"/>
        <v>2.5631100000000004</v>
      </c>
      <c r="H82" s="13">
        <f t="shared" si="10"/>
        <v>0.43688999999999956</v>
      </c>
      <c r="I82" s="17">
        <f t="shared" si="11"/>
        <v>0.19087287209999962</v>
      </c>
    </row>
    <row r="83" spans="1:9" x14ac:dyDescent="0.25">
      <c r="A83" t="s">
        <v>142</v>
      </c>
      <c r="B83" s="15" t="s">
        <v>95</v>
      </c>
      <c r="C83" s="15" t="str">
        <f t="shared" si="7"/>
        <v>3.0</v>
      </c>
      <c r="D83" s="15">
        <f t="shared" si="6"/>
        <v>-0.10000000000000009</v>
      </c>
      <c r="E83" s="15">
        <f t="shared" si="8"/>
        <v>0.39999999999999991</v>
      </c>
      <c r="F83" s="15" t="s">
        <v>487</v>
      </c>
      <c r="G83" s="15">
        <f t="shared" si="9"/>
        <v>3.0090300000000001</v>
      </c>
      <c r="H83" s="13">
        <f t="shared" si="10"/>
        <v>-0.10903000000000018</v>
      </c>
      <c r="I83" s="17">
        <f t="shared" si="11"/>
        <v>1.188754090000004E-2</v>
      </c>
    </row>
    <row r="84" spans="1:9" x14ac:dyDescent="0.25">
      <c r="A84" t="s">
        <v>143</v>
      </c>
      <c r="B84" s="15" t="s">
        <v>144</v>
      </c>
      <c r="C84" s="15" t="str">
        <f t="shared" si="7"/>
        <v>2.9</v>
      </c>
      <c r="D84" s="15">
        <f t="shared" si="6"/>
        <v>-0.10000000000000009</v>
      </c>
      <c r="E84" s="15">
        <f t="shared" si="8"/>
        <v>-0.10000000000000009</v>
      </c>
      <c r="F84" s="15" t="s">
        <v>72</v>
      </c>
      <c r="G84" s="15">
        <f t="shared" si="9"/>
        <v>2.8518650000000001</v>
      </c>
      <c r="H84" s="13">
        <f t="shared" si="10"/>
        <v>-5.1865000000000272E-2</v>
      </c>
      <c r="I84" s="17">
        <f t="shared" si="11"/>
        <v>2.6899782250000281E-3</v>
      </c>
    </row>
    <row r="85" spans="1:9" x14ac:dyDescent="0.25">
      <c r="A85" t="s">
        <v>145</v>
      </c>
      <c r="B85" s="15" t="s">
        <v>93</v>
      </c>
      <c r="C85" s="15" t="str">
        <f t="shared" si="7"/>
        <v>2.8</v>
      </c>
      <c r="D85" s="15">
        <f t="shared" si="6"/>
        <v>0.20000000000000018</v>
      </c>
      <c r="E85" s="15">
        <f t="shared" si="8"/>
        <v>-0.10000000000000009</v>
      </c>
      <c r="F85" s="15" t="s">
        <v>70</v>
      </c>
      <c r="G85" s="15">
        <f t="shared" si="9"/>
        <v>2.7514099999999999</v>
      </c>
      <c r="H85" s="13">
        <f t="shared" si="10"/>
        <v>0.24859000000000009</v>
      </c>
      <c r="I85" s="17">
        <f t="shared" si="11"/>
        <v>6.1796988100000047E-2</v>
      </c>
    </row>
    <row r="86" spans="1:9" x14ac:dyDescent="0.25">
      <c r="A86" t="s">
        <v>146</v>
      </c>
      <c r="B86" s="15" t="s">
        <v>116</v>
      </c>
      <c r="C86" s="15" t="str">
        <f t="shared" si="7"/>
        <v>3.0</v>
      </c>
      <c r="D86" s="15">
        <f t="shared" si="6"/>
        <v>-0.29999999999999982</v>
      </c>
      <c r="E86" s="15">
        <f t="shared" si="8"/>
        <v>0.20000000000000018</v>
      </c>
      <c r="F86" s="15" t="s">
        <v>72</v>
      </c>
      <c r="G86" s="15">
        <f t="shared" si="9"/>
        <v>2.9885649999999999</v>
      </c>
      <c r="H86" s="13">
        <f t="shared" si="10"/>
        <v>-0.28856499999999974</v>
      </c>
      <c r="I86" s="17">
        <f t="shared" si="11"/>
        <v>8.3269759224999851E-2</v>
      </c>
    </row>
    <row r="87" spans="1:9" x14ac:dyDescent="0.25">
      <c r="A87" t="s">
        <v>147</v>
      </c>
      <c r="B87" s="15" t="s">
        <v>116</v>
      </c>
      <c r="C87" s="15" t="str">
        <f t="shared" si="7"/>
        <v>2.7</v>
      </c>
      <c r="D87" s="15">
        <f t="shared" si="6"/>
        <v>0</v>
      </c>
      <c r="E87" s="15">
        <f t="shared" si="8"/>
        <v>-0.29999999999999982</v>
      </c>
      <c r="F87" s="15" t="s">
        <v>68</v>
      </c>
      <c r="G87" s="15">
        <f t="shared" si="9"/>
        <v>2.63049</v>
      </c>
      <c r="H87" s="13">
        <f t="shared" si="10"/>
        <v>6.9510000000000183E-2</v>
      </c>
      <c r="I87" s="17">
        <f t="shared" si="11"/>
        <v>4.8316401000000255E-3</v>
      </c>
    </row>
    <row r="88" spans="1:9" x14ac:dyDescent="0.25">
      <c r="A88" t="s">
        <v>148</v>
      </c>
      <c r="B88" s="15" t="s">
        <v>97</v>
      </c>
      <c r="C88" s="15" t="str">
        <f t="shared" si="7"/>
        <v>2.7</v>
      </c>
      <c r="D88" s="15">
        <f t="shared" si="6"/>
        <v>-0.10000000000000009</v>
      </c>
      <c r="E88" s="15">
        <f t="shared" si="8"/>
        <v>0</v>
      </c>
      <c r="F88" s="15" t="s">
        <v>72</v>
      </c>
      <c r="G88" s="15">
        <f t="shared" si="9"/>
        <v>2.6667350000000001</v>
      </c>
      <c r="H88" s="13">
        <f t="shared" si="10"/>
        <v>-6.6734999999999989E-2</v>
      </c>
      <c r="I88" s="17">
        <f t="shared" si="11"/>
        <v>4.4535602249999983E-3</v>
      </c>
    </row>
    <row r="89" spans="1:9" x14ac:dyDescent="0.25">
      <c r="A89" t="s">
        <v>149</v>
      </c>
      <c r="B89" s="15" t="s">
        <v>97</v>
      </c>
      <c r="C89" s="15" t="str">
        <f t="shared" si="7"/>
        <v>2.6</v>
      </c>
      <c r="D89" s="15">
        <f t="shared" si="6"/>
        <v>0</v>
      </c>
      <c r="E89" s="15">
        <f t="shared" si="8"/>
        <v>-0.10000000000000009</v>
      </c>
      <c r="F89" s="15" t="s">
        <v>72</v>
      </c>
      <c r="G89" s="15">
        <f t="shared" si="9"/>
        <v>2.5552550000000003</v>
      </c>
      <c r="H89" s="13">
        <f t="shared" si="10"/>
        <v>4.4744999999999813E-2</v>
      </c>
      <c r="I89" s="17">
        <f t="shared" si="11"/>
        <v>2.002115024999983E-3</v>
      </c>
    </row>
    <row r="90" spans="1:9" x14ac:dyDescent="0.25">
      <c r="A90" t="s">
        <v>150</v>
      </c>
      <c r="B90" s="15" t="s">
        <v>102</v>
      </c>
      <c r="C90" s="15" t="str">
        <f t="shared" si="7"/>
        <v>2.6</v>
      </c>
      <c r="D90" s="15">
        <f t="shared" si="6"/>
        <v>-0.20000000000000018</v>
      </c>
      <c r="E90" s="15">
        <f t="shared" si="8"/>
        <v>0</v>
      </c>
      <c r="F90" s="15" t="s">
        <v>72</v>
      </c>
      <c r="G90" s="15">
        <f t="shared" si="9"/>
        <v>2.5678650000000003</v>
      </c>
      <c r="H90" s="13">
        <f t="shared" si="10"/>
        <v>-0.16786500000000038</v>
      </c>
      <c r="I90" s="17">
        <f t="shared" si="11"/>
        <v>2.8178658225000125E-2</v>
      </c>
    </row>
    <row r="91" spans="1:9" x14ac:dyDescent="0.25">
      <c r="A91" t="s">
        <v>151</v>
      </c>
      <c r="B91" s="15" t="s">
        <v>102</v>
      </c>
      <c r="C91" s="15" t="str">
        <f t="shared" si="7"/>
        <v>2.4</v>
      </c>
      <c r="D91" s="15">
        <f t="shared" si="6"/>
        <v>0</v>
      </c>
      <c r="E91" s="15">
        <f t="shared" si="8"/>
        <v>-0.20000000000000018</v>
      </c>
      <c r="F91" s="15" t="s">
        <v>68</v>
      </c>
      <c r="G91" s="15">
        <f t="shared" si="9"/>
        <v>2.3464899999999997</v>
      </c>
      <c r="H91" s="13">
        <f t="shared" si="10"/>
        <v>5.3510000000000169E-2</v>
      </c>
      <c r="I91" s="17">
        <f t="shared" si="11"/>
        <v>2.8633201000000182E-3</v>
      </c>
    </row>
    <row r="92" spans="1:9" x14ac:dyDescent="0.25">
      <c r="A92" t="s">
        <v>152</v>
      </c>
      <c r="B92" s="15" t="s">
        <v>113</v>
      </c>
      <c r="C92" s="15" t="str">
        <f t="shared" si="7"/>
        <v>2.4</v>
      </c>
      <c r="D92" s="15">
        <f t="shared" si="6"/>
        <v>-0.10000000000000009</v>
      </c>
      <c r="E92" s="15">
        <f t="shared" si="8"/>
        <v>0</v>
      </c>
      <c r="F92" s="15" t="s">
        <v>54</v>
      </c>
      <c r="G92" s="15">
        <f t="shared" si="9"/>
        <v>2.3732949999999997</v>
      </c>
      <c r="H92" s="13">
        <f t="shared" si="10"/>
        <v>-7.3294999999999888E-2</v>
      </c>
      <c r="I92" s="17">
        <f t="shared" si="11"/>
        <v>5.3721570249999837E-3</v>
      </c>
    </row>
    <row r="93" spans="1:9" x14ac:dyDescent="0.25">
      <c r="A93" t="s">
        <v>153</v>
      </c>
      <c r="B93" s="15" t="s">
        <v>113</v>
      </c>
      <c r="C93" s="15" t="str">
        <f t="shared" si="7"/>
        <v>2.3</v>
      </c>
      <c r="D93" s="15">
        <f t="shared" si="6"/>
        <v>0</v>
      </c>
      <c r="E93" s="15">
        <f t="shared" si="8"/>
        <v>-0.10000000000000009</v>
      </c>
      <c r="F93" s="15" t="s">
        <v>54</v>
      </c>
      <c r="G93" s="15">
        <f t="shared" si="9"/>
        <v>2.2618149999999999</v>
      </c>
      <c r="H93" s="13">
        <f t="shared" si="10"/>
        <v>3.8184999999999913E-2</v>
      </c>
      <c r="I93" s="17">
        <f t="shared" si="11"/>
        <v>1.4580942249999933E-3</v>
      </c>
    </row>
    <row r="94" spans="1:9" x14ac:dyDescent="0.25">
      <c r="A94" t="s">
        <v>154</v>
      </c>
      <c r="B94" s="15" t="s">
        <v>113</v>
      </c>
      <c r="C94" s="15" t="str">
        <f t="shared" si="7"/>
        <v>2.3</v>
      </c>
      <c r="D94" s="15">
        <f t="shared" si="6"/>
        <v>0</v>
      </c>
      <c r="E94" s="15">
        <f t="shared" si="8"/>
        <v>0</v>
      </c>
      <c r="F94" s="15" t="s">
        <v>54</v>
      </c>
      <c r="G94" s="15">
        <f t="shared" si="9"/>
        <v>2.2744249999999999</v>
      </c>
      <c r="H94" s="13">
        <f t="shared" si="10"/>
        <v>2.5574999999999903E-2</v>
      </c>
      <c r="I94" s="17">
        <f t="shared" si="11"/>
        <v>6.5408062499999503E-4</v>
      </c>
    </row>
    <row r="95" spans="1:9" x14ac:dyDescent="0.25">
      <c r="A95" t="s">
        <v>155</v>
      </c>
      <c r="B95" s="15" t="s">
        <v>104</v>
      </c>
      <c r="C95" s="15" t="str">
        <f t="shared" si="7"/>
        <v>2.3</v>
      </c>
      <c r="D95" s="15">
        <f t="shared" si="6"/>
        <v>0.20000000000000018</v>
      </c>
      <c r="E95" s="15">
        <f t="shared" si="8"/>
        <v>0</v>
      </c>
      <c r="F95" s="15" t="s">
        <v>466</v>
      </c>
      <c r="G95" s="15">
        <f t="shared" si="9"/>
        <v>2.2760100000000003</v>
      </c>
      <c r="H95" s="13">
        <f t="shared" si="10"/>
        <v>0.22398999999999969</v>
      </c>
      <c r="I95" s="17">
        <f t="shared" si="11"/>
        <v>5.017152009999986E-2</v>
      </c>
    </row>
    <row r="96" spans="1:9" x14ac:dyDescent="0.25">
      <c r="A96" t="s">
        <v>156</v>
      </c>
      <c r="B96" s="15" t="s">
        <v>97</v>
      </c>
      <c r="C96" s="15" t="str">
        <f t="shared" si="7"/>
        <v>2.5</v>
      </c>
      <c r="D96" s="15">
        <f t="shared" si="6"/>
        <v>0.10000000000000009</v>
      </c>
      <c r="E96" s="15">
        <f t="shared" si="8"/>
        <v>0.20000000000000018</v>
      </c>
      <c r="F96" s="15" t="s">
        <v>57</v>
      </c>
      <c r="G96" s="15">
        <f t="shared" si="9"/>
        <v>2.5021400000000003</v>
      </c>
      <c r="H96" s="13">
        <f t="shared" si="10"/>
        <v>9.7859999999999836E-2</v>
      </c>
      <c r="I96" s="17">
        <f t="shared" si="11"/>
        <v>9.5765795999999681E-3</v>
      </c>
    </row>
    <row r="97" spans="1:9" x14ac:dyDescent="0.25">
      <c r="A97" t="s">
        <v>157</v>
      </c>
      <c r="B97" s="15" t="s">
        <v>113</v>
      </c>
      <c r="C97" s="15" t="str">
        <f t="shared" si="7"/>
        <v>2.6</v>
      </c>
      <c r="D97" s="15">
        <f t="shared" si="6"/>
        <v>-0.30000000000000027</v>
      </c>
      <c r="E97" s="15">
        <f t="shared" si="8"/>
        <v>0.10000000000000009</v>
      </c>
      <c r="F97" s="15" t="s">
        <v>52</v>
      </c>
      <c r="G97" s="15">
        <f t="shared" si="9"/>
        <v>2.5899850000000004</v>
      </c>
      <c r="H97" s="13">
        <f t="shared" si="10"/>
        <v>-0.2899850000000006</v>
      </c>
      <c r="I97" s="17">
        <f t="shared" si="11"/>
        <v>8.4091300225000346E-2</v>
      </c>
    </row>
    <row r="98" spans="1:9" x14ac:dyDescent="0.25">
      <c r="A98" t="s">
        <v>158</v>
      </c>
      <c r="B98" s="15" t="s">
        <v>159</v>
      </c>
      <c r="C98" s="15" t="str">
        <f t="shared" si="7"/>
        <v>2.3</v>
      </c>
      <c r="D98" s="15">
        <f t="shared" si="6"/>
        <v>-0.19999999999999973</v>
      </c>
      <c r="E98" s="15">
        <f t="shared" si="8"/>
        <v>-0.30000000000000027</v>
      </c>
      <c r="F98" s="15" t="s">
        <v>465</v>
      </c>
      <c r="G98" s="15">
        <f t="shared" si="9"/>
        <v>2.246105</v>
      </c>
      <c r="H98" s="13">
        <f t="shared" si="10"/>
        <v>-0.14610499999999993</v>
      </c>
      <c r="I98" s="17">
        <f t="shared" si="11"/>
        <v>2.1346671024999979E-2</v>
      </c>
    </row>
    <row r="99" spans="1:9" x14ac:dyDescent="0.25">
      <c r="A99" t="s">
        <v>160</v>
      </c>
      <c r="B99" s="15" t="s">
        <v>126</v>
      </c>
      <c r="C99" s="15" t="str">
        <f t="shared" si="7"/>
        <v>2.1</v>
      </c>
      <c r="D99" s="15">
        <f t="shared" si="6"/>
        <v>-0.20000000000000018</v>
      </c>
      <c r="E99" s="15">
        <f t="shared" si="8"/>
        <v>-0.19999999999999973</v>
      </c>
      <c r="F99" s="15" t="s">
        <v>464</v>
      </c>
      <c r="G99" s="15">
        <f t="shared" si="9"/>
        <v>2.0641449999999999</v>
      </c>
      <c r="H99" s="13">
        <f t="shared" si="10"/>
        <v>-0.16414499999999999</v>
      </c>
      <c r="I99" s="17">
        <f t="shared" si="11"/>
        <v>2.6943581024999996E-2</v>
      </c>
    </row>
    <row r="100" spans="1:9" x14ac:dyDescent="0.25">
      <c r="A100" t="s">
        <v>161</v>
      </c>
      <c r="B100" s="15" t="s">
        <v>124</v>
      </c>
      <c r="C100" s="15" t="str">
        <f t="shared" si="7"/>
        <v>1.9</v>
      </c>
      <c r="D100" s="15">
        <f t="shared" si="6"/>
        <v>-0.19999999999999996</v>
      </c>
      <c r="E100" s="15">
        <f t="shared" si="8"/>
        <v>-0.20000000000000018</v>
      </c>
      <c r="F100" s="15" t="s">
        <v>78</v>
      </c>
      <c r="G100" s="15">
        <f t="shared" si="9"/>
        <v>1.86799</v>
      </c>
      <c r="H100" s="13">
        <f t="shared" si="10"/>
        <v>-0.16799000000000008</v>
      </c>
      <c r="I100" s="17">
        <f t="shared" si="11"/>
        <v>2.8220640100000027E-2</v>
      </c>
    </row>
    <row r="101" spans="1:9" x14ac:dyDescent="0.25">
      <c r="A101" t="s">
        <v>162</v>
      </c>
      <c r="B101" s="15" t="s">
        <v>163</v>
      </c>
      <c r="C101" s="15" t="str">
        <f t="shared" si="7"/>
        <v>1.7</v>
      </c>
      <c r="D101" s="15">
        <f t="shared" si="6"/>
        <v>-9.9999999999999867E-2</v>
      </c>
      <c r="E101" s="15">
        <f t="shared" si="8"/>
        <v>-0.19999999999999996</v>
      </c>
      <c r="F101" s="15" t="s">
        <v>78</v>
      </c>
      <c r="G101" s="15">
        <f t="shared" si="9"/>
        <v>1.67025</v>
      </c>
      <c r="H101" s="13">
        <f t="shared" si="10"/>
        <v>-7.0249999999999924E-2</v>
      </c>
      <c r="I101" s="17">
        <f t="shared" si="11"/>
        <v>4.9350624999999889E-3</v>
      </c>
    </row>
    <row r="102" spans="1:9" x14ac:dyDescent="0.25">
      <c r="A102" t="s">
        <v>164</v>
      </c>
      <c r="B102" s="15" t="s">
        <v>163</v>
      </c>
      <c r="C102" s="15" t="str">
        <f t="shared" si="7"/>
        <v>1.6</v>
      </c>
      <c r="D102" s="15">
        <f t="shared" si="6"/>
        <v>0</v>
      </c>
      <c r="E102" s="15">
        <f t="shared" si="8"/>
        <v>-9.9999999999999867E-2</v>
      </c>
      <c r="F102" s="15" t="s">
        <v>78</v>
      </c>
      <c r="G102" s="15">
        <f t="shared" si="9"/>
        <v>1.5839900000000002</v>
      </c>
      <c r="H102" s="13">
        <f t="shared" si="10"/>
        <v>1.6009999999999858E-2</v>
      </c>
      <c r="I102" s="17">
        <f t="shared" si="11"/>
        <v>2.5632009999999547E-4</v>
      </c>
    </row>
    <row r="103" spans="1:9" x14ac:dyDescent="0.25">
      <c r="A103" t="s">
        <v>165</v>
      </c>
      <c r="B103" s="15" t="s">
        <v>124</v>
      </c>
      <c r="C103" s="15" t="str">
        <f t="shared" si="7"/>
        <v>1.6</v>
      </c>
      <c r="D103" s="15">
        <f t="shared" si="6"/>
        <v>9.9999999999999867E-2</v>
      </c>
      <c r="E103" s="15">
        <f t="shared" si="8"/>
        <v>0</v>
      </c>
      <c r="F103" s="15" t="s">
        <v>464</v>
      </c>
      <c r="G103" s="15">
        <f t="shared" si="9"/>
        <v>1.5950150000000003</v>
      </c>
      <c r="H103" s="13">
        <f t="shared" si="10"/>
        <v>0.10498499999999966</v>
      </c>
      <c r="I103" s="17">
        <f t="shared" si="11"/>
        <v>1.102185022499993E-2</v>
      </c>
    </row>
    <row r="104" spans="1:9" x14ac:dyDescent="0.25">
      <c r="A104" t="s">
        <v>166</v>
      </c>
      <c r="B104" s="15" t="s">
        <v>120</v>
      </c>
      <c r="C104" s="15" t="str">
        <f t="shared" si="7"/>
        <v>1.7</v>
      </c>
      <c r="D104" s="15">
        <f t="shared" si="6"/>
        <v>0.30000000000000004</v>
      </c>
      <c r="E104" s="15">
        <f t="shared" si="8"/>
        <v>9.9999999999999867E-2</v>
      </c>
      <c r="F104" s="15" t="s">
        <v>61</v>
      </c>
      <c r="G104" s="15">
        <f t="shared" si="9"/>
        <v>1.709665</v>
      </c>
      <c r="H104" s="13">
        <f t="shared" si="10"/>
        <v>0.29033500000000001</v>
      </c>
      <c r="I104" s="17">
        <f t="shared" si="11"/>
        <v>8.4294412225000004E-2</v>
      </c>
    </row>
    <row r="105" spans="1:9" x14ac:dyDescent="0.25">
      <c r="A105" t="s">
        <v>167</v>
      </c>
      <c r="B105" s="15" t="s">
        <v>120</v>
      </c>
      <c r="C105" s="15" t="str">
        <f t="shared" si="7"/>
        <v>2.0</v>
      </c>
      <c r="D105" s="15">
        <f t="shared" si="6"/>
        <v>0</v>
      </c>
      <c r="E105" s="15">
        <f t="shared" si="8"/>
        <v>0.30000000000000004</v>
      </c>
      <c r="F105" s="15" t="s">
        <v>47</v>
      </c>
      <c r="G105" s="15">
        <f t="shared" si="9"/>
        <v>2.0362499999999999</v>
      </c>
      <c r="H105" s="13">
        <f t="shared" si="10"/>
        <v>-3.6249999999999893E-2</v>
      </c>
      <c r="I105" s="17">
        <f t="shared" si="11"/>
        <v>1.3140624999999923E-3</v>
      </c>
    </row>
    <row r="106" spans="1:9" x14ac:dyDescent="0.25">
      <c r="A106" t="s">
        <v>168</v>
      </c>
      <c r="B106" s="15" t="s">
        <v>131</v>
      </c>
      <c r="C106" s="15" t="str">
        <f t="shared" si="7"/>
        <v>2.0</v>
      </c>
      <c r="D106" s="15">
        <f t="shared" si="6"/>
        <v>-0.19999999999999996</v>
      </c>
      <c r="E106" s="15">
        <f t="shared" si="8"/>
        <v>0</v>
      </c>
      <c r="F106" s="15" t="s">
        <v>488</v>
      </c>
      <c r="G106" s="15">
        <f t="shared" si="9"/>
        <v>2.0000049999999998</v>
      </c>
      <c r="H106" s="13">
        <f t="shared" si="10"/>
        <v>-0.20000499999999977</v>
      </c>
      <c r="I106" s="17">
        <f t="shared" si="11"/>
        <v>4.0002000024999908E-2</v>
      </c>
    </row>
    <row r="107" spans="1:9" x14ac:dyDescent="0.25">
      <c r="A107" t="s">
        <v>169</v>
      </c>
      <c r="B107" s="15" t="s">
        <v>126</v>
      </c>
      <c r="C107" s="15" t="str">
        <f t="shared" si="7"/>
        <v>1.8</v>
      </c>
      <c r="D107" s="15">
        <f t="shared" si="6"/>
        <v>9.9999999999999867E-2</v>
      </c>
      <c r="E107" s="15">
        <f t="shared" si="8"/>
        <v>-0.19999999999999996</v>
      </c>
      <c r="F107" s="15" t="s">
        <v>489</v>
      </c>
      <c r="G107" s="15">
        <f t="shared" si="9"/>
        <v>1.7786299999999999</v>
      </c>
      <c r="H107" s="13">
        <f t="shared" si="10"/>
        <v>0.12136999999999998</v>
      </c>
      <c r="I107" s="17">
        <f t="shared" si="11"/>
        <v>1.4730676899999995E-2</v>
      </c>
    </row>
    <row r="108" spans="1:9" x14ac:dyDescent="0.25">
      <c r="A108" t="s">
        <v>170</v>
      </c>
      <c r="B108" s="15" t="s">
        <v>126</v>
      </c>
      <c r="C108" s="15" t="str">
        <f t="shared" si="7"/>
        <v>1.9</v>
      </c>
      <c r="D108" s="15">
        <f t="shared" si="6"/>
        <v>0</v>
      </c>
      <c r="E108" s="15">
        <f t="shared" si="8"/>
        <v>9.9999999999999867E-2</v>
      </c>
      <c r="F108" s="15" t="s">
        <v>490</v>
      </c>
      <c r="G108" s="15">
        <f t="shared" si="9"/>
        <v>1.9169150000000001</v>
      </c>
      <c r="H108" s="13">
        <f t="shared" si="10"/>
        <v>-1.6915000000000235E-2</v>
      </c>
      <c r="I108" s="17">
        <f t="shared" si="11"/>
        <v>2.8611722500000795E-4</v>
      </c>
    </row>
    <row r="109" spans="1:9" x14ac:dyDescent="0.25">
      <c r="A109" t="s">
        <v>171</v>
      </c>
      <c r="B109" s="15" t="s">
        <v>124</v>
      </c>
      <c r="C109" s="15" t="str">
        <f t="shared" si="7"/>
        <v>1.9</v>
      </c>
      <c r="D109" s="15">
        <f t="shared" si="6"/>
        <v>-0.19999999999999996</v>
      </c>
      <c r="E109" s="15">
        <f t="shared" si="8"/>
        <v>0</v>
      </c>
      <c r="F109" s="15" t="s">
        <v>45</v>
      </c>
      <c r="G109" s="15">
        <f t="shared" si="9"/>
        <v>1.9058900000000001</v>
      </c>
      <c r="H109" s="13">
        <f t="shared" si="10"/>
        <v>-0.20589000000000013</v>
      </c>
      <c r="I109" s="17">
        <f t="shared" si="11"/>
        <v>4.2390692100000051E-2</v>
      </c>
    </row>
    <row r="110" spans="1:9" x14ac:dyDescent="0.25">
      <c r="A110" t="s">
        <v>172</v>
      </c>
      <c r="B110" s="15" t="s">
        <v>128</v>
      </c>
      <c r="C110" s="15" t="str">
        <f t="shared" si="7"/>
        <v>1.7</v>
      </c>
      <c r="D110" s="15">
        <f t="shared" si="6"/>
        <v>-0.19999999999999996</v>
      </c>
      <c r="E110" s="15">
        <f t="shared" si="8"/>
        <v>-0.19999999999999996</v>
      </c>
      <c r="F110" s="15" t="s">
        <v>45</v>
      </c>
      <c r="G110" s="15">
        <f t="shared" si="9"/>
        <v>1.68293</v>
      </c>
      <c r="H110" s="13">
        <f t="shared" si="10"/>
        <v>-0.18293000000000004</v>
      </c>
      <c r="I110" s="17">
        <f t="shared" si="11"/>
        <v>3.3463384900000011E-2</v>
      </c>
    </row>
    <row r="111" spans="1:9" x14ac:dyDescent="0.25">
      <c r="A111" t="s">
        <v>173</v>
      </c>
      <c r="B111" s="15" t="s">
        <v>163</v>
      </c>
      <c r="C111" s="15" t="str">
        <f t="shared" si="7"/>
        <v>1.5</v>
      </c>
      <c r="D111" s="15">
        <f t="shared" si="6"/>
        <v>0.10000000000000009</v>
      </c>
      <c r="E111" s="15">
        <f t="shared" si="8"/>
        <v>-0.19999999999999996</v>
      </c>
      <c r="F111" s="15" t="s">
        <v>45</v>
      </c>
      <c r="G111" s="15">
        <f t="shared" si="9"/>
        <v>1.48519</v>
      </c>
      <c r="H111" s="13">
        <f t="shared" si="10"/>
        <v>0.11481000000000008</v>
      </c>
      <c r="I111" s="17">
        <f t="shared" si="11"/>
        <v>1.3181336100000019E-2</v>
      </c>
    </row>
    <row r="112" spans="1:9" x14ac:dyDescent="0.25">
      <c r="A112" t="s">
        <v>174</v>
      </c>
      <c r="B112" s="15" t="s">
        <v>124</v>
      </c>
      <c r="C112" s="15" t="str">
        <f t="shared" si="7"/>
        <v>1.6</v>
      </c>
      <c r="D112" s="15">
        <f t="shared" si="6"/>
        <v>9.9999999999999867E-2</v>
      </c>
      <c r="E112" s="15">
        <f t="shared" si="8"/>
        <v>0.10000000000000009</v>
      </c>
      <c r="F112" s="15" t="s">
        <v>491</v>
      </c>
      <c r="G112" s="15">
        <f t="shared" si="9"/>
        <v>1.6234750000000002</v>
      </c>
      <c r="H112" s="13">
        <f t="shared" si="10"/>
        <v>7.6524999999999732E-2</v>
      </c>
      <c r="I112" s="17">
        <f t="shared" si="11"/>
        <v>5.8560756249999594E-3</v>
      </c>
    </row>
    <row r="113" spans="1:9" x14ac:dyDescent="0.25">
      <c r="A113" t="s">
        <v>175</v>
      </c>
      <c r="B113" s="15" t="s">
        <v>131</v>
      </c>
      <c r="C113" s="15" t="str">
        <f t="shared" si="7"/>
        <v>1.7</v>
      </c>
      <c r="D113" s="15">
        <f t="shared" si="6"/>
        <v>0.10000000000000009</v>
      </c>
      <c r="E113" s="15">
        <f t="shared" si="8"/>
        <v>9.9999999999999867E-2</v>
      </c>
      <c r="F113" s="15" t="s">
        <v>491</v>
      </c>
      <c r="G113" s="15">
        <f t="shared" si="9"/>
        <v>1.722345</v>
      </c>
      <c r="H113" s="13">
        <f t="shared" si="10"/>
        <v>7.765500000000003E-2</v>
      </c>
      <c r="I113" s="17">
        <f t="shared" si="11"/>
        <v>6.0302990250000049E-3</v>
      </c>
    </row>
    <row r="114" spans="1:9" x14ac:dyDescent="0.25">
      <c r="A114" t="s">
        <v>176</v>
      </c>
      <c r="B114" s="15" t="s">
        <v>120</v>
      </c>
      <c r="C114" s="15" t="str">
        <f t="shared" si="7"/>
        <v>1.8</v>
      </c>
      <c r="D114" s="15">
        <f t="shared" si="6"/>
        <v>0.19999999999999996</v>
      </c>
      <c r="E114" s="15">
        <f t="shared" si="8"/>
        <v>0.10000000000000009</v>
      </c>
      <c r="F114" s="15" t="s">
        <v>491</v>
      </c>
      <c r="G114" s="15">
        <f t="shared" si="9"/>
        <v>1.821215</v>
      </c>
      <c r="H114" s="13">
        <f t="shared" si="10"/>
        <v>0.17878499999999997</v>
      </c>
      <c r="I114" s="17">
        <f t="shared" si="11"/>
        <v>3.1964076224999992E-2</v>
      </c>
    </row>
    <row r="115" spans="1:9" x14ac:dyDescent="0.25">
      <c r="A115" t="s">
        <v>177</v>
      </c>
      <c r="B115" s="15" t="s">
        <v>124</v>
      </c>
      <c r="C115" s="15" t="str">
        <f t="shared" si="7"/>
        <v>2.0</v>
      </c>
      <c r="D115" s="15">
        <f t="shared" si="6"/>
        <v>-0.30000000000000004</v>
      </c>
      <c r="E115" s="15">
        <f t="shared" si="8"/>
        <v>0.19999999999999996</v>
      </c>
      <c r="F115" s="15" t="s">
        <v>491</v>
      </c>
      <c r="G115" s="15">
        <f t="shared" si="9"/>
        <v>2.0315650000000001</v>
      </c>
      <c r="H115" s="13">
        <f t="shared" si="10"/>
        <v>-0.33156500000000011</v>
      </c>
      <c r="I115" s="17">
        <f t="shared" si="11"/>
        <v>0.10993534922500008</v>
      </c>
    </row>
    <row r="116" spans="1:9" x14ac:dyDescent="0.25">
      <c r="A116" t="s">
        <v>178</v>
      </c>
      <c r="B116" s="15" t="s">
        <v>179</v>
      </c>
      <c r="C116" s="15" t="str">
        <f t="shared" si="7"/>
        <v>1.7</v>
      </c>
      <c r="D116" s="15">
        <f t="shared" si="6"/>
        <v>-0.30000000000000004</v>
      </c>
      <c r="E116" s="15">
        <f t="shared" si="8"/>
        <v>-0.30000000000000004</v>
      </c>
      <c r="F116" s="15" t="s">
        <v>491</v>
      </c>
      <c r="G116" s="15">
        <f t="shared" si="9"/>
        <v>1.671905</v>
      </c>
      <c r="H116" s="13">
        <f t="shared" si="10"/>
        <v>-0.27190500000000006</v>
      </c>
      <c r="I116" s="17">
        <f t="shared" si="11"/>
        <v>7.3932329025000035E-2</v>
      </c>
    </row>
    <row r="117" spans="1:9" x14ac:dyDescent="0.25">
      <c r="A117" t="s">
        <v>180</v>
      </c>
      <c r="B117" s="15" t="s">
        <v>181</v>
      </c>
      <c r="C117" s="15" t="str">
        <f t="shared" si="7"/>
        <v>1.4</v>
      </c>
      <c r="D117" s="15">
        <f t="shared" si="6"/>
        <v>-9.9999999999999867E-2</v>
      </c>
      <c r="E117" s="15">
        <f t="shared" si="8"/>
        <v>-0.30000000000000004</v>
      </c>
      <c r="F117" s="15" t="s">
        <v>492</v>
      </c>
      <c r="G117" s="15">
        <f t="shared" si="9"/>
        <v>1.3768799999999999</v>
      </c>
      <c r="H117" s="13">
        <f t="shared" si="10"/>
        <v>-7.6879999999999837E-2</v>
      </c>
      <c r="I117" s="17">
        <f t="shared" si="11"/>
        <v>5.9105343999999753E-3</v>
      </c>
    </row>
    <row r="118" spans="1:9" x14ac:dyDescent="0.25">
      <c r="A118" t="s">
        <v>182</v>
      </c>
      <c r="B118" s="15" t="s">
        <v>179</v>
      </c>
      <c r="C118" s="15" t="str">
        <f t="shared" si="7"/>
        <v>1.3</v>
      </c>
      <c r="D118" s="15">
        <f t="shared" si="6"/>
        <v>9.9999999999999867E-2</v>
      </c>
      <c r="E118" s="15">
        <f t="shared" si="8"/>
        <v>-9.9999999999999867E-2</v>
      </c>
      <c r="F118" s="15" t="s">
        <v>492</v>
      </c>
      <c r="G118" s="15">
        <f t="shared" si="9"/>
        <v>1.3032300000000001</v>
      </c>
      <c r="H118" s="13">
        <f t="shared" si="10"/>
        <v>9.6769999999999801E-2</v>
      </c>
      <c r="I118" s="17">
        <f t="shared" si="11"/>
        <v>9.3644328999999606E-3</v>
      </c>
    </row>
    <row r="119" spans="1:9" x14ac:dyDescent="0.25">
      <c r="A119" t="s">
        <v>183</v>
      </c>
      <c r="B119" s="15" t="s">
        <v>179</v>
      </c>
      <c r="C119" s="15" t="str">
        <f t="shared" si="7"/>
        <v>1.4</v>
      </c>
      <c r="D119" s="15">
        <f t="shared" si="6"/>
        <v>0</v>
      </c>
      <c r="E119" s="15">
        <f t="shared" si="8"/>
        <v>9.9999999999999867E-2</v>
      </c>
      <c r="F119" s="15" t="s">
        <v>492</v>
      </c>
      <c r="G119" s="15">
        <f t="shared" si="9"/>
        <v>1.4273199999999999</v>
      </c>
      <c r="H119" s="13">
        <f t="shared" si="10"/>
        <v>-2.7320000000000011E-2</v>
      </c>
      <c r="I119" s="17">
        <f t="shared" si="11"/>
        <v>7.4638240000000065E-4</v>
      </c>
    </row>
    <row r="120" spans="1:9" x14ac:dyDescent="0.25">
      <c r="A120" t="s">
        <v>184</v>
      </c>
      <c r="B120" s="15" t="s">
        <v>179</v>
      </c>
      <c r="C120" s="15" t="str">
        <f t="shared" si="7"/>
        <v>1.4</v>
      </c>
      <c r="D120" s="15">
        <f t="shared" si="6"/>
        <v>0</v>
      </c>
      <c r="E120" s="15">
        <f t="shared" si="8"/>
        <v>0</v>
      </c>
      <c r="F120" s="15" t="s">
        <v>493</v>
      </c>
      <c r="G120" s="15">
        <f t="shared" si="9"/>
        <v>1.4162950000000001</v>
      </c>
      <c r="H120" s="13">
        <f t="shared" si="10"/>
        <v>-1.629500000000017E-2</v>
      </c>
      <c r="I120" s="17">
        <f t="shared" si="11"/>
        <v>2.6552702500000553E-4</v>
      </c>
    </row>
    <row r="121" spans="1:9" x14ac:dyDescent="0.25">
      <c r="A121" t="s">
        <v>185</v>
      </c>
      <c r="B121" s="15" t="s">
        <v>163</v>
      </c>
      <c r="C121" s="15" t="str">
        <f t="shared" si="7"/>
        <v>1.4</v>
      </c>
      <c r="D121" s="15">
        <f t="shared" si="6"/>
        <v>0.20000000000000018</v>
      </c>
      <c r="E121" s="15">
        <f t="shared" si="8"/>
        <v>0</v>
      </c>
      <c r="F121" s="15" t="s">
        <v>492</v>
      </c>
      <c r="G121" s="15">
        <f t="shared" si="9"/>
        <v>1.4147099999999999</v>
      </c>
      <c r="H121" s="13">
        <f t="shared" si="10"/>
        <v>0.18529000000000018</v>
      </c>
      <c r="I121" s="17">
        <f t="shared" si="11"/>
        <v>3.4332384100000064E-2</v>
      </c>
    </row>
    <row r="122" spans="1:9" x14ac:dyDescent="0.25">
      <c r="A122" t="s">
        <v>186</v>
      </c>
      <c r="B122" s="15" t="s">
        <v>163</v>
      </c>
      <c r="C122" s="15" t="str">
        <f t="shared" si="7"/>
        <v>1.6</v>
      </c>
      <c r="D122" s="15">
        <f t="shared" si="6"/>
        <v>0</v>
      </c>
      <c r="E122" s="15">
        <f t="shared" si="8"/>
        <v>0.20000000000000018</v>
      </c>
      <c r="F122" s="15" t="s">
        <v>492</v>
      </c>
      <c r="G122" s="15">
        <f t="shared" si="9"/>
        <v>1.6376700000000002</v>
      </c>
      <c r="H122" s="13">
        <f t="shared" si="10"/>
        <v>-3.7670000000000092E-2</v>
      </c>
      <c r="I122" s="17">
        <f t="shared" si="11"/>
        <v>1.4190289000000069E-3</v>
      </c>
    </row>
    <row r="123" spans="1:9" x14ac:dyDescent="0.25">
      <c r="A123" t="s">
        <v>187</v>
      </c>
      <c r="B123" s="15" t="s">
        <v>179</v>
      </c>
      <c r="C123" s="15" t="str">
        <f t="shared" si="7"/>
        <v>1.6</v>
      </c>
      <c r="D123" s="15">
        <f t="shared" si="6"/>
        <v>-0.20000000000000018</v>
      </c>
      <c r="E123" s="15">
        <f t="shared" si="8"/>
        <v>0</v>
      </c>
      <c r="F123" s="15" t="s">
        <v>492</v>
      </c>
      <c r="G123" s="15">
        <f t="shared" si="9"/>
        <v>1.6124500000000002</v>
      </c>
      <c r="H123" s="13">
        <f t="shared" si="10"/>
        <v>-0.21245000000000025</v>
      </c>
      <c r="I123" s="17">
        <f t="shared" si="11"/>
        <v>4.5135002500000104E-2</v>
      </c>
    </row>
    <row r="124" spans="1:9" x14ac:dyDescent="0.25">
      <c r="A124" t="s">
        <v>188</v>
      </c>
      <c r="B124" s="15" t="s">
        <v>124</v>
      </c>
      <c r="C124" s="15" t="str">
        <f t="shared" si="7"/>
        <v>1.4</v>
      </c>
      <c r="D124" s="15">
        <f t="shared" si="6"/>
        <v>0.30000000000000004</v>
      </c>
      <c r="E124" s="15">
        <f t="shared" si="8"/>
        <v>-0.20000000000000018</v>
      </c>
      <c r="F124" s="15" t="s">
        <v>492</v>
      </c>
      <c r="G124" s="15">
        <f t="shared" si="9"/>
        <v>1.3894899999999999</v>
      </c>
      <c r="H124" s="13">
        <f t="shared" si="10"/>
        <v>0.31051000000000006</v>
      </c>
      <c r="I124" s="17">
        <f t="shared" si="11"/>
        <v>9.6416460100000045E-2</v>
      </c>
    </row>
    <row r="125" spans="1:9" x14ac:dyDescent="0.25">
      <c r="A125" t="s">
        <v>189</v>
      </c>
      <c r="B125" s="15" t="s">
        <v>128</v>
      </c>
      <c r="C125" s="15" t="str">
        <f t="shared" si="7"/>
        <v>1.7</v>
      </c>
      <c r="D125" s="15">
        <f t="shared" si="6"/>
        <v>-0.19999999999999996</v>
      </c>
      <c r="E125" s="15">
        <f t="shared" si="8"/>
        <v>0.30000000000000004</v>
      </c>
      <c r="F125" s="15" t="s">
        <v>493</v>
      </c>
      <c r="G125" s="15">
        <f t="shared" si="9"/>
        <v>1.7507350000000002</v>
      </c>
      <c r="H125" s="13">
        <f t="shared" si="10"/>
        <v>-0.25073500000000015</v>
      </c>
      <c r="I125" s="17">
        <f t="shared" si="11"/>
        <v>6.2868040225000074E-2</v>
      </c>
    </row>
    <row r="126" spans="1:9" x14ac:dyDescent="0.25">
      <c r="A126" t="s">
        <v>190</v>
      </c>
      <c r="B126" s="15" t="s">
        <v>181</v>
      </c>
      <c r="C126" s="15" t="str">
        <f t="shared" si="7"/>
        <v>1.5</v>
      </c>
      <c r="D126" s="15">
        <f t="shared" si="6"/>
        <v>-0.19999999999999996</v>
      </c>
      <c r="E126" s="15">
        <f t="shared" si="8"/>
        <v>-0.19999999999999996</v>
      </c>
      <c r="F126" s="15" t="s">
        <v>43</v>
      </c>
      <c r="G126" s="15">
        <f t="shared" si="9"/>
        <v>1.49153</v>
      </c>
      <c r="H126" s="13">
        <f t="shared" si="10"/>
        <v>-0.19152999999999998</v>
      </c>
      <c r="I126" s="17">
        <f t="shared" si="11"/>
        <v>3.6683740899999991E-2</v>
      </c>
    </row>
    <row r="127" spans="1:9" x14ac:dyDescent="0.25">
      <c r="A127" t="s">
        <v>191</v>
      </c>
      <c r="B127" s="15" t="s">
        <v>181</v>
      </c>
      <c r="C127" s="15" t="str">
        <f t="shared" si="7"/>
        <v>1.3</v>
      </c>
      <c r="D127" s="15">
        <f t="shared" si="6"/>
        <v>0</v>
      </c>
      <c r="E127" s="15">
        <f t="shared" si="8"/>
        <v>-0.19999999999999996</v>
      </c>
      <c r="F127" s="15" t="s">
        <v>43</v>
      </c>
      <c r="G127" s="15">
        <f t="shared" si="9"/>
        <v>1.2937900000000002</v>
      </c>
      <c r="H127" s="13">
        <f t="shared" si="10"/>
        <v>6.2099999999998268E-3</v>
      </c>
      <c r="I127" s="17">
        <f t="shared" si="11"/>
        <v>3.8564099999997851E-5</v>
      </c>
    </row>
    <row r="128" spans="1:9" x14ac:dyDescent="0.25">
      <c r="A128" t="s">
        <v>192</v>
      </c>
      <c r="B128" s="15" t="s">
        <v>181</v>
      </c>
      <c r="C128" s="15" t="str">
        <f t="shared" si="7"/>
        <v>1.3</v>
      </c>
      <c r="D128" s="15">
        <f t="shared" si="6"/>
        <v>0</v>
      </c>
      <c r="E128" s="15">
        <f t="shared" si="8"/>
        <v>0</v>
      </c>
      <c r="F128" s="15" t="s">
        <v>41</v>
      </c>
      <c r="G128" s="15">
        <f t="shared" si="9"/>
        <v>1.3205950000000002</v>
      </c>
      <c r="H128" s="13">
        <f t="shared" si="10"/>
        <v>-2.0595000000000141E-2</v>
      </c>
      <c r="I128" s="17">
        <f t="shared" si="11"/>
        <v>4.241540250000058E-4</v>
      </c>
    </row>
    <row r="129" spans="1:9" x14ac:dyDescent="0.25">
      <c r="A129" t="s">
        <v>193</v>
      </c>
      <c r="B129" s="15" t="s">
        <v>194</v>
      </c>
      <c r="C129" s="15" t="str">
        <f t="shared" si="7"/>
        <v>1.3</v>
      </c>
      <c r="D129" s="15">
        <f t="shared" si="6"/>
        <v>-0.10000000000000009</v>
      </c>
      <c r="E129" s="15">
        <f t="shared" si="8"/>
        <v>0</v>
      </c>
      <c r="F129" s="15" t="s">
        <v>41</v>
      </c>
      <c r="G129" s="15">
        <f t="shared" si="9"/>
        <v>1.3205950000000002</v>
      </c>
      <c r="H129" s="13">
        <f t="shared" si="10"/>
        <v>-0.12059500000000023</v>
      </c>
      <c r="I129" s="17">
        <f t="shared" si="11"/>
        <v>1.4543154025000055E-2</v>
      </c>
    </row>
    <row r="130" spans="1:9" x14ac:dyDescent="0.25">
      <c r="A130" t="s">
        <v>195</v>
      </c>
      <c r="B130" s="15" t="s">
        <v>194</v>
      </c>
      <c r="C130" s="15" t="str">
        <f t="shared" si="7"/>
        <v>1.2</v>
      </c>
      <c r="D130" s="15">
        <f t="shared" si="6"/>
        <v>0</v>
      </c>
      <c r="E130" s="15">
        <f t="shared" si="8"/>
        <v>-0.10000000000000009</v>
      </c>
      <c r="F130" s="15" t="s">
        <v>494</v>
      </c>
      <c r="G130" s="15">
        <f t="shared" si="9"/>
        <v>1.2106999999999999</v>
      </c>
      <c r="H130" s="13">
        <f t="shared" si="10"/>
        <v>-1.0699999999999932E-2</v>
      </c>
      <c r="I130" s="17">
        <f t="shared" si="11"/>
        <v>1.1448999999999855E-4</v>
      </c>
    </row>
    <row r="131" spans="1:9" x14ac:dyDescent="0.25">
      <c r="A131" t="s">
        <v>196</v>
      </c>
      <c r="B131" s="15" t="s">
        <v>197</v>
      </c>
      <c r="C131" s="15" t="str">
        <f t="shared" si="7"/>
        <v>1.2</v>
      </c>
      <c r="D131" s="15">
        <f t="shared" ref="D131:D194" si="12">B131-C131</f>
        <v>-9.9999999999999867E-2</v>
      </c>
      <c r="E131" s="15">
        <f t="shared" si="8"/>
        <v>0</v>
      </c>
      <c r="F131" s="15" t="s">
        <v>494</v>
      </c>
      <c r="G131" s="15">
        <f t="shared" si="9"/>
        <v>1.2233099999999999</v>
      </c>
      <c r="H131" s="13">
        <f t="shared" si="10"/>
        <v>-0.12330999999999981</v>
      </c>
      <c r="I131" s="17">
        <f t="shared" si="11"/>
        <v>1.5205356099999952E-2</v>
      </c>
    </row>
    <row r="132" spans="1:9" x14ac:dyDescent="0.25">
      <c r="A132" t="s">
        <v>198</v>
      </c>
      <c r="B132" s="15" t="s">
        <v>194</v>
      </c>
      <c r="C132" s="15" t="str">
        <f t="shared" ref="C132:C195" si="13">B131</f>
        <v>1.1</v>
      </c>
      <c r="D132" s="15">
        <f t="shared" si="12"/>
        <v>9.9999999999999867E-2</v>
      </c>
      <c r="E132" s="15">
        <f t="shared" si="8"/>
        <v>-9.9999999999999867E-2</v>
      </c>
      <c r="F132" s="15" t="s">
        <v>494</v>
      </c>
      <c r="G132" s="15">
        <f t="shared" si="9"/>
        <v>1.1118300000000001</v>
      </c>
      <c r="H132" s="13">
        <f t="shared" si="10"/>
        <v>8.816999999999986E-2</v>
      </c>
      <c r="I132" s="17">
        <f t="shared" si="11"/>
        <v>7.7739488999999749E-3</v>
      </c>
    </row>
    <row r="133" spans="1:9" x14ac:dyDescent="0.25">
      <c r="A133" t="s">
        <v>199</v>
      </c>
      <c r="B133" s="15" t="s">
        <v>197</v>
      </c>
      <c r="C133" s="15" t="str">
        <f t="shared" si="13"/>
        <v>1.2</v>
      </c>
      <c r="D133" s="15">
        <f t="shared" si="12"/>
        <v>-9.9999999999999867E-2</v>
      </c>
      <c r="E133" s="15">
        <f t="shared" ref="E133:E196" si="14">D132</f>
        <v>9.9999999999999867E-2</v>
      </c>
      <c r="F133" s="15" t="s">
        <v>41</v>
      </c>
      <c r="G133" s="15">
        <f t="shared" ref="G133:G196" si="15">0.1288 + 0.9887*C133 + 0.1261*E133 - 0.01585*F133</f>
        <v>1.234335</v>
      </c>
      <c r="H133" s="13">
        <f t="shared" ref="H133:H196" si="16">B133-G133</f>
        <v>-0.13433499999999987</v>
      </c>
      <c r="I133" s="17">
        <f t="shared" ref="I133:I196" si="17">H133^2</f>
        <v>1.8045892224999964E-2</v>
      </c>
    </row>
    <row r="134" spans="1:9" x14ac:dyDescent="0.25">
      <c r="A134" t="s">
        <v>200</v>
      </c>
      <c r="B134" s="15" t="s">
        <v>201</v>
      </c>
      <c r="C134" s="15" t="str">
        <f t="shared" si="13"/>
        <v>1.1</v>
      </c>
      <c r="D134" s="15">
        <f t="shared" si="12"/>
        <v>-0.30000000000000004</v>
      </c>
      <c r="E134" s="15">
        <f t="shared" si="14"/>
        <v>-9.9999999999999867E-2</v>
      </c>
      <c r="F134" s="15" t="s">
        <v>494</v>
      </c>
      <c r="G134" s="15">
        <f t="shared" si="15"/>
        <v>1.1118300000000001</v>
      </c>
      <c r="H134" s="13">
        <f t="shared" si="16"/>
        <v>-0.31183000000000005</v>
      </c>
      <c r="I134" s="17">
        <f t="shared" si="17"/>
        <v>9.7237948900000037E-2</v>
      </c>
    </row>
    <row r="135" spans="1:9" x14ac:dyDescent="0.25">
      <c r="A135" t="s">
        <v>202</v>
      </c>
      <c r="B135" s="15" t="s">
        <v>203</v>
      </c>
      <c r="C135" s="15" t="str">
        <f t="shared" si="13"/>
        <v>0.8</v>
      </c>
      <c r="D135" s="15">
        <f t="shared" si="12"/>
        <v>9.9999999999999978E-2</v>
      </c>
      <c r="E135" s="15">
        <f t="shared" si="14"/>
        <v>-0.30000000000000004</v>
      </c>
      <c r="F135" s="15" t="s">
        <v>494</v>
      </c>
      <c r="G135" s="15">
        <f t="shared" si="15"/>
        <v>0.79000000000000015</v>
      </c>
      <c r="H135" s="13">
        <f t="shared" si="16"/>
        <v>0.10999999999999988</v>
      </c>
      <c r="I135" s="17">
        <f t="shared" si="17"/>
        <v>1.2099999999999972E-2</v>
      </c>
    </row>
    <row r="136" spans="1:9" x14ac:dyDescent="0.25">
      <c r="A136" t="s">
        <v>204</v>
      </c>
      <c r="B136" s="15" t="s">
        <v>205</v>
      </c>
      <c r="C136" s="15" t="str">
        <f t="shared" si="13"/>
        <v>0.9</v>
      </c>
      <c r="D136" s="15">
        <f t="shared" si="12"/>
        <v>-0.30000000000000004</v>
      </c>
      <c r="E136" s="15">
        <f t="shared" si="14"/>
        <v>9.9999999999999978E-2</v>
      </c>
      <c r="F136" s="15" t="s">
        <v>39</v>
      </c>
      <c r="G136" s="15">
        <f t="shared" si="15"/>
        <v>0.94089499999999993</v>
      </c>
      <c r="H136" s="13">
        <f t="shared" si="16"/>
        <v>-0.34089499999999995</v>
      </c>
      <c r="I136" s="17">
        <f t="shared" si="17"/>
        <v>0.11620940102499996</v>
      </c>
    </row>
    <row r="137" spans="1:9" x14ac:dyDescent="0.25">
      <c r="A137" t="s">
        <v>206</v>
      </c>
      <c r="B137" s="15" t="s">
        <v>205</v>
      </c>
      <c r="C137" s="15" t="str">
        <f t="shared" si="13"/>
        <v>0.6</v>
      </c>
      <c r="D137" s="15">
        <f t="shared" si="12"/>
        <v>0</v>
      </c>
      <c r="E137" s="15">
        <f t="shared" si="14"/>
        <v>-0.30000000000000004</v>
      </c>
      <c r="F137" s="15" t="s">
        <v>495</v>
      </c>
      <c r="G137" s="15">
        <f t="shared" si="15"/>
        <v>0.59543000000000001</v>
      </c>
      <c r="H137" s="13">
        <f t="shared" si="16"/>
        <v>4.569999999999963E-3</v>
      </c>
      <c r="I137" s="17">
        <f t="shared" si="17"/>
        <v>2.0884899999999662E-5</v>
      </c>
    </row>
    <row r="138" spans="1:9" x14ac:dyDescent="0.25">
      <c r="A138" t="s">
        <v>207</v>
      </c>
      <c r="B138" s="15" t="s">
        <v>208</v>
      </c>
      <c r="C138" s="15" t="str">
        <f t="shared" si="13"/>
        <v>0.6</v>
      </c>
      <c r="D138" s="15">
        <f t="shared" si="12"/>
        <v>-9.9999999999999978E-2</v>
      </c>
      <c r="E138" s="15">
        <f t="shared" si="14"/>
        <v>0</v>
      </c>
      <c r="F138" s="15" t="s">
        <v>35</v>
      </c>
      <c r="G138" s="15">
        <f t="shared" si="15"/>
        <v>0.63484499999999999</v>
      </c>
      <c r="H138" s="13">
        <f t="shared" si="16"/>
        <v>-0.13484499999999999</v>
      </c>
      <c r="I138" s="17">
        <f t="shared" si="17"/>
        <v>1.8183174024999998E-2</v>
      </c>
    </row>
    <row r="139" spans="1:9" x14ac:dyDescent="0.25">
      <c r="A139" t="s">
        <v>209</v>
      </c>
      <c r="B139" s="15" t="s">
        <v>201</v>
      </c>
      <c r="C139" s="15" t="str">
        <f t="shared" si="13"/>
        <v>0.5</v>
      </c>
      <c r="D139" s="15">
        <f t="shared" si="12"/>
        <v>0.30000000000000004</v>
      </c>
      <c r="E139" s="15">
        <f t="shared" si="14"/>
        <v>-9.9999999999999978E-2</v>
      </c>
      <c r="F139" s="15" t="s">
        <v>27</v>
      </c>
      <c r="G139" s="15">
        <f t="shared" si="15"/>
        <v>0.52653499999999998</v>
      </c>
      <c r="H139" s="13">
        <f t="shared" si="16"/>
        <v>0.27346500000000007</v>
      </c>
      <c r="I139" s="17">
        <f t="shared" si="17"/>
        <v>7.4783106225000034E-2</v>
      </c>
    </row>
    <row r="140" spans="1:9" x14ac:dyDescent="0.25">
      <c r="A140" t="s">
        <v>210</v>
      </c>
      <c r="B140" s="15" t="s">
        <v>203</v>
      </c>
      <c r="C140" s="15" t="str">
        <f t="shared" si="13"/>
        <v>0.8</v>
      </c>
      <c r="D140" s="15">
        <f t="shared" si="12"/>
        <v>9.9999999999999978E-2</v>
      </c>
      <c r="E140" s="15">
        <f t="shared" si="14"/>
        <v>0.30000000000000004</v>
      </c>
      <c r="F140" s="15" t="s">
        <v>27</v>
      </c>
      <c r="G140" s="15">
        <f t="shared" si="15"/>
        <v>0.87358500000000017</v>
      </c>
      <c r="H140" s="13">
        <f t="shared" si="16"/>
        <v>2.6414999999999855E-2</v>
      </c>
      <c r="I140" s="17">
        <f t="shared" si="17"/>
        <v>6.9775222499999232E-4</v>
      </c>
    </row>
    <row r="141" spans="1:9" x14ac:dyDescent="0.25">
      <c r="A141" t="s">
        <v>211</v>
      </c>
      <c r="B141" s="15" t="s">
        <v>205</v>
      </c>
      <c r="C141" s="15" t="str">
        <f t="shared" si="13"/>
        <v>0.9</v>
      </c>
      <c r="D141" s="15">
        <f t="shared" si="12"/>
        <v>-0.30000000000000004</v>
      </c>
      <c r="E141" s="15">
        <f t="shared" si="14"/>
        <v>9.9999999999999978E-2</v>
      </c>
      <c r="F141" s="15" t="s">
        <v>27</v>
      </c>
      <c r="G141" s="15">
        <f t="shared" si="15"/>
        <v>0.94723499999999994</v>
      </c>
      <c r="H141" s="13">
        <f t="shared" si="16"/>
        <v>-0.34723499999999996</v>
      </c>
      <c r="I141" s="17">
        <f t="shared" si="17"/>
        <v>0.12057214522499997</v>
      </c>
    </row>
    <row r="142" spans="1:9" x14ac:dyDescent="0.25">
      <c r="A142" t="s">
        <v>212</v>
      </c>
      <c r="B142" s="15" t="s">
        <v>213</v>
      </c>
      <c r="C142" s="15" t="str">
        <f t="shared" si="13"/>
        <v>0.6</v>
      </c>
      <c r="D142" s="15">
        <f t="shared" si="12"/>
        <v>0.4</v>
      </c>
      <c r="E142" s="15">
        <f t="shared" si="14"/>
        <v>-0.30000000000000004</v>
      </c>
      <c r="F142" s="15" t="s">
        <v>496</v>
      </c>
      <c r="G142" s="15">
        <f t="shared" si="15"/>
        <v>0.59860000000000002</v>
      </c>
      <c r="H142" s="13">
        <f t="shared" si="16"/>
        <v>0.40139999999999998</v>
      </c>
      <c r="I142" s="17">
        <f t="shared" si="17"/>
        <v>0.16112195999999998</v>
      </c>
    </row>
    <row r="143" spans="1:9" x14ac:dyDescent="0.25">
      <c r="A143" t="s">
        <v>214</v>
      </c>
      <c r="B143" s="15" t="s">
        <v>213</v>
      </c>
      <c r="C143" s="15" t="str">
        <f t="shared" si="13"/>
        <v>1.0</v>
      </c>
      <c r="D143" s="15">
        <f t="shared" si="12"/>
        <v>0</v>
      </c>
      <c r="E143" s="15">
        <f t="shared" si="14"/>
        <v>0.4</v>
      </c>
      <c r="F143" s="15" t="s">
        <v>27</v>
      </c>
      <c r="G143" s="15">
        <f t="shared" si="15"/>
        <v>1.0839349999999999</v>
      </c>
      <c r="H143" s="13">
        <f t="shared" si="16"/>
        <v>-8.3934999999999871E-2</v>
      </c>
      <c r="I143" s="17">
        <f t="shared" si="17"/>
        <v>7.0450842249999779E-3</v>
      </c>
    </row>
    <row r="144" spans="1:9" x14ac:dyDescent="0.25">
      <c r="A144" t="s">
        <v>215</v>
      </c>
      <c r="B144" s="15" t="s">
        <v>197</v>
      </c>
      <c r="C144" s="15" t="str">
        <f t="shared" si="13"/>
        <v>1.0</v>
      </c>
      <c r="D144" s="15">
        <f t="shared" si="12"/>
        <v>0.10000000000000009</v>
      </c>
      <c r="E144" s="15">
        <f t="shared" si="14"/>
        <v>0</v>
      </c>
      <c r="F144" s="15" t="s">
        <v>30</v>
      </c>
      <c r="G144" s="15">
        <f t="shared" si="15"/>
        <v>1.03508</v>
      </c>
      <c r="H144" s="13">
        <f t="shared" si="16"/>
        <v>6.4920000000000089E-2</v>
      </c>
      <c r="I144" s="17">
        <f t="shared" si="17"/>
        <v>4.2146064000000115E-3</v>
      </c>
    </row>
    <row r="145" spans="1:9" x14ac:dyDescent="0.25">
      <c r="A145" t="s">
        <v>216</v>
      </c>
      <c r="B145" s="15" t="s">
        <v>201</v>
      </c>
      <c r="C145" s="15" t="str">
        <f t="shared" si="13"/>
        <v>1.1</v>
      </c>
      <c r="D145" s="15">
        <f t="shared" si="12"/>
        <v>-0.30000000000000004</v>
      </c>
      <c r="E145" s="15">
        <f t="shared" si="14"/>
        <v>0.10000000000000009</v>
      </c>
      <c r="F145" s="15" t="s">
        <v>30</v>
      </c>
      <c r="G145" s="15">
        <f t="shared" si="15"/>
        <v>1.1465600000000002</v>
      </c>
      <c r="H145" s="13">
        <f t="shared" si="16"/>
        <v>-0.3465600000000002</v>
      </c>
      <c r="I145" s="17">
        <f t="shared" si="17"/>
        <v>0.12010383360000014</v>
      </c>
    </row>
    <row r="146" spans="1:9" x14ac:dyDescent="0.25">
      <c r="A146" t="s">
        <v>217</v>
      </c>
      <c r="B146" s="15" t="s">
        <v>203</v>
      </c>
      <c r="C146" s="15" t="str">
        <f t="shared" si="13"/>
        <v>0.8</v>
      </c>
      <c r="D146" s="15">
        <f t="shared" si="12"/>
        <v>9.9999999999999978E-2</v>
      </c>
      <c r="E146" s="15">
        <f t="shared" si="14"/>
        <v>-0.30000000000000004</v>
      </c>
      <c r="F146" s="15" t="s">
        <v>30</v>
      </c>
      <c r="G146" s="15">
        <f t="shared" si="15"/>
        <v>0.79951000000000005</v>
      </c>
      <c r="H146" s="13">
        <f t="shared" si="16"/>
        <v>0.10048999999999997</v>
      </c>
      <c r="I146" s="17">
        <f t="shared" si="17"/>
        <v>1.0098240099999994E-2</v>
      </c>
    </row>
    <row r="147" spans="1:9" x14ac:dyDescent="0.25">
      <c r="A147" t="s">
        <v>218</v>
      </c>
      <c r="B147" s="15" t="s">
        <v>201</v>
      </c>
      <c r="C147" s="15" t="str">
        <f t="shared" si="13"/>
        <v>0.9</v>
      </c>
      <c r="D147" s="15">
        <f t="shared" si="12"/>
        <v>-9.9999999999999978E-2</v>
      </c>
      <c r="E147" s="15">
        <f t="shared" si="14"/>
        <v>9.9999999999999978E-2</v>
      </c>
      <c r="F147" s="15" t="s">
        <v>497</v>
      </c>
      <c r="G147" s="15">
        <f t="shared" si="15"/>
        <v>0.95040499999999994</v>
      </c>
      <c r="H147" s="13">
        <f t="shared" si="16"/>
        <v>-0.1504049999999999</v>
      </c>
      <c r="I147" s="17">
        <f t="shared" si="17"/>
        <v>2.2621664024999971E-2</v>
      </c>
    </row>
    <row r="148" spans="1:9" x14ac:dyDescent="0.25">
      <c r="A148" t="s">
        <v>219</v>
      </c>
      <c r="B148" s="15" t="s">
        <v>203</v>
      </c>
      <c r="C148" s="15" t="str">
        <f t="shared" si="13"/>
        <v>0.8</v>
      </c>
      <c r="D148" s="15">
        <f t="shared" si="12"/>
        <v>9.9999999999999978E-2</v>
      </c>
      <c r="E148" s="15">
        <f t="shared" si="14"/>
        <v>-9.9999999999999978E-2</v>
      </c>
      <c r="F148" s="15" t="s">
        <v>24</v>
      </c>
      <c r="G148" s="15">
        <f t="shared" si="15"/>
        <v>0.82790000000000008</v>
      </c>
      <c r="H148" s="13">
        <f t="shared" si="16"/>
        <v>7.2099999999999942E-2</v>
      </c>
      <c r="I148" s="17">
        <f t="shared" si="17"/>
        <v>5.1984099999999919E-3</v>
      </c>
    </row>
    <row r="149" spans="1:9" x14ac:dyDescent="0.25">
      <c r="A149" t="s">
        <v>220</v>
      </c>
      <c r="B149" s="15" t="s">
        <v>194</v>
      </c>
      <c r="C149" s="15" t="str">
        <f t="shared" si="13"/>
        <v>0.9</v>
      </c>
      <c r="D149" s="15">
        <f t="shared" si="12"/>
        <v>0.29999999999999993</v>
      </c>
      <c r="E149" s="15">
        <f t="shared" si="14"/>
        <v>9.9999999999999978E-2</v>
      </c>
      <c r="F149" s="15" t="s">
        <v>22</v>
      </c>
      <c r="G149" s="15">
        <f t="shared" si="15"/>
        <v>0.95357499999999995</v>
      </c>
      <c r="H149" s="13">
        <f t="shared" si="16"/>
        <v>0.24642500000000001</v>
      </c>
      <c r="I149" s="17">
        <f t="shared" si="17"/>
        <v>6.0725280625000003E-2</v>
      </c>
    </row>
    <row r="150" spans="1:9" x14ac:dyDescent="0.25">
      <c r="A150" t="s">
        <v>221</v>
      </c>
      <c r="B150" s="15" t="s">
        <v>124</v>
      </c>
      <c r="C150" s="15" t="str">
        <f t="shared" si="13"/>
        <v>1.2</v>
      </c>
      <c r="D150" s="15">
        <f t="shared" si="12"/>
        <v>0.5</v>
      </c>
      <c r="E150" s="15">
        <f t="shared" si="14"/>
        <v>0.29999999999999993</v>
      </c>
      <c r="F150" s="15" t="s">
        <v>24</v>
      </c>
      <c r="G150" s="15">
        <f t="shared" si="15"/>
        <v>1.27382</v>
      </c>
      <c r="H150" s="13">
        <f t="shared" si="16"/>
        <v>0.42618</v>
      </c>
      <c r="I150" s="17">
        <f t="shared" si="17"/>
        <v>0.18162939240000001</v>
      </c>
    </row>
    <row r="151" spans="1:9" x14ac:dyDescent="0.25">
      <c r="A151" t="s">
        <v>222</v>
      </c>
      <c r="B151" s="15" t="s">
        <v>124</v>
      </c>
      <c r="C151" s="15" t="str">
        <f t="shared" si="13"/>
        <v>1.7</v>
      </c>
      <c r="D151" s="15">
        <f t="shared" si="12"/>
        <v>0</v>
      </c>
      <c r="E151" s="15">
        <f t="shared" si="14"/>
        <v>0.5</v>
      </c>
      <c r="F151" s="15" t="s">
        <v>24</v>
      </c>
      <c r="G151" s="15">
        <f t="shared" si="15"/>
        <v>1.79339</v>
      </c>
      <c r="H151" s="13">
        <f t="shared" si="16"/>
        <v>-9.3390000000000084E-2</v>
      </c>
      <c r="I151" s="17">
        <f t="shared" si="17"/>
        <v>8.7216921000000149E-3</v>
      </c>
    </row>
    <row r="152" spans="1:9" x14ac:dyDescent="0.25">
      <c r="A152" t="s">
        <v>223</v>
      </c>
      <c r="B152" s="15" t="s">
        <v>179</v>
      </c>
      <c r="C152" s="15" t="str">
        <f t="shared" si="13"/>
        <v>1.7</v>
      </c>
      <c r="D152" s="15">
        <f t="shared" si="12"/>
        <v>-0.30000000000000004</v>
      </c>
      <c r="E152" s="15">
        <f t="shared" si="14"/>
        <v>0</v>
      </c>
      <c r="F152" s="15" t="s">
        <v>497</v>
      </c>
      <c r="G152" s="15">
        <f t="shared" si="15"/>
        <v>1.728755</v>
      </c>
      <c r="H152" s="13">
        <f t="shared" si="16"/>
        <v>-0.32875500000000013</v>
      </c>
      <c r="I152" s="17">
        <f t="shared" si="17"/>
        <v>0.10807985002500009</v>
      </c>
    </row>
    <row r="153" spans="1:9" x14ac:dyDescent="0.25">
      <c r="A153" t="s">
        <v>224</v>
      </c>
      <c r="B153" s="15" t="s">
        <v>131</v>
      </c>
      <c r="C153" s="15" t="str">
        <f t="shared" si="13"/>
        <v>1.4</v>
      </c>
      <c r="D153" s="15">
        <f t="shared" si="12"/>
        <v>0.40000000000000013</v>
      </c>
      <c r="E153" s="15">
        <f t="shared" si="14"/>
        <v>-0.30000000000000004</v>
      </c>
      <c r="F153" s="15" t="s">
        <v>497</v>
      </c>
      <c r="G153" s="15">
        <f t="shared" si="15"/>
        <v>1.394315</v>
      </c>
      <c r="H153" s="13">
        <f t="shared" si="16"/>
        <v>0.40568500000000007</v>
      </c>
      <c r="I153" s="17">
        <f t="shared" si="17"/>
        <v>0.16458031922500005</v>
      </c>
    </row>
    <row r="154" spans="1:9" x14ac:dyDescent="0.25">
      <c r="A154" t="s">
        <v>225</v>
      </c>
      <c r="B154" s="15" t="s">
        <v>181</v>
      </c>
      <c r="C154" s="15" t="str">
        <f t="shared" si="13"/>
        <v>1.8</v>
      </c>
      <c r="D154" s="15">
        <f t="shared" si="12"/>
        <v>-0.5</v>
      </c>
      <c r="E154" s="15">
        <f t="shared" si="14"/>
        <v>0.40000000000000013</v>
      </c>
      <c r="F154" s="15" t="s">
        <v>497</v>
      </c>
      <c r="G154" s="15">
        <f t="shared" si="15"/>
        <v>1.8780650000000001</v>
      </c>
      <c r="H154" s="13">
        <f t="shared" si="16"/>
        <v>-0.57806500000000005</v>
      </c>
      <c r="I154" s="17">
        <f t="shared" si="17"/>
        <v>0.33415914422500004</v>
      </c>
    </row>
    <row r="155" spans="1:9" x14ac:dyDescent="0.25">
      <c r="A155" t="s">
        <v>226</v>
      </c>
      <c r="B155" s="15" t="s">
        <v>194</v>
      </c>
      <c r="C155" s="15" t="str">
        <f t="shared" si="13"/>
        <v>1.3</v>
      </c>
      <c r="D155" s="15">
        <f t="shared" si="12"/>
        <v>-0.10000000000000009</v>
      </c>
      <c r="E155" s="15">
        <f t="shared" si="14"/>
        <v>-0.5</v>
      </c>
      <c r="F155" s="15" t="s">
        <v>497</v>
      </c>
      <c r="G155" s="15">
        <f t="shared" si="15"/>
        <v>1.2702250000000002</v>
      </c>
      <c r="H155" s="13">
        <f t="shared" si="16"/>
        <v>-7.0225000000000204E-2</v>
      </c>
      <c r="I155" s="17">
        <f t="shared" si="17"/>
        <v>4.931550625000029E-3</v>
      </c>
    </row>
    <row r="156" spans="1:9" x14ac:dyDescent="0.25">
      <c r="A156" t="s">
        <v>227</v>
      </c>
      <c r="B156" s="15" t="s">
        <v>201</v>
      </c>
      <c r="C156" s="15" t="str">
        <f t="shared" si="13"/>
        <v>1.2</v>
      </c>
      <c r="D156" s="15">
        <f t="shared" si="12"/>
        <v>-0.39999999999999991</v>
      </c>
      <c r="E156" s="15">
        <f t="shared" si="14"/>
        <v>-0.10000000000000009</v>
      </c>
      <c r="F156" s="15" t="s">
        <v>30</v>
      </c>
      <c r="G156" s="15">
        <f t="shared" si="15"/>
        <v>1.22021</v>
      </c>
      <c r="H156" s="13">
        <f t="shared" si="16"/>
        <v>-0.42020999999999997</v>
      </c>
      <c r="I156" s="17">
        <f t="shared" si="17"/>
        <v>0.17657644409999998</v>
      </c>
    </row>
    <row r="157" spans="1:9" x14ac:dyDescent="0.25">
      <c r="A157" t="s">
        <v>228</v>
      </c>
      <c r="B157" s="15" t="s">
        <v>197</v>
      </c>
      <c r="C157" s="15" t="str">
        <f t="shared" si="13"/>
        <v>0.8</v>
      </c>
      <c r="D157" s="15">
        <f t="shared" si="12"/>
        <v>0.30000000000000004</v>
      </c>
      <c r="E157" s="15">
        <f t="shared" si="14"/>
        <v>-0.39999999999999991</v>
      </c>
      <c r="F157" s="15" t="s">
        <v>30</v>
      </c>
      <c r="G157" s="15">
        <f t="shared" si="15"/>
        <v>0.78690000000000004</v>
      </c>
      <c r="H157" s="13">
        <f t="shared" si="16"/>
        <v>0.31310000000000004</v>
      </c>
      <c r="I157" s="17">
        <f t="shared" si="17"/>
        <v>9.8031610000000033E-2</v>
      </c>
    </row>
    <row r="158" spans="1:9" x14ac:dyDescent="0.25">
      <c r="A158" t="s">
        <v>229</v>
      </c>
      <c r="B158" s="15" t="s">
        <v>163</v>
      </c>
      <c r="C158" s="15" t="str">
        <f t="shared" si="13"/>
        <v>1.1</v>
      </c>
      <c r="D158" s="15">
        <f t="shared" si="12"/>
        <v>0.5</v>
      </c>
      <c r="E158" s="15">
        <f t="shared" si="14"/>
        <v>0.30000000000000004</v>
      </c>
      <c r="F158" s="15" t="s">
        <v>497</v>
      </c>
      <c r="G158" s="15">
        <f t="shared" si="15"/>
        <v>1.1733650000000002</v>
      </c>
      <c r="H158" s="13">
        <f t="shared" si="16"/>
        <v>0.42663499999999988</v>
      </c>
      <c r="I158" s="17">
        <f t="shared" si="17"/>
        <v>0.18201742322499989</v>
      </c>
    </row>
    <row r="159" spans="1:9" x14ac:dyDescent="0.25">
      <c r="A159" t="s">
        <v>230</v>
      </c>
      <c r="B159" s="15" t="s">
        <v>128</v>
      </c>
      <c r="C159" s="15" t="str">
        <f t="shared" si="13"/>
        <v>1.6</v>
      </c>
      <c r="D159" s="15">
        <f t="shared" si="12"/>
        <v>-0.10000000000000009</v>
      </c>
      <c r="E159" s="15">
        <f t="shared" si="14"/>
        <v>0.5</v>
      </c>
      <c r="F159" s="15" t="s">
        <v>30</v>
      </c>
      <c r="G159" s="15">
        <f t="shared" si="15"/>
        <v>1.6913500000000004</v>
      </c>
      <c r="H159" s="13">
        <f t="shared" si="16"/>
        <v>-0.19135000000000035</v>
      </c>
      <c r="I159" s="17">
        <f t="shared" si="17"/>
        <v>3.6614822500000137E-2</v>
      </c>
    </row>
    <row r="160" spans="1:9" x14ac:dyDescent="0.25">
      <c r="A160" t="s">
        <v>231</v>
      </c>
      <c r="B160" s="15" t="s">
        <v>128</v>
      </c>
      <c r="C160" s="15" t="str">
        <f t="shared" si="13"/>
        <v>1.5</v>
      </c>
      <c r="D160" s="15">
        <f t="shared" si="12"/>
        <v>0</v>
      </c>
      <c r="E160" s="15">
        <f t="shared" si="14"/>
        <v>-0.10000000000000009</v>
      </c>
      <c r="F160" s="15" t="s">
        <v>30</v>
      </c>
      <c r="G160" s="15">
        <f t="shared" si="15"/>
        <v>1.5168200000000001</v>
      </c>
      <c r="H160" s="13">
        <f t="shared" si="16"/>
        <v>-1.6820000000000057E-2</v>
      </c>
      <c r="I160" s="17">
        <f t="shared" si="17"/>
        <v>2.8291240000000194E-4</v>
      </c>
    </row>
    <row r="161" spans="1:9" x14ac:dyDescent="0.25">
      <c r="A161" t="s">
        <v>232</v>
      </c>
      <c r="B161" s="15" t="s">
        <v>179</v>
      </c>
      <c r="C161" s="15" t="str">
        <f t="shared" si="13"/>
        <v>1.5</v>
      </c>
      <c r="D161" s="15">
        <f t="shared" si="12"/>
        <v>-0.10000000000000009</v>
      </c>
      <c r="E161" s="15">
        <f t="shared" si="14"/>
        <v>0</v>
      </c>
      <c r="F161" s="15" t="s">
        <v>30</v>
      </c>
      <c r="G161" s="15">
        <f t="shared" si="15"/>
        <v>1.5294300000000001</v>
      </c>
      <c r="H161" s="13">
        <f t="shared" si="16"/>
        <v>-0.12943000000000016</v>
      </c>
      <c r="I161" s="17">
        <f t="shared" si="17"/>
        <v>1.675212490000004E-2</v>
      </c>
    </row>
    <row r="162" spans="1:9" x14ac:dyDescent="0.25">
      <c r="A162" t="s">
        <v>233</v>
      </c>
      <c r="B162" s="15" t="s">
        <v>201</v>
      </c>
      <c r="C162" s="15" t="str">
        <f t="shared" si="13"/>
        <v>1.4</v>
      </c>
      <c r="D162" s="15">
        <f t="shared" si="12"/>
        <v>-0.59999999999999987</v>
      </c>
      <c r="E162" s="15">
        <f t="shared" si="14"/>
        <v>-0.10000000000000009</v>
      </c>
      <c r="F162" s="15" t="s">
        <v>30</v>
      </c>
      <c r="G162" s="15">
        <f t="shared" si="15"/>
        <v>1.41795</v>
      </c>
      <c r="H162" s="13">
        <f t="shared" si="16"/>
        <v>-0.61795</v>
      </c>
      <c r="I162" s="17">
        <f t="shared" si="17"/>
        <v>0.38186220250000003</v>
      </c>
    </row>
    <row r="163" spans="1:9" x14ac:dyDescent="0.25">
      <c r="A163" t="s">
        <v>234</v>
      </c>
      <c r="B163" s="15" t="s">
        <v>205</v>
      </c>
      <c r="C163" s="15" t="str">
        <f t="shared" si="13"/>
        <v>0.8</v>
      </c>
      <c r="D163" s="15">
        <f t="shared" si="12"/>
        <v>-0.20000000000000007</v>
      </c>
      <c r="E163" s="15">
        <f t="shared" si="14"/>
        <v>-0.59999999999999987</v>
      </c>
      <c r="F163" s="15" t="s">
        <v>30</v>
      </c>
      <c r="G163" s="15">
        <f t="shared" si="15"/>
        <v>0.76168000000000013</v>
      </c>
      <c r="H163" s="13">
        <f t="shared" si="16"/>
        <v>-0.16168000000000016</v>
      </c>
      <c r="I163" s="17">
        <f t="shared" si="17"/>
        <v>2.614042240000005E-2</v>
      </c>
    </row>
    <row r="164" spans="1:9" x14ac:dyDescent="0.25">
      <c r="A164" t="s">
        <v>235</v>
      </c>
      <c r="B164" s="15" t="s">
        <v>197</v>
      </c>
      <c r="C164" s="15" t="str">
        <f t="shared" si="13"/>
        <v>0.6</v>
      </c>
      <c r="D164" s="15">
        <f t="shared" si="12"/>
        <v>0.50000000000000011</v>
      </c>
      <c r="E164" s="15">
        <f t="shared" si="14"/>
        <v>-0.20000000000000007</v>
      </c>
      <c r="F164" s="15" t="s">
        <v>30</v>
      </c>
      <c r="G164" s="15">
        <f t="shared" si="15"/>
        <v>0.61437999999999993</v>
      </c>
      <c r="H164" s="13">
        <f t="shared" si="16"/>
        <v>0.48562000000000016</v>
      </c>
      <c r="I164" s="17">
        <f t="shared" si="17"/>
        <v>0.23582678440000016</v>
      </c>
    </row>
    <row r="165" spans="1:9" x14ac:dyDescent="0.25">
      <c r="A165" t="s">
        <v>236</v>
      </c>
      <c r="B165" s="15" t="s">
        <v>213</v>
      </c>
      <c r="C165" s="15" t="str">
        <f t="shared" si="13"/>
        <v>1.1</v>
      </c>
      <c r="D165" s="15">
        <f t="shared" si="12"/>
        <v>-0.10000000000000009</v>
      </c>
      <c r="E165" s="15">
        <f t="shared" si="14"/>
        <v>0.50000000000000011</v>
      </c>
      <c r="F165" s="15" t="s">
        <v>27</v>
      </c>
      <c r="G165" s="15">
        <f t="shared" si="15"/>
        <v>1.1954150000000001</v>
      </c>
      <c r="H165" s="13">
        <f t="shared" si="16"/>
        <v>-0.19541500000000012</v>
      </c>
      <c r="I165" s="17">
        <f t="shared" si="17"/>
        <v>3.8187022225000047E-2</v>
      </c>
    </row>
    <row r="166" spans="1:9" x14ac:dyDescent="0.25">
      <c r="A166" t="s">
        <v>237</v>
      </c>
      <c r="B166" s="15" t="s">
        <v>213</v>
      </c>
      <c r="C166" s="15" t="str">
        <f t="shared" si="13"/>
        <v>1.0</v>
      </c>
      <c r="D166" s="15">
        <f t="shared" si="12"/>
        <v>0</v>
      </c>
      <c r="E166" s="15">
        <f t="shared" si="14"/>
        <v>-0.10000000000000009</v>
      </c>
      <c r="F166" s="15" t="s">
        <v>30</v>
      </c>
      <c r="G166" s="15">
        <f t="shared" si="15"/>
        <v>1.02247</v>
      </c>
      <c r="H166" s="13">
        <f t="shared" si="16"/>
        <v>-2.246999999999999E-2</v>
      </c>
      <c r="I166" s="17">
        <f t="shared" si="17"/>
        <v>5.0490089999999951E-4</v>
      </c>
    </row>
    <row r="167" spans="1:9" x14ac:dyDescent="0.25">
      <c r="A167" t="s">
        <v>238</v>
      </c>
      <c r="B167" s="15" t="s">
        <v>179</v>
      </c>
      <c r="C167" s="15" t="str">
        <f t="shared" si="13"/>
        <v>1.0</v>
      </c>
      <c r="D167" s="15">
        <f t="shared" si="12"/>
        <v>0.39999999999999991</v>
      </c>
      <c r="E167" s="15">
        <f t="shared" si="14"/>
        <v>0</v>
      </c>
      <c r="F167" s="15" t="s">
        <v>30</v>
      </c>
      <c r="G167" s="15">
        <f t="shared" si="15"/>
        <v>1.03508</v>
      </c>
      <c r="H167" s="13">
        <f t="shared" si="16"/>
        <v>0.36491999999999991</v>
      </c>
      <c r="I167" s="17">
        <f t="shared" si="17"/>
        <v>0.13316660639999994</v>
      </c>
    </row>
    <row r="168" spans="1:9" x14ac:dyDescent="0.25">
      <c r="A168" t="s">
        <v>239</v>
      </c>
      <c r="B168" s="15" t="s">
        <v>128</v>
      </c>
      <c r="C168" s="15" t="str">
        <f t="shared" si="13"/>
        <v>1.4</v>
      </c>
      <c r="D168" s="15">
        <f t="shared" si="12"/>
        <v>0.10000000000000009</v>
      </c>
      <c r="E168" s="15">
        <f t="shared" si="14"/>
        <v>0.39999999999999991</v>
      </c>
      <c r="F168" s="15" t="s">
        <v>497</v>
      </c>
      <c r="G168" s="15">
        <f t="shared" si="15"/>
        <v>1.482585</v>
      </c>
      <c r="H168" s="13">
        <f t="shared" si="16"/>
        <v>1.7414999999999958E-2</v>
      </c>
      <c r="I168" s="17">
        <f t="shared" si="17"/>
        <v>3.0328222499999855E-4</v>
      </c>
    </row>
    <row r="169" spans="1:9" x14ac:dyDescent="0.25">
      <c r="A169" t="s">
        <v>240</v>
      </c>
      <c r="B169" s="15" t="s">
        <v>124</v>
      </c>
      <c r="C169" s="15" t="str">
        <f t="shared" si="13"/>
        <v>1.5</v>
      </c>
      <c r="D169" s="15">
        <f t="shared" si="12"/>
        <v>0.19999999999999996</v>
      </c>
      <c r="E169" s="15">
        <f t="shared" si="14"/>
        <v>0.10000000000000009</v>
      </c>
      <c r="F169" s="15" t="s">
        <v>24</v>
      </c>
      <c r="G169" s="15">
        <f t="shared" si="15"/>
        <v>1.54521</v>
      </c>
      <c r="H169" s="13">
        <f t="shared" si="16"/>
        <v>0.15478999999999998</v>
      </c>
      <c r="I169" s="17">
        <f t="shared" si="17"/>
        <v>2.3959944099999995E-2</v>
      </c>
    </row>
    <row r="170" spans="1:9" x14ac:dyDescent="0.25">
      <c r="A170" t="s">
        <v>241</v>
      </c>
      <c r="B170" s="15" t="s">
        <v>181</v>
      </c>
      <c r="C170" s="15" t="str">
        <f t="shared" si="13"/>
        <v>1.7</v>
      </c>
      <c r="D170" s="15">
        <f t="shared" si="12"/>
        <v>-0.39999999999999991</v>
      </c>
      <c r="E170" s="15">
        <f t="shared" si="14"/>
        <v>0.19999999999999996</v>
      </c>
      <c r="F170" s="15" t="s">
        <v>497</v>
      </c>
      <c r="G170" s="15">
        <f t="shared" si="15"/>
        <v>1.7539750000000001</v>
      </c>
      <c r="H170" s="13">
        <f t="shared" si="16"/>
        <v>-0.45397500000000002</v>
      </c>
      <c r="I170" s="17">
        <f t="shared" si="17"/>
        <v>0.206093300625</v>
      </c>
    </row>
    <row r="171" spans="1:9" x14ac:dyDescent="0.25">
      <c r="A171" t="s">
        <v>242</v>
      </c>
      <c r="B171" s="15" t="s">
        <v>163</v>
      </c>
      <c r="C171" s="15" t="str">
        <f t="shared" si="13"/>
        <v>1.3</v>
      </c>
      <c r="D171" s="15">
        <f t="shared" si="12"/>
        <v>0.30000000000000004</v>
      </c>
      <c r="E171" s="15">
        <f t="shared" si="14"/>
        <v>-0.39999999999999991</v>
      </c>
      <c r="F171" s="15" t="s">
        <v>30</v>
      </c>
      <c r="G171" s="15">
        <f t="shared" si="15"/>
        <v>1.2812500000000002</v>
      </c>
      <c r="H171" s="13">
        <f t="shared" si="16"/>
        <v>0.31874999999999987</v>
      </c>
      <c r="I171" s="17">
        <f t="shared" si="17"/>
        <v>0.10160156249999991</v>
      </c>
    </row>
    <row r="172" spans="1:9" x14ac:dyDescent="0.25">
      <c r="A172" t="s">
        <v>243</v>
      </c>
      <c r="B172" s="15" t="s">
        <v>128</v>
      </c>
      <c r="C172" s="15" t="str">
        <f t="shared" si="13"/>
        <v>1.6</v>
      </c>
      <c r="D172" s="15">
        <f t="shared" si="12"/>
        <v>-0.10000000000000009</v>
      </c>
      <c r="E172" s="15">
        <f t="shared" si="14"/>
        <v>0.30000000000000004</v>
      </c>
      <c r="F172" s="15" t="s">
        <v>497</v>
      </c>
      <c r="G172" s="15">
        <f t="shared" si="15"/>
        <v>1.6677150000000003</v>
      </c>
      <c r="H172" s="13">
        <f t="shared" si="16"/>
        <v>-0.16771500000000028</v>
      </c>
      <c r="I172" s="17">
        <f t="shared" si="17"/>
        <v>2.8128321225000093E-2</v>
      </c>
    </row>
    <row r="173" spans="1:9" x14ac:dyDescent="0.25">
      <c r="A173" t="s">
        <v>244</v>
      </c>
      <c r="B173" s="15" t="s">
        <v>179</v>
      </c>
      <c r="C173" s="15" t="str">
        <f t="shared" si="13"/>
        <v>1.5</v>
      </c>
      <c r="D173" s="15">
        <f t="shared" si="12"/>
        <v>-0.10000000000000009</v>
      </c>
      <c r="E173" s="15">
        <f t="shared" si="14"/>
        <v>-0.10000000000000009</v>
      </c>
      <c r="F173" s="15" t="s">
        <v>24</v>
      </c>
      <c r="G173" s="15">
        <f t="shared" si="15"/>
        <v>1.51999</v>
      </c>
      <c r="H173" s="13">
        <f t="shared" si="16"/>
        <v>-0.11999000000000004</v>
      </c>
      <c r="I173" s="17">
        <f t="shared" si="17"/>
        <v>1.439760010000001E-2</v>
      </c>
    </row>
    <row r="174" spans="1:9" x14ac:dyDescent="0.25">
      <c r="A174" t="s">
        <v>245</v>
      </c>
      <c r="B174" s="15" t="s">
        <v>181</v>
      </c>
      <c r="C174" s="15" t="str">
        <f t="shared" si="13"/>
        <v>1.4</v>
      </c>
      <c r="D174" s="15">
        <f t="shared" si="12"/>
        <v>-9.9999999999999867E-2</v>
      </c>
      <c r="E174" s="15">
        <f t="shared" si="14"/>
        <v>-0.10000000000000009</v>
      </c>
      <c r="F174" s="15" t="s">
        <v>22</v>
      </c>
      <c r="G174" s="15">
        <f t="shared" si="15"/>
        <v>1.4227049999999999</v>
      </c>
      <c r="H174" s="13">
        <f t="shared" si="16"/>
        <v>-0.12270499999999984</v>
      </c>
      <c r="I174" s="17">
        <f t="shared" si="17"/>
        <v>1.5056517024999961E-2</v>
      </c>
    </row>
    <row r="175" spans="1:9" x14ac:dyDescent="0.25">
      <c r="A175" t="s">
        <v>246</v>
      </c>
      <c r="B175" s="15" t="s">
        <v>197</v>
      </c>
      <c r="C175" s="15" t="str">
        <f t="shared" si="13"/>
        <v>1.3</v>
      </c>
      <c r="D175" s="15">
        <f t="shared" si="12"/>
        <v>-0.19999999999999996</v>
      </c>
      <c r="E175" s="15">
        <f t="shared" si="14"/>
        <v>-9.9999999999999867E-2</v>
      </c>
      <c r="F175" s="15" t="s">
        <v>497</v>
      </c>
      <c r="G175" s="15">
        <f t="shared" si="15"/>
        <v>1.3206650000000002</v>
      </c>
      <c r="H175" s="13">
        <f t="shared" si="16"/>
        <v>-0.22066500000000011</v>
      </c>
      <c r="I175" s="17">
        <f t="shared" si="17"/>
        <v>4.8693042225000052E-2</v>
      </c>
    </row>
    <row r="176" spans="1:9" x14ac:dyDescent="0.25">
      <c r="A176" t="s">
        <v>247</v>
      </c>
      <c r="B176" s="15" t="s">
        <v>181</v>
      </c>
      <c r="C176" s="15" t="str">
        <f t="shared" si="13"/>
        <v>1.1</v>
      </c>
      <c r="D176" s="15">
        <f t="shared" si="12"/>
        <v>0.19999999999999996</v>
      </c>
      <c r="E176" s="15">
        <f t="shared" si="14"/>
        <v>-0.19999999999999996</v>
      </c>
      <c r="F176" s="15" t="s">
        <v>497</v>
      </c>
      <c r="G176" s="15">
        <f t="shared" si="15"/>
        <v>1.1103150000000002</v>
      </c>
      <c r="H176" s="13">
        <f t="shared" si="16"/>
        <v>0.18968499999999988</v>
      </c>
      <c r="I176" s="17">
        <f t="shared" si="17"/>
        <v>3.5980399224999952E-2</v>
      </c>
    </row>
    <row r="177" spans="1:9" x14ac:dyDescent="0.25">
      <c r="A177" t="s">
        <v>248</v>
      </c>
      <c r="B177" s="15" t="s">
        <v>179</v>
      </c>
      <c r="C177" s="15" t="str">
        <f t="shared" si="13"/>
        <v>1.3</v>
      </c>
      <c r="D177" s="15">
        <f t="shared" si="12"/>
        <v>9.9999999999999867E-2</v>
      </c>
      <c r="E177" s="15">
        <f t="shared" si="14"/>
        <v>0.19999999999999996</v>
      </c>
      <c r="F177" s="15" t="s">
        <v>24</v>
      </c>
      <c r="G177" s="15">
        <f t="shared" si="15"/>
        <v>1.3600800000000002</v>
      </c>
      <c r="H177" s="13">
        <f t="shared" si="16"/>
        <v>3.9919999999999733E-2</v>
      </c>
      <c r="I177" s="17">
        <f t="shared" si="17"/>
        <v>1.5936063999999787E-3</v>
      </c>
    </row>
    <row r="178" spans="1:9" x14ac:dyDescent="0.25">
      <c r="A178" t="s">
        <v>249</v>
      </c>
      <c r="B178" s="15" t="s">
        <v>179</v>
      </c>
      <c r="C178" s="15" t="str">
        <f t="shared" si="13"/>
        <v>1.4</v>
      </c>
      <c r="D178" s="15">
        <f t="shared" si="12"/>
        <v>0</v>
      </c>
      <c r="E178" s="15">
        <f t="shared" si="14"/>
        <v>9.9999999999999867E-2</v>
      </c>
      <c r="F178" s="15" t="s">
        <v>24</v>
      </c>
      <c r="G178" s="15">
        <f t="shared" si="15"/>
        <v>1.44634</v>
      </c>
      <c r="H178" s="13">
        <f t="shared" si="16"/>
        <v>-4.6340000000000048E-2</v>
      </c>
      <c r="I178" s="17">
        <f t="shared" si="17"/>
        <v>2.1473956000000044E-3</v>
      </c>
    </row>
    <row r="179" spans="1:9" x14ac:dyDescent="0.25">
      <c r="A179" t="s">
        <v>250</v>
      </c>
      <c r="B179" s="15" t="s">
        <v>179</v>
      </c>
      <c r="C179" s="15" t="str">
        <f t="shared" si="13"/>
        <v>1.4</v>
      </c>
      <c r="D179" s="15">
        <f t="shared" si="12"/>
        <v>0</v>
      </c>
      <c r="E179" s="15">
        <f t="shared" si="14"/>
        <v>0</v>
      </c>
      <c r="F179" s="15" t="s">
        <v>22</v>
      </c>
      <c r="G179" s="15">
        <f t="shared" si="15"/>
        <v>1.4353149999999999</v>
      </c>
      <c r="H179" s="13">
        <f t="shared" si="16"/>
        <v>-3.5314999999999985E-2</v>
      </c>
      <c r="I179" s="17">
        <f t="shared" si="17"/>
        <v>1.247149224999999E-3</v>
      </c>
    </row>
    <row r="180" spans="1:9" x14ac:dyDescent="0.25">
      <c r="A180" t="s">
        <v>251</v>
      </c>
      <c r="B180" s="15" t="s">
        <v>181</v>
      </c>
      <c r="C180" s="15" t="str">
        <f t="shared" si="13"/>
        <v>1.4</v>
      </c>
      <c r="D180" s="15">
        <f t="shared" si="12"/>
        <v>-9.9999999999999867E-2</v>
      </c>
      <c r="E180" s="15">
        <f t="shared" si="14"/>
        <v>0</v>
      </c>
      <c r="F180" s="15" t="s">
        <v>22</v>
      </c>
      <c r="G180" s="15">
        <f t="shared" si="15"/>
        <v>1.4353149999999999</v>
      </c>
      <c r="H180" s="13">
        <f t="shared" si="16"/>
        <v>-0.13531499999999985</v>
      </c>
      <c r="I180" s="17">
        <f t="shared" si="17"/>
        <v>1.8310149224999961E-2</v>
      </c>
    </row>
    <row r="181" spans="1:9" x14ac:dyDescent="0.25">
      <c r="A181" t="s">
        <v>252</v>
      </c>
      <c r="B181" s="15" t="s">
        <v>181</v>
      </c>
      <c r="C181" s="15" t="str">
        <f t="shared" si="13"/>
        <v>1.3</v>
      </c>
      <c r="D181" s="15">
        <f t="shared" si="12"/>
        <v>0</v>
      </c>
      <c r="E181" s="15">
        <f t="shared" si="14"/>
        <v>-9.9999999999999867E-2</v>
      </c>
      <c r="F181" s="15" t="s">
        <v>358</v>
      </c>
      <c r="G181" s="15">
        <f t="shared" si="15"/>
        <v>1.3254200000000003</v>
      </c>
      <c r="H181" s="13">
        <f t="shared" si="16"/>
        <v>-2.542000000000022E-2</v>
      </c>
      <c r="I181" s="17">
        <f t="shared" si="17"/>
        <v>6.4617640000001124E-4</v>
      </c>
    </row>
    <row r="182" spans="1:9" x14ac:dyDescent="0.25">
      <c r="A182" t="s">
        <v>253</v>
      </c>
      <c r="B182" s="15" t="s">
        <v>179</v>
      </c>
      <c r="C182" s="15" t="str">
        <f t="shared" si="13"/>
        <v>1.3</v>
      </c>
      <c r="D182" s="15">
        <f t="shared" si="12"/>
        <v>9.9999999999999867E-2</v>
      </c>
      <c r="E182" s="15">
        <f t="shared" si="14"/>
        <v>0</v>
      </c>
      <c r="F182" s="15" t="s">
        <v>358</v>
      </c>
      <c r="G182" s="15">
        <f t="shared" si="15"/>
        <v>1.3380300000000003</v>
      </c>
      <c r="H182" s="13">
        <f t="shared" si="16"/>
        <v>6.1969999999999636E-2</v>
      </c>
      <c r="I182" s="17">
        <f t="shared" si="17"/>
        <v>3.8402808999999549E-3</v>
      </c>
    </row>
    <row r="183" spans="1:9" x14ac:dyDescent="0.25">
      <c r="A183" t="s">
        <v>254</v>
      </c>
      <c r="B183" s="15" t="s">
        <v>181</v>
      </c>
      <c r="C183" s="15" t="str">
        <f t="shared" si="13"/>
        <v>1.4</v>
      </c>
      <c r="D183" s="15">
        <f t="shared" si="12"/>
        <v>-9.9999999999999867E-2</v>
      </c>
      <c r="E183" s="15">
        <f t="shared" si="14"/>
        <v>9.9999999999999867E-2</v>
      </c>
      <c r="F183" s="15" t="s">
        <v>358</v>
      </c>
      <c r="G183" s="15">
        <f t="shared" si="15"/>
        <v>1.4495100000000001</v>
      </c>
      <c r="H183" s="13">
        <f t="shared" si="16"/>
        <v>-0.14951000000000003</v>
      </c>
      <c r="I183" s="17">
        <f t="shared" si="17"/>
        <v>2.2353240100000008E-2</v>
      </c>
    </row>
    <row r="184" spans="1:9" x14ac:dyDescent="0.25">
      <c r="A184" t="s">
        <v>255</v>
      </c>
      <c r="B184" s="15" t="s">
        <v>197</v>
      </c>
      <c r="C184" s="15" t="str">
        <f t="shared" si="13"/>
        <v>1.3</v>
      </c>
      <c r="D184" s="15">
        <f t="shared" si="12"/>
        <v>-0.19999999999999996</v>
      </c>
      <c r="E184" s="15">
        <f t="shared" si="14"/>
        <v>-9.9999999999999867E-2</v>
      </c>
      <c r="F184" s="15" t="s">
        <v>358</v>
      </c>
      <c r="G184" s="15">
        <f t="shared" si="15"/>
        <v>1.3254200000000003</v>
      </c>
      <c r="H184" s="13">
        <f t="shared" si="16"/>
        <v>-0.22542000000000018</v>
      </c>
      <c r="I184" s="17">
        <f t="shared" si="17"/>
        <v>5.0814176400000077E-2</v>
      </c>
    </row>
    <row r="185" spans="1:9" x14ac:dyDescent="0.25">
      <c r="A185" t="s">
        <v>256</v>
      </c>
      <c r="B185" s="15" t="s">
        <v>197</v>
      </c>
      <c r="C185" s="15" t="str">
        <f t="shared" si="13"/>
        <v>1.1</v>
      </c>
      <c r="D185" s="15">
        <f t="shared" si="12"/>
        <v>0</v>
      </c>
      <c r="E185" s="15">
        <f t="shared" si="14"/>
        <v>-0.19999999999999996</v>
      </c>
      <c r="F185" s="15" t="s">
        <v>358</v>
      </c>
      <c r="G185" s="15">
        <f t="shared" si="15"/>
        <v>1.1150700000000002</v>
      </c>
      <c r="H185" s="13">
        <f t="shared" si="16"/>
        <v>-1.5070000000000139E-2</v>
      </c>
      <c r="I185" s="17">
        <f t="shared" si="17"/>
        <v>2.2710490000000418E-4</v>
      </c>
    </row>
    <row r="186" spans="1:9" x14ac:dyDescent="0.25">
      <c r="A186" t="s">
        <v>257</v>
      </c>
      <c r="B186" s="15" t="s">
        <v>128</v>
      </c>
      <c r="C186" s="15" t="str">
        <f t="shared" si="13"/>
        <v>1.1</v>
      </c>
      <c r="D186" s="15">
        <f t="shared" si="12"/>
        <v>0.39999999999999991</v>
      </c>
      <c r="E186" s="15">
        <f t="shared" si="14"/>
        <v>0</v>
      </c>
      <c r="F186" s="15" t="s">
        <v>358</v>
      </c>
      <c r="G186" s="15">
        <f t="shared" si="15"/>
        <v>1.1402900000000002</v>
      </c>
      <c r="H186" s="13">
        <f t="shared" si="16"/>
        <v>0.35970999999999975</v>
      </c>
      <c r="I186" s="17">
        <f t="shared" si="17"/>
        <v>0.12939128409999981</v>
      </c>
    </row>
    <row r="187" spans="1:9" x14ac:dyDescent="0.25">
      <c r="A187" t="s">
        <v>258</v>
      </c>
      <c r="B187" s="15" t="s">
        <v>163</v>
      </c>
      <c r="C187" s="15" t="str">
        <f t="shared" si="13"/>
        <v>1.5</v>
      </c>
      <c r="D187" s="15">
        <f t="shared" si="12"/>
        <v>0.10000000000000009</v>
      </c>
      <c r="E187" s="15">
        <f t="shared" si="14"/>
        <v>0.39999999999999991</v>
      </c>
      <c r="F187" s="15" t="s">
        <v>358</v>
      </c>
      <c r="G187" s="15">
        <f t="shared" si="15"/>
        <v>1.5862100000000001</v>
      </c>
      <c r="H187" s="13">
        <f t="shared" si="16"/>
        <v>1.3789999999999969E-2</v>
      </c>
      <c r="I187" s="17">
        <f t="shared" si="17"/>
        <v>1.9016409999999913E-4</v>
      </c>
    </row>
    <row r="188" spans="1:9" x14ac:dyDescent="0.25">
      <c r="A188" t="s">
        <v>259</v>
      </c>
      <c r="B188" s="15" t="s">
        <v>179</v>
      </c>
      <c r="C188" s="15" t="str">
        <f t="shared" si="13"/>
        <v>1.6</v>
      </c>
      <c r="D188" s="15">
        <f t="shared" si="12"/>
        <v>-0.20000000000000018</v>
      </c>
      <c r="E188" s="15">
        <f t="shared" si="14"/>
        <v>0.10000000000000009</v>
      </c>
      <c r="F188" s="15" t="s">
        <v>83</v>
      </c>
      <c r="G188" s="15">
        <f t="shared" si="15"/>
        <v>1.6488350000000003</v>
      </c>
      <c r="H188" s="13">
        <f t="shared" si="16"/>
        <v>-0.24883500000000036</v>
      </c>
      <c r="I188" s="17">
        <f t="shared" si="17"/>
        <v>6.1918857225000179E-2</v>
      </c>
    </row>
    <row r="189" spans="1:9" x14ac:dyDescent="0.25">
      <c r="A189" t="s">
        <v>260</v>
      </c>
      <c r="B189" s="15" t="s">
        <v>181</v>
      </c>
      <c r="C189" s="15" t="str">
        <f t="shared" si="13"/>
        <v>1.4</v>
      </c>
      <c r="D189" s="15">
        <f t="shared" si="12"/>
        <v>-9.9999999999999867E-2</v>
      </c>
      <c r="E189" s="15">
        <f t="shared" si="14"/>
        <v>-0.20000000000000018</v>
      </c>
      <c r="F189" s="15" t="s">
        <v>83</v>
      </c>
      <c r="G189" s="15">
        <f t="shared" si="15"/>
        <v>1.413265</v>
      </c>
      <c r="H189" s="13">
        <f t="shared" si="16"/>
        <v>-0.11326499999999995</v>
      </c>
      <c r="I189" s="17">
        <f t="shared" si="17"/>
        <v>1.2828960224999988E-2</v>
      </c>
    </row>
    <row r="190" spans="1:9" x14ac:dyDescent="0.25">
      <c r="A190" t="s">
        <v>261</v>
      </c>
      <c r="B190" s="15" t="s">
        <v>197</v>
      </c>
      <c r="C190" s="15" t="str">
        <f t="shared" si="13"/>
        <v>1.3</v>
      </c>
      <c r="D190" s="15">
        <f t="shared" si="12"/>
        <v>-0.19999999999999996</v>
      </c>
      <c r="E190" s="15">
        <f t="shared" si="14"/>
        <v>-9.9999999999999867E-2</v>
      </c>
      <c r="F190" s="15" t="s">
        <v>83</v>
      </c>
      <c r="G190" s="15">
        <f t="shared" si="15"/>
        <v>1.3270050000000002</v>
      </c>
      <c r="H190" s="13">
        <f t="shared" si="16"/>
        <v>-0.22700500000000012</v>
      </c>
      <c r="I190" s="17">
        <f t="shared" si="17"/>
        <v>5.1531270025000055E-2</v>
      </c>
    </row>
    <row r="191" spans="1:9" x14ac:dyDescent="0.25">
      <c r="A191" t="s">
        <v>262</v>
      </c>
      <c r="B191" s="15" t="s">
        <v>194</v>
      </c>
      <c r="C191" s="15" t="str">
        <f t="shared" si="13"/>
        <v>1.1</v>
      </c>
      <c r="D191" s="15">
        <f t="shared" si="12"/>
        <v>9.9999999999999867E-2</v>
      </c>
      <c r="E191" s="15">
        <f t="shared" si="14"/>
        <v>-0.19999999999999996</v>
      </c>
      <c r="F191" s="15" t="s">
        <v>83</v>
      </c>
      <c r="G191" s="15">
        <f t="shared" si="15"/>
        <v>1.1166550000000002</v>
      </c>
      <c r="H191" s="13">
        <f t="shared" si="16"/>
        <v>8.334499999999978E-2</v>
      </c>
      <c r="I191" s="17">
        <f t="shared" si="17"/>
        <v>6.9463890249999638E-3</v>
      </c>
    </row>
    <row r="192" spans="1:9" x14ac:dyDescent="0.25">
      <c r="A192" t="s">
        <v>263</v>
      </c>
      <c r="B192" s="15" t="s">
        <v>128</v>
      </c>
      <c r="C192" s="15" t="str">
        <f t="shared" si="13"/>
        <v>1.2</v>
      </c>
      <c r="D192" s="15">
        <f t="shared" si="12"/>
        <v>0.30000000000000004</v>
      </c>
      <c r="E192" s="15">
        <f t="shared" si="14"/>
        <v>9.9999999999999867E-2</v>
      </c>
      <c r="F192" s="15" t="s">
        <v>83</v>
      </c>
      <c r="G192" s="15">
        <f t="shared" si="15"/>
        <v>1.253355</v>
      </c>
      <c r="H192" s="13">
        <f t="shared" si="16"/>
        <v>0.246645</v>
      </c>
      <c r="I192" s="17">
        <f t="shared" si="17"/>
        <v>6.0833756025000005E-2</v>
      </c>
    </row>
    <row r="193" spans="1:9" x14ac:dyDescent="0.25">
      <c r="A193" t="s">
        <v>264</v>
      </c>
      <c r="B193" s="15" t="s">
        <v>124</v>
      </c>
      <c r="C193" s="15" t="str">
        <f t="shared" si="13"/>
        <v>1.5</v>
      </c>
      <c r="D193" s="15">
        <f t="shared" si="12"/>
        <v>0.19999999999999996</v>
      </c>
      <c r="E193" s="15">
        <f t="shared" si="14"/>
        <v>0.30000000000000004</v>
      </c>
      <c r="F193" s="15" t="s">
        <v>83</v>
      </c>
      <c r="G193" s="15">
        <f t="shared" si="15"/>
        <v>1.5751850000000001</v>
      </c>
      <c r="H193" s="13">
        <f t="shared" si="16"/>
        <v>0.1248149999999999</v>
      </c>
      <c r="I193" s="17">
        <f t="shared" si="17"/>
        <v>1.5578784224999975E-2</v>
      </c>
    </row>
    <row r="194" spans="1:9" x14ac:dyDescent="0.25">
      <c r="A194" t="s">
        <v>265</v>
      </c>
      <c r="B194" s="15" t="s">
        <v>163</v>
      </c>
      <c r="C194" s="15" t="str">
        <f t="shared" si="13"/>
        <v>1.7</v>
      </c>
      <c r="D194" s="15">
        <f t="shared" si="12"/>
        <v>-9.9999999999999867E-2</v>
      </c>
      <c r="E194" s="15">
        <f t="shared" si="14"/>
        <v>0.19999999999999996</v>
      </c>
      <c r="F194" s="15" t="s">
        <v>358</v>
      </c>
      <c r="G194" s="15">
        <f t="shared" si="15"/>
        <v>1.7587300000000001</v>
      </c>
      <c r="H194" s="13">
        <f t="shared" si="16"/>
        <v>-0.15873000000000004</v>
      </c>
      <c r="I194" s="17">
        <f t="shared" si="17"/>
        <v>2.5195212900000014E-2</v>
      </c>
    </row>
    <row r="195" spans="1:9" x14ac:dyDescent="0.25">
      <c r="A195" t="s">
        <v>266</v>
      </c>
      <c r="B195" s="15" t="s">
        <v>124</v>
      </c>
      <c r="C195" s="15" t="str">
        <f t="shared" si="13"/>
        <v>1.6</v>
      </c>
      <c r="D195" s="15">
        <f t="shared" ref="D195:D258" si="18">B195-C195</f>
        <v>9.9999999999999867E-2</v>
      </c>
      <c r="E195" s="15">
        <f t="shared" si="14"/>
        <v>-9.9999999999999867E-2</v>
      </c>
      <c r="F195" s="15" t="s">
        <v>83</v>
      </c>
      <c r="G195" s="15">
        <f t="shared" si="15"/>
        <v>1.6236150000000003</v>
      </c>
      <c r="H195" s="13">
        <f t="shared" si="16"/>
        <v>7.6384999999999703E-2</v>
      </c>
      <c r="I195" s="17">
        <f t="shared" si="17"/>
        <v>5.8346682249999548E-3</v>
      </c>
    </row>
    <row r="196" spans="1:9" x14ac:dyDescent="0.25">
      <c r="A196" t="s">
        <v>267</v>
      </c>
      <c r="B196" s="15" t="s">
        <v>126</v>
      </c>
      <c r="C196" s="15" t="str">
        <f t="shared" ref="C196:C259" si="19">B195</f>
        <v>1.7</v>
      </c>
      <c r="D196" s="15">
        <f t="shared" si="18"/>
        <v>0.19999999999999996</v>
      </c>
      <c r="E196" s="15">
        <f t="shared" si="14"/>
        <v>9.9999999999999867E-2</v>
      </c>
      <c r="F196" s="15" t="s">
        <v>83</v>
      </c>
      <c r="G196" s="15">
        <f t="shared" si="15"/>
        <v>1.7477050000000001</v>
      </c>
      <c r="H196" s="13">
        <f t="shared" si="16"/>
        <v>0.15229499999999985</v>
      </c>
      <c r="I196" s="17">
        <f t="shared" si="17"/>
        <v>2.3193767024999954E-2</v>
      </c>
    </row>
    <row r="197" spans="1:9" x14ac:dyDescent="0.25">
      <c r="A197" t="s">
        <v>268</v>
      </c>
      <c r="B197" s="15" t="s">
        <v>126</v>
      </c>
      <c r="C197" s="15" t="str">
        <f t="shared" si="19"/>
        <v>1.9</v>
      </c>
      <c r="D197" s="15">
        <f t="shared" si="18"/>
        <v>0</v>
      </c>
      <c r="E197" s="15">
        <f t="shared" ref="E197:E260" si="20">D196</f>
        <v>0.19999999999999996</v>
      </c>
      <c r="F197" s="15" t="s">
        <v>358</v>
      </c>
      <c r="G197" s="15">
        <f t="shared" ref="G197:G260" si="21">0.1288 + 0.9887*C197 + 0.1261*E197 - 0.01585*F197</f>
        <v>1.9564700000000002</v>
      </c>
      <c r="H197" s="13">
        <f t="shared" ref="H197:H260" si="22">B197-G197</f>
        <v>-5.6470000000000242E-2</v>
      </c>
      <c r="I197" s="17">
        <f t="shared" ref="I197:I260" si="23">H197^2</f>
        <v>3.1888609000000272E-3</v>
      </c>
    </row>
    <row r="198" spans="1:9" x14ac:dyDescent="0.25">
      <c r="A198" t="s">
        <v>269</v>
      </c>
      <c r="B198" s="15" t="s">
        <v>126</v>
      </c>
      <c r="C198" s="15" t="str">
        <f t="shared" si="19"/>
        <v>1.9</v>
      </c>
      <c r="D198" s="15">
        <f t="shared" si="18"/>
        <v>0</v>
      </c>
      <c r="E198" s="15">
        <f t="shared" si="20"/>
        <v>0</v>
      </c>
      <c r="F198" s="15" t="s">
        <v>358</v>
      </c>
      <c r="G198" s="15">
        <f t="shared" si="21"/>
        <v>1.9312500000000001</v>
      </c>
      <c r="H198" s="13">
        <f t="shared" si="22"/>
        <v>-3.1250000000000222E-2</v>
      </c>
      <c r="I198" s="17">
        <f t="shared" si="23"/>
        <v>9.7656250000001388E-4</v>
      </c>
    </row>
    <row r="199" spans="1:9" x14ac:dyDescent="0.25">
      <c r="A199" t="s">
        <v>270</v>
      </c>
      <c r="B199" s="15" t="s">
        <v>120</v>
      </c>
      <c r="C199" s="15" t="str">
        <f t="shared" si="19"/>
        <v>1.9</v>
      </c>
      <c r="D199" s="15">
        <f t="shared" si="18"/>
        <v>0.10000000000000009</v>
      </c>
      <c r="E199" s="15">
        <f t="shared" si="20"/>
        <v>0</v>
      </c>
      <c r="F199" s="15" t="s">
        <v>83</v>
      </c>
      <c r="G199" s="15">
        <f t="shared" si="21"/>
        <v>1.9328350000000001</v>
      </c>
      <c r="H199" s="13">
        <f t="shared" si="22"/>
        <v>6.7164999999999919E-2</v>
      </c>
      <c r="I199" s="17">
        <f t="shared" si="23"/>
        <v>4.5111372249999893E-3</v>
      </c>
    </row>
    <row r="200" spans="1:9" x14ac:dyDescent="0.25">
      <c r="A200" t="s">
        <v>271</v>
      </c>
      <c r="B200" s="15" t="s">
        <v>113</v>
      </c>
      <c r="C200" s="15" t="str">
        <f t="shared" si="19"/>
        <v>2.0</v>
      </c>
      <c r="D200" s="15">
        <f t="shared" si="18"/>
        <v>0.29999999999999982</v>
      </c>
      <c r="E200" s="15">
        <f t="shared" si="20"/>
        <v>0.10000000000000009</v>
      </c>
      <c r="F200" s="15" t="s">
        <v>83</v>
      </c>
      <c r="G200" s="15">
        <f t="shared" si="21"/>
        <v>2.0443149999999997</v>
      </c>
      <c r="H200" s="13">
        <f t="shared" si="22"/>
        <v>0.25568500000000016</v>
      </c>
      <c r="I200" s="17">
        <f t="shared" si="23"/>
        <v>6.5374819225000089E-2</v>
      </c>
    </row>
    <row r="201" spans="1:9" x14ac:dyDescent="0.25">
      <c r="A201" t="s">
        <v>272</v>
      </c>
      <c r="B201" s="15" t="s">
        <v>102</v>
      </c>
      <c r="C201" s="15" t="str">
        <f t="shared" si="19"/>
        <v>2.3</v>
      </c>
      <c r="D201" s="15">
        <f t="shared" si="18"/>
        <v>0.10000000000000009</v>
      </c>
      <c r="E201" s="15">
        <f t="shared" si="20"/>
        <v>0.29999999999999982</v>
      </c>
      <c r="F201" s="15" t="s">
        <v>83</v>
      </c>
      <c r="G201" s="15">
        <f t="shared" si="21"/>
        <v>2.3661449999999999</v>
      </c>
      <c r="H201" s="13">
        <f t="shared" si="22"/>
        <v>3.3854999999999968E-2</v>
      </c>
      <c r="I201" s="17">
        <f t="shared" si="23"/>
        <v>1.1461610249999979E-3</v>
      </c>
    </row>
    <row r="202" spans="1:9" x14ac:dyDescent="0.25">
      <c r="A202" t="s">
        <v>273</v>
      </c>
      <c r="B202" s="15" t="s">
        <v>104</v>
      </c>
      <c r="C202" s="15" t="str">
        <f t="shared" si="19"/>
        <v>2.4</v>
      </c>
      <c r="D202" s="15">
        <f t="shared" si="18"/>
        <v>0.10000000000000009</v>
      </c>
      <c r="E202" s="15">
        <f t="shared" si="20"/>
        <v>0.10000000000000009</v>
      </c>
      <c r="F202" s="15" t="s">
        <v>22</v>
      </c>
      <c r="G202" s="15">
        <f t="shared" si="21"/>
        <v>2.4366249999999998</v>
      </c>
      <c r="H202" s="13">
        <f t="shared" si="22"/>
        <v>6.3375000000000181E-2</v>
      </c>
      <c r="I202" s="17">
        <f t="shared" si="23"/>
        <v>4.016390625000023E-3</v>
      </c>
    </row>
    <row r="203" spans="1:9" x14ac:dyDescent="0.25">
      <c r="A203" t="s">
        <v>274</v>
      </c>
      <c r="B203" s="15" t="s">
        <v>113</v>
      </c>
      <c r="C203" s="15" t="str">
        <f t="shared" si="19"/>
        <v>2.5</v>
      </c>
      <c r="D203" s="15">
        <f t="shared" si="18"/>
        <v>-0.20000000000000018</v>
      </c>
      <c r="E203" s="15">
        <f t="shared" si="20"/>
        <v>0.10000000000000009</v>
      </c>
      <c r="F203" s="15" t="s">
        <v>497</v>
      </c>
      <c r="G203" s="15">
        <f t="shared" si="21"/>
        <v>2.5323250000000002</v>
      </c>
      <c r="H203" s="13">
        <f t="shared" si="22"/>
        <v>-0.23232500000000034</v>
      </c>
      <c r="I203" s="17">
        <f t="shared" si="23"/>
        <v>5.3974905625000159E-2</v>
      </c>
    </row>
    <row r="204" spans="1:9" x14ac:dyDescent="0.25">
      <c r="A204" t="s">
        <v>275</v>
      </c>
      <c r="B204" s="15" t="s">
        <v>159</v>
      </c>
      <c r="C204" s="15" t="str">
        <f t="shared" si="19"/>
        <v>2.3</v>
      </c>
      <c r="D204" s="15">
        <f t="shared" si="18"/>
        <v>-0.19999999999999973</v>
      </c>
      <c r="E204" s="15">
        <f t="shared" si="20"/>
        <v>-0.20000000000000018</v>
      </c>
      <c r="F204" s="15" t="s">
        <v>497</v>
      </c>
      <c r="G204" s="15">
        <f t="shared" si="21"/>
        <v>2.2967550000000001</v>
      </c>
      <c r="H204" s="13">
        <f t="shared" si="22"/>
        <v>-0.19675500000000001</v>
      </c>
      <c r="I204" s="17">
        <f t="shared" si="23"/>
        <v>3.8712530025000004E-2</v>
      </c>
    </row>
    <row r="205" spans="1:9" x14ac:dyDescent="0.25">
      <c r="A205" t="s">
        <v>276</v>
      </c>
      <c r="B205" s="15" t="s">
        <v>126</v>
      </c>
      <c r="C205" s="15" t="str">
        <f t="shared" si="19"/>
        <v>2.1</v>
      </c>
      <c r="D205" s="15">
        <f t="shared" si="18"/>
        <v>-0.20000000000000018</v>
      </c>
      <c r="E205" s="15">
        <f t="shared" si="20"/>
        <v>-0.19999999999999973</v>
      </c>
      <c r="F205" s="15" t="s">
        <v>497</v>
      </c>
      <c r="G205" s="15">
        <f t="shared" si="21"/>
        <v>2.0990150000000001</v>
      </c>
      <c r="H205" s="13">
        <f t="shared" si="22"/>
        <v>-0.19901500000000016</v>
      </c>
      <c r="I205" s="17">
        <f t="shared" si="23"/>
        <v>3.9606970225000065E-2</v>
      </c>
    </row>
    <row r="206" spans="1:9" x14ac:dyDescent="0.25">
      <c r="A206" t="s">
        <v>277</v>
      </c>
      <c r="B206" s="15" t="s">
        <v>126</v>
      </c>
      <c r="C206" s="15" t="str">
        <f t="shared" si="19"/>
        <v>1.9</v>
      </c>
      <c r="D206" s="15">
        <f t="shared" si="18"/>
        <v>0</v>
      </c>
      <c r="E206" s="15">
        <f t="shared" si="20"/>
        <v>-0.20000000000000018</v>
      </c>
      <c r="F206" s="15" t="s">
        <v>30</v>
      </c>
      <c r="G206" s="15">
        <f t="shared" si="21"/>
        <v>1.8996900000000001</v>
      </c>
      <c r="H206" s="13">
        <f t="shared" si="22"/>
        <v>3.0999999999981043E-4</v>
      </c>
      <c r="I206" s="17">
        <f t="shared" si="23"/>
        <v>9.6099999999882468E-8</v>
      </c>
    </row>
    <row r="207" spans="1:9" x14ac:dyDescent="0.25">
      <c r="A207" t="s">
        <v>278</v>
      </c>
      <c r="B207" s="15" t="s">
        <v>120</v>
      </c>
      <c r="C207" s="15" t="str">
        <f t="shared" si="19"/>
        <v>1.9</v>
      </c>
      <c r="D207" s="15">
        <f t="shared" si="18"/>
        <v>0.10000000000000009</v>
      </c>
      <c r="E207" s="15">
        <f t="shared" si="20"/>
        <v>0</v>
      </c>
      <c r="F207" s="15" t="s">
        <v>30</v>
      </c>
      <c r="G207" s="15">
        <f t="shared" si="21"/>
        <v>1.9249100000000001</v>
      </c>
      <c r="H207" s="13">
        <f t="shared" si="22"/>
        <v>7.5089999999999879E-2</v>
      </c>
      <c r="I207" s="17">
        <f t="shared" si="23"/>
        <v>5.6385080999999818E-3</v>
      </c>
    </row>
    <row r="208" spans="1:9" x14ac:dyDescent="0.25">
      <c r="A208" t="s">
        <v>279</v>
      </c>
      <c r="B208" s="15" t="s">
        <v>131</v>
      </c>
      <c r="C208" s="15" t="str">
        <f t="shared" si="19"/>
        <v>2.0</v>
      </c>
      <c r="D208" s="15">
        <f t="shared" si="18"/>
        <v>-0.19999999999999996</v>
      </c>
      <c r="E208" s="15">
        <f t="shared" si="20"/>
        <v>0.10000000000000009</v>
      </c>
      <c r="F208" s="15" t="s">
        <v>27</v>
      </c>
      <c r="G208" s="15">
        <f t="shared" si="21"/>
        <v>2.034805</v>
      </c>
      <c r="H208" s="13">
        <f t="shared" si="22"/>
        <v>-0.23480499999999993</v>
      </c>
      <c r="I208" s="17">
        <f t="shared" si="23"/>
        <v>5.5133388024999966E-2</v>
      </c>
    </row>
    <row r="209" spans="1:9" x14ac:dyDescent="0.25">
      <c r="A209" t="s">
        <v>280</v>
      </c>
      <c r="B209" s="15" t="s">
        <v>120</v>
      </c>
      <c r="C209" s="15" t="str">
        <f t="shared" si="19"/>
        <v>1.8</v>
      </c>
      <c r="D209" s="15">
        <f t="shared" si="18"/>
        <v>0.19999999999999996</v>
      </c>
      <c r="E209" s="15">
        <f t="shared" si="20"/>
        <v>-0.19999999999999996</v>
      </c>
      <c r="F209" s="15" t="s">
        <v>496</v>
      </c>
      <c r="G209" s="15">
        <f t="shared" si="21"/>
        <v>1.79765</v>
      </c>
      <c r="H209" s="13">
        <f t="shared" si="22"/>
        <v>0.20235000000000003</v>
      </c>
      <c r="I209" s="17">
        <f t="shared" si="23"/>
        <v>4.0945522500000012E-2</v>
      </c>
    </row>
    <row r="210" spans="1:9" x14ac:dyDescent="0.25">
      <c r="A210" t="s">
        <v>281</v>
      </c>
      <c r="B210" s="15" t="s">
        <v>100</v>
      </c>
      <c r="C210" s="15" t="str">
        <f t="shared" si="19"/>
        <v>2.0</v>
      </c>
      <c r="D210" s="15">
        <f t="shared" si="18"/>
        <v>0.20000000000000018</v>
      </c>
      <c r="E210" s="15">
        <f t="shared" si="20"/>
        <v>0.19999999999999996</v>
      </c>
      <c r="F210" s="15" t="s">
        <v>35</v>
      </c>
      <c r="G210" s="15">
        <f t="shared" si="21"/>
        <v>2.0442450000000001</v>
      </c>
      <c r="H210" s="13">
        <f t="shared" si="22"/>
        <v>0.15575500000000009</v>
      </c>
      <c r="I210" s="17">
        <f t="shared" si="23"/>
        <v>2.4259620025000029E-2</v>
      </c>
    </row>
    <row r="211" spans="1:9" x14ac:dyDescent="0.25">
      <c r="A211" t="s">
        <v>282</v>
      </c>
      <c r="B211" s="15" t="s">
        <v>104</v>
      </c>
      <c r="C211" s="15" t="str">
        <f t="shared" si="19"/>
        <v>2.2</v>
      </c>
      <c r="D211" s="15">
        <f t="shared" si="18"/>
        <v>0.29999999999999982</v>
      </c>
      <c r="E211" s="15">
        <f t="shared" si="20"/>
        <v>0.20000000000000018</v>
      </c>
      <c r="F211" s="15" t="s">
        <v>35</v>
      </c>
      <c r="G211" s="15">
        <f t="shared" si="21"/>
        <v>2.2419850000000006</v>
      </c>
      <c r="H211" s="13">
        <f t="shared" si="22"/>
        <v>0.25801499999999944</v>
      </c>
      <c r="I211" s="17">
        <f t="shared" si="23"/>
        <v>6.6571740224999718E-2</v>
      </c>
    </row>
    <row r="212" spans="1:9" x14ac:dyDescent="0.25">
      <c r="A212" t="s">
        <v>283</v>
      </c>
      <c r="B212" s="15" t="s">
        <v>102</v>
      </c>
      <c r="C212" s="15" t="str">
        <f t="shared" si="19"/>
        <v>2.5</v>
      </c>
      <c r="D212" s="15">
        <f t="shared" si="18"/>
        <v>-0.10000000000000009</v>
      </c>
      <c r="E212" s="15">
        <f t="shared" si="20"/>
        <v>0.29999999999999982</v>
      </c>
      <c r="F212" s="15" t="s">
        <v>35</v>
      </c>
      <c r="G212" s="15">
        <f t="shared" si="21"/>
        <v>2.5512050000000004</v>
      </c>
      <c r="H212" s="13">
        <f t="shared" si="22"/>
        <v>-0.15120500000000048</v>
      </c>
      <c r="I212" s="17">
        <f t="shared" si="23"/>
        <v>2.2862952025000143E-2</v>
      </c>
    </row>
    <row r="213" spans="1:9" x14ac:dyDescent="0.25">
      <c r="A213" t="s">
        <v>284</v>
      </c>
      <c r="B213" s="15" t="s">
        <v>104</v>
      </c>
      <c r="C213" s="15" t="str">
        <f t="shared" si="19"/>
        <v>2.4</v>
      </c>
      <c r="D213" s="15">
        <f t="shared" si="18"/>
        <v>0.10000000000000009</v>
      </c>
      <c r="E213" s="15">
        <f t="shared" si="20"/>
        <v>-0.10000000000000009</v>
      </c>
      <c r="F213" s="15" t="s">
        <v>35</v>
      </c>
      <c r="G213" s="15">
        <f t="shared" si="21"/>
        <v>2.4018949999999997</v>
      </c>
      <c r="H213" s="13">
        <f t="shared" si="22"/>
        <v>9.8105000000000331E-2</v>
      </c>
      <c r="I213" s="17">
        <f t="shared" si="23"/>
        <v>9.6245910250000646E-3</v>
      </c>
    </row>
    <row r="214" spans="1:9" x14ac:dyDescent="0.25">
      <c r="A214" t="s">
        <v>285</v>
      </c>
      <c r="B214" s="15" t="s">
        <v>102</v>
      </c>
      <c r="C214" s="15" t="str">
        <f t="shared" si="19"/>
        <v>2.5</v>
      </c>
      <c r="D214" s="15">
        <f t="shared" si="18"/>
        <v>-0.10000000000000009</v>
      </c>
      <c r="E214" s="15">
        <f t="shared" si="20"/>
        <v>0.10000000000000009</v>
      </c>
      <c r="F214" s="15" t="s">
        <v>35</v>
      </c>
      <c r="G214" s="15">
        <f t="shared" si="21"/>
        <v>2.5259850000000004</v>
      </c>
      <c r="H214" s="13">
        <f t="shared" si="22"/>
        <v>-0.12598500000000046</v>
      </c>
      <c r="I214" s="17">
        <f t="shared" si="23"/>
        <v>1.5872220225000115E-2</v>
      </c>
    </row>
    <row r="215" spans="1:9" x14ac:dyDescent="0.25">
      <c r="A215" t="s">
        <v>286</v>
      </c>
      <c r="B215" s="15" t="s">
        <v>102</v>
      </c>
      <c r="C215" s="15" t="str">
        <f t="shared" si="19"/>
        <v>2.4</v>
      </c>
      <c r="D215" s="15">
        <f t="shared" si="18"/>
        <v>0</v>
      </c>
      <c r="E215" s="15">
        <f t="shared" si="20"/>
        <v>-0.10000000000000009</v>
      </c>
      <c r="F215" s="15" t="s">
        <v>496</v>
      </c>
      <c r="G215" s="15">
        <f t="shared" si="21"/>
        <v>2.4034800000000001</v>
      </c>
      <c r="H215" s="13">
        <f t="shared" si="22"/>
        <v>-3.4800000000001496E-3</v>
      </c>
      <c r="I215" s="17">
        <f t="shared" si="23"/>
        <v>1.2110400000001042E-5</v>
      </c>
    </row>
    <row r="216" spans="1:9" x14ac:dyDescent="0.25">
      <c r="A216" t="s">
        <v>287</v>
      </c>
      <c r="B216" s="15" t="s">
        <v>116</v>
      </c>
      <c r="C216" s="15" t="str">
        <f t="shared" si="19"/>
        <v>2.4</v>
      </c>
      <c r="D216" s="15">
        <f t="shared" si="18"/>
        <v>0.30000000000000027</v>
      </c>
      <c r="E216" s="15">
        <f t="shared" si="20"/>
        <v>0</v>
      </c>
      <c r="F216" s="15" t="s">
        <v>35</v>
      </c>
      <c r="G216" s="15">
        <f t="shared" si="21"/>
        <v>2.4145050000000001</v>
      </c>
      <c r="H216" s="13">
        <f t="shared" si="22"/>
        <v>0.28549500000000005</v>
      </c>
      <c r="I216" s="17">
        <f t="shared" si="23"/>
        <v>8.1507395025000026E-2</v>
      </c>
    </row>
    <row r="217" spans="1:9" x14ac:dyDescent="0.25">
      <c r="A217" t="s">
        <v>288</v>
      </c>
      <c r="B217" s="15" t="s">
        <v>93</v>
      </c>
      <c r="C217" s="15" t="str">
        <f t="shared" si="19"/>
        <v>2.7</v>
      </c>
      <c r="D217" s="15">
        <f t="shared" si="18"/>
        <v>0.29999999999999982</v>
      </c>
      <c r="E217" s="15">
        <f t="shared" si="20"/>
        <v>0.30000000000000027</v>
      </c>
      <c r="F217" s="15" t="s">
        <v>35</v>
      </c>
      <c r="G217" s="15">
        <f t="shared" si="21"/>
        <v>2.748945</v>
      </c>
      <c r="H217" s="13">
        <f t="shared" si="22"/>
        <v>0.25105500000000003</v>
      </c>
      <c r="I217" s="17">
        <f t="shared" si="23"/>
        <v>6.3028613025000013E-2</v>
      </c>
    </row>
    <row r="218" spans="1:9" x14ac:dyDescent="0.25">
      <c r="A218" t="s">
        <v>289</v>
      </c>
      <c r="B218" s="15" t="s">
        <v>116</v>
      </c>
      <c r="C218" s="15" t="str">
        <f t="shared" si="19"/>
        <v>3.0</v>
      </c>
      <c r="D218" s="15">
        <f t="shared" si="18"/>
        <v>-0.29999999999999982</v>
      </c>
      <c r="E218" s="15">
        <f t="shared" si="20"/>
        <v>0.29999999999999982</v>
      </c>
      <c r="F218" s="15" t="s">
        <v>35</v>
      </c>
      <c r="G218" s="15">
        <f t="shared" si="21"/>
        <v>3.0455550000000002</v>
      </c>
      <c r="H218" s="13">
        <f t="shared" si="22"/>
        <v>-0.34555500000000006</v>
      </c>
      <c r="I218" s="17">
        <f t="shared" si="23"/>
        <v>0.11940825802500003</v>
      </c>
    </row>
    <row r="219" spans="1:9" x14ac:dyDescent="0.25">
      <c r="A219" t="s">
        <v>290</v>
      </c>
      <c r="B219" s="15" t="s">
        <v>144</v>
      </c>
      <c r="C219" s="15" t="str">
        <f t="shared" si="19"/>
        <v>2.7</v>
      </c>
      <c r="D219" s="15">
        <f t="shared" si="18"/>
        <v>9.9999999999999645E-2</v>
      </c>
      <c r="E219" s="15">
        <f t="shared" si="20"/>
        <v>-0.29999999999999982</v>
      </c>
      <c r="F219" s="15" t="s">
        <v>35</v>
      </c>
      <c r="G219" s="15">
        <f t="shared" si="21"/>
        <v>2.6732849999999999</v>
      </c>
      <c r="H219" s="13">
        <f t="shared" si="22"/>
        <v>0.12671499999999991</v>
      </c>
      <c r="I219" s="17">
        <f t="shared" si="23"/>
        <v>1.6056691224999978E-2</v>
      </c>
    </row>
    <row r="220" spans="1:9" x14ac:dyDescent="0.25">
      <c r="A220" t="s">
        <v>291</v>
      </c>
      <c r="B220" s="15" t="s">
        <v>292</v>
      </c>
      <c r="C220" s="15" t="str">
        <f t="shared" si="19"/>
        <v>2.8</v>
      </c>
      <c r="D220" s="15">
        <f t="shared" si="18"/>
        <v>0.30000000000000027</v>
      </c>
      <c r="E220" s="15">
        <f t="shared" si="20"/>
        <v>9.9999999999999645E-2</v>
      </c>
      <c r="F220" s="15" t="s">
        <v>35</v>
      </c>
      <c r="G220" s="15">
        <f t="shared" si="21"/>
        <v>2.8225949999999997</v>
      </c>
      <c r="H220" s="13">
        <f t="shared" si="22"/>
        <v>0.27740500000000035</v>
      </c>
      <c r="I220" s="17">
        <f t="shared" si="23"/>
        <v>7.6953534025000186E-2</v>
      </c>
    </row>
    <row r="221" spans="1:9" x14ac:dyDescent="0.25">
      <c r="A221" t="s">
        <v>293</v>
      </c>
      <c r="B221" s="15" t="s">
        <v>144</v>
      </c>
      <c r="C221" s="15" t="str">
        <f t="shared" si="19"/>
        <v>3.1</v>
      </c>
      <c r="D221" s="15">
        <f t="shared" si="18"/>
        <v>-0.30000000000000027</v>
      </c>
      <c r="E221" s="15">
        <f t="shared" si="20"/>
        <v>0.30000000000000027</v>
      </c>
      <c r="F221" s="15" t="s">
        <v>496</v>
      </c>
      <c r="G221" s="15">
        <f t="shared" si="21"/>
        <v>3.1460100000000004</v>
      </c>
      <c r="H221" s="13">
        <f t="shared" si="22"/>
        <v>-0.34601000000000059</v>
      </c>
      <c r="I221" s="17">
        <f t="shared" si="23"/>
        <v>0.11972292010000041</v>
      </c>
    </row>
    <row r="222" spans="1:9" x14ac:dyDescent="0.25">
      <c r="A222" t="s">
        <v>294</v>
      </c>
      <c r="B222" s="15" t="s">
        <v>104</v>
      </c>
      <c r="C222" s="15" t="str">
        <f t="shared" si="19"/>
        <v>2.8</v>
      </c>
      <c r="D222" s="15">
        <f t="shared" si="18"/>
        <v>-0.29999999999999982</v>
      </c>
      <c r="E222" s="15">
        <f t="shared" si="20"/>
        <v>-0.30000000000000027</v>
      </c>
      <c r="F222" s="15" t="s">
        <v>496</v>
      </c>
      <c r="G222" s="15">
        <f t="shared" si="21"/>
        <v>2.7737400000000001</v>
      </c>
      <c r="H222" s="13">
        <f t="shared" si="22"/>
        <v>-0.27374000000000009</v>
      </c>
      <c r="I222" s="17">
        <f t="shared" si="23"/>
        <v>7.4933587600000046E-2</v>
      </c>
    </row>
    <row r="223" spans="1:9" x14ac:dyDescent="0.25">
      <c r="A223" t="s">
        <v>295</v>
      </c>
      <c r="B223" s="15" t="s">
        <v>102</v>
      </c>
      <c r="C223" s="15" t="str">
        <f t="shared" si="19"/>
        <v>2.5</v>
      </c>
      <c r="D223" s="15">
        <f t="shared" si="18"/>
        <v>-0.10000000000000009</v>
      </c>
      <c r="E223" s="15">
        <f t="shared" si="20"/>
        <v>-0.29999999999999982</v>
      </c>
      <c r="F223" s="15" t="s">
        <v>27</v>
      </c>
      <c r="G223" s="15">
        <f t="shared" si="21"/>
        <v>2.4787150000000002</v>
      </c>
      <c r="H223" s="13">
        <f t="shared" si="22"/>
        <v>-7.8715000000000312E-2</v>
      </c>
      <c r="I223" s="17">
        <f t="shared" si="23"/>
        <v>6.1960512250000491E-3</v>
      </c>
    </row>
    <row r="224" spans="1:9" x14ac:dyDescent="0.25">
      <c r="A224" t="s">
        <v>296</v>
      </c>
      <c r="B224" s="15" t="s">
        <v>126</v>
      </c>
      <c r="C224" s="15" t="str">
        <f t="shared" si="19"/>
        <v>2.4</v>
      </c>
      <c r="D224" s="15">
        <f t="shared" si="18"/>
        <v>-0.5</v>
      </c>
      <c r="E224" s="15">
        <f t="shared" si="20"/>
        <v>-0.10000000000000009</v>
      </c>
      <c r="F224" s="15" t="s">
        <v>27</v>
      </c>
      <c r="G224" s="15">
        <f t="shared" si="21"/>
        <v>2.405065</v>
      </c>
      <c r="H224" s="13">
        <f t="shared" si="22"/>
        <v>-0.5050650000000001</v>
      </c>
      <c r="I224" s="17">
        <f t="shared" si="23"/>
        <v>0.2550906542250001</v>
      </c>
    </row>
    <row r="225" spans="1:9" x14ac:dyDescent="0.25">
      <c r="A225" t="s">
        <v>297</v>
      </c>
      <c r="B225" s="15" t="s">
        <v>131</v>
      </c>
      <c r="C225" s="15" t="str">
        <f t="shared" si="19"/>
        <v>1.9</v>
      </c>
      <c r="D225" s="15">
        <f t="shared" si="18"/>
        <v>-9.9999999999999867E-2</v>
      </c>
      <c r="E225" s="15">
        <f t="shared" si="20"/>
        <v>-0.5</v>
      </c>
      <c r="F225" s="15" t="s">
        <v>27</v>
      </c>
      <c r="G225" s="15">
        <f t="shared" si="21"/>
        <v>1.8602750000000001</v>
      </c>
      <c r="H225" s="13">
        <f t="shared" si="22"/>
        <v>-6.0275000000000079E-2</v>
      </c>
      <c r="I225" s="17">
        <f t="shared" si="23"/>
        <v>3.6330756250000096E-3</v>
      </c>
    </row>
    <row r="226" spans="1:9" x14ac:dyDescent="0.25">
      <c r="A226" t="s">
        <v>298</v>
      </c>
      <c r="B226" s="15" t="s">
        <v>131</v>
      </c>
      <c r="C226" s="15" t="str">
        <f t="shared" si="19"/>
        <v>1.8</v>
      </c>
      <c r="D226" s="15">
        <f t="shared" si="18"/>
        <v>0</v>
      </c>
      <c r="E226" s="15">
        <f t="shared" si="20"/>
        <v>-9.9999999999999867E-2</v>
      </c>
      <c r="F226" s="15" t="s">
        <v>30</v>
      </c>
      <c r="G226" s="15">
        <f t="shared" si="21"/>
        <v>1.8134300000000001</v>
      </c>
      <c r="H226" s="13">
        <f t="shared" si="22"/>
        <v>-1.3430000000000053E-2</v>
      </c>
      <c r="I226" s="17">
        <f t="shared" si="23"/>
        <v>1.8036490000000141E-4</v>
      </c>
    </row>
    <row r="227" spans="1:9" x14ac:dyDescent="0.25">
      <c r="A227" t="s">
        <v>299</v>
      </c>
      <c r="B227" s="15" t="s">
        <v>159</v>
      </c>
      <c r="C227" s="15" t="str">
        <f t="shared" si="19"/>
        <v>1.8</v>
      </c>
      <c r="D227" s="15">
        <f t="shared" si="18"/>
        <v>0.30000000000000004</v>
      </c>
      <c r="E227" s="15">
        <f t="shared" si="20"/>
        <v>0</v>
      </c>
      <c r="F227" s="15" t="s">
        <v>30</v>
      </c>
      <c r="G227" s="15">
        <f t="shared" si="21"/>
        <v>1.8260400000000001</v>
      </c>
      <c r="H227" s="13">
        <f t="shared" si="22"/>
        <v>0.27395999999999998</v>
      </c>
      <c r="I227" s="17">
        <f t="shared" si="23"/>
        <v>7.5054081599999989E-2</v>
      </c>
    </row>
    <row r="228" spans="1:9" x14ac:dyDescent="0.25">
      <c r="A228" t="s">
        <v>300</v>
      </c>
      <c r="B228" s="15" t="s">
        <v>159</v>
      </c>
      <c r="C228" s="15" t="str">
        <f t="shared" si="19"/>
        <v>2.1</v>
      </c>
      <c r="D228" s="15">
        <f t="shared" si="18"/>
        <v>0</v>
      </c>
      <c r="E228" s="15">
        <f t="shared" si="20"/>
        <v>0.30000000000000004</v>
      </c>
      <c r="F228" s="15" t="s">
        <v>30</v>
      </c>
      <c r="G228" s="15">
        <f t="shared" si="21"/>
        <v>2.1604800000000002</v>
      </c>
      <c r="H228" s="13">
        <f t="shared" si="22"/>
        <v>-6.0480000000000089E-2</v>
      </c>
      <c r="I228" s="17">
        <f t="shared" si="23"/>
        <v>3.6578304000000109E-3</v>
      </c>
    </row>
    <row r="229" spans="1:9" x14ac:dyDescent="0.25">
      <c r="A229" t="s">
        <v>301</v>
      </c>
      <c r="B229" s="15" t="s">
        <v>159</v>
      </c>
      <c r="C229" s="15" t="str">
        <f t="shared" si="19"/>
        <v>2.1</v>
      </c>
      <c r="D229" s="15">
        <f t="shared" si="18"/>
        <v>0</v>
      </c>
      <c r="E229" s="15">
        <f t="shared" si="20"/>
        <v>0</v>
      </c>
      <c r="F229" s="15" t="s">
        <v>30</v>
      </c>
      <c r="G229" s="15">
        <f t="shared" si="21"/>
        <v>2.1226500000000001</v>
      </c>
      <c r="H229" s="13">
        <f t="shared" si="22"/>
        <v>-2.2650000000000059E-2</v>
      </c>
      <c r="I229" s="17">
        <f t="shared" si="23"/>
        <v>5.1302250000000269E-4</v>
      </c>
    </row>
    <row r="230" spans="1:9" x14ac:dyDescent="0.25">
      <c r="A230" t="s">
        <v>302</v>
      </c>
      <c r="B230" s="15" t="s">
        <v>100</v>
      </c>
      <c r="C230" s="15" t="str">
        <f t="shared" si="19"/>
        <v>2.1</v>
      </c>
      <c r="D230" s="15">
        <f t="shared" si="18"/>
        <v>0.10000000000000009</v>
      </c>
      <c r="E230" s="15">
        <f t="shared" si="20"/>
        <v>0</v>
      </c>
      <c r="F230" s="15" t="s">
        <v>30</v>
      </c>
      <c r="G230" s="15">
        <f t="shared" si="21"/>
        <v>2.1226500000000001</v>
      </c>
      <c r="H230" s="13">
        <f t="shared" si="22"/>
        <v>7.735000000000003E-2</v>
      </c>
      <c r="I230" s="17">
        <f t="shared" si="23"/>
        <v>5.9830225000000042E-3</v>
      </c>
    </row>
    <row r="231" spans="1:9" x14ac:dyDescent="0.25">
      <c r="A231" t="s">
        <v>303</v>
      </c>
      <c r="B231" s="15" t="s">
        <v>104</v>
      </c>
      <c r="C231" s="15" t="str">
        <f t="shared" si="19"/>
        <v>2.2</v>
      </c>
      <c r="D231" s="15">
        <f t="shared" si="18"/>
        <v>0.29999999999999982</v>
      </c>
      <c r="E231" s="15">
        <f t="shared" si="20"/>
        <v>0.10000000000000009</v>
      </c>
      <c r="F231" s="15" t="s">
        <v>30</v>
      </c>
      <c r="G231" s="15">
        <f t="shared" si="21"/>
        <v>2.2341300000000004</v>
      </c>
      <c r="H231" s="13">
        <f t="shared" si="22"/>
        <v>0.26586999999999961</v>
      </c>
      <c r="I231" s="17">
        <f t="shared" si="23"/>
        <v>7.0686856899999789E-2</v>
      </c>
    </row>
    <row r="232" spans="1:9" x14ac:dyDescent="0.25">
      <c r="A232" t="s">
        <v>304</v>
      </c>
      <c r="B232" s="15" t="s">
        <v>104</v>
      </c>
      <c r="C232" s="15" t="str">
        <f t="shared" si="19"/>
        <v>2.5</v>
      </c>
      <c r="D232" s="15">
        <f t="shared" si="18"/>
        <v>0</v>
      </c>
      <c r="E232" s="15">
        <f t="shared" si="20"/>
        <v>0.29999999999999982</v>
      </c>
      <c r="F232" s="15" t="s">
        <v>27</v>
      </c>
      <c r="G232" s="15">
        <f t="shared" si="21"/>
        <v>2.5543750000000003</v>
      </c>
      <c r="H232" s="13">
        <f t="shared" si="22"/>
        <v>-5.4375000000000284E-2</v>
      </c>
      <c r="I232" s="17">
        <f t="shared" si="23"/>
        <v>2.9566406250000309E-3</v>
      </c>
    </row>
    <row r="233" spans="1:9" x14ac:dyDescent="0.25">
      <c r="A233" t="s">
        <v>305</v>
      </c>
      <c r="B233" s="15" t="s">
        <v>93</v>
      </c>
      <c r="C233" s="15" t="str">
        <f t="shared" si="19"/>
        <v>2.5</v>
      </c>
      <c r="D233" s="15">
        <f t="shared" si="18"/>
        <v>0.5</v>
      </c>
      <c r="E233" s="15">
        <f t="shared" si="20"/>
        <v>0</v>
      </c>
      <c r="F233" s="15" t="s">
        <v>30</v>
      </c>
      <c r="G233" s="15">
        <f t="shared" si="21"/>
        <v>2.5181300000000002</v>
      </c>
      <c r="H233" s="13">
        <f t="shared" si="22"/>
        <v>0.4818699999999998</v>
      </c>
      <c r="I233" s="17">
        <f t="shared" si="23"/>
        <v>0.23219869689999981</v>
      </c>
    </row>
    <row r="234" spans="1:9" x14ac:dyDescent="0.25">
      <c r="A234" t="s">
        <v>306</v>
      </c>
      <c r="B234" s="15" t="s">
        <v>307</v>
      </c>
      <c r="C234" s="15" t="str">
        <f t="shared" si="19"/>
        <v>3.0</v>
      </c>
      <c r="D234" s="15">
        <f t="shared" si="18"/>
        <v>0.29999999999999982</v>
      </c>
      <c r="E234" s="15">
        <f t="shared" si="20"/>
        <v>0.5</v>
      </c>
      <c r="F234" s="15" t="s">
        <v>496</v>
      </c>
      <c r="G234" s="15">
        <f t="shared" si="21"/>
        <v>3.0723600000000002</v>
      </c>
      <c r="H234" s="13">
        <f t="shared" si="22"/>
        <v>0.22763999999999962</v>
      </c>
      <c r="I234" s="17">
        <f t="shared" si="23"/>
        <v>5.1819969599999828E-2</v>
      </c>
    </row>
    <row r="235" spans="1:9" x14ac:dyDescent="0.25">
      <c r="A235" t="s">
        <v>308</v>
      </c>
      <c r="B235" s="15" t="s">
        <v>87</v>
      </c>
      <c r="C235" s="15" t="str">
        <f t="shared" si="19"/>
        <v>3.3</v>
      </c>
      <c r="D235" s="15">
        <f t="shared" si="18"/>
        <v>0.5</v>
      </c>
      <c r="E235" s="15">
        <f t="shared" si="20"/>
        <v>0.29999999999999982</v>
      </c>
      <c r="F235" s="15" t="s">
        <v>35</v>
      </c>
      <c r="G235" s="15">
        <f t="shared" si="21"/>
        <v>3.3421649999999996</v>
      </c>
      <c r="H235" s="13">
        <f t="shared" si="22"/>
        <v>0.45783500000000021</v>
      </c>
      <c r="I235" s="17">
        <f t="shared" si="23"/>
        <v>0.20961288722500018</v>
      </c>
    </row>
    <row r="236" spans="1:9" x14ac:dyDescent="0.25">
      <c r="A236" t="s">
        <v>309</v>
      </c>
      <c r="B236" s="15" t="s">
        <v>310</v>
      </c>
      <c r="C236" s="15" t="str">
        <f t="shared" si="19"/>
        <v>3.8</v>
      </c>
      <c r="D236" s="15">
        <f t="shared" si="18"/>
        <v>0.60000000000000053</v>
      </c>
      <c r="E236" s="15">
        <f t="shared" si="20"/>
        <v>0.5</v>
      </c>
      <c r="F236" s="15" t="s">
        <v>39</v>
      </c>
      <c r="G236" s="15">
        <f t="shared" si="21"/>
        <v>3.858565</v>
      </c>
      <c r="H236" s="13">
        <f t="shared" si="22"/>
        <v>0.54143500000000033</v>
      </c>
      <c r="I236" s="17">
        <f t="shared" si="23"/>
        <v>0.29315185922500037</v>
      </c>
    </row>
    <row r="237" spans="1:9" x14ac:dyDescent="0.25">
      <c r="A237" t="s">
        <v>311</v>
      </c>
      <c r="B237" s="15" t="s">
        <v>83</v>
      </c>
      <c r="C237" s="15" t="str">
        <f t="shared" si="19"/>
        <v>4.4</v>
      </c>
      <c r="D237" s="15">
        <f t="shared" si="18"/>
        <v>0.29999999999999982</v>
      </c>
      <c r="E237" s="15">
        <f t="shared" si="20"/>
        <v>0.60000000000000053</v>
      </c>
      <c r="F237" s="15" t="s">
        <v>41</v>
      </c>
      <c r="G237" s="15">
        <f t="shared" si="21"/>
        <v>4.4612250000000007</v>
      </c>
      <c r="H237" s="13">
        <f t="shared" si="22"/>
        <v>0.23877499999999952</v>
      </c>
      <c r="I237" s="17">
        <f t="shared" si="23"/>
        <v>5.7013500624999769E-2</v>
      </c>
    </row>
    <row r="238" spans="1:9" x14ac:dyDescent="0.25">
      <c r="A238" t="s">
        <v>312</v>
      </c>
      <c r="B238" s="15" t="s">
        <v>30</v>
      </c>
      <c r="C238" s="15" t="str">
        <f t="shared" si="19"/>
        <v>4.7</v>
      </c>
      <c r="D238" s="15">
        <f t="shared" si="18"/>
        <v>0.5</v>
      </c>
      <c r="E238" s="15">
        <f t="shared" si="20"/>
        <v>0.29999999999999982</v>
      </c>
      <c r="F238" s="15" t="s">
        <v>43</v>
      </c>
      <c r="G238" s="15">
        <f t="shared" si="21"/>
        <v>4.7184199999999992</v>
      </c>
      <c r="H238" s="13">
        <f t="shared" si="22"/>
        <v>0.48158000000000101</v>
      </c>
      <c r="I238" s="17">
        <f t="shared" si="23"/>
        <v>0.23191929640000097</v>
      </c>
    </row>
    <row r="239" spans="1:9" x14ac:dyDescent="0.25">
      <c r="A239" t="s">
        <v>313</v>
      </c>
      <c r="B239" s="15" t="s">
        <v>314</v>
      </c>
      <c r="C239" s="15" t="str">
        <f t="shared" si="19"/>
        <v>5.2</v>
      </c>
      <c r="D239" s="15">
        <f t="shared" si="18"/>
        <v>-0.70000000000000018</v>
      </c>
      <c r="E239" s="15">
        <f t="shared" si="20"/>
        <v>0.5</v>
      </c>
      <c r="F239" s="15" t="s">
        <v>492</v>
      </c>
      <c r="G239" s="15">
        <f t="shared" si="21"/>
        <v>5.23482</v>
      </c>
      <c r="H239" s="13">
        <f t="shared" si="22"/>
        <v>-0.73482000000000003</v>
      </c>
      <c r="I239" s="17">
        <f t="shared" si="23"/>
        <v>0.53996043240000002</v>
      </c>
    </row>
    <row r="240" spans="1:9" x14ac:dyDescent="0.25">
      <c r="A240" t="s">
        <v>315</v>
      </c>
      <c r="B240" s="15" t="s">
        <v>316</v>
      </c>
      <c r="C240" s="15" t="str">
        <f t="shared" si="19"/>
        <v>4.5</v>
      </c>
      <c r="D240" s="15">
        <f t="shared" si="18"/>
        <v>-0.40000000000000036</v>
      </c>
      <c r="E240" s="15">
        <f t="shared" si="20"/>
        <v>-0.70000000000000018</v>
      </c>
      <c r="F240" s="15" t="s">
        <v>45</v>
      </c>
      <c r="G240" s="15">
        <f t="shared" si="21"/>
        <v>4.3882400000000006</v>
      </c>
      <c r="H240" s="13">
        <f t="shared" si="22"/>
        <v>-0.28824000000000094</v>
      </c>
      <c r="I240" s="17">
        <f t="shared" si="23"/>
        <v>8.3082297600000549E-2</v>
      </c>
    </row>
    <row r="241" spans="1:9" x14ac:dyDescent="0.25">
      <c r="A241" t="s">
        <v>317</v>
      </c>
      <c r="B241" s="15" t="s">
        <v>292</v>
      </c>
      <c r="C241" s="15" t="str">
        <f t="shared" si="19"/>
        <v>4.1</v>
      </c>
      <c r="D241" s="15">
        <f t="shared" si="18"/>
        <v>-0.99999999999999956</v>
      </c>
      <c r="E241" s="15">
        <f t="shared" si="20"/>
        <v>-0.40000000000000036</v>
      </c>
      <c r="F241" s="15" t="s">
        <v>490</v>
      </c>
      <c r="G241" s="15">
        <f t="shared" si="21"/>
        <v>4.0290049999999997</v>
      </c>
      <c r="H241" s="13">
        <f t="shared" si="22"/>
        <v>-0.92900499999999964</v>
      </c>
      <c r="I241" s="17">
        <f t="shared" si="23"/>
        <v>0.86305029002499933</v>
      </c>
    </row>
    <row r="242" spans="1:9" x14ac:dyDescent="0.25">
      <c r="A242" t="s">
        <v>318</v>
      </c>
      <c r="B242" s="15" t="s">
        <v>93</v>
      </c>
      <c r="C242" s="15" t="str">
        <f t="shared" si="19"/>
        <v>3.1</v>
      </c>
      <c r="D242" s="15">
        <f t="shared" si="18"/>
        <v>-0.10000000000000009</v>
      </c>
      <c r="E242" s="15">
        <f t="shared" si="20"/>
        <v>-0.99999999999999956</v>
      </c>
      <c r="F242" s="15" t="s">
        <v>488</v>
      </c>
      <c r="G242" s="15">
        <f t="shared" si="21"/>
        <v>2.9614750000000001</v>
      </c>
      <c r="H242" s="13">
        <f t="shared" si="22"/>
        <v>3.852499999999992E-2</v>
      </c>
      <c r="I242" s="17">
        <f t="shared" si="23"/>
        <v>1.4841756249999939E-3</v>
      </c>
    </row>
    <row r="243" spans="1:9" x14ac:dyDescent="0.25">
      <c r="A243" t="s">
        <v>319</v>
      </c>
      <c r="B243" s="15" t="s">
        <v>91</v>
      </c>
      <c r="C243" s="15" t="str">
        <f t="shared" si="19"/>
        <v>3.0</v>
      </c>
      <c r="D243" s="15">
        <f t="shared" si="18"/>
        <v>0.20000000000000018</v>
      </c>
      <c r="E243" s="15">
        <f t="shared" si="20"/>
        <v>-0.10000000000000009</v>
      </c>
      <c r="F243" s="15" t="s">
        <v>61</v>
      </c>
      <c r="G243" s="15">
        <f t="shared" si="21"/>
        <v>2.9697550000000001</v>
      </c>
      <c r="H243" s="13">
        <f t="shared" si="22"/>
        <v>0.23024500000000003</v>
      </c>
      <c r="I243" s="17">
        <f t="shared" si="23"/>
        <v>5.3012760025000015E-2</v>
      </c>
    </row>
    <row r="244" spans="1:9" x14ac:dyDescent="0.25">
      <c r="A244" t="s">
        <v>320</v>
      </c>
      <c r="B244" s="15" t="s">
        <v>95</v>
      </c>
      <c r="C244" s="15" t="str">
        <f t="shared" si="19"/>
        <v>3.2</v>
      </c>
      <c r="D244" s="15">
        <f t="shared" si="18"/>
        <v>-0.30000000000000027</v>
      </c>
      <c r="E244" s="15">
        <f t="shared" si="20"/>
        <v>0.20000000000000018</v>
      </c>
      <c r="F244" s="15" t="s">
        <v>464</v>
      </c>
      <c r="G244" s="15">
        <f t="shared" si="21"/>
        <v>3.2021550000000003</v>
      </c>
      <c r="H244" s="13">
        <f t="shared" si="22"/>
        <v>-0.3021550000000004</v>
      </c>
      <c r="I244" s="17">
        <f t="shared" si="23"/>
        <v>9.1297644025000235E-2</v>
      </c>
    </row>
    <row r="245" spans="1:9" x14ac:dyDescent="0.25">
      <c r="A245" t="s">
        <v>321</v>
      </c>
      <c r="B245" s="15" t="s">
        <v>113</v>
      </c>
      <c r="C245" s="15" t="str">
        <f t="shared" si="19"/>
        <v>2.9</v>
      </c>
      <c r="D245" s="15">
        <f t="shared" si="18"/>
        <v>-0.60000000000000009</v>
      </c>
      <c r="E245" s="15">
        <f t="shared" si="20"/>
        <v>-0.30000000000000027</v>
      </c>
      <c r="F245" s="15" t="s">
        <v>59</v>
      </c>
      <c r="G245" s="15">
        <f t="shared" si="21"/>
        <v>2.8377400000000002</v>
      </c>
      <c r="H245" s="13">
        <f t="shared" si="22"/>
        <v>-0.53774000000000033</v>
      </c>
      <c r="I245" s="17">
        <f t="shared" si="23"/>
        <v>0.28916430760000034</v>
      </c>
    </row>
    <row r="246" spans="1:9" x14ac:dyDescent="0.25">
      <c r="A246" t="s">
        <v>322</v>
      </c>
      <c r="B246" s="15" t="s">
        <v>100</v>
      </c>
      <c r="C246" s="15" t="str">
        <f t="shared" si="19"/>
        <v>2.3</v>
      </c>
      <c r="D246" s="15">
        <f t="shared" si="18"/>
        <v>-9.9999999999999645E-2</v>
      </c>
      <c r="E246" s="15">
        <f t="shared" si="20"/>
        <v>-0.60000000000000009</v>
      </c>
      <c r="F246" s="15" t="s">
        <v>57</v>
      </c>
      <c r="G246" s="15">
        <f t="shared" si="21"/>
        <v>2.2035200000000001</v>
      </c>
      <c r="H246" s="13">
        <f t="shared" si="22"/>
        <v>-3.5199999999999676E-3</v>
      </c>
      <c r="I246" s="17">
        <f t="shared" si="23"/>
        <v>1.2390399999999772E-5</v>
      </c>
    </row>
    <row r="247" spans="1:9" x14ac:dyDescent="0.25">
      <c r="A247" t="s">
        <v>323</v>
      </c>
      <c r="B247" s="15" t="s">
        <v>131</v>
      </c>
      <c r="C247" s="15" t="str">
        <f t="shared" si="19"/>
        <v>2.2</v>
      </c>
      <c r="D247" s="15">
        <f t="shared" si="18"/>
        <v>-0.40000000000000013</v>
      </c>
      <c r="E247" s="15">
        <f t="shared" si="20"/>
        <v>-9.9999999999999645E-2</v>
      </c>
      <c r="F247" s="15" t="s">
        <v>498</v>
      </c>
      <c r="G247" s="15">
        <f t="shared" si="21"/>
        <v>2.1661150000000005</v>
      </c>
      <c r="H247" s="13">
        <f t="shared" si="22"/>
        <v>-0.36611500000000041</v>
      </c>
      <c r="I247" s="17">
        <f t="shared" si="23"/>
        <v>0.1340401932250003</v>
      </c>
    </row>
    <row r="248" spans="1:9" x14ac:dyDescent="0.25">
      <c r="A248" t="s">
        <v>324</v>
      </c>
      <c r="B248" s="15" t="s">
        <v>131</v>
      </c>
      <c r="C248" s="15" t="str">
        <f t="shared" si="19"/>
        <v>1.8</v>
      </c>
      <c r="D248" s="15">
        <f t="shared" si="18"/>
        <v>0</v>
      </c>
      <c r="E248" s="15">
        <f t="shared" si="20"/>
        <v>-0.40000000000000013</v>
      </c>
      <c r="F248" s="15" t="s">
        <v>498</v>
      </c>
      <c r="G248" s="15">
        <f t="shared" si="21"/>
        <v>1.7328049999999999</v>
      </c>
      <c r="H248" s="13">
        <f t="shared" si="22"/>
        <v>6.7195000000000116E-2</v>
      </c>
      <c r="I248" s="17">
        <f t="shared" si="23"/>
        <v>4.5151680250000159E-3</v>
      </c>
    </row>
    <row r="249" spans="1:9" x14ac:dyDescent="0.25">
      <c r="A249" t="s">
        <v>325</v>
      </c>
      <c r="B249" s="15" t="s">
        <v>163</v>
      </c>
      <c r="C249" s="15" t="str">
        <f t="shared" si="19"/>
        <v>1.8</v>
      </c>
      <c r="D249" s="15">
        <f t="shared" si="18"/>
        <v>-0.19999999999999996</v>
      </c>
      <c r="E249" s="15">
        <f t="shared" si="20"/>
        <v>0</v>
      </c>
      <c r="F249" s="15" t="s">
        <v>57</v>
      </c>
      <c r="G249" s="15">
        <f t="shared" si="21"/>
        <v>1.7848300000000001</v>
      </c>
      <c r="H249" s="13">
        <f t="shared" si="22"/>
        <v>-0.18483000000000005</v>
      </c>
      <c r="I249" s="17">
        <f t="shared" si="23"/>
        <v>3.4162128900000019E-2</v>
      </c>
    </row>
    <row r="250" spans="1:9" x14ac:dyDescent="0.25">
      <c r="A250" t="s">
        <v>326</v>
      </c>
      <c r="B250" s="15" t="s">
        <v>197</v>
      </c>
      <c r="C250" s="15" t="str">
        <f t="shared" si="19"/>
        <v>1.6</v>
      </c>
      <c r="D250" s="15">
        <f t="shared" si="18"/>
        <v>-0.5</v>
      </c>
      <c r="E250" s="15">
        <f t="shared" si="20"/>
        <v>-0.19999999999999996</v>
      </c>
      <c r="F250" s="15" t="s">
        <v>498</v>
      </c>
      <c r="G250" s="15">
        <f t="shared" si="21"/>
        <v>1.5602850000000001</v>
      </c>
      <c r="H250" s="13">
        <f t="shared" si="22"/>
        <v>-0.46028500000000006</v>
      </c>
      <c r="I250" s="17">
        <f t="shared" si="23"/>
        <v>0.21186228122500006</v>
      </c>
    </row>
    <row r="251" spans="1:9" x14ac:dyDescent="0.25">
      <c r="A251" t="s">
        <v>327</v>
      </c>
      <c r="B251" s="15" t="s">
        <v>128</v>
      </c>
      <c r="C251" s="15" t="str">
        <f t="shared" si="19"/>
        <v>1.1</v>
      </c>
      <c r="D251" s="15">
        <f t="shared" si="18"/>
        <v>0.39999999999999991</v>
      </c>
      <c r="E251" s="15">
        <f t="shared" si="20"/>
        <v>-0.5</v>
      </c>
      <c r="F251" s="15" t="s">
        <v>57</v>
      </c>
      <c r="G251" s="15">
        <f t="shared" si="21"/>
        <v>1.0296900000000002</v>
      </c>
      <c r="H251" s="13">
        <f t="shared" si="22"/>
        <v>0.47030999999999978</v>
      </c>
      <c r="I251" s="17">
        <f t="shared" si="23"/>
        <v>0.2211914960999998</v>
      </c>
    </row>
    <row r="252" spans="1:9" x14ac:dyDescent="0.25">
      <c r="A252" t="s">
        <v>328</v>
      </c>
      <c r="B252" s="15" t="s">
        <v>126</v>
      </c>
      <c r="C252" s="15" t="str">
        <f t="shared" si="19"/>
        <v>1.5</v>
      </c>
      <c r="D252" s="15">
        <f t="shared" si="18"/>
        <v>0.39999999999999991</v>
      </c>
      <c r="E252" s="15">
        <f t="shared" si="20"/>
        <v>0.39999999999999991</v>
      </c>
      <c r="F252" s="15" t="s">
        <v>57</v>
      </c>
      <c r="G252" s="15">
        <f t="shared" si="21"/>
        <v>1.5386600000000001</v>
      </c>
      <c r="H252" s="13">
        <f t="shared" si="22"/>
        <v>0.36133999999999977</v>
      </c>
      <c r="I252" s="17">
        <f t="shared" si="23"/>
        <v>0.13056659559999984</v>
      </c>
    </row>
    <row r="253" spans="1:9" x14ac:dyDescent="0.25">
      <c r="A253" t="s">
        <v>329</v>
      </c>
      <c r="B253" s="15" t="s">
        <v>95</v>
      </c>
      <c r="C253" s="15" t="str">
        <f t="shared" si="19"/>
        <v>1.9</v>
      </c>
      <c r="D253" s="15">
        <f t="shared" si="18"/>
        <v>1</v>
      </c>
      <c r="E253" s="15">
        <f t="shared" si="20"/>
        <v>0.39999999999999991</v>
      </c>
      <c r="F253" s="15" t="s">
        <v>52</v>
      </c>
      <c r="G253" s="15">
        <f t="shared" si="21"/>
        <v>1.9357250000000001</v>
      </c>
      <c r="H253" s="13">
        <f t="shared" si="22"/>
        <v>0.96427499999999977</v>
      </c>
      <c r="I253" s="17">
        <f t="shared" si="23"/>
        <v>0.92982627562499953</v>
      </c>
    </row>
    <row r="254" spans="1:9" x14ac:dyDescent="0.25">
      <c r="A254" t="s">
        <v>330</v>
      </c>
      <c r="B254" s="15" t="s">
        <v>331</v>
      </c>
      <c r="C254" s="15" t="str">
        <f t="shared" si="19"/>
        <v>2.9</v>
      </c>
      <c r="D254" s="15">
        <f t="shared" si="18"/>
        <v>0.60000000000000009</v>
      </c>
      <c r="E254" s="15">
        <f t="shared" si="20"/>
        <v>1</v>
      </c>
      <c r="F254" s="15" t="s">
        <v>498</v>
      </c>
      <c r="G254" s="15">
        <f t="shared" si="21"/>
        <v>2.9969150000000004</v>
      </c>
      <c r="H254" s="13">
        <f t="shared" si="22"/>
        <v>0.50308499999999956</v>
      </c>
      <c r="I254" s="17">
        <f t="shared" si="23"/>
        <v>0.25309451722499954</v>
      </c>
    </row>
    <row r="255" spans="1:9" x14ac:dyDescent="0.25">
      <c r="A255" t="s">
        <v>332</v>
      </c>
      <c r="B255" s="15" t="s">
        <v>93</v>
      </c>
      <c r="C255" s="15" t="str">
        <f t="shared" si="19"/>
        <v>3.5</v>
      </c>
      <c r="D255" s="15">
        <f t="shared" si="18"/>
        <v>-0.5</v>
      </c>
      <c r="E255" s="15">
        <f t="shared" si="20"/>
        <v>0.60000000000000009</v>
      </c>
      <c r="F255" s="15" t="s">
        <v>466</v>
      </c>
      <c r="G255" s="15">
        <f t="shared" si="21"/>
        <v>3.5381100000000005</v>
      </c>
      <c r="H255" s="13">
        <f t="shared" si="22"/>
        <v>-0.53811000000000053</v>
      </c>
      <c r="I255" s="17">
        <f t="shared" si="23"/>
        <v>0.28956237210000058</v>
      </c>
    </row>
    <row r="256" spans="1:9" x14ac:dyDescent="0.25">
      <c r="A256" t="s">
        <v>333</v>
      </c>
      <c r="B256" s="15" t="s">
        <v>334</v>
      </c>
      <c r="C256" s="15" t="str">
        <f t="shared" si="19"/>
        <v>3.0</v>
      </c>
      <c r="D256" s="15">
        <f t="shared" si="18"/>
        <v>0.39999999999999991</v>
      </c>
      <c r="E256" s="15">
        <f t="shared" si="20"/>
        <v>-0.5</v>
      </c>
      <c r="F256" s="15" t="s">
        <v>466</v>
      </c>
      <c r="G256" s="15">
        <f t="shared" si="21"/>
        <v>2.9050500000000001</v>
      </c>
      <c r="H256" s="13">
        <f t="shared" si="22"/>
        <v>0.49494999999999978</v>
      </c>
      <c r="I256" s="17">
        <f t="shared" si="23"/>
        <v>0.24497550249999978</v>
      </c>
    </row>
    <row r="257" spans="1:9" x14ac:dyDescent="0.25">
      <c r="A257" t="s">
        <v>335</v>
      </c>
      <c r="B257" s="15" t="s">
        <v>336</v>
      </c>
      <c r="C257" s="15" t="str">
        <f t="shared" si="19"/>
        <v>3.4</v>
      </c>
      <c r="D257" s="15">
        <f t="shared" si="18"/>
        <v>0.30000000000000027</v>
      </c>
      <c r="E257" s="15">
        <f t="shared" si="20"/>
        <v>0.39999999999999991</v>
      </c>
      <c r="F257" s="15" t="s">
        <v>498</v>
      </c>
      <c r="G257" s="15">
        <f t="shared" si="21"/>
        <v>3.4156050000000002</v>
      </c>
      <c r="H257" s="13">
        <f t="shared" si="22"/>
        <v>0.28439499999999995</v>
      </c>
      <c r="I257" s="17">
        <f t="shared" si="23"/>
        <v>8.0880516024999974E-2</v>
      </c>
    </row>
    <row r="258" spans="1:9" x14ac:dyDescent="0.25">
      <c r="A258" t="s">
        <v>337</v>
      </c>
      <c r="B258" s="15" t="s">
        <v>334</v>
      </c>
      <c r="C258" s="15" t="str">
        <f t="shared" si="19"/>
        <v>3.7</v>
      </c>
      <c r="D258" s="15">
        <f t="shared" si="18"/>
        <v>-0.30000000000000027</v>
      </c>
      <c r="E258" s="15">
        <f t="shared" si="20"/>
        <v>0.30000000000000027</v>
      </c>
      <c r="F258" s="15" t="s">
        <v>498</v>
      </c>
      <c r="G258" s="15">
        <f t="shared" si="21"/>
        <v>3.6996050000000005</v>
      </c>
      <c r="H258" s="13">
        <f t="shared" si="22"/>
        <v>-0.29960500000000057</v>
      </c>
      <c r="I258" s="17">
        <f t="shared" si="23"/>
        <v>8.9763156025000332E-2</v>
      </c>
    </row>
    <row r="259" spans="1:9" x14ac:dyDescent="0.25">
      <c r="A259" t="s">
        <v>338</v>
      </c>
      <c r="B259" s="15" t="s">
        <v>91</v>
      </c>
      <c r="C259" s="15" t="str">
        <f t="shared" si="19"/>
        <v>3.4</v>
      </c>
      <c r="D259" s="15">
        <f t="shared" ref="D259:D322" si="24">B259-C259</f>
        <v>-0.19999999999999973</v>
      </c>
      <c r="E259" s="15">
        <f t="shared" si="20"/>
        <v>-0.30000000000000027</v>
      </c>
      <c r="F259" s="15" t="s">
        <v>57</v>
      </c>
      <c r="G259" s="15">
        <f t="shared" si="21"/>
        <v>3.3289200000000001</v>
      </c>
      <c r="H259" s="13">
        <f t="shared" si="22"/>
        <v>-0.12891999999999992</v>
      </c>
      <c r="I259" s="17">
        <f t="shared" si="23"/>
        <v>1.6620366399999979E-2</v>
      </c>
    </row>
    <row r="260" spans="1:9" x14ac:dyDescent="0.25">
      <c r="A260" t="s">
        <v>339</v>
      </c>
      <c r="B260" s="15" t="s">
        <v>292</v>
      </c>
      <c r="C260" s="15" t="str">
        <f t="shared" ref="C260:C323" si="25">B259</f>
        <v>3.2</v>
      </c>
      <c r="D260" s="15">
        <f t="shared" si="24"/>
        <v>-0.10000000000000009</v>
      </c>
      <c r="E260" s="15">
        <f t="shared" si="20"/>
        <v>-0.19999999999999973</v>
      </c>
      <c r="F260" s="15" t="s">
        <v>57</v>
      </c>
      <c r="G260" s="15">
        <f t="shared" si="21"/>
        <v>3.1437900000000005</v>
      </c>
      <c r="H260" s="13">
        <f t="shared" si="22"/>
        <v>-4.379000000000044E-2</v>
      </c>
      <c r="I260" s="17">
        <f t="shared" si="23"/>
        <v>1.9175641000000385E-3</v>
      </c>
    </row>
    <row r="261" spans="1:9" x14ac:dyDescent="0.25">
      <c r="A261" t="s">
        <v>340</v>
      </c>
      <c r="B261" s="15" t="s">
        <v>292</v>
      </c>
      <c r="C261" s="15" t="str">
        <f t="shared" si="25"/>
        <v>3.1</v>
      </c>
      <c r="D261" s="15">
        <f t="shared" si="24"/>
        <v>0</v>
      </c>
      <c r="E261" s="15">
        <f t="shared" ref="E261:E324" si="26">D260</f>
        <v>-0.10000000000000009</v>
      </c>
      <c r="F261" s="15" t="s">
        <v>57</v>
      </c>
      <c r="G261" s="15">
        <f t="shared" ref="G261:G324" si="27">0.1288 + 0.9887*C261 + 0.1261*E261 - 0.01585*F261</f>
        <v>3.0575300000000003</v>
      </c>
      <c r="H261" s="13">
        <f t="shared" ref="H261:H324" si="28">B261-G261</f>
        <v>4.2469999999999786E-2</v>
      </c>
      <c r="I261" s="17">
        <f t="shared" ref="I261:I324" si="29">H261^2</f>
        <v>1.8037008999999818E-3</v>
      </c>
    </row>
    <row r="262" spans="1:9" x14ac:dyDescent="0.25">
      <c r="A262" t="s">
        <v>341</v>
      </c>
      <c r="B262" s="15" t="s">
        <v>292</v>
      </c>
      <c r="C262" s="15" t="str">
        <f t="shared" si="25"/>
        <v>3.1</v>
      </c>
      <c r="D262" s="15">
        <f t="shared" si="24"/>
        <v>0</v>
      </c>
      <c r="E262" s="15">
        <f t="shared" si="26"/>
        <v>0</v>
      </c>
      <c r="F262" s="15" t="s">
        <v>498</v>
      </c>
      <c r="G262" s="15">
        <f t="shared" si="27"/>
        <v>3.0685550000000004</v>
      </c>
      <c r="H262" s="13">
        <f t="shared" si="28"/>
        <v>3.1444999999999723E-2</v>
      </c>
      <c r="I262" s="17">
        <f t="shared" si="29"/>
        <v>9.8878802499998255E-4</v>
      </c>
    </row>
    <row r="263" spans="1:9" x14ac:dyDescent="0.25">
      <c r="A263" t="s">
        <v>342</v>
      </c>
      <c r="B263" s="15" t="s">
        <v>91</v>
      </c>
      <c r="C263" s="15" t="str">
        <f t="shared" si="25"/>
        <v>3.1</v>
      </c>
      <c r="D263" s="15">
        <f t="shared" si="24"/>
        <v>0.10000000000000009</v>
      </c>
      <c r="E263" s="15">
        <f t="shared" si="26"/>
        <v>0</v>
      </c>
      <c r="F263" s="15" t="s">
        <v>498</v>
      </c>
      <c r="G263" s="15">
        <f t="shared" si="27"/>
        <v>3.0685550000000004</v>
      </c>
      <c r="H263" s="13">
        <f t="shared" si="28"/>
        <v>0.13144499999999981</v>
      </c>
      <c r="I263" s="17">
        <f t="shared" si="29"/>
        <v>1.7277788024999952E-2</v>
      </c>
    </row>
    <row r="264" spans="1:9" x14ac:dyDescent="0.25">
      <c r="A264" t="s">
        <v>343</v>
      </c>
      <c r="B264" s="15" t="s">
        <v>307</v>
      </c>
      <c r="C264" s="15" t="str">
        <f t="shared" si="25"/>
        <v>3.2</v>
      </c>
      <c r="D264" s="15">
        <f t="shared" si="24"/>
        <v>9.9999999999999645E-2</v>
      </c>
      <c r="E264" s="15">
        <f t="shared" si="26"/>
        <v>0.10000000000000009</v>
      </c>
      <c r="F264" s="15" t="s">
        <v>498</v>
      </c>
      <c r="G264" s="15">
        <f t="shared" si="27"/>
        <v>3.1800350000000006</v>
      </c>
      <c r="H264" s="13">
        <f t="shared" si="28"/>
        <v>0.11996499999999921</v>
      </c>
      <c r="I264" s="17">
        <f t="shared" si="29"/>
        <v>1.4391601224999811E-2</v>
      </c>
    </row>
    <row r="265" spans="1:9" x14ac:dyDescent="0.25">
      <c r="A265" t="s">
        <v>344</v>
      </c>
      <c r="B265" s="15" t="s">
        <v>336</v>
      </c>
      <c r="C265" s="15" t="str">
        <f t="shared" si="25"/>
        <v>3.3</v>
      </c>
      <c r="D265" s="15">
        <f t="shared" si="24"/>
        <v>0.40000000000000036</v>
      </c>
      <c r="E265" s="15">
        <f t="shared" si="26"/>
        <v>9.9999999999999645E-2</v>
      </c>
      <c r="F265" s="15" t="s">
        <v>498</v>
      </c>
      <c r="G265" s="15">
        <f t="shared" si="27"/>
        <v>3.278905</v>
      </c>
      <c r="H265" s="13">
        <f t="shared" si="28"/>
        <v>0.42109500000000022</v>
      </c>
      <c r="I265" s="17">
        <f t="shared" si="29"/>
        <v>0.17732099902500018</v>
      </c>
    </row>
    <row r="266" spans="1:9" x14ac:dyDescent="0.25">
      <c r="A266" t="s">
        <v>345</v>
      </c>
      <c r="B266" s="15" t="s">
        <v>346</v>
      </c>
      <c r="C266" s="15" t="str">
        <f t="shared" si="25"/>
        <v>3.7</v>
      </c>
      <c r="D266" s="15">
        <f t="shared" si="24"/>
        <v>0.29999999999999982</v>
      </c>
      <c r="E266" s="15">
        <f t="shared" si="26"/>
        <v>0.40000000000000036</v>
      </c>
      <c r="F266" s="15" t="s">
        <v>57</v>
      </c>
      <c r="G266" s="15">
        <f t="shared" si="27"/>
        <v>3.7138000000000004</v>
      </c>
      <c r="H266" s="13">
        <f t="shared" si="28"/>
        <v>0.28619999999999957</v>
      </c>
      <c r="I266" s="17">
        <f t="shared" si="29"/>
        <v>8.1910439999999751E-2</v>
      </c>
    </row>
    <row r="267" spans="1:9" x14ac:dyDescent="0.25">
      <c r="A267" t="s">
        <v>347</v>
      </c>
      <c r="B267" s="15" t="s">
        <v>310</v>
      </c>
      <c r="C267" s="15" t="str">
        <f t="shared" si="25"/>
        <v>4.0</v>
      </c>
      <c r="D267" s="15">
        <f t="shared" si="24"/>
        <v>0.40000000000000036</v>
      </c>
      <c r="E267" s="15">
        <f t="shared" si="26"/>
        <v>0.29999999999999982</v>
      </c>
      <c r="F267" s="15" t="s">
        <v>57</v>
      </c>
      <c r="G267" s="15">
        <f t="shared" si="27"/>
        <v>3.9977999999999994</v>
      </c>
      <c r="H267" s="13">
        <f t="shared" si="28"/>
        <v>0.402200000000001</v>
      </c>
      <c r="I267" s="17">
        <f t="shared" si="29"/>
        <v>0.1617648400000008</v>
      </c>
    </row>
    <row r="268" spans="1:9" x14ac:dyDescent="0.25">
      <c r="A268" t="s">
        <v>348</v>
      </c>
      <c r="B268" s="15" t="s">
        <v>346</v>
      </c>
      <c r="C268" s="15" t="str">
        <f t="shared" si="25"/>
        <v>4.4</v>
      </c>
      <c r="D268" s="15">
        <f t="shared" si="24"/>
        <v>-0.40000000000000036</v>
      </c>
      <c r="E268" s="15">
        <f t="shared" si="26"/>
        <v>0.40000000000000036</v>
      </c>
      <c r="F268" s="15" t="s">
        <v>52</v>
      </c>
      <c r="G268" s="15">
        <f t="shared" si="27"/>
        <v>4.4074750000000007</v>
      </c>
      <c r="H268" s="13">
        <f t="shared" si="28"/>
        <v>-0.4074750000000007</v>
      </c>
      <c r="I268" s="17">
        <f t="shared" si="29"/>
        <v>0.16603587562500058</v>
      </c>
    </row>
    <row r="269" spans="1:9" x14ac:dyDescent="0.25">
      <c r="A269" t="s">
        <v>349</v>
      </c>
      <c r="B269" s="15" t="s">
        <v>314</v>
      </c>
      <c r="C269" s="15" t="str">
        <f t="shared" si="25"/>
        <v>4.0</v>
      </c>
      <c r="D269" s="15">
        <f t="shared" si="24"/>
        <v>0.5</v>
      </c>
      <c r="E269" s="15">
        <f t="shared" si="26"/>
        <v>-0.40000000000000036</v>
      </c>
      <c r="F269" s="15" t="s">
        <v>57</v>
      </c>
      <c r="G269" s="15">
        <f t="shared" si="27"/>
        <v>3.9095299999999997</v>
      </c>
      <c r="H269" s="13">
        <f t="shared" si="28"/>
        <v>0.59047000000000027</v>
      </c>
      <c r="I269" s="17">
        <f t="shared" si="29"/>
        <v>0.34865482090000033</v>
      </c>
    </row>
    <row r="270" spans="1:9" x14ac:dyDescent="0.25">
      <c r="A270" t="s">
        <v>350</v>
      </c>
      <c r="B270" s="15" t="s">
        <v>314</v>
      </c>
      <c r="C270" s="15" t="str">
        <f t="shared" si="25"/>
        <v>4.5</v>
      </c>
      <c r="D270" s="15">
        <f t="shared" si="24"/>
        <v>0</v>
      </c>
      <c r="E270" s="15">
        <f t="shared" si="26"/>
        <v>0.5</v>
      </c>
      <c r="F270" s="15" t="s">
        <v>498</v>
      </c>
      <c r="G270" s="15">
        <f t="shared" si="27"/>
        <v>4.5157850000000002</v>
      </c>
      <c r="H270" s="13">
        <f t="shared" si="28"/>
        <v>-1.578500000000016E-2</v>
      </c>
      <c r="I270" s="17">
        <f t="shared" si="29"/>
        <v>2.4916622500000506E-4</v>
      </c>
    </row>
    <row r="271" spans="1:9" x14ac:dyDescent="0.25">
      <c r="A271" t="s">
        <v>351</v>
      </c>
      <c r="B271" s="15" t="s">
        <v>352</v>
      </c>
      <c r="C271" s="15" t="str">
        <f t="shared" si="25"/>
        <v>4.5</v>
      </c>
      <c r="D271" s="15">
        <f t="shared" si="24"/>
        <v>-0.29999999999999982</v>
      </c>
      <c r="E271" s="15">
        <f t="shared" si="26"/>
        <v>0</v>
      </c>
      <c r="F271" s="15" t="s">
        <v>466</v>
      </c>
      <c r="G271" s="15">
        <f t="shared" si="27"/>
        <v>4.4511500000000002</v>
      </c>
      <c r="H271" s="13">
        <f t="shared" si="28"/>
        <v>-0.25114999999999998</v>
      </c>
      <c r="I271" s="17">
        <f t="shared" si="29"/>
        <v>6.307632249999999E-2</v>
      </c>
    </row>
    <row r="272" spans="1:9" x14ac:dyDescent="0.25">
      <c r="A272" t="s">
        <v>353</v>
      </c>
      <c r="B272" s="15" t="s">
        <v>310</v>
      </c>
      <c r="C272" s="15" t="str">
        <f t="shared" si="25"/>
        <v>4.2</v>
      </c>
      <c r="D272" s="15">
        <f t="shared" si="24"/>
        <v>0.20000000000000018</v>
      </c>
      <c r="E272" s="15">
        <f t="shared" si="26"/>
        <v>-0.29999999999999982</v>
      </c>
      <c r="F272" s="15" t="s">
        <v>68</v>
      </c>
      <c r="G272" s="15">
        <f t="shared" si="27"/>
        <v>4.1135400000000004</v>
      </c>
      <c r="H272" s="13">
        <f t="shared" si="28"/>
        <v>0.28645999999999994</v>
      </c>
      <c r="I272" s="17">
        <f t="shared" si="29"/>
        <v>8.2059331599999966E-2</v>
      </c>
    </row>
    <row r="273" spans="1:9" x14ac:dyDescent="0.25">
      <c r="A273" t="s">
        <v>354</v>
      </c>
      <c r="B273" s="15" t="s">
        <v>314</v>
      </c>
      <c r="C273" s="15" t="str">
        <f t="shared" si="25"/>
        <v>4.4</v>
      </c>
      <c r="D273" s="15">
        <f t="shared" si="24"/>
        <v>9.9999999999999645E-2</v>
      </c>
      <c r="E273" s="15">
        <f t="shared" si="26"/>
        <v>0.20000000000000018</v>
      </c>
      <c r="F273" s="15" t="s">
        <v>72</v>
      </c>
      <c r="G273" s="15">
        <f t="shared" si="27"/>
        <v>4.372745000000001</v>
      </c>
      <c r="H273" s="13">
        <f t="shared" si="28"/>
        <v>0.12725499999999901</v>
      </c>
      <c r="I273" s="17">
        <f t="shared" si="29"/>
        <v>1.6193835024999749E-2</v>
      </c>
    </row>
    <row r="274" spans="1:9" x14ac:dyDescent="0.25">
      <c r="A274" t="s">
        <v>355</v>
      </c>
      <c r="B274" s="15" t="s">
        <v>30</v>
      </c>
      <c r="C274" s="15" t="str">
        <f t="shared" si="25"/>
        <v>4.5</v>
      </c>
      <c r="D274" s="15">
        <f t="shared" si="24"/>
        <v>0.70000000000000018</v>
      </c>
      <c r="E274" s="15">
        <f t="shared" si="26"/>
        <v>9.9999999999999645E-2</v>
      </c>
      <c r="F274" s="15" t="s">
        <v>70</v>
      </c>
      <c r="G274" s="15">
        <f t="shared" si="27"/>
        <v>4.4574199999999999</v>
      </c>
      <c r="H274" s="13">
        <f t="shared" si="28"/>
        <v>0.74258000000000024</v>
      </c>
      <c r="I274" s="17">
        <f t="shared" si="29"/>
        <v>0.55142505640000039</v>
      </c>
    </row>
    <row r="275" spans="1:9" x14ac:dyDescent="0.25">
      <c r="A275" t="s">
        <v>356</v>
      </c>
      <c r="B275" s="15" t="s">
        <v>24</v>
      </c>
      <c r="C275" s="15" t="str">
        <f t="shared" si="25"/>
        <v>5.2</v>
      </c>
      <c r="D275" s="15">
        <f t="shared" si="24"/>
        <v>-0.20000000000000018</v>
      </c>
      <c r="E275" s="15">
        <f t="shared" si="26"/>
        <v>0.70000000000000018</v>
      </c>
      <c r="F275" s="15" t="s">
        <v>66</v>
      </c>
      <c r="G275" s="15">
        <f t="shared" si="27"/>
        <v>5.2235849999999999</v>
      </c>
      <c r="H275" s="13">
        <f t="shared" si="28"/>
        <v>-0.22358499999999992</v>
      </c>
      <c r="I275" s="17">
        <f t="shared" si="29"/>
        <v>4.9990252224999962E-2</v>
      </c>
    </row>
    <row r="276" spans="1:9" x14ac:dyDescent="0.25">
      <c r="A276" t="s">
        <v>357</v>
      </c>
      <c r="B276" s="15" t="s">
        <v>358</v>
      </c>
      <c r="C276" s="15" t="str">
        <f t="shared" si="25"/>
        <v>5.0</v>
      </c>
      <c r="D276" s="15">
        <f t="shared" si="24"/>
        <v>-0.20000000000000018</v>
      </c>
      <c r="E276" s="15">
        <f t="shared" si="26"/>
        <v>-0.20000000000000018</v>
      </c>
      <c r="F276" s="15" t="s">
        <v>70</v>
      </c>
      <c r="G276" s="15">
        <f t="shared" si="27"/>
        <v>4.9139400000000002</v>
      </c>
      <c r="H276" s="13">
        <f t="shared" si="28"/>
        <v>-0.11394000000000037</v>
      </c>
      <c r="I276" s="17">
        <f t="shared" si="29"/>
        <v>1.2982323600000085E-2</v>
      </c>
    </row>
    <row r="277" spans="1:9" x14ac:dyDescent="0.25">
      <c r="A277" t="s">
        <v>359</v>
      </c>
      <c r="B277" s="15" t="s">
        <v>352</v>
      </c>
      <c r="C277" s="15" t="str">
        <f t="shared" si="25"/>
        <v>4.8</v>
      </c>
      <c r="D277" s="15">
        <f t="shared" si="24"/>
        <v>-0.59999999999999964</v>
      </c>
      <c r="E277" s="15">
        <f t="shared" si="26"/>
        <v>-0.20000000000000018</v>
      </c>
      <c r="F277" s="15" t="s">
        <v>72</v>
      </c>
      <c r="G277" s="15">
        <f t="shared" si="27"/>
        <v>4.7177850000000001</v>
      </c>
      <c r="H277" s="13">
        <f t="shared" si="28"/>
        <v>-0.51778499999999994</v>
      </c>
      <c r="I277" s="17">
        <f t="shared" si="29"/>
        <v>0.26810130622499995</v>
      </c>
    </row>
    <row r="278" spans="1:9" x14ac:dyDescent="0.25">
      <c r="A278" t="s">
        <v>360</v>
      </c>
      <c r="B278" s="15" t="s">
        <v>89</v>
      </c>
      <c r="C278" s="15" t="str">
        <f t="shared" si="25"/>
        <v>4.2</v>
      </c>
      <c r="D278" s="15">
        <f t="shared" si="24"/>
        <v>-0.60000000000000009</v>
      </c>
      <c r="E278" s="15">
        <f t="shared" si="26"/>
        <v>-0.59999999999999964</v>
      </c>
      <c r="F278" s="15" t="s">
        <v>72</v>
      </c>
      <c r="G278" s="15">
        <f t="shared" si="27"/>
        <v>4.0741250000000004</v>
      </c>
      <c r="H278" s="13">
        <f t="shared" si="28"/>
        <v>-0.47412500000000035</v>
      </c>
      <c r="I278" s="17">
        <f t="shared" si="29"/>
        <v>0.22479451562500033</v>
      </c>
    </row>
    <row r="279" spans="1:9" x14ac:dyDescent="0.25">
      <c r="A279" t="s">
        <v>361</v>
      </c>
      <c r="B279" s="15" t="s">
        <v>334</v>
      </c>
      <c r="C279" s="15" t="str">
        <f t="shared" si="25"/>
        <v>3.6</v>
      </c>
      <c r="D279" s="15">
        <f t="shared" si="24"/>
        <v>-0.20000000000000018</v>
      </c>
      <c r="E279" s="15">
        <f t="shared" si="26"/>
        <v>-0.60000000000000009</v>
      </c>
      <c r="F279" s="15" t="s">
        <v>68</v>
      </c>
      <c r="G279" s="15">
        <f t="shared" si="27"/>
        <v>3.4824899999999999</v>
      </c>
      <c r="H279" s="13">
        <f t="shared" si="28"/>
        <v>-8.2489999999999952E-2</v>
      </c>
      <c r="I279" s="17">
        <f t="shared" si="29"/>
        <v>6.8046000999999919E-3</v>
      </c>
    </row>
    <row r="280" spans="1:9" x14ac:dyDescent="0.25">
      <c r="A280" t="s">
        <v>362</v>
      </c>
      <c r="B280" s="15" t="s">
        <v>331</v>
      </c>
      <c r="C280" s="15" t="str">
        <f t="shared" si="25"/>
        <v>3.4</v>
      </c>
      <c r="D280" s="15">
        <f t="shared" si="24"/>
        <v>0.10000000000000009</v>
      </c>
      <c r="E280" s="15">
        <f t="shared" si="26"/>
        <v>-0.20000000000000018</v>
      </c>
      <c r="F280" s="15" t="s">
        <v>68</v>
      </c>
      <c r="G280" s="15">
        <f t="shared" si="27"/>
        <v>3.3351899999999999</v>
      </c>
      <c r="H280" s="13">
        <f t="shared" si="28"/>
        <v>0.16481000000000012</v>
      </c>
      <c r="I280" s="17">
        <f t="shared" si="29"/>
        <v>2.7162336100000042E-2</v>
      </c>
    </row>
    <row r="281" spans="1:9" x14ac:dyDescent="0.25">
      <c r="A281" t="s">
        <v>363</v>
      </c>
      <c r="B281" s="15" t="s">
        <v>93</v>
      </c>
      <c r="C281" s="15" t="str">
        <f t="shared" si="25"/>
        <v>3.5</v>
      </c>
      <c r="D281" s="15">
        <f t="shared" si="24"/>
        <v>-0.5</v>
      </c>
      <c r="E281" s="15">
        <f t="shared" si="26"/>
        <v>0.10000000000000009</v>
      </c>
      <c r="F281" s="15" t="s">
        <v>54</v>
      </c>
      <c r="G281" s="15">
        <f t="shared" si="27"/>
        <v>3.4734750000000001</v>
      </c>
      <c r="H281" s="13">
        <f t="shared" si="28"/>
        <v>-0.47347500000000009</v>
      </c>
      <c r="I281" s="17">
        <f t="shared" si="29"/>
        <v>0.2241785756250001</v>
      </c>
    </row>
    <row r="282" spans="1:9" x14ac:dyDescent="0.25">
      <c r="A282" t="s">
        <v>364</v>
      </c>
      <c r="B282" s="15" t="s">
        <v>144</v>
      </c>
      <c r="C282" s="15" t="str">
        <f t="shared" si="25"/>
        <v>3.0</v>
      </c>
      <c r="D282" s="15">
        <f t="shared" si="24"/>
        <v>-0.20000000000000018</v>
      </c>
      <c r="E282" s="15">
        <f t="shared" si="26"/>
        <v>-0.5</v>
      </c>
      <c r="F282" s="15" t="s">
        <v>466</v>
      </c>
      <c r="G282" s="15">
        <f t="shared" si="27"/>
        <v>2.9050500000000001</v>
      </c>
      <c r="H282" s="13">
        <f t="shared" si="28"/>
        <v>-0.10505000000000031</v>
      </c>
      <c r="I282" s="17">
        <f t="shared" si="29"/>
        <v>1.1035502500000065E-2</v>
      </c>
    </row>
    <row r="283" spans="1:9" x14ac:dyDescent="0.25">
      <c r="A283" t="s">
        <v>365</v>
      </c>
      <c r="B283" s="15" t="s">
        <v>102</v>
      </c>
      <c r="C283" s="15" t="str">
        <f t="shared" si="25"/>
        <v>2.8</v>
      </c>
      <c r="D283" s="15">
        <f t="shared" si="24"/>
        <v>-0.39999999999999991</v>
      </c>
      <c r="E283" s="15">
        <f t="shared" si="26"/>
        <v>-0.20000000000000018</v>
      </c>
      <c r="F283" s="15" t="s">
        <v>54</v>
      </c>
      <c r="G283" s="15">
        <f t="shared" si="27"/>
        <v>2.7435549999999997</v>
      </c>
      <c r="H283" s="13">
        <f t="shared" si="28"/>
        <v>-0.34355499999999983</v>
      </c>
      <c r="I283" s="17">
        <f t="shared" si="29"/>
        <v>0.11803003802499988</v>
      </c>
    </row>
    <row r="284" spans="1:9" x14ac:dyDescent="0.25">
      <c r="A284" t="s">
        <v>366</v>
      </c>
      <c r="B284" s="15" t="s">
        <v>97</v>
      </c>
      <c r="C284" s="15" t="str">
        <f t="shared" si="25"/>
        <v>2.4</v>
      </c>
      <c r="D284" s="15">
        <f t="shared" si="24"/>
        <v>0.20000000000000018</v>
      </c>
      <c r="E284" s="15">
        <f t="shared" si="26"/>
        <v>-0.39999999999999991</v>
      </c>
      <c r="F284" s="15" t="s">
        <v>498</v>
      </c>
      <c r="G284" s="15">
        <f t="shared" si="27"/>
        <v>2.326025</v>
      </c>
      <c r="H284" s="13">
        <f t="shared" si="28"/>
        <v>0.27397500000000008</v>
      </c>
      <c r="I284" s="17">
        <f t="shared" si="29"/>
        <v>7.506230062500005E-2</v>
      </c>
    </row>
    <row r="285" spans="1:9" x14ac:dyDescent="0.25">
      <c r="A285" t="s">
        <v>367</v>
      </c>
      <c r="B285" s="15" t="s">
        <v>104</v>
      </c>
      <c r="C285" s="15" t="str">
        <f t="shared" si="25"/>
        <v>2.6</v>
      </c>
      <c r="D285" s="15">
        <f t="shared" si="24"/>
        <v>-0.10000000000000009</v>
      </c>
      <c r="E285" s="15">
        <f t="shared" si="26"/>
        <v>0.20000000000000018</v>
      </c>
      <c r="F285" s="15" t="s">
        <v>498</v>
      </c>
      <c r="G285" s="15">
        <f t="shared" si="27"/>
        <v>2.5994250000000005</v>
      </c>
      <c r="H285" s="13">
        <f t="shared" si="28"/>
        <v>-9.9425000000000541E-2</v>
      </c>
      <c r="I285" s="17">
        <f t="shared" si="29"/>
        <v>9.8853306250001067E-3</v>
      </c>
    </row>
    <row r="286" spans="1:9" x14ac:dyDescent="0.25">
      <c r="A286" t="s">
        <v>368</v>
      </c>
      <c r="B286" s="15" t="s">
        <v>100</v>
      </c>
      <c r="C286" s="15" t="str">
        <f t="shared" si="25"/>
        <v>2.5</v>
      </c>
      <c r="D286" s="15">
        <f t="shared" si="24"/>
        <v>-0.29999999999999982</v>
      </c>
      <c r="E286" s="15">
        <f t="shared" si="26"/>
        <v>-0.10000000000000009</v>
      </c>
      <c r="F286" s="15" t="s">
        <v>498</v>
      </c>
      <c r="G286" s="15">
        <f t="shared" si="27"/>
        <v>2.4627250000000003</v>
      </c>
      <c r="H286" s="13">
        <f t="shared" si="28"/>
        <v>-0.2627250000000001</v>
      </c>
      <c r="I286" s="17">
        <f t="shared" si="29"/>
        <v>6.9024425625000052E-2</v>
      </c>
    </row>
    <row r="287" spans="1:9" x14ac:dyDescent="0.25">
      <c r="A287" t="s">
        <v>369</v>
      </c>
      <c r="B287" s="15" t="s">
        <v>116</v>
      </c>
      <c r="C287" s="15" t="str">
        <f t="shared" si="25"/>
        <v>2.2</v>
      </c>
      <c r="D287" s="15">
        <f t="shared" si="24"/>
        <v>0.5</v>
      </c>
      <c r="E287" s="15">
        <f t="shared" si="26"/>
        <v>-0.29999999999999982</v>
      </c>
      <c r="F287" s="15" t="s">
        <v>57</v>
      </c>
      <c r="G287" s="15">
        <f t="shared" si="27"/>
        <v>2.1424800000000004</v>
      </c>
      <c r="H287" s="13">
        <f t="shared" si="28"/>
        <v>0.55751999999999979</v>
      </c>
      <c r="I287" s="17">
        <f t="shared" si="29"/>
        <v>0.31082855039999979</v>
      </c>
    </row>
    <row r="288" spans="1:9" x14ac:dyDescent="0.25">
      <c r="A288" t="s">
        <v>370</v>
      </c>
      <c r="B288" s="15" t="s">
        <v>116</v>
      </c>
      <c r="C288" s="15" t="str">
        <f t="shared" si="25"/>
        <v>2.7</v>
      </c>
      <c r="D288" s="15">
        <f t="shared" si="24"/>
        <v>0</v>
      </c>
      <c r="E288" s="15">
        <f t="shared" si="26"/>
        <v>0.5</v>
      </c>
      <c r="F288" s="15" t="s">
        <v>57</v>
      </c>
      <c r="G288" s="15">
        <f t="shared" si="27"/>
        <v>2.7377100000000003</v>
      </c>
      <c r="H288" s="13">
        <f t="shared" si="28"/>
        <v>-3.7710000000000132E-2</v>
      </c>
      <c r="I288" s="17">
        <f t="shared" si="29"/>
        <v>1.4220441000000099E-3</v>
      </c>
    </row>
    <row r="289" spans="1:9" x14ac:dyDescent="0.25">
      <c r="A289" t="s">
        <v>371</v>
      </c>
      <c r="B289" s="15" t="s">
        <v>116</v>
      </c>
      <c r="C289" s="15" t="str">
        <f t="shared" si="25"/>
        <v>2.7</v>
      </c>
      <c r="D289" s="15">
        <f t="shared" si="24"/>
        <v>0</v>
      </c>
      <c r="E289" s="15">
        <f t="shared" si="26"/>
        <v>0</v>
      </c>
      <c r="F289" s="15" t="s">
        <v>57</v>
      </c>
      <c r="G289" s="15">
        <f t="shared" si="27"/>
        <v>2.6746600000000003</v>
      </c>
      <c r="H289" s="13">
        <f t="shared" si="28"/>
        <v>2.5339999999999918E-2</v>
      </c>
      <c r="I289" s="17">
        <f t="shared" si="29"/>
        <v>6.4211559999999583E-4</v>
      </c>
    </row>
    <row r="290" spans="1:9" x14ac:dyDescent="0.25">
      <c r="A290" t="s">
        <v>372</v>
      </c>
      <c r="B290" s="15" t="s">
        <v>116</v>
      </c>
      <c r="C290" s="15" t="str">
        <f t="shared" si="25"/>
        <v>2.7</v>
      </c>
      <c r="D290" s="15">
        <f t="shared" si="24"/>
        <v>0</v>
      </c>
      <c r="E290" s="15">
        <f t="shared" si="26"/>
        <v>0</v>
      </c>
      <c r="F290" s="15" t="s">
        <v>466</v>
      </c>
      <c r="G290" s="15">
        <f t="shared" si="27"/>
        <v>2.6714900000000004</v>
      </c>
      <c r="H290" s="13">
        <f t="shared" si="28"/>
        <v>2.8509999999999813E-2</v>
      </c>
      <c r="I290" s="17">
        <f t="shared" si="29"/>
        <v>8.1282009999998931E-4</v>
      </c>
    </row>
    <row r="291" spans="1:9" x14ac:dyDescent="0.25">
      <c r="A291" t="s">
        <v>373</v>
      </c>
      <c r="B291" s="15" t="s">
        <v>144</v>
      </c>
      <c r="C291" s="15" t="str">
        <f t="shared" si="25"/>
        <v>2.7</v>
      </c>
      <c r="D291" s="15">
        <f t="shared" si="24"/>
        <v>9.9999999999999645E-2</v>
      </c>
      <c r="E291" s="15">
        <f t="shared" si="26"/>
        <v>0</v>
      </c>
      <c r="F291" s="15" t="s">
        <v>57</v>
      </c>
      <c r="G291" s="15">
        <f t="shared" si="27"/>
        <v>2.6746600000000003</v>
      </c>
      <c r="H291" s="13">
        <f t="shared" si="28"/>
        <v>0.12533999999999956</v>
      </c>
      <c r="I291" s="17">
        <f t="shared" si="29"/>
        <v>1.571011559999989E-2</v>
      </c>
    </row>
    <row r="292" spans="1:9" x14ac:dyDescent="0.25">
      <c r="A292" t="s">
        <v>374</v>
      </c>
      <c r="B292" s="15" t="s">
        <v>144</v>
      </c>
      <c r="C292" s="15" t="str">
        <f t="shared" si="25"/>
        <v>2.8</v>
      </c>
      <c r="D292" s="15">
        <f t="shared" si="24"/>
        <v>0</v>
      </c>
      <c r="E292" s="15">
        <f t="shared" si="26"/>
        <v>9.9999999999999645E-2</v>
      </c>
      <c r="F292" s="15" t="s">
        <v>57</v>
      </c>
      <c r="G292" s="15">
        <f t="shared" si="27"/>
        <v>2.7861400000000001</v>
      </c>
      <c r="H292" s="13">
        <f t="shared" si="28"/>
        <v>1.3859999999999761E-2</v>
      </c>
      <c r="I292" s="17">
        <f t="shared" si="29"/>
        <v>1.9209959999999339E-4</v>
      </c>
    </row>
    <row r="293" spans="1:9" x14ac:dyDescent="0.25">
      <c r="A293" t="s">
        <v>375</v>
      </c>
      <c r="B293" s="15" t="s">
        <v>102</v>
      </c>
      <c r="C293" s="15" t="str">
        <f t="shared" si="25"/>
        <v>2.8</v>
      </c>
      <c r="D293" s="15">
        <f t="shared" si="24"/>
        <v>-0.39999999999999991</v>
      </c>
      <c r="E293" s="15">
        <f t="shared" si="26"/>
        <v>0</v>
      </c>
      <c r="F293" s="15" t="s">
        <v>57</v>
      </c>
      <c r="G293" s="15">
        <f t="shared" si="27"/>
        <v>2.7735300000000001</v>
      </c>
      <c r="H293" s="13">
        <f t="shared" si="28"/>
        <v>-0.37353000000000014</v>
      </c>
      <c r="I293" s="17">
        <f t="shared" si="29"/>
        <v>0.1395246609000001</v>
      </c>
    </row>
    <row r="294" spans="1:9" x14ac:dyDescent="0.25">
      <c r="A294" t="s">
        <v>376</v>
      </c>
      <c r="B294" s="15" t="s">
        <v>116</v>
      </c>
      <c r="C294" s="15" t="str">
        <f t="shared" si="25"/>
        <v>2.4</v>
      </c>
      <c r="D294" s="15">
        <f t="shared" si="24"/>
        <v>0.30000000000000027</v>
      </c>
      <c r="E294" s="15">
        <f t="shared" si="26"/>
        <v>-0.39999999999999991</v>
      </c>
      <c r="F294" s="15" t="s">
        <v>52</v>
      </c>
      <c r="G294" s="15">
        <f t="shared" si="27"/>
        <v>2.3291949999999999</v>
      </c>
      <c r="H294" s="13">
        <f t="shared" si="28"/>
        <v>0.37080500000000027</v>
      </c>
      <c r="I294" s="17">
        <f t="shared" si="29"/>
        <v>0.13749634802500021</v>
      </c>
    </row>
    <row r="295" spans="1:9" x14ac:dyDescent="0.25">
      <c r="A295" t="s">
        <v>377</v>
      </c>
      <c r="B295" s="15" t="s">
        <v>95</v>
      </c>
      <c r="C295" s="15" t="str">
        <f t="shared" si="25"/>
        <v>2.7</v>
      </c>
      <c r="D295" s="15">
        <f t="shared" si="24"/>
        <v>0.19999999999999973</v>
      </c>
      <c r="E295" s="15">
        <f t="shared" si="26"/>
        <v>0.30000000000000027</v>
      </c>
      <c r="F295" s="15" t="s">
        <v>52</v>
      </c>
      <c r="G295" s="15">
        <f t="shared" si="27"/>
        <v>2.7140750000000002</v>
      </c>
      <c r="H295" s="13">
        <f t="shared" si="28"/>
        <v>0.18592499999999967</v>
      </c>
      <c r="I295" s="17">
        <f t="shared" si="29"/>
        <v>3.456810562499988E-2</v>
      </c>
    </row>
    <row r="296" spans="1:9" x14ac:dyDescent="0.25">
      <c r="A296" t="s">
        <v>378</v>
      </c>
      <c r="B296" s="15" t="s">
        <v>144</v>
      </c>
      <c r="C296" s="15" t="str">
        <f t="shared" si="25"/>
        <v>2.9</v>
      </c>
      <c r="D296" s="15">
        <f t="shared" si="24"/>
        <v>-0.10000000000000009</v>
      </c>
      <c r="E296" s="15">
        <f t="shared" si="26"/>
        <v>0.19999999999999973</v>
      </c>
      <c r="F296" s="15" t="s">
        <v>52</v>
      </c>
      <c r="G296" s="15">
        <f t="shared" si="27"/>
        <v>2.8992050000000003</v>
      </c>
      <c r="H296" s="13">
        <f t="shared" si="28"/>
        <v>-9.9205000000000432E-2</v>
      </c>
      <c r="I296" s="17">
        <f t="shared" si="29"/>
        <v>9.8416320250000848E-3</v>
      </c>
    </row>
    <row r="297" spans="1:9" x14ac:dyDescent="0.25">
      <c r="A297" t="s">
        <v>379</v>
      </c>
      <c r="B297" s="15" t="s">
        <v>116</v>
      </c>
      <c r="C297" s="15" t="str">
        <f t="shared" si="25"/>
        <v>2.8</v>
      </c>
      <c r="D297" s="15">
        <f t="shared" si="24"/>
        <v>-9.9999999999999645E-2</v>
      </c>
      <c r="E297" s="15">
        <f t="shared" si="26"/>
        <v>-0.10000000000000009</v>
      </c>
      <c r="F297" s="15" t="s">
        <v>59</v>
      </c>
      <c r="G297" s="15">
        <f t="shared" si="27"/>
        <v>2.7640899999999999</v>
      </c>
      <c r="H297" s="13">
        <f t="shared" si="28"/>
        <v>-6.4089999999999758E-2</v>
      </c>
      <c r="I297" s="17">
        <f t="shared" si="29"/>
        <v>4.1075280999999693E-3</v>
      </c>
    </row>
    <row r="298" spans="1:9" x14ac:dyDescent="0.25">
      <c r="A298" t="s">
        <v>380</v>
      </c>
      <c r="B298" s="15" t="s">
        <v>116</v>
      </c>
      <c r="C298" s="15" t="str">
        <f t="shared" si="25"/>
        <v>2.7</v>
      </c>
      <c r="D298" s="15">
        <f t="shared" si="24"/>
        <v>0</v>
      </c>
      <c r="E298" s="15">
        <f t="shared" si="26"/>
        <v>-9.9999999999999645E-2</v>
      </c>
      <c r="F298" s="15" t="s">
        <v>463</v>
      </c>
      <c r="G298" s="15">
        <f t="shared" si="27"/>
        <v>2.66839</v>
      </c>
      <c r="H298" s="13">
        <f t="shared" si="28"/>
        <v>3.1610000000000138E-2</v>
      </c>
      <c r="I298" s="17">
        <f t="shared" si="29"/>
        <v>9.991921000000088E-4</v>
      </c>
    </row>
    <row r="299" spans="1:9" x14ac:dyDescent="0.25">
      <c r="A299" t="s">
        <v>381</v>
      </c>
      <c r="B299" s="15" t="s">
        <v>100</v>
      </c>
      <c r="C299" s="15" t="str">
        <f t="shared" si="25"/>
        <v>2.7</v>
      </c>
      <c r="D299" s="15">
        <f t="shared" si="24"/>
        <v>-0.5</v>
      </c>
      <c r="E299" s="15">
        <f t="shared" si="26"/>
        <v>0</v>
      </c>
      <c r="F299" s="15" t="s">
        <v>78</v>
      </c>
      <c r="G299" s="15">
        <f t="shared" si="27"/>
        <v>2.6841699999999999</v>
      </c>
      <c r="H299" s="13">
        <f t="shared" si="28"/>
        <v>-0.48416999999999977</v>
      </c>
      <c r="I299" s="17">
        <f t="shared" si="29"/>
        <v>0.23442058889999978</v>
      </c>
    </row>
    <row r="300" spans="1:9" x14ac:dyDescent="0.25">
      <c r="A300" t="s">
        <v>382</v>
      </c>
      <c r="B300" s="15" t="s">
        <v>159</v>
      </c>
      <c r="C300" s="15" t="str">
        <f t="shared" si="25"/>
        <v>2.2</v>
      </c>
      <c r="D300" s="15">
        <f t="shared" si="24"/>
        <v>-0.10000000000000009</v>
      </c>
      <c r="E300" s="15">
        <f t="shared" si="26"/>
        <v>-0.5</v>
      </c>
      <c r="F300" s="15" t="s">
        <v>78</v>
      </c>
      <c r="G300" s="15">
        <f t="shared" si="27"/>
        <v>2.1267700000000005</v>
      </c>
      <c r="H300" s="13">
        <f t="shared" si="28"/>
        <v>-2.6770000000000405E-2</v>
      </c>
      <c r="I300" s="17">
        <f t="shared" si="29"/>
        <v>7.166329000000217E-4</v>
      </c>
    </row>
    <row r="301" spans="1:9" x14ac:dyDescent="0.25">
      <c r="A301" t="s">
        <v>383</v>
      </c>
      <c r="B301" s="15" t="s">
        <v>120</v>
      </c>
      <c r="C301" s="15" t="str">
        <f t="shared" si="25"/>
        <v>2.1</v>
      </c>
      <c r="D301" s="15">
        <f t="shared" si="24"/>
        <v>-0.10000000000000009</v>
      </c>
      <c r="E301" s="15">
        <f t="shared" si="26"/>
        <v>-0.10000000000000009</v>
      </c>
      <c r="F301" s="15" t="s">
        <v>78</v>
      </c>
      <c r="G301" s="15">
        <f t="shared" si="27"/>
        <v>2.0783399999999999</v>
      </c>
      <c r="H301" s="13">
        <f t="shared" si="28"/>
        <v>-7.8339999999999854E-2</v>
      </c>
      <c r="I301" s="17">
        <f t="shared" si="29"/>
        <v>6.1371555999999768E-3</v>
      </c>
    </row>
    <row r="302" spans="1:9" x14ac:dyDescent="0.25">
      <c r="A302" t="s">
        <v>384</v>
      </c>
      <c r="B302" s="15" t="s">
        <v>126</v>
      </c>
      <c r="C302" s="15" t="str">
        <f t="shared" si="25"/>
        <v>2.0</v>
      </c>
      <c r="D302" s="15">
        <f t="shared" si="24"/>
        <v>-0.10000000000000009</v>
      </c>
      <c r="E302" s="15">
        <f t="shared" si="26"/>
        <v>-0.10000000000000009</v>
      </c>
      <c r="F302" s="15" t="s">
        <v>49</v>
      </c>
      <c r="G302" s="15">
        <f t="shared" si="27"/>
        <v>1.9842249999999999</v>
      </c>
      <c r="H302" s="13">
        <f t="shared" si="28"/>
        <v>-8.4224999999999994E-2</v>
      </c>
      <c r="I302" s="17">
        <f t="shared" si="29"/>
        <v>7.0938506249999993E-3</v>
      </c>
    </row>
    <row r="303" spans="1:9" x14ac:dyDescent="0.25">
      <c r="A303" t="s">
        <v>385</v>
      </c>
      <c r="B303" s="15" t="s">
        <v>124</v>
      </c>
      <c r="C303" s="15" t="str">
        <f t="shared" si="25"/>
        <v>1.9</v>
      </c>
      <c r="D303" s="15">
        <f t="shared" si="24"/>
        <v>-0.19999999999999996</v>
      </c>
      <c r="E303" s="15">
        <f t="shared" si="26"/>
        <v>-0.10000000000000009</v>
      </c>
      <c r="F303" s="15" t="s">
        <v>47</v>
      </c>
      <c r="G303" s="15">
        <f t="shared" si="27"/>
        <v>1.8869400000000001</v>
      </c>
      <c r="H303" s="13">
        <f t="shared" si="28"/>
        <v>-0.18694000000000011</v>
      </c>
      <c r="I303" s="17">
        <f t="shared" si="29"/>
        <v>3.4946563600000043E-2</v>
      </c>
    </row>
    <row r="304" spans="1:9" x14ac:dyDescent="0.25">
      <c r="A304" t="s">
        <v>386</v>
      </c>
      <c r="B304" s="15" t="s">
        <v>163</v>
      </c>
      <c r="C304" s="15" t="str">
        <f t="shared" si="25"/>
        <v>1.7</v>
      </c>
      <c r="D304" s="15">
        <f t="shared" si="24"/>
        <v>-9.9999999999999867E-2</v>
      </c>
      <c r="E304" s="15">
        <f t="shared" si="26"/>
        <v>-0.19999999999999996</v>
      </c>
      <c r="F304" s="15" t="s">
        <v>489</v>
      </c>
      <c r="G304" s="15">
        <f t="shared" si="27"/>
        <v>1.6797599999999999</v>
      </c>
      <c r="H304" s="13">
        <f t="shared" si="28"/>
        <v>-7.9759999999999831E-2</v>
      </c>
      <c r="I304" s="17">
        <f t="shared" si="29"/>
        <v>6.361657599999973E-3</v>
      </c>
    </row>
    <row r="305" spans="1:9" x14ac:dyDescent="0.25">
      <c r="A305" t="s">
        <v>387</v>
      </c>
      <c r="B305" s="15" t="s">
        <v>131</v>
      </c>
      <c r="C305" s="15" t="str">
        <f t="shared" si="25"/>
        <v>1.6</v>
      </c>
      <c r="D305" s="15">
        <f t="shared" si="24"/>
        <v>0.19999999999999996</v>
      </c>
      <c r="E305" s="15">
        <f t="shared" si="26"/>
        <v>-9.9999999999999867E-2</v>
      </c>
      <c r="F305" s="15" t="s">
        <v>45</v>
      </c>
      <c r="G305" s="15">
        <f t="shared" si="27"/>
        <v>1.5966700000000003</v>
      </c>
      <c r="H305" s="13">
        <f t="shared" si="28"/>
        <v>0.20332999999999979</v>
      </c>
      <c r="I305" s="17">
        <f t="shared" si="29"/>
        <v>4.1343088899999915E-2</v>
      </c>
    </row>
    <row r="306" spans="1:9" x14ac:dyDescent="0.25">
      <c r="A306" t="s">
        <v>388</v>
      </c>
      <c r="B306" s="15" t="s">
        <v>128</v>
      </c>
      <c r="C306" s="15" t="str">
        <f t="shared" si="25"/>
        <v>1.8</v>
      </c>
      <c r="D306" s="15">
        <f t="shared" si="24"/>
        <v>-0.30000000000000004</v>
      </c>
      <c r="E306" s="15">
        <f t="shared" si="26"/>
        <v>0.19999999999999996</v>
      </c>
      <c r="F306" s="15" t="s">
        <v>491</v>
      </c>
      <c r="G306" s="15">
        <f t="shared" si="27"/>
        <v>1.833825</v>
      </c>
      <c r="H306" s="13">
        <f t="shared" si="28"/>
        <v>-0.33382500000000004</v>
      </c>
      <c r="I306" s="17">
        <f t="shared" si="29"/>
        <v>0.11143913062500002</v>
      </c>
    </row>
    <row r="307" spans="1:9" x14ac:dyDescent="0.25">
      <c r="A307" t="s">
        <v>389</v>
      </c>
      <c r="B307" s="15" t="s">
        <v>126</v>
      </c>
      <c r="C307" s="15" t="str">
        <f t="shared" si="25"/>
        <v>1.5</v>
      </c>
      <c r="D307" s="15">
        <f t="shared" si="24"/>
        <v>0.39999999999999991</v>
      </c>
      <c r="E307" s="15">
        <f t="shared" si="26"/>
        <v>-0.30000000000000004</v>
      </c>
      <c r="F307" s="15" t="s">
        <v>493</v>
      </c>
      <c r="G307" s="15">
        <f t="shared" si="27"/>
        <v>1.4773350000000001</v>
      </c>
      <c r="H307" s="13">
        <f t="shared" si="28"/>
        <v>0.42266499999999985</v>
      </c>
      <c r="I307" s="17">
        <f t="shared" si="29"/>
        <v>0.17864570222499987</v>
      </c>
    </row>
    <row r="308" spans="1:9" x14ac:dyDescent="0.25">
      <c r="A308" t="s">
        <v>390</v>
      </c>
      <c r="B308" s="15" t="s">
        <v>163</v>
      </c>
      <c r="C308" s="15" t="str">
        <f t="shared" si="25"/>
        <v>1.9</v>
      </c>
      <c r="D308" s="15">
        <f t="shared" si="24"/>
        <v>-0.29999999999999982</v>
      </c>
      <c r="E308" s="15">
        <f t="shared" si="26"/>
        <v>0.39999999999999991</v>
      </c>
      <c r="F308" s="15" t="s">
        <v>43</v>
      </c>
      <c r="G308" s="15">
        <f t="shared" si="27"/>
        <v>1.9626700000000001</v>
      </c>
      <c r="H308" s="13">
        <f t="shared" si="28"/>
        <v>-0.36267000000000005</v>
      </c>
      <c r="I308" s="17">
        <f t="shared" si="29"/>
        <v>0.13152952890000003</v>
      </c>
    </row>
    <row r="309" spans="1:9" x14ac:dyDescent="0.25">
      <c r="A309" t="s">
        <v>391</v>
      </c>
      <c r="B309" s="15" t="s">
        <v>128</v>
      </c>
      <c r="C309" s="15" t="str">
        <f t="shared" si="25"/>
        <v>1.6</v>
      </c>
      <c r="D309" s="15">
        <f t="shared" si="24"/>
        <v>-0.10000000000000009</v>
      </c>
      <c r="E309" s="15">
        <f t="shared" si="26"/>
        <v>-0.29999999999999982</v>
      </c>
      <c r="F309" s="15" t="s">
        <v>43</v>
      </c>
      <c r="G309" s="15">
        <f t="shared" si="27"/>
        <v>1.5777900000000002</v>
      </c>
      <c r="H309" s="13">
        <f t="shared" si="28"/>
        <v>-7.7790000000000248E-2</v>
      </c>
      <c r="I309" s="17">
        <f t="shared" si="29"/>
        <v>6.0512841000000383E-3</v>
      </c>
    </row>
    <row r="310" spans="1:9" x14ac:dyDescent="0.25">
      <c r="A310" t="s">
        <v>392</v>
      </c>
      <c r="B310" s="15" t="s">
        <v>194</v>
      </c>
      <c r="C310" s="15" t="str">
        <f t="shared" si="25"/>
        <v>1.5</v>
      </c>
      <c r="D310" s="15">
        <f t="shared" si="24"/>
        <v>-0.30000000000000004</v>
      </c>
      <c r="E310" s="15">
        <f t="shared" si="26"/>
        <v>-0.10000000000000009</v>
      </c>
      <c r="F310" s="15" t="s">
        <v>43</v>
      </c>
      <c r="G310" s="15">
        <f t="shared" si="27"/>
        <v>1.50414</v>
      </c>
      <c r="H310" s="13">
        <f t="shared" si="28"/>
        <v>-0.30414000000000008</v>
      </c>
      <c r="I310" s="17">
        <f t="shared" si="29"/>
        <v>9.2501139600000046E-2</v>
      </c>
    </row>
    <row r="311" spans="1:9" x14ac:dyDescent="0.25">
      <c r="A311" t="s">
        <v>393</v>
      </c>
      <c r="B311" s="15" t="s">
        <v>181</v>
      </c>
      <c r="C311" s="15" t="str">
        <f t="shared" si="25"/>
        <v>1.2</v>
      </c>
      <c r="D311" s="15">
        <f t="shared" si="24"/>
        <v>0.10000000000000009</v>
      </c>
      <c r="E311" s="15">
        <f t="shared" si="26"/>
        <v>-0.30000000000000004</v>
      </c>
      <c r="F311" s="15" t="s">
        <v>41</v>
      </c>
      <c r="G311" s="15">
        <f t="shared" si="27"/>
        <v>1.1838949999999999</v>
      </c>
      <c r="H311" s="13">
        <f t="shared" si="28"/>
        <v>0.11610500000000012</v>
      </c>
      <c r="I311" s="17">
        <f t="shared" si="29"/>
        <v>1.3480371025000029E-2</v>
      </c>
    </row>
    <row r="312" spans="1:9" x14ac:dyDescent="0.25">
      <c r="A312" t="s">
        <v>394</v>
      </c>
      <c r="B312" s="15" t="s">
        <v>213</v>
      </c>
      <c r="C312" s="15" t="str">
        <f t="shared" si="25"/>
        <v>1.3</v>
      </c>
      <c r="D312" s="15">
        <f t="shared" si="24"/>
        <v>-0.30000000000000004</v>
      </c>
      <c r="E312" s="15">
        <f t="shared" si="26"/>
        <v>0.10000000000000009</v>
      </c>
      <c r="F312" s="15" t="s">
        <v>39</v>
      </c>
      <c r="G312" s="15">
        <f t="shared" si="27"/>
        <v>1.3363750000000003</v>
      </c>
      <c r="H312" s="13">
        <f t="shared" si="28"/>
        <v>-0.33637500000000031</v>
      </c>
      <c r="I312" s="17">
        <f t="shared" si="29"/>
        <v>0.11314814062500021</v>
      </c>
    </row>
    <row r="313" spans="1:9" x14ac:dyDescent="0.25">
      <c r="A313" t="s">
        <v>395</v>
      </c>
      <c r="B313" s="15" t="s">
        <v>208</v>
      </c>
      <c r="C313" s="15" t="str">
        <f t="shared" si="25"/>
        <v>1.0</v>
      </c>
      <c r="D313" s="15">
        <f t="shared" si="24"/>
        <v>-0.5</v>
      </c>
      <c r="E313" s="15">
        <f t="shared" si="26"/>
        <v>-0.30000000000000004</v>
      </c>
      <c r="F313" s="15" t="s">
        <v>39</v>
      </c>
      <c r="G313" s="15">
        <f t="shared" si="27"/>
        <v>0.9893249999999999</v>
      </c>
      <c r="H313" s="13">
        <f t="shared" si="28"/>
        <v>-0.4893249999999999</v>
      </c>
      <c r="I313" s="17">
        <f t="shared" si="29"/>
        <v>0.23943895562499989</v>
      </c>
    </row>
    <row r="314" spans="1:9" x14ac:dyDescent="0.25">
      <c r="A314" t="s">
        <v>396</v>
      </c>
      <c r="B314" s="15" t="s">
        <v>397</v>
      </c>
      <c r="C314" s="15" t="str">
        <f t="shared" si="25"/>
        <v>0.5</v>
      </c>
      <c r="D314" s="15">
        <f t="shared" si="24"/>
        <v>-0.2</v>
      </c>
      <c r="E314" s="15">
        <f t="shared" si="26"/>
        <v>-0.5</v>
      </c>
      <c r="F314" s="15" t="s">
        <v>495</v>
      </c>
      <c r="G314" s="15">
        <f t="shared" si="27"/>
        <v>0.47134000000000004</v>
      </c>
      <c r="H314" s="13">
        <f t="shared" si="28"/>
        <v>-0.17134000000000005</v>
      </c>
      <c r="I314" s="17">
        <f t="shared" si="29"/>
        <v>2.9357395600000016E-2</v>
      </c>
    </row>
    <row r="315" spans="1:9" x14ac:dyDescent="0.25">
      <c r="A315" t="s">
        <v>398</v>
      </c>
      <c r="B315" s="15" t="s">
        <v>399</v>
      </c>
      <c r="C315" s="15" t="str">
        <f t="shared" si="25"/>
        <v>0.3</v>
      </c>
      <c r="D315" s="15">
        <f t="shared" si="24"/>
        <v>-0.3</v>
      </c>
      <c r="E315" s="15">
        <f t="shared" si="26"/>
        <v>-0.2</v>
      </c>
      <c r="F315" s="15" t="s">
        <v>495</v>
      </c>
      <c r="G315" s="15">
        <f t="shared" si="27"/>
        <v>0.31142999999999993</v>
      </c>
      <c r="H315" s="13">
        <f t="shared" si="28"/>
        <v>-0.31142999999999993</v>
      </c>
      <c r="I315" s="17">
        <f t="shared" si="29"/>
        <v>9.6988644899999962E-2</v>
      </c>
    </row>
    <row r="316" spans="1:9" x14ac:dyDescent="0.25">
      <c r="A316" t="s">
        <v>400</v>
      </c>
      <c r="B316" s="15" t="s">
        <v>399</v>
      </c>
      <c r="C316" s="15" t="str">
        <f t="shared" si="25"/>
        <v>0.0</v>
      </c>
      <c r="D316" s="15">
        <f t="shared" si="24"/>
        <v>0</v>
      </c>
      <c r="E316" s="15">
        <f t="shared" si="26"/>
        <v>-0.3</v>
      </c>
      <c r="F316" s="15" t="s">
        <v>35</v>
      </c>
      <c r="G316" s="15">
        <f t="shared" si="27"/>
        <v>3.7949999999999928E-3</v>
      </c>
      <c r="H316" s="13">
        <f t="shared" si="28"/>
        <v>-3.7949999999999928E-3</v>
      </c>
      <c r="I316" s="17">
        <f t="shared" si="29"/>
        <v>1.4402024999999946E-5</v>
      </c>
    </row>
    <row r="317" spans="1:9" x14ac:dyDescent="0.25">
      <c r="A317" t="s">
        <v>401</v>
      </c>
      <c r="B317" s="15" t="s">
        <v>402</v>
      </c>
      <c r="C317" s="15" t="str">
        <f t="shared" si="25"/>
        <v>0.0</v>
      </c>
      <c r="D317" s="15">
        <f t="shared" si="24"/>
        <v>-0.1</v>
      </c>
      <c r="E317" s="15">
        <f t="shared" si="26"/>
        <v>0</v>
      </c>
      <c r="F317" s="15" t="s">
        <v>495</v>
      </c>
      <c r="G317" s="15">
        <f t="shared" si="27"/>
        <v>4.0040000000000006E-2</v>
      </c>
      <c r="H317" s="13">
        <f t="shared" si="28"/>
        <v>-0.14004</v>
      </c>
      <c r="I317" s="17">
        <f t="shared" si="29"/>
        <v>1.9611201599999999E-2</v>
      </c>
    </row>
    <row r="318" spans="1:9" x14ac:dyDescent="0.25">
      <c r="A318" t="s">
        <v>403</v>
      </c>
      <c r="B318" s="15" t="s">
        <v>404</v>
      </c>
      <c r="C318" s="15" t="str">
        <f t="shared" si="25"/>
        <v>-0.1</v>
      </c>
      <c r="D318" s="15">
        <f t="shared" si="24"/>
        <v>0.2</v>
      </c>
      <c r="E318" s="15">
        <f t="shared" si="26"/>
        <v>-0.1</v>
      </c>
      <c r="F318" s="15" t="s">
        <v>495</v>
      </c>
      <c r="G318" s="15">
        <f t="shared" si="27"/>
        <v>-7.1440000000000003E-2</v>
      </c>
      <c r="H318" s="13">
        <f t="shared" si="28"/>
        <v>0.17144000000000001</v>
      </c>
      <c r="I318" s="17">
        <f t="shared" si="29"/>
        <v>2.9391673600000005E-2</v>
      </c>
    </row>
    <row r="319" spans="1:9" x14ac:dyDescent="0.25">
      <c r="A319" t="s">
        <v>405</v>
      </c>
      <c r="B319" s="15" t="s">
        <v>399</v>
      </c>
      <c r="C319" s="15" t="str">
        <f t="shared" si="25"/>
        <v>0.1</v>
      </c>
      <c r="D319" s="15">
        <f t="shared" si="24"/>
        <v>-0.1</v>
      </c>
      <c r="E319" s="15">
        <f t="shared" si="26"/>
        <v>0.2</v>
      </c>
      <c r="F319" s="15" t="s">
        <v>35</v>
      </c>
      <c r="G319" s="15">
        <f t="shared" si="27"/>
        <v>0.165715</v>
      </c>
      <c r="H319" s="13">
        <f t="shared" si="28"/>
        <v>-0.165715</v>
      </c>
      <c r="I319" s="17">
        <f t="shared" si="29"/>
        <v>2.7461461225000001E-2</v>
      </c>
    </row>
    <row r="320" spans="1:9" x14ac:dyDescent="0.25">
      <c r="A320" t="s">
        <v>406</v>
      </c>
      <c r="B320" s="15" t="s">
        <v>404</v>
      </c>
      <c r="C320" s="15" t="str">
        <f t="shared" si="25"/>
        <v>0.0</v>
      </c>
      <c r="D320" s="15">
        <f t="shared" si="24"/>
        <v>0.1</v>
      </c>
      <c r="E320" s="15">
        <f t="shared" si="26"/>
        <v>-0.1</v>
      </c>
      <c r="F320" s="15" t="s">
        <v>496</v>
      </c>
      <c r="G320" s="15">
        <f t="shared" si="27"/>
        <v>3.0600000000000002E-2</v>
      </c>
      <c r="H320" s="13">
        <f t="shared" si="28"/>
        <v>6.9400000000000003E-2</v>
      </c>
      <c r="I320" s="17">
        <f t="shared" si="29"/>
        <v>4.8163600000000004E-3</v>
      </c>
    </row>
    <row r="321" spans="1:9" x14ac:dyDescent="0.25">
      <c r="A321" t="s">
        <v>407</v>
      </c>
      <c r="B321" s="15" t="s">
        <v>399</v>
      </c>
      <c r="C321" s="15" t="str">
        <f t="shared" si="25"/>
        <v>0.1</v>
      </c>
      <c r="D321" s="15">
        <f t="shared" si="24"/>
        <v>-0.1</v>
      </c>
      <c r="E321" s="15">
        <f t="shared" si="26"/>
        <v>0.1</v>
      </c>
      <c r="F321" s="15" t="s">
        <v>27</v>
      </c>
      <c r="G321" s="15">
        <f t="shared" si="27"/>
        <v>0.15627500000000003</v>
      </c>
      <c r="H321" s="13">
        <f t="shared" si="28"/>
        <v>-0.15627500000000003</v>
      </c>
      <c r="I321" s="17">
        <f t="shared" si="29"/>
        <v>2.4421875625000009E-2</v>
      </c>
    </row>
    <row r="322" spans="1:9" x14ac:dyDescent="0.25">
      <c r="A322" t="s">
        <v>408</v>
      </c>
      <c r="B322" s="15" t="s">
        <v>402</v>
      </c>
      <c r="C322" s="15" t="str">
        <f t="shared" si="25"/>
        <v>0.0</v>
      </c>
      <c r="D322" s="15">
        <f t="shared" si="24"/>
        <v>-0.1</v>
      </c>
      <c r="E322" s="15">
        <f t="shared" si="26"/>
        <v>-0.1</v>
      </c>
      <c r="F322" s="15" t="s">
        <v>30</v>
      </c>
      <c r="G322" s="15">
        <f t="shared" si="27"/>
        <v>3.3769999999999994E-2</v>
      </c>
      <c r="H322" s="13">
        <f t="shared" si="28"/>
        <v>-0.13377</v>
      </c>
      <c r="I322" s="17">
        <f t="shared" si="29"/>
        <v>1.78944129E-2</v>
      </c>
    </row>
    <row r="323" spans="1:9" x14ac:dyDescent="0.25">
      <c r="A323" t="s">
        <v>409</v>
      </c>
      <c r="B323" s="15" t="s">
        <v>402</v>
      </c>
      <c r="C323" s="15" t="str">
        <f t="shared" si="25"/>
        <v>-0.1</v>
      </c>
      <c r="D323" s="15">
        <f t="shared" ref="D323:D338" si="30">B323-C323</f>
        <v>0</v>
      </c>
      <c r="E323" s="15">
        <f t="shared" si="26"/>
        <v>-0.1</v>
      </c>
      <c r="F323" s="15" t="s">
        <v>497</v>
      </c>
      <c r="G323" s="15">
        <f t="shared" si="27"/>
        <v>-6.3515000000000002E-2</v>
      </c>
      <c r="H323" s="13">
        <f t="shared" si="28"/>
        <v>-3.6485000000000004E-2</v>
      </c>
      <c r="I323" s="17">
        <f t="shared" si="29"/>
        <v>1.3311552250000003E-3</v>
      </c>
    </row>
    <row r="324" spans="1:9" x14ac:dyDescent="0.25">
      <c r="A324" t="s">
        <v>410</v>
      </c>
      <c r="B324" s="15" t="s">
        <v>404</v>
      </c>
      <c r="C324" s="15" t="str">
        <f t="shared" ref="C324:C373" si="31">B323</f>
        <v>-0.1</v>
      </c>
      <c r="D324" s="15">
        <f t="shared" si="30"/>
        <v>0.2</v>
      </c>
      <c r="E324" s="15">
        <f t="shared" si="26"/>
        <v>0</v>
      </c>
      <c r="F324" s="15" t="s">
        <v>497</v>
      </c>
      <c r="G324" s="15">
        <f t="shared" si="27"/>
        <v>-5.0905000000000006E-2</v>
      </c>
      <c r="H324" s="13">
        <f t="shared" si="28"/>
        <v>0.15090500000000001</v>
      </c>
      <c r="I324" s="17">
        <f t="shared" si="29"/>
        <v>2.2772319025000005E-2</v>
      </c>
    </row>
    <row r="325" spans="1:9" x14ac:dyDescent="0.25">
      <c r="A325" t="s">
        <v>411</v>
      </c>
      <c r="B325" s="15" t="s">
        <v>412</v>
      </c>
      <c r="C325" s="15" t="str">
        <f t="shared" si="31"/>
        <v>0.1</v>
      </c>
      <c r="D325" s="15">
        <f t="shared" si="30"/>
        <v>0.1</v>
      </c>
      <c r="E325" s="15">
        <f t="shared" ref="E325:E373" si="32">D324</f>
        <v>0.2</v>
      </c>
      <c r="F325" s="15" t="s">
        <v>497</v>
      </c>
      <c r="G325" s="15">
        <f t="shared" ref="G325:G373" si="33">0.1288 + 0.9887*C325 + 0.1261*E325 - 0.01585*F325</f>
        <v>0.17205500000000001</v>
      </c>
      <c r="H325" s="13">
        <f t="shared" ref="H325:H337" si="34">B325-G325</f>
        <v>2.7944999999999998E-2</v>
      </c>
      <c r="I325" s="17">
        <f t="shared" ref="I325:I337" si="35">H325^2</f>
        <v>7.8092302499999989E-4</v>
      </c>
    </row>
    <row r="326" spans="1:9" x14ac:dyDescent="0.25">
      <c r="A326" t="s">
        <v>413</v>
      </c>
      <c r="B326" s="15" t="s">
        <v>397</v>
      </c>
      <c r="C326" s="15" t="str">
        <f t="shared" si="31"/>
        <v>0.2</v>
      </c>
      <c r="D326" s="15">
        <f t="shared" si="30"/>
        <v>9.9999999999999978E-2</v>
      </c>
      <c r="E326" s="15">
        <f t="shared" si="32"/>
        <v>0.1</v>
      </c>
      <c r="F326" s="15" t="s">
        <v>497</v>
      </c>
      <c r="G326" s="15">
        <f t="shared" si="33"/>
        <v>0.25831500000000007</v>
      </c>
      <c r="H326" s="13">
        <f t="shared" si="34"/>
        <v>4.1684999999999917E-2</v>
      </c>
      <c r="I326" s="17">
        <f t="shared" si="35"/>
        <v>1.7376392249999931E-3</v>
      </c>
    </row>
    <row r="327" spans="1:9" x14ac:dyDescent="0.25">
      <c r="A327" t="s">
        <v>414</v>
      </c>
      <c r="B327" s="15" t="s">
        <v>397</v>
      </c>
      <c r="C327" s="15" t="str">
        <f t="shared" si="31"/>
        <v>0.3</v>
      </c>
      <c r="D327" s="15">
        <f t="shared" si="30"/>
        <v>0</v>
      </c>
      <c r="E327" s="15">
        <f t="shared" si="32"/>
        <v>9.9999999999999978E-2</v>
      </c>
      <c r="F327" s="15" t="s">
        <v>497</v>
      </c>
      <c r="G327" s="15">
        <f t="shared" si="33"/>
        <v>0.35718499999999997</v>
      </c>
      <c r="H327" s="13">
        <f t="shared" si="34"/>
        <v>-5.7184999999999986E-2</v>
      </c>
      <c r="I327" s="17">
        <f t="shared" si="35"/>
        <v>3.2701242249999984E-3</v>
      </c>
    </row>
    <row r="328" spans="1:9" x14ac:dyDescent="0.25">
      <c r="A328" t="s">
        <v>415</v>
      </c>
      <c r="B328" s="15" t="s">
        <v>208</v>
      </c>
      <c r="C328" s="15" t="str">
        <f t="shared" si="31"/>
        <v>0.3</v>
      </c>
      <c r="D328" s="15">
        <f t="shared" si="30"/>
        <v>0.2</v>
      </c>
      <c r="E328" s="15">
        <f t="shared" si="32"/>
        <v>0</v>
      </c>
      <c r="F328" s="15" t="s">
        <v>24</v>
      </c>
      <c r="G328" s="15">
        <f t="shared" si="33"/>
        <v>0.34615999999999997</v>
      </c>
      <c r="H328" s="13">
        <f t="shared" si="34"/>
        <v>0.15384000000000003</v>
      </c>
      <c r="I328" s="17">
        <f t="shared" si="35"/>
        <v>2.3666745600000011E-2</v>
      </c>
    </row>
    <row r="329" spans="1:9" x14ac:dyDescent="0.25">
      <c r="A329" t="s">
        <v>416</v>
      </c>
      <c r="B329" s="15" t="s">
        <v>397</v>
      </c>
      <c r="C329" s="15" t="str">
        <f t="shared" si="31"/>
        <v>0.5</v>
      </c>
      <c r="D329" s="15">
        <f t="shared" si="30"/>
        <v>-0.2</v>
      </c>
      <c r="E329" s="15">
        <f t="shared" si="32"/>
        <v>0.2</v>
      </c>
      <c r="F329" s="15" t="s">
        <v>22</v>
      </c>
      <c r="G329" s="15">
        <f t="shared" si="33"/>
        <v>0.57070500000000002</v>
      </c>
      <c r="H329" s="13">
        <f t="shared" si="34"/>
        <v>-0.27070500000000003</v>
      </c>
      <c r="I329" s="17">
        <f t="shared" si="35"/>
        <v>7.3281197025000022E-2</v>
      </c>
    </row>
    <row r="330" spans="1:9" x14ac:dyDescent="0.25">
      <c r="A330" t="s">
        <v>417</v>
      </c>
      <c r="B330" s="15" t="s">
        <v>397</v>
      </c>
      <c r="C330" s="15" t="str">
        <f t="shared" si="31"/>
        <v>0.3</v>
      </c>
      <c r="D330" s="15">
        <f t="shared" si="30"/>
        <v>0</v>
      </c>
      <c r="E330" s="15">
        <f t="shared" si="32"/>
        <v>-0.2</v>
      </c>
      <c r="F330" s="15" t="s">
        <v>22</v>
      </c>
      <c r="G330" s="15">
        <f t="shared" si="33"/>
        <v>0.32252499999999995</v>
      </c>
      <c r="H330" s="13">
        <f t="shared" si="34"/>
        <v>-2.2524999999999962E-2</v>
      </c>
      <c r="I330" s="17">
        <f t="shared" si="35"/>
        <v>5.0737562499999828E-4</v>
      </c>
    </row>
    <row r="331" spans="1:9" x14ac:dyDescent="0.25">
      <c r="A331" t="s">
        <v>418</v>
      </c>
      <c r="B331" s="15" t="s">
        <v>208</v>
      </c>
      <c r="C331" s="15" t="str">
        <f t="shared" si="31"/>
        <v>0.3</v>
      </c>
      <c r="D331" s="15">
        <f t="shared" si="30"/>
        <v>0.2</v>
      </c>
      <c r="E331" s="15">
        <f t="shared" si="32"/>
        <v>0</v>
      </c>
      <c r="F331" s="15" t="s">
        <v>22</v>
      </c>
      <c r="G331" s="15">
        <f t="shared" si="33"/>
        <v>0.34774499999999997</v>
      </c>
      <c r="H331" s="13">
        <f t="shared" si="34"/>
        <v>0.15225500000000003</v>
      </c>
      <c r="I331" s="17">
        <f t="shared" si="35"/>
        <v>2.318158502500001E-2</v>
      </c>
    </row>
    <row r="332" spans="1:9" x14ac:dyDescent="0.25">
      <c r="A332" t="s">
        <v>419</v>
      </c>
      <c r="B332" s="15" t="s">
        <v>205</v>
      </c>
      <c r="C332" s="15" t="str">
        <f t="shared" si="31"/>
        <v>0.5</v>
      </c>
      <c r="D332" s="15">
        <f t="shared" si="30"/>
        <v>9.9999999999999978E-2</v>
      </c>
      <c r="E332" s="15">
        <f t="shared" si="32"/>
        <v>0.2</v>
      </c>
      <c r="F332" s="15" t="s">
        <v>22</v>
      </c>
      <c r="G332" s="15">
        <f t="shared" si="33"/>
        <v>0.57070500000000002</v>
      </c>
      <c r="H332" s="13">
        <f t="shared" si="34"/>
        <v>2.929499999999996E-2</v>
      </c>
      <c r="I332" s="17">
        <f t="shared" si="35"/>
        <v>8.5819702499999762E-4</v>
      </c>
    </row>
    <row r="333" spans="1:9" x14ac:dyDescent="0.25">
      <c r="A333" t="s">
        <v>420</v>
      </c>
      <c r="B333" s="15" t="s">
        <v>205</v>
      </c>
      <c r="C333" s="15" t="str">
        <f t="shared" si="31"/>
        <v>0.6</v>
      </c>
      <c r="D333" s="15">
        <f t="shared" si="30"/>
        <v>0</v>
      </c>
      <c r="E333" s="15">
        <f t="shared" si="32"/>
        <v>9.9999999999999978E-2</v>
      </c>
      <c r="F333" s="15" t="s">
        <v>358</v>
      </c>
      <c r="G333" s="15">
        <f t="shared" si="33"/>
        <v>0.65854999999999997</v>
      </c>
      <c r="H333" s="13">
        <f t="shared" si="34"/>
        <v>-5.8549999999999991E-2</v>
      </c>
      <c r="I333" s="17">
        <f t="shared" si="35"/>
        <v>3.428102499999999E-3</v>
      </c>
    </row>
    <row r="334" spans="1:9" x14ac:dyDescent="0.25">
      <c r="A334" t="s">
        <v>421</v>
      </c>
      <c r="B334" s="15" t="s">
        <v>213</v>
      </c>
      <c r="C334" s="15" t="str">
        <f t="shared" si="31"/>
        <v>0.6</v>
      </c>
      <c r="D334" s="15">
        <f t="shared" si="30"/>
        <v>0.4</v>
      </c>
      <c r="E334" s="15">
        <f t="shared" si="32"/>
        <v>0</v>
      </c>
      <c r="F334" s="15" t="s">
        <v>358</v>
      </c>
      <c r="G334" s="15">
        <f t="shared" si="33"/>
        <v>0.64593999999999996</v>
      </c>
      <c r="H334" s="13">
        <f t="shared" si="34"/>
        <v>0.35406000000000004</v>
      </c>
      <c r="I334" s="17">
        <f t="shared" si="35"/>
        <v>0.12535848360000004</v>
      </c>
    </row>
    <row r="335" spans="1:9" x14ac:dyDescent="0.25">
      <c r="A335" t="s">
        <v>422</v>
      </c>
      <c r="B335" s="15" t="s">
        <v>203</v>
      </c>
      <c r="C335" s="15" t="str">
        <f t="shared" si="31"/>
        <v>1.0</v>
      </c>
      <c r="D335" s="15">
        <f t="shared" si="30"/>
        <v>-9.9999999999999978E-2</v>
      </c>
      <c r="E335" s="15">
        <f t="shared" si="32"/>
        <v>0.4</v>
      </c>
      <c r="F335" s="15" t="s">
        <v>358</v>
      </c>
      <c r="G335" s="15">
        <f t="shared" si="33"/>
        <v>1.0918600000000001</v>
      </c>
      <c r="H335" s="13">
        <f t="shared" si="34"/>
        <v>-0.19186000000000003</v>
      </c>
      <c r="I335" s="17">
        <f t="shared" si="35"/>
        <v>3.6810259600000013E-2</v>
      </c>
    </row>
    <row r="336" spans="1:9" x14ac:dyDescent="0.25">
      <c r="A336" t="s">
        <v>423</v>
      </c>
      <c r="B336" s="15" t="s">
        <v>194</v>
      </c>
      <c r="C336" s="15" t="str">
        <f t="shared" si="31"/>
        <v>0.9</v>
      </c>
      <c r="D336" s="15">
        <f t="shared" si="30"/>
        <v>0.29999999999999993</v>
      </c>
      <c r="E336" s="15">
        <f t="shared" si="32"/>
        <v>-9.9999999999999978E-2</v>
      </c>
      <c r="F336" s="15">
        <v>4.8</v>
      </c>
      <c r="G336" s="15">
        <f t="shared" si="33"/>
        <v>0.92993999999999988</v>
      </c>
      <c r="H336" s="13">
        <f t="shared" si="34"/>
        <v>0.27006000000000008</v>
      </c>
      <c r="I336" s="17">
        <f t="shared" si="35"/>
        <v>7.2932403600000043E-2</v>
      </c>
    </row>
    <row r="337" spans="1:16" x14ac:dyDescent="0.25">
      <c r="A337" t="s">
        <v>424</v>
      </c>
      <c r="B337" s="15" t="s">
        <v>163</v>
      </c>
      <c r="C337" s="15" t="str">
        <f t="shared" si="31"/>
        <v>1.2</v>
      </c>
      <c r="D337" s="15">
        <f t="shared" si="30"/>
        <v>0.40000000000000013</v>
      </c>
      <c r="E337" s="15">
        <f t="shared" si="32"/>
        <v>0.29999999999999993</v>
      </c>
      <c r="F337" s="15">
        <v>4.8</v>
      </c>
      <c r="G337" s="15">
        <f t="shared" si="33"/>
        <v>1.2769900000000001</v>
      </c>
      <c r="H337" s="13">
        <f t="shared" si="34"/>
        <v>0.32301000000000002</v>
      </c>
      <c r="I337" s="17">
        <f t="shared" si="35"/>
        <v>0.10433546010000001</v>
      </c>
      <c r="K337" t="s">
        <v>15</v>
      </c>
      <c r="L337" t="s">
        <v>16</v>
      </c>
      <c r="M337" t="s">
        <v>19</v>
      </c>
      <c r="N337" t="s">
        <v>20</v>
      </c>
      <c r="O337" t="s">
        <v>17</v>
      </c>
      <c r="P337" t="s">
        <v>18</v>
      </c>
    </row>
    <row r="338" spans="1:16" x14ac:dyDescent="0.25">
      <c r="A338" t="s">
        <v>435</v>
      </c>
      <c r="B338" s="16">
        <f>G338</f>
        <v>1.6882500000000003</v>
      </c>
      <c r="C338" s="16" t="str">
        <f t="shared" si="31"/>
        <v>1.6</v>
      </c>
      <c r="D338" s="16">
        <f t="shared" si="30"/>
        <v>8.8250000000000162E-2</v>
      </c>
      <c r="E338" s="16">
        <f t="shared" si="32"/>
        <v>0.40000000000000013</v>
      </c>
      <c r="F338" s="16">
        <v>4.5999999999999996</v>
      </c>
      <c r="G338" s="15">
        <f t="shared" si="33"/>
        <v>1.6882500000000003</v>
      </c>
      <c r="H338" s="13"/>
      <c r="K338">
        <f>G338+3*($J$5)</f>
        <v>2.6244982557277505</v>
      </c>
      <c r="L338">
        <f>G338-3*($J$5)</f>
        <v>0.75200174427225008</v>
      </c>
      <c r="M338">
        <f>G338+2*($J$5)</f>
        <v>2.3124155038185004</v>
      </c>
      <c r="N338">
        <f>G338-2*($J$5)</f>
        <v>1.0640844961815001</v>
      </c>
      <c r="O338">
        <f>G338+1*($J$5)</f>
        <v>2.0003327519092502</v>
      </c>
      <c r="P338">
        <f>G338-1*($J$5)</f>
        <v>1.3761672480907503</v>
      </c>
    </row>
    <row r="339" spans="1:16" x14ac:dyDescent="0.25">
      <c r="A339" t="s">
        <v>436</v>
      </c>
      <c r="B339" s="16">
        <f t="shared" ref="B339:B373" si="36">G339</f>
        <v>1.7361911000000003</v>
      </c>
      <c r="C339" s="16">
        <f t="shared" si="31"/>
        <v>1.6882500000000003</v>
      </c>
      <c r="D339" s="16">
        <f t="shared" ref="D339:D373" si="37">B339-C339</f>
        <v>4.794110000000007E-2</v>
      </c>
      <c r="E339" s="16">
        <f t="shared" si="32"/>
        <v>8.8250000000000162E-2</v>
      </c>
      <c r="F339" s="16">
        <v>4.5999999999999996</v>
      </c>
      <c r="G339" s="15">
        <f t="shared" si="33"/>
        <v>1.7361911000000003</v>
      </c>
      <c r="H339" s="13"/>
      <c r="K339">
        <f t="shared" ref="K339:K373" si="38">G339+3*($J$5)</f>
        <v>2.6724393557277506</v>
      </c>
      <c r="L339">
        <f t="shared" ref="L339:L373" si="39">G339-3*($J$5)</f>
        <v>0.79994284427225015</v>
      </c>
      <c r="M339">
        <f t="shared" ref="M339:M373" si="40">G339+2*($J$5)</f>
        <v>2.3603566038185004</v>
      </c>
      <c r="N339">
        <f t="shared" ref="N339:N373" si="41">G339-2*($J$5)</f>
        <v>1.1120255961815002</v>
      </c>
      <c r="O339">
        <f t="shared" ref="O339:O373" si="42">G339+1*($J$5)</f>
        <v>2.0482738519092503</v>
      </c>
      <c r="P339">
        <f t="shared" ref="P339:P373" si="43">G339-1*($J$5)</f>
        <v>1.4241083480907504</v>
      </c>
    </row>
    <row r="340" spans="1:16" x14ac:dyDescent="0.25">
      <c r="A340" t="s">
        <v>437</v>
      </c>
      <c r="B340" s="16">
        <f t="shared" si="36"/>
        <v>1.7785075132800003</v>
      </c>
      <c r="C340" s="16">
        <f t="shared" si="31"/>
        <v>1.7361911000000003</v>
      </c>
      <c r="D340" s="16">
        <f t="shared" si="37"/>
        <v>4.231641328000002E-2</v>
      </c>
      <c r="E340" s="16">
        <f t="shared" si="32"/>
        <v>4.794110000000007E-2</v>
      </c>
      <c r="F340" s="16">
        <v>4.5999999999999996</v>
      </c>
      <c r="G340" s="15">
        <f t="shared" si="33"/>
        <v>1.7785075132800003</v>
      </c>
      <c r="H340" s="13"/>
      <c r="K340">
        <f t="shared" si="38"/>
        <v>2.7147557690077506</v>
      </c>
      <c r="L340">
        <f t="shared" si="39"/>
        <v>0.84225925755225017</v>
      </c>
      <c r="M340">
        <f t="shared" si="40"/>
        <v>2.4026730170985005</v>
      </c>
      <c r="N340">
        <f t="shared" si="41"/>
        <v>1.1543420094615002</v>
      </c>
      <c r="O340">
        <f t="shared" si="42"/>
        <v>2.0905902651892503</v>
      </c>
      <c r="P340">
        <f t="shared" si="43"/>
        <v>1.4664247613707504</v>
      </c>
    </row>
    <row r="341" spans="1:16" x14ac:dyDescent="0.25">
      <c r="A341" t="s">
        <v>438</v>
      </c>
      <c r="B341" s="16">
        <f t="shared" si="36"/>
        <v>1.8180514780945443</v>
      </c>
      <c r="C341" s="16">
        <f t="shared" si="31"/>
        <v>1.7785075132800003</v>
      </c>
      <c r="D341" s="16">
        <f t="shared" si="37"/>
        <v>3.9543964814543919E-2</v>
      </c>
      <c r="E341" s="16">
        <f t="shared" si="32"/>
        <v>4.231641328000002E-2</v>
      </c>
      <c r="F341" s="16">
        <v>4.7</v>
      </c>
      <c r="G341" s="15">
        <f t="shared" si="33"/>
        <v>1.8180514780945443</v>
      </c>
      <c r="H341" s="13"/>
      <c r="K341">
        <f t="shared" si="38"/>
        <v>2.7542997338222945</v>
      </c>
      <c r="L341">
        <f t="shared" si="39"/>
        <v>0.88180322236679409</v>
      </c>
      <c r="M341">
        <f t="shared" si="40"/>
        <v>2.4422169819130444</v>
      </c>
      <c r="N341">
        <f t="shared" si="41"/>
        <v>1.1938859742760441</v>
      </c>
      <c r="O341">
        <f t="shared" si="42"/>
        <v>2.1301342300037942</v>
      </c>
      <c r="P341">
        <f t="shared" si="43"/>
        <v>1.5059687261852943</v>
      </c>
    </row>
    <row r="342" spans="1:16" x14ac:dyDescent="0.25">
      <c r="A342" t="s">
        <v>439</v>
      </c>
      <c r="B342" s="16">
        <f t="shared" si="36"/>
        <v>1.8552139903551899</v>
      </c>
      <c r="C342" s="16">
        <f t="shared" si="31"/>
        <v>1.8180514780945443</v>
      </c>
      <c r="D342" s="16">
        <f t="shared" si="37"/>
        <v>3.7162512260645597E-2</v>
      </c>
      <c r="E342" s="16">
        <f t="shared" si="32"/>
        <v>3.9543964814543919E-2</v>
      </c>
      <c r="F342" s="16">
        <v>4.8</v>
      </c>
      <c r="G342" s="15">
        <f t="shared" si="33"/>
        <v>1.8552139903551899</v>
      </c>
      <c r="H342" s="13"/>
      <c r="K342">
        <f t="shared" si="38"/>
        <v>2.7914622460829399</v>
      </c>
      <c r="L342">
        <f t="shared" si="39"/>
        <v>0.91896573462743969</v>
      </c>
      <c r="M342">
        <f t="shared" si="40"/>
        <v>2.4793794941736902</v>
      </c>
      <c r="N342">
        <f t="shared" si="41"/>
        <v>1.2310484865366897</v>
      </c>
      <c r="O342">
        <f t="shared" si="42"/>
        <v>2.16729674226444</v>
      </c>
      <c r="P342">
        <f t="shared" si="43"/>
        <v>1.5431312384459397</v>
      </c>
    </row>
    <row r="343" spans="1:16" x14ac:dyDescent="0.25">
      <c r="A343" t="s">
        <v>440</v>
      </c>
      <c r="B343" s="16">
        <f t="shared" si="36"/>
        <v>1.8900712650602436</v>
      </c>
      <c r="C343" s="16">
        <f t="shared" si="31"/>
        <v>1.8552139903551899</v>
      </c>
      <c r="D343" s="16">
        <f t="shared" si="37"/>
        <v>3.4857274705053731E-2</v>
      </c>
      <c r="E343" s="16">
        <f t="shared" si="32"/>
        <v>3.7162512260645597E-2</v>
      </c>
      <c r="F343" s="16">
        <v>4.9000000000000004</v>
      </c>
      <c r="G343" s="15">
        <f t="shared" si="33"/>
        <v>1.8900712650602436</v>
      </c>
      <c r="H343" s="13"/>
      <c r="K343">
        <f t="shared" si="38"/>
        <v>2.8263195207879939</v>
      </c>
      <c r="L343">
        <f t="shared" si="39"/>
        <v>0.95382300933249342</v>
      </c>
      <c r="M343">
        <f t="shared" si="40"/>
        <v>2.5142367688787437</v>
      </c>
      <c r="N343">
        <f t="shared" si="41"/>
        <v>1.2659057612417435</v>
      </c>
      <c r="O343">
        <f t="shared" si="42"/>
        <v>2.2021540169694935</v>
      </c>
      <c r="P343">
        <f t="shared" si="43"/>
        <v>1.5779885131509936</v>
      </c>
    </row>
    <row r="344" spans="1:16" x14ac:dyDescent="0.25">
      <c r="A344" t="s">
        <v>441</v>
      </c>
      <c r="B344" s="16">
        <f t="shared" si="36"/>
        <v>1.9242439621053702</v>
      </c>
      <c r="C344" s="16">
        <f t="shared" si="31"/>
        <v>1.8900712650602436</v>
      </c>
      <c r="D344" s="16">
        <f t="shared" si="37"/>
        <v>3.4172697045126599E-2</v>
      </c>
      <c r="E344" s="16">
        <f t="shared" si="32"/>
        <v>3.4857274705053731E-2</v>
      </c>
      <c r="F344" s="16">
        <v>4.9000000000000004</v>
      </c>
      <c r="G344" s="15">
        <f t="shared" si="33"/>
        <v>1.9242439621053702</v>
      </c>
      <c r="H344" s="13"/>
      <c r="K344">
        <f t="shared" si="38"/>
        <v>2.8604922178331202</v>
      </c>
      <c r="L344">
        <f t="shared" si="39"/>
        <v>0.98799570637762002</v>
      </c>
      <c r="M344">
        <f t="shared" si="40"/>
        <v>2.5484094659238705</v>
      </c>
      <c r="N344">
        <f t="shared" si="41"/>
        <v>1.3000784582868701</v>
      </c>
      <c r="O344">
        <f t="shared" si="42"/>
        <v>2.2363267140146204</v>
      </c>
      <c r="P344">
        <f t="shared" si="43"/>
        <v>1.61216121019612</v>
      </c>
    </row>
    <row r="345" spans="1:16" x14ac:dyDescent="0.25">
      <c r="A345" t="s">
        <v>442</v>
      </c>
      <c r="B345" s="16">
        <f t="shared" si="36"/>
        <v>1.9563591824309703</v>
      </c>
      <c r="C345" s="16">
        <f t="shared" si="31"/>
        <v>1.9242439621053702</v>
      </c>
      <c r="D345" s="16">
        <f t="shared" si="37"/>
        <v>3.2115220325600102E-2</v>
      </c>
      <c r="E345" s="16">
        <f t="shared" si="32"/>
        <v>3.4172697045126599E-2</v>
      </c>
      <c r="F345" s="16">
        <v>5</v>
      </c>
      <c r="G345" s="15">
        <f t="shared" si="33"/>
        <v>1.9563591824309703</v>
      </c>
      <c r="H345" s="13"/>
      <c r="K345">
        <f t="shared" si="38"/>
        <v>2.8926074381587203</v>
      </c>
      <c r="L345">
        <f t="shared" si="39"/>
        <v>1.0201109267032202</v>
      </c>
      <c r="M345">
        <f t="shared" si="40"/>
        <v>2.5805246862494702</v>
      </c>
      <c r="N345">
        <f t="shared" si="41"/>
        <v>1.3321936786124702</v>
      </c>
      <c r="O345">
        <f t="shared" si="42"/>
        <v>2.2684419343402205</v>
      </c>
      <c r="P345">
        <f t="shared" si="43"/>
        <v>1.6442764305217201</v>
      </c>
    </row>
    <row r="346" spans="1:16" x14ac:dyDescent="0.25">
      <c r="A346" t="s">
        <v>426</v>
      </c>
      <c r="B346" s="16">
        <f t="shared" si="36"/>
        <v>1.9878520529525585</v>
      </c>
      <c r="C346" s="16">
        <f t="shared" si="31"/>
        <v>1.9563591824309703</v>
      </c>
      <c r="D346" s="16">
        <f t="shared" si="37"/>
        <v>3.1492870521588223E-2</v>
      </c>
      <c r="E346" s="16">
        <f t="shared" si="32"/>
        <v>3.2115220325600102E-2</v>
      </c>
      <c r="F346" s="16">
        <v>5</v>
      </c>
      <c r="G346" s="15">
        <f t="shared" si="33"/>
        <v>1.9878520529525585</v>
      </c>
      <c r="H346" s="13"/>
      <c r="K346">
        <f t="shared" si="38"/>
        <v>2.9241003086803086</v>
      </c>
      <c r="L346">
        <f t="shared" si="39"/>
        <v>1.0516037972248085</v>
      </c>
      <c r="M346">
        <f t="shared" si="40"/>
        <v>2.6120175567710584</v>
      </c>
      <c r="N346">
        <f t="shared" si="41"/>
        <v>1.3636865491340584</v>
      </c>
      <c r="O346">
        <f t="shared" si="42"/>
        <v>2.2999348048618087</v>
      </c>
      <c r="P346">
        <f t="shared" si="43"/>
        <v>1.6757693010433083</v>
      </c>
    </row>
    <row r="347" spans="1:16" x14ac:dyDescent="0.25">
      <c r="A347" t="s">
        <v>427</v>
      </c>
      <c r="B347" s="16">
        <f t="shared" si="36"/>
        <v>2.018910575726967</v>
      </c>
      <c r="C347" s="16">
        <f t="shared" si="31"/>
        <v>1.9878520529525585</v>
      </c>
      <c r="D347" s="16">
        <f t="shared" si="37"/>
        <v>3.1058522774408459E-2</v>
      </c>
      <c r="E347" s="16">
        <f t="shared" si="32"/>
        <v>3.1492870521588223E-2</v>
      </c>
      <c r="F347" s="16">
        <v>5</v>
      </c>
      <c r="G347" s="15">
        <f t="shared" si="33"/>
        <v>2.018910575726967</v>
      </c>
      <c r="H347" s="13"/>
      <c r="K347">
        <f t="shared" si="38"/>
        <v>2.955158831454717</v>
      </c>
      <c r="L347">
        <f t="shared" si="39"/>
        <v>1.0826623199992169</v>
      </c>
      <c r="M347">
        <f t="shared" si="40"/>
        <v>2.6430760795454669</v>
      </c>
      <c r="N347">
        <f t="shared" si="41"/>
        <v>1.3947450719084669</v>
      </c>
      <c r="O347">
        <f t="shared" si="42"/>
        <v>2.3309933276362171</v>
      </c>
      <c r="P347">
        <f t="shared" si="43"/>
        <v>1.7068278238177168</v>
      </c>
    </row>
    <row r="348" spans="1:16" x14ac:dyDescent="0.25">
      <c r="A348" t="s">
        <v>428</v>
      </c>
      <c r="B348" s="16">
        <f t="shared" si="36"/>
        <v>2.0495633659431047</v>
      </c>
      <c r="C348" s="16">
        <f t="shared" si="31"/>
        <v>2.018910575726967</v>
      </c>
      <c r="D348" s="16">
        <f t="shared" si="37"/>
        <v>3.065279021613776E-2</v>
      </c>
      <c r="E348" s="16">
        <f t="shared" si="32"/>
        <v>3.1058522774408459E-2</v>
      </c>
      <c r="F348" s="16">
        <v>5</v>
      </c>
      <c r="G348" s="15">
        <f t="shared" si="33"/>
        <v>2.0495633659431047</v>
      </c>
      <c r="H348" s="13"/>
      <c r="K348">
        <f t="shared" si="38"/>
        <v>2.9858116216708548</v>
      </c>
      <c r="L348">
        <f t="shared" si="39"/>
        <v>1.1133151102153547</v>
      </c>
      <c r="M348">
        <f t="shared" si="40"/>
        <v>2.6737288697616046</v>
      </c>
      <c r="N348">
        <f t="shared" si="41"/>
        <v>1.4253978621246046</v>
      </c>
      <c r="O348">
        <f t="shared" si="42"/>
        <v>2.3616461178523549</v>
      </c>
      <c r="P348">
        <f t="shared" si="43"/>
        <v>1.7374806140338546</v>
      </c>
    </row>
    <row r="349" spans="1:16" x14ac:dyDescent="0.25">
      <c r="A349" t="s">
        <v>429</v>
      </c>
      <c r="B349" s="16">
        <f t="shared" si="36"/>
        <v>2.0798186167542023</v>
      </c>
      <c r="C349" s="16">
        <f t="shared" si="31"/>
        <v>2.0495633659431047</v>
      </c>
      <c r="D349" s="16">
        <f t="shared" si="37"/>
        <v>3.0255250811097589E-2</v>
      </c>
      <c r="E349" s="16">
        <f t="shared" si="32"/>
        <v>3.065279021613776E-2</v>
      </c>
      <c r="F349" s="16">
        <v>5</v>
      </c>
      <c r="G349" s="15">
        <f t="shared" si="33"/>
        <v>2.0798186167542023</v>
      </c>
      <c r="H349" s="13"/>
      <c r="K349">
        <f t="shared" si="38"/>
        <v>3.0160668724819524</v>
      </c>
      <c r="L349">
        <f t="shared" si="39"/>
        <v>1.1435703610264523</v>
      </c>
      <c r="M349">
        <f t="shared" si="40"/>
        <v>2.7039841205727022</v>
      </c>
      <c r="N349">
        <f t="shared" si="41"/>
        <v>1.4556531129357022</v>
      </c>
      <c r="O349">
        <f t="shared" si="42"/>
        <v>2.3919013686634525</v>
      </c>
      <c r="P349">
        <f t="shared" si="43"/>
        <v>1.7677358648449522</v>
      </c>
    </row>
    <row r="350" spans="1:16" x14ac:dyDescent="0.25">
      <c r="A350" t="s">
        <v>443</v>
      </c>
      <c r="B350" s="16">
        <f t="shared" si="36"/>
        <v>2.1096818535121593</v>
      </c>
      <c r="C350" s="16">
        <f t="shared" si="31"/>
        <v>2.0798186167542023</v>
      </c>
      <c r="D350" s="16">
        <f t="shared" si="37"/>
        <v>2.986323675795699E-2</v>
      </c>
      <c r="E350" s="16">
        <f t="shared" si="32"/>
        <v>3.0255250811097589E-2</v>
      </c>
      <c r="F350" s="16">
        <v>5</v>
      </c>
      <c r="G350" s="15">
        <f t="shared" si="33"/>
        <v>2.1096818535121593</v>
      </c>
      <c r="H350" s="13"/>
      <c r="K350">
        <f t="shared" si="38"/>
        <v>3.0459301092399094</v>
      </c>
      <c r="L350">
        <f t="shared" si="39"/>
        <v>1.1734335977844093</v>
      </c>
      <c r="M350">
        <f t="shared" si="40"/>
        <v>2.7338473573306592</v>
      </c>
      <c r="N350">
        <f t="shared" si="41"/>
        <v>1.4855163496936592</v>
      </c>
      <c r="O350">
        <f t="shared" si="42"/>
        <v>2.4217646054214095</v>
      </c>
      <c r="P350">
        <f t="shared" si="43"/>
        <v>1.7975991016029091</v>
      </c>
    </row>
    <row r="351" spans="1:16" x14ac:dyDescent="0.25">
      <c r="A351" t="s">
        <v>444</v>
      </c>
      <c r="B351" s="16">
        <f t="shared" si="36"/>
        <v>2.1391582027226503</v>
      </c>
      <c r="C351" s="16">
        <f t="shared" si="31"/>
        <v>2.1096818535121593</v>
      </c>
      <c r="D351" s="16">
        <f t="shared" si="37"/>
        <v>2.9476349210491026E-2</v>
      </c>
      <c r="E351" s="16">
        <f t="shared" si="32"/>
        <v>2.986323675795699E-2</v>
      </c>
      <c r="F351" s="16">
        <v>5</v>
      </c>
      <c r="G351" s="15">
        <f t="shared" si="33"/>
        <v>2.1391582027226503</v>
      </c>
      <c r="H351" s="13"/>
      <c r="K351">
        <f t="shared" si="38"/>
        <v>3.0754064584504004</v>
      </c>
      <c r="L351">
        <f t="shared" si="39"/>
        <v>1.2029099469949003</v>
      </c>
      <c r="M351">
        <f t="shared" si="40"/>
        <v>2.7633237065411507</v>
      </c>
      <c r="N351">
        <f t="shared" si="41"/>
        <v>1.5149926989041502</v>
      </c>
      <c r="O351">
        <f t="shared" si="42"/>
        <v>2.4512409546319005</v>
      </c>
      <c r="P351">
        <f t="shared" si="43"/>
        <v>1.8270754508134002</v>
      </c>
    </row>
    <row r="352" spans="1:16" x14ac:dyDescent="0.25">
      <c r="A352" t="s">
        <v>445</v>
      </c>
      <c r="B352" s="16">
        <f t="shared" si="36"/>
        <v>2.168252682667327</v>
      </c>
      <c r="C352" s="16">
        <f t="shared" si="31"/>
        <v>2.1391582027226503</v>
      </c>
      <c r="D352" s="16">
        <f t="shared" si="37"/>
        <v>2.9094479944676621E-2</v>
      </c>
      <c r="E352" s="16">
        <f t="shared" si="32"/>
        <v>2.9476349210491026E-2</v>
      </c>
      <c r="F352" s="16">
        <v>5</v>
      </c>
      <c r="G352" s="15">
        <f t="shared" si="33"/>
        <v>2.168252682667327</v>
      </c>
      <c r="H352" s="13"/>
      <c r="K352">
        <f t="shared" si="38"/>
        <v>3.104500938395077</v>
      </c>
      <c r="L352">
        <f t="shared" si="39"/>
        <v>1.2320044269395769</v>
      </c>
      <c r="M352">
        <f t="shared" si="40"/>
        <v>2.7924181864858273</v>
      </c>
      <c r="N352">
        <f t="shared" si="41"/>
        <v>1.5440871788488268</v>
      </c>
      <c r="O352">
        <f t="shared" si="42"/>
        <v>2.4803354345765771</v>
      </c>
      <c r="P352">
        <f t="shared" si="43"/>
        <v>1.8561699307580768</v>
      </c>
    </row>
    <row r="353" spans="1:16" x14ac:dyDescent="0.25">
      <c r="A353" t="s">
        <v>446</v>
      </c>
      <c r="B353" s="16">
        <f t="shared" si="36"/>
        <v>2.1969702412742098</v>
      </c>
      <c r="C353" s="16">
        <f t="shared" si="31"/>
        <v>2.168252682667327</v>
      </c>
      <c r="D353" s="16">
        <f t="shared" si="37"/>
        <v>2.8717558606882854E-2</v>
      </c>
      <c r="E353" s="16">
        <f t="shared" si="32"/>
        <v>2.9094479944676621E-2</v>
      </c>
      <c r="F353" s="16">
        <v>5</v>
      </c>
      <c r="G353" s="15">
        <f t="shared" si="33"/>
        <v>2.1969702412742098</v>
      </c>
      <c r="H353" s="13"/>
      <c r="K353">
        <f t="shared" si="38"/>
        <v>3.1332184970019599</v>
      </c>
      <c r="L353">
        <f t="shared" si="39"/>
        <v>1.2607219855464598</v>
      </c>
      <c r="M353">
        <f t="shared" si="40"/>
        <v>2.8211357450927101</v>
      </c>
      <c r="N353">
        <f t="shared" si="41"/>
        <v>1.5728047374557097</v>
      </c>
      <c r="O353">
        <f t="shared" si="42"/>
        <v>2.50905299318346</v>
      </c>
      <c r="P353">
        <f t="shared" si="43"/>
        <v>1.8848874893649596</v>
      </c>
    </row>
    <row r="354" spans="1:16" x14ac:dyDescent="0.25">
      <c r="A354" t="s">
        <v>447</v>
      </c>
      <c r="B354" s="16">
        <f t="shared" si="36"/>
        <v>2.2253157616881394</v>
      </c>
      <c r="C354" s="16">
        <f t="shared" si="31"/>
        <v>2.1969702412742098</v>
      </c>
      <c r="D354" s="16">
        <f t="shared" si="37"/>
        <v>2.834552041392957E-2</v>
      </c>
      <c r="E354" s="16">
        <f t="shared" si="32"/>
        <v>2.8717558606882854E-2</v>
      </c>
      <c r="F354" s="16">
        <v>5</v>
      </c>
      <c r="G354" s="15">
        <f t="shared" si="33"/>
        <v>2.2253157616881394</v>
      </c>
      <c r="H354" s="13"/>
      <c r="K354">
        <f t="shared" si="38"/>
        <v>3.1615640174158894</v>
      </c>
      <c r="L354">
        <f t="shared" si="39"/>
        <v>1.2890675059603893</v>
      </c>
      <c r="M354">
        <f t="shared" si="40"/>
        <v>2.8494812655066397</v>
      </c>
      <c r="N354">
        <f t="shared" si="41"/>
        <v>1.6011502578696393</v>
      </c>
      <c r="O354">
        <f t="shared" si="42"/>
        <v>2.5373985135973895</v>
      </c>
      <c r="P354">
        <f t="shared" si="43"/>
        <v>1.9132330097788892</v>
      </c>
    </row>
    <row r="355" spans="1:16" x14ac:dyDescent="0.25">
      <c r="A355" t="s">
        <v>448</v>
      </c>
      <c r="B355" s="16">
        <f t="shared" si="36"/>
        <v>2.2532940637052601</v>
      </c>
      <c r="C355" s="16">
        <f t="shared" si="31"/>
        <v>2.2253157616881394</v>
      </c>
      <c r="D355" s="16">
        <f t="shared" si="37"/>
        <v>2.7978302017120704E-2</v>
      </c>
      <c r="E355" s="16">
        <f t="shared" si="32"/>
        <v>2.834552041392957E-2</v>
      </c>
      <c r="F355" s="16">
        <v>5</v>
      </c>
      <c r="G355" s="15">
        <f t="shared" si="33"/>
        <v>2.2532940637052601</v>
      </c>
      <c r="H355" s="13"/>
      <c r="K355">
        <f t="shared" si="38"/>
        <v>3.1895423194330101</v>
      </c>
      <c r="L355">
        <f t="shared" si="39"/>
        <v>1.31704580797751</v>
      </c>
      <c r="M355">
        <f t="shared" si="40"/>
        <v>2.8774595675237604</v>
      </c>
      <c r="N355">
        <f t="shared" si="41"/>
        <v>1.62912855988676</v>
      </c>
      <c r="O355">
        <f t="shared" si="42"/>
        <v>2.5653768156145103</v>
      </c>
      <c r="P355">
        <f t="shared" si="43"/>
        <v>1.9412113117960099</v>
      </c>
    </row>
    <row r="356" spans="1:16" x14ac:dyDescent="0.25">
      <c r="A356" t="s">
        <v>449</v>
      </c>
      <c r="B356" s="16">
        <f t="shared" si="36"/>
        <v>2.2809099046697496</v>
      </c>
      <c r="C356" s="16">
        <f t="shared" si="31"/>
        <v>2.2532940637052601</v>
      </c>
      <c r="D356" s="16">
        <f t="shared" si="37"/>
        <v>2.7615840964489546E-2</v>
      </c>
      <c r="E356" s="16">
        <f t="shared" si="32"/>
        <v>2.7978302017120704E-2</v>
      </c>
      <c r="F356" s="16">
        <v>5</v>
      </c>
      <c r="G356" s="15">
        <f t="shared" si="33"/>
        <v>2.2809099046697496</v>
      </c>
      <c r="H356" s="13"/>
      <c r="K356">
        <f t="shared" si="38"/>
        <v>3.2171581603974997</v>
      </c>
      <c r="L356">
        <f t="shared" si="39"/>
        <v>1.3446616489419996</v>
      </c>
      <c r="M356">
        <f t="shared" si="40"/>
        <v>2.9050754084882495</v>
      </c>
      <c r="N356">
        <f t="shared" si="41"/>
        <v>1.6567444008512495</v>
      </c>
      <c r="O356">
        <f t="shared" si="42"/>
        <v>2.5929926565789998</v>
      </c>
      <c r="P356">
        <f t="shared" si="43"/>
        <v>1.9688271527604995</v>
      </c>
    </row>
    <row r="357" spans="1:16" x14ac:dyDescent="0.25">
      <c r="A357" t="s">
        <v>450</v>
      </c>
      <c r="B357" s="16">
        <f t="shared" si="36"/>
        <v>2.3081679802926036</v>
      </c>
      <c r="C357" s="16">
        <f t="shared" si="31"/>
        <v>2.2809099046697496</v>
      </c>
      <c r="D357" s="16">
        <f t="shared" si="37"/>
        <v>2.7258075622853983E-2</v>
      </c>
      <c r="E357" s="16">
        <f t="shared" si="32"/>
        <v>2.7615840964489546E-2</v>
      </c>
      <c r="F357" s="16">
        <v>5</v>
      </c>
      <c r="G357" s="15">
        <f t="shared" si="33"/>
        <v>2.3081679802926036</v>
      </c>
      <c r="H357" s="13"/>
      <c r="K357">
        <f t="shared" si="38"/>
        <v>3.2444162360203537</v>
      </c>
      <c r="L357">
        <f t="shared" si="39"/>
        <v>1.3719197245648536</v>
      </c>
      <c r="M357">
        <f t="shared" si="40"/>
        <v>2.9323334841111039</v>
      </c>
      <c r="N357">
        <f t="shared" si="41"/>
        <v>1.6840024764741035</v>
      </c>
      <c r="O357">
        <f t="shared" si="42"/>
        <v>2.6202507322018538</v>
      </c>
      <c r="P357">
        <f t="shared" si="43"/>
        <v>1.9960852283833534</v>
      </c>
    </row>
    <row r="358" spans="1:16" x14ac:dyDescent="0.25">
      <c r="A358" t="s">
        <v>430</v>
      </c>
      <c r="B358" s="16">
        <f t="shared" si="36"/>
        <v>2.3350729254513389</v>
      </c>
      <c r="C358" s="16">
        <f t="shared" si="31"/>
        <v>2.3081679802926036</v>
      </c>
      <c r="D358" s="16">
        <f t="shared" si="37"/>
        <v>2.6904945158735316E-2</v>
      </c>
      <c r="E358" s="16">
        <f t="shared" si="32"/>
        <v>2.7258075622853983E-2</v>
      </c>
      <c r="F358" s="16">
        <v>5</v>
      </c>
      <c r="G358" s="15">
        <f t="shared" si="33"/>
        <v>2.3350729254513389</v>
      </c>
      <c r="H358" s="13"/>
      <c r="K358">
        <f t="shared" si="38"/>
        <v>3.271321181179089</v>
      </c>
      <c r="L358">
        <f t="shared" si="39"/>
        <v>1.3988246697235889</v>
      </c>
      <c r="M358">
        <f t="shared" si="40"/>
        <v>2.9592384292698393</v>
      </c>
      <c r="N358">
        <f t="shared" si="41"/>
        <v>1.7109074216328388</v>
      </c>
      <c r="O358">
        <f t="shared" si="42"/>
        <v>2.6471556773605891</v>
      </c>
      <c r="P358">
        <f t="shared" si="43"/>
        <v>2.0229901735420888</v>
      </c>
    </row>
    <row r="359" spans="1:16" x14ac:dyDescent="0.25">
      <c r="A359" t="s">
        <v>431</v>
      </c>
      <c r="B359" s="16">
        <f t="shared" si="36"/>
        <v>2.3616293149782557</v>
      </c>
      <c r="C359" s="16">
        <f t="shared" si="31"/>
        <v>2.3350729254513389</v>
      </c>
      <c r="D359" s="16">
        <f t="shared" si="37"/>
        <v>2.6556389526916746E-2</v>
      </c>
      <c r="E359" s="16">
        <f t="shared" si="32"/>
        <v>2.6904945158735316E-2</v>
      </c>
      <c r="F359" s="16">
        <v>5</v>
      </c>
      <c r="G359" s="15">
        <f t="shared" si="33"/>
        <v>2.3616293149782557</v>
      </c>
      <c r="H359" s="13"/>
      <c r="K359">
        <f t="shared" si="38"/>
        <v>3.2978775707060057</v>
      </c>
      <c r="L359">
        <f t="shared" si="39"/>
        <v>1.4253810592505056</v>
      </c>
      <c r="M359">
        <f t="shared" si="40"/>
        <v>2.985794818796756</v>
      </c>
      <c r="N359">
        <f t="shared" si="41"/>
        <v>1.7374638111597556</v>
      </c>
      <c r="O359">
        <f t="shared" si="42"/>
        <v>2.6737120668875058</v>
      </c>
      <c r="P359">
        <f t="shared" si="43"/>
        <v>2.0495465630690055</v>
      </c>
    </row>
    <row r="360" spans="1:16" x14ac:dyDescent="0.25">
      <c r="A360" t="s">
        <v>432</v>
      </c>
      <c r="B360" s="16">
        <f t="shared" si="36"/>
        <v>2.3878416644383456</v>
      </c>
      <c r="C360" s="16">
        <f t="shared" si="31"/>
        <v>2.3616293149782557</v>
      </c>
      <c r="D360" s="16">
        <f t="shared" si="37"/>
        <v>2.6212349460089879E-2</v>
      </c>
      <c r="E360" s="16">
        <f t="shared" si="32"/>
        <v>2.6556389526916746E-2</v>
      </c>
      <c r="F360" s="16">
        <v>5</v>
      </c>
      <c r="G360" s="15">
        <f t="shared" si="33"/>
        <v>2.3878416644383456</v>
      </c>
      <c r="H360" s="13"/>
      <c r="K360">
        <f t="shared" si="38"/>
        <v>3.3240899201660956</v>
      </c>
      <c r="L360">
        <f t="shared" si="39"/>
        <v>1.4515934087105955</v>
      </c>
      <c r="M360">
        <f t="shared" si="40"/>
        <v>3.0120071682568454</v>
      </c>
      <c r="N360">
        <f t="shared" si="41"/>
        <v>1.7636761606198454</v>
      </c>
      <c r="O360">
        <f t="shared" si="42"/>
        <v>2.6999244163475957</v>
      </c>
      <c r="P360">
        <f t="shared" si="43"/>
        <v>2.0757589125290954</v>
      </c>
    </row>
    <row r="361" spans="1:16" x14ac:dyDescent="0.25">
      <c r="A361" t="s">
        <v>433</v>
      </c>
      <c r="B361" s="16">
        <f t="shared" si="36"/>
        <v>2.4137144308971097</v>
      </c>
      <c r="C361" s="16">
        <f t="shared" si="31"/>
        <v>2.3878416644383456</v>
      </c>
      <c r="D361" s="16">
        <f t="shared" si="37"/>
        <v>2.5872766458764129E-2</v>
      </c>
      <c r="E361" s="16">
        <f t="shared" si="32"/>
        <v>2.6212349460089879E-2</v>
      </c>
      <c r="F361" s="16">
        <v>5</v>
      </c>
      <c r="G361" s="15">
        <f t="shared" si="33"/>
        <v>2.4137144308971097</v>
      </c>
      <c r="H361" s="13"/>
      <c r="K361">
        <f t="shared" si="38"/>
        <v>3.3499626866248597</v>
      </c>
      <c r="L361">
        <f t="shared" si="39"/>
        <v>1.4774661751693596</v>
      </c>
      <c r="M361">
        <f t="shared" si="40"/>
        <v>3.03787993471561</v>
      </c>
      <c r="N361">
        <f t="shared" si="41"/>
        <v>1.7895489270786096</v>
      </c>
      <c r="O361">
        <f t="shared" si="42"/>
        <v>2.7257971828063599</v>
      </c>
      <c r="P361">
        <f t="shared" si="43"/>
        <v>2.1016316789878595</v>
      </c>
    </row>
    <row r="362" spans="1:16" x14ac:dyDescent="0.25">
      <c r="A362" t="s">
        <v>451</v>
      </c>
      <c r="B362" s="16">
        <f t="shared" si="36"/>
        <v>2.4392520136784226</v>
      </c>
      <c r="C362" s="16">
        <f t="shared" si="31"/>
        <v>2.4137144308971097</v>
      </c>
      <c r="D362" s="16">
        <f t="shared" si="37"/>
        <v>2.5537582781312906E-2</v>
      </c>
      <c r="E362" s="16">
        <f t="shared" si="32"/>
        <v>2.5872766458764129E-2</v>
      </c>
      <c r="F362" s="16">
        <v>5</v>
      </c>
      <c r="G362" s="15">
        <f t="shared" si="33"/>
        <v>2.4392520136784226</v>
      </c>
      <c r="H362" s="13"/>
      <c r="K362">
        <f t="shared" si="38"/>
        <v>3.3755002694061726</v>
      </c>
      <c r="L362">
        <f t="shared" si="39"/>
        <v>1.5030037579506725</v>
      </c>
      <c r="M362">
        <f t="shared" si="40"/>
        <v>3.0634175174969229</v>
      </c>
      <c r="N362">
        <f t="shared" si="41"/>
        <v>1.8150865098599225</v>
      </c>
      <c r="O362">
        <f t="shared" si="42"/>
        <v>2.7513347655876728</v>
      </c>
      <c r="P362">
        <f t="shared" si="43"/>
        <v>2.1271692617691724</v>
      </c>
    </row>
    <row r="363" spans="1:16" x14ac:dyDescent="0.25">
      <c r="A363" t="s">
        <v>452</v>
      </c>
      <c r="B363" s="16">
        <f t="shared" si="36"/>
        <v>2.4644587551125801</v>
      </c>
      <c r="C363" s="16">
        <f t="shared" si="31"/>
        <v>2.4392520136784226</v>
      </c>
      <c r="D363" s="16">
        <f t="shared" si="37"/>
        <v>2.5206741434157465E-2</v>
      </c>
      <c r="E363" s="16">
        <f t="shared" si="32"/>
        <v>2.5537582781312906E-2</v>
      </c>
      <c r="F363" s="16">
        <v>5</v>
      </c>
      <c r="G363" s="15">
        <f t="shared" si="33"/>
        <v>2.4644587551125801</v>
      </c>
      <c r="H363" s="13"/>
      <c r="K363">
        <f>G363+3*($J$5)</f>
        <v>3.4007070108403301</v>
      </c>
      <c r="L363">
        <f t="shared" si="39"/>
        <v>1.52821049938483</v>
      </c>
      <c r="M363">
        <f t="shared" si="40"/>
        <v>3.0886242589310804</v>
      </c>
      <c r="N363">
        <f t="shared" si="41"/>
        <v>1.8402932512940799</v>
      </c>
      <c r="O363">
        <f t="shared" si="42"/>
        <v>2.7765415070218302</v>
      </c>
      <c r="P363">
        <f t="shared" si="43"/>
        <v>2.1523760032033299</v>
      </c>
    </row>
    <row r="364" spans="1:16" x14ac:dyDescent="0.25">
      <c r="A364" t="s">
        <v>453</v>
      </c>
      <c r="B364" s="16">
        <f t="shared" si="36"/>
        <v>2.4893389412746556</v>
      </c>
      <c r="C364" s="16">
        <f t="shared" si="31"/>
        <v>2.4644587551125801</v>
      </c>
      <c r="D364" s="16">
        <f t="shared" si="37"/>
        <v>2.4880186162075546E-2</v>
      </c>
      <c r="E364" s="16">
        <f t="shared" si="32"/>
        <v>2.5206741434157465E-2</v>
      </c>
      <c r="F364" s="16">
        <v>5</v>
      </c>
      <c r="G364" s="15">
        <f t="shared" si="33"/>
        <v>2.4893389412746556</v>
      </c>
      <c r="H364" s="13"/>
      <c r="K364">
        <f t="shared" si="38"/>
        <v>3.4255871970024057</v>
      </c>
      <c r="L364">
        <f t="shared" si="39"/>
        <v>1.5530906855469055</v>
      </c>
      <c r="M364">
        <f t="shared" si="40"/>
        <v>3.1135044450931559</v>
      </c>
      <c r="N364">
        <f t="shared" si="41"/>
        <v>1.8651734374561555</v>
      </c>
      <c r="O364">
        <f t="shared" si="42"/>
        <v>2.8014216931839058</v>
      </c>
      <c r="P364">
        <f t="shared" si="43"/>
        <v>2.1772561893654054</v>
      </c>
    </row>
    <row r="365" spans="1:16" x14ac:dyDescent="0.25">
      <c r="A365" t="s">
        <v>454</v>
      </c>
      <c r="B365" s="16">
        <f t="shared" si="36"/>
        <v>2.51389680271329</v>
      </c>
      <c r="C365" s="16">
        <f t="shared" si="31"/>
        <v>2.4893389412746556</v>
      </c>
      <c r="D365" s="16">
        <f t="shared" si="37"/>
        <v>2.4557861438634365E-2</v>
      </c>
      <c r="E365" s="16">
        <f t="shared" si="32"/>
        <v>2.4880186162075546E-2</v>
      </c>
      <c r="F365" s="16">
        <v>5</v>
      </c>
      <c r="G365" s="15">
        <f t="shared" si="33"/>
        <v>2.51389680271329</v>
      </c>
      <c r="H365" s="13"/>
      <c r="K365">
        <f t="shared" si="38"/>
        <v>3.45014505844104</v>
      </c>
      <c r="L365">
        <f t="shared" si="39"/>
        <v>1.5776485469855399</v>
      </c>
      <c r="M365">
        <f t="shared" si="40"/>
        <v>3.1380623065317899</v>
      </c>
      <c r="N365">
        <f t="shared" si="41"/>
        <v>1.8897312988947899</v>
      </c>
      <c r="O365">
        <f t="shared" si="42"/>
        <v>2.8259795546225401</v>
      </c>
      <c r="P365">
        <f t="shared" si="43"/>
        <v>2.2018140508040398</v>
      </c>
    </row>
    <row r="366" spans="1:16" x14ac:dyDescent="0.25">
      <c r="A366" t="s">
        <v>455</v>
      </c>
      <c r="B366" s="16">
        <f t="shared" si="36"/>
        <v>2.5381365151700415</v>
      </c>
      <c r="C366" s="16">
        <f t="shared" si="31"/>
        <v>2.51389680271329</v>
      </c>
      <c r="D366" s="16">
        <f t="shared" si="37"/>
        <v>2.4239712456751494E-2</v>
      </c>
      <c r="E366" s="16">
        <f t="shared" si="32"/>
        <v>2.4557861438634365E-2</v>
      </c>
      <c r="F366" s="16">
        <v>5</v>
      </c>
      <c r="G366" s="15">
        <f t="shared" si="33"/>
        <v>2.5381365151700415</v>
      </c>
      <c r="H366" s="13"/>
      <c r="K366">
        <f t="shared" si="38"/>
        <v>3.4743847708977915</v>
      </c>
      <c r="L366">
        <f t="shared" si="39"/>
        <v>1.6018882594422914</v>
      </c>
      <c r="M366">
        <f t="shared" si="40"/>
        <v>3.1623020189885418</v>
      </c>
      <c r="N366">
        <f t="shared" si="41"/>
        <v>1.9139710113515414</v>
      </c>
      <c r="O366">
        <f t="shared" si="42"/>
        <v>2.8502192670792916</v>
      </c>
      <c r="P366">
        <f t="shared" si="43"/>
        <v>2.2260537632607913</v>
      </c>
    </row>
    <row r="367" spans="1:16" x14ac:dyDescent="0.25">
      <c r="A367" t="s">
        <v>456</v>
      </c>
      <c r="B367" s="16">
        <f t="shared" si="36"/>
        <v>2.5620622002894162</v>
      </c>
      <c r="C367" s="16">
        <f t="shared" si="31"/>
        <v>2.5381365151700415</v>
      </c>
      <c r="D367" s="16">
        <f t="shared" si="37"/>
        <v>2.3925685119374762E-2</v>
      </c>
      <c r="E367" s="16">
        <f t="shared" si="32"/>
        <v>2.4239712456751494E-2</v>
      </c>
      <c r="F367" s="16">
        <v>5</v>
      </c>
      <c r="G367" s="15">
        <f t="shared" si="33"/>
        <v>2.5620622002894162</v>
      </c>
      <c r="H367" s="13"/>
      <c r="K367">
        <f t="shared" si="38"/>
        <v>3.4983104560171663</v>
      </c>
      <c r="L367">
        <f t="shared" si="39"/>
        <v>1.6258139445616662</v>
      </c>
      <c r="M367">
        <f t="shared" si="40"/>
        <v>3.1862277041079166</v>
      </c>
      <c r="N367">
        <f t="shared" si="41"/>
        <v>1.9378966964709161</v>
      </c>
      <c r="O367">
        <f t="shared" si="42"/>
        <v>2.8741449521986664</v>
      </c>
      <c r="P367">
        <f t="shared" si="43"/>
        <v>2.2499794483801661</v>
      </c>
    </row>
    <row r="368" spans="1:16" x14ac:dyDescent="0.25">
      <c r="A368" t="s">
        <v>457</v>
      </c>
      <c r="B368" s="16">
        <f t="shared" si="36"/>
        <v>2.5856779263196992</v>
      </c>
      <c r="C368" s="16">
        <f t="shared" si="31"/>
        <v>2.5620622002894162</v>
      </c>
      <c r="D368" s="16">
        <f t="shared" si="37"/>
        <v>2.3615726030282946E-2</v>
      </c>
      <c r="E368" s="16">
        <f t="shared" si="32"/>
        <v>2.3925685119374762E-2</v>
      </c>
      <c r="F368" s="16">
        <v>5</v>
      </c>
      <c r="G368" s="15">
        <f t="shared" si="33"/>
        <v>2.5856779263196992</v>
      </c>
      <c r="H368" s="13"/>
      <c r="K368">
        <f t="shared" si="38"/>
        <v>3.5219261820474492</v>
      </c>
      <c r="L368">
        <f t="shared" si="39"/>
        <v>1.6494296705919491</v>
      </c>
      <c r="M368">
        <f t="shared" si="40"/>
        <v>3.2098434301381991</v>
      </c>
      <c r="N368">
        <f t="shared" si="41"/>
        <v>1.9615124225011991</v>
      </c>
      <c r="O368">
        <f t="shared" si="42"/>
        <v>2.8977606782289493</v>
      </c>
      <c r="P368">
        <f t="shared" si="43"/>
        <v>2.273595174410449</v>
      </c>
    </row>
    <row r="369" spans="1:16" x14ac:dyDescent="0.25">
      <c r="A369" t="s">
        <v>458</v>
      </c>
      <c r="B369" s="16">
        <f t="shared" si="36"/>
        <v>2.6089877088047055</v>
      </c>
      <c r="C369" s="16">
        <f t="shared" si="31"/>
        <v>2.5856779263196992</v>
      </c>
      <c r="D369" s="16">
        <f t="shared" si="37"/>
        <v>2.330978248500637E-2</v>
      </c>
      <c r="E369" s="16">
        <f t="shared" si="32"/>
        <v>2.3615726030282946E-2</v>
      </c>
      <c r="F369" s="16">
        <v>5</v>
      </c>
      <c r="G369" s="15">
        <f t="shared" si="33"/>
        <v>2.6089877088047055</v>
      </c>
      <c r="H369" s="13"/>
      <c r="K369">
        <f t="shared" si="38"/>
        <v>3.5452359645324556</v>
      </c>
      <c r="L369">
        <f t="shared" si="39"/>
        <v>1.6727394530769555</v>
      </c>
      <c r="M369">
        <f t="shared" si="40"/>
        <v>3.2331532126232059</v>
      </c>
      <c r="N369">
        <f t="shared" si="41"/>
        <v>1.9848222049862054</v>
      </c>
      <c r="O369">
        <f t="shared" si="42"/>
        <v>2.9210704607139557</v>
      </c>
      <c r="P369">
        <f t="shared" si="43"/>
        <v>2.2969049568954554</v>
      </c>
    </row>
    <row r="370" spans="1:16" x14ac:dyDescent="0.25">
      <c r="A370" t="s">
        <v>434</v>
      </c>
      <c r="B370" s="16">
        <f t="shared" si="36"/>
        <v>2.6319955112665716</v>
      </c>
      <c r="C370" s="16">
        <f t="shared" si="31"/>
        <v>2.6089877088047055</v>
      </c>
      <c r="D370" s="16">
        <f t="shared" si="37"/>
        <v>2.3007802461866067E-2</v>
      </c>
      <c r="E370" s="16">
        <f t="shared" si="32"/>
        <v>2.330978248500637E-2</v>
      </c>
      <c r="F370" s="16">
        <v>5</v>
      </c>
      <c r="G370" s="15">
        <f t="shared" si="33"/>
        <v>2.6319955112665716</v>
      </c>
      <c r="H370" s="13"/>
      <c r="K370">
        <f t="shared" si="38"/>
        <v>3.5682437669943217</v>
      </c>
      <c r="L370">
        <f t="shared" si="39"/>
        <v>1.6957472555388216</v>
      </c>
      <c r="M370">
        <f t="shared" si="40"/>
        <v>3.2561610150850715</v>
      </c>
      <c r="N370">
        <f t="shared" si="41"/>
        <v>2.0078300074480717</v>
      </c>
      <c r="O370">
        <f t="shared" si="42"/>
        <v>2.9440782631758218</v>
      </c>
      <c r="P370">
        <f t="shared" si="43"/>
        <v>2.3199127593573214</v>
      </c>
    </row>
    <row r="371" spans="1:16" x14ac:dyDescent="0.25">
      <c r="A371" t="s">
        <v>459</v>
      </c>
      <c r="B371" s="16">
        <f t="shared" si="36"/>
        <v>2.6547052458797009</v>
      </c>
      <c r="C371" s="16">
        <f t="shared" si="31"/>
        <v>2.6319955112665716</v>
      </c>
      <c r="D371" s="16">
        <f t="shared" si="37"/>
        <v>2.2709734613129307E-2</v>
      </c>
      <c r="E371" s="16">
        <f t="shared" si="32"/>
        <v>2.3007802461866067E-2</v>
      </c>
      <c r="F371" s="16">
        <v>5</v>
      </c>
      <c r="G371" s="15">
        <f t="shared" si="33"/>
        <v>2.6547052458797009</v>
      </c>
      <c r="H371" s="13"/>
      <c r="K371">
        <f t="shared" si="38"/>
        <v>3.590953501607451</v>
      </c>
      <c r="L371">
        <f t="shared" si="39"/>
        <v>1.7184569901519509</v>
      </c>
      <c r="M371">
        <f t="shared" si="40"/>
        <v>3.2788707496982008</v>
      </c>
      <c r="N371">
        <f t="shared" si="41"/>
        <v>2.030539742061201</v>
      </c>
      <c r="O371">
        <f t="shared" si="42"/>
        <v>2.9667879977889511</v>
      </c>
      <c r="P371">
        <f t="shared" si="43"/>
        <v>2.3426224939704507</v>
      </c>
    </row>
    <row r="372" spans="1:16" x14ac:dyDescent="0.25">
      <c r="A372" t="s">
        <v>460</v>
      </c>
      <c r="B372" s="16">
        <f t="shared" si="36"/>
        <v>2.6771207741359762</v>
      </c>
      <c r="C372" s="16">
        <f t="shared" si="31"/>
        <v>2.6547052458797009</v>
      </c>
      <c r="D372" s="16">
        <f t="shared" si="37"/>
        <v>2.2415528256275241E-2</v>
      </c>
      <c r="E372" s="16">
        <f t="shared" si="32"/>
        <v>2.2709734613129307E-2</v>
      </c>
      <c r="F372" s="16">
        <v>5</v>
      </c>
      <c r="G372" s="15">
        <f t="shared" si="33"/>
        <v>2.6771207741359762</v>
      </c>
      <c r="H372" s="13"/>
      <c r="K372">
        <f t="shared" si="38"/>
        <v>3.6133690298637262</v>
      </c>
      <c r="L372">
        <f t="shared" si="39"/>
        <v>1.7408725184082261</v>
      </c>
      <c r="M372">
        <f t="shared" si="40"/>
        <v>3.3012862779544765</v>
      </c>
      <c r="N372">
        <f t="shared" si="41"/>
        <v>2.0529552703174758</v>
      </c>
      <c r="O372">
        <f t="shared" si="42"/>
        <v>2.9892035260452263</v>
      </c>
      <c r="P372">
        <f t="shared" si="43"/>
        <v>2.365038022226726</v>
      </c>
    </row>
    <row r="373" spans="1:16" x14ac:dyDescent="0.25">
      <c r="A373" t="s">
        <v>461</v>
      </c>
      <c r="B373" s="16">
        <f t="shared" si="36"/>
        <v>2.6992459075013557</v>
      </c>
      <c r="C373" s="16">
        <f t="shared" si="31"/>
        <v>2.6771207741359762</v>
      </c>
      <c r="D373" s="16">
        <f t="shared" si="37"/>
        <v>2.2125133365379579E-2</v>
      </c>
      <c r="E373" s="16">
        <f t="shared" si="32"/>
        <v>2.2415528256275241E-2</v>
      </c>
      <c r="F373" s="16">
        <v>5</v>
      </c>
      <c r="G373" s="15">
        <f t="shared" si="33"/>
        <v>2.6992459075013557</v>
      </c>
      <c r="H373" s="13"/>
      <c r="K373">
        <f t="shared" si="38"/>
        <v>3.6354941632291058</v>
      </c>
      <c r="L373">
        <f t="shared" si="39"/>
        <v>1.7629976517736057</v>
      </c>
      <c r="M373">
        <f t="shared" si="40"/>
        <v>3.3234114113198556</v>
      </c>
      <c r="N373">
        <f t="shared" si="41"/>
        <v>2.0750804036828558</v>
      </c>
      <c r="O373">
        <f t="shared" si="42"/>
        <v>3.0113286594106059</v>
      </c>
      <c r="P373">
        <f t="shared" si="43"/>
        <v>2.3871631555921056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3"/>
  <sheetViews>
    <sheetView topLeftCell="A348" workbookViewId="0">
      <selection sqref="A1:I373"/>
    </sheetView>
  </sheetViews>
  <sheetFormatPr defaultColWidth="11.42578125" defaultRowHeight="15" x14ac:dyDescent="0.25"/>
  <sheetData>
    <row r="1" spans="1:9" x14ac:dyDescent="0.25">
      <c r="A1" t="s">
        <v>425</v>
      </c>
      <c r="B1" t="s">
        <v>2</v>
      </c>
      <c r="C1" t="s">
        <v>1</v>
      </c>
      <c r="D1" t="s">
        <v>15</v>
      </c>
      <c r="E1" t="s">
        <v>16</v>
      </c>
      <c r="F1" t="s">
        <v>19</v>
      </c>
      <c r="G1" t="s">
        <v>20</v>
      </c>
      <c r="H1" t="s">
        <v>17</v>
      </c>
      <c r="I1" t="s">
        <v>18</v>
      </c>
    </row>
    <row r="2" spans="1:9" x14ac:dyDescent="0.25">
      <c r="A2" t="s">
        <v>21</v>
      </c>
      <c r="B2" s="13" t="s">
        <v>22</v>
      </c>
      <c r="C2" s="13"/>
    </row>
    <row r="3" spans="1:9" x14ac:dyDescent="0.25">
      <c r="A3" t="s">
        <v>23</v>
      </c>
      <c r="B3" s="13" t="s">
        <v>24</v>
      </c>
      <c r="C3" s="13"/>
    </row>
    <row r="4" spans="1:9" x14ac:dyDescent="0.25">
      <c r="A4" t="s">
        <v>25</v>
      </c>
      <c r="B4" s="13" t="s">
        <v>24</v>
      </c>
      <c r="C4" s="13">
        <v>4.9676200000000001</v>
      </c>
    </row>
    <row r="5" spans="1:9" x14ac:dyDescent="0.25">
      <c r="A5" t="s">
        <v>26</v>
      </c>
      <c r="B5" s="13" t="s">
        <v>27</v>
      </c>
      <c r="C5" s="13">
        <v>4.9565950000000001</v>
      </c>
    </row>
    <row r="6" spans="1:9" x14ac:dyDescent="0.25">
      <c r="A6" t="s">
        <v>28</v>
      </c>
      <c r="B6" s="13" t="s">
        <v>27</v>
      </c>
      <c r="C6" s="13">
        <v>5.2926199999999994</v>
      </c>
    </row>
    <row r="7" spans="1:9" x14ac:dyDescent="0.25">
      <c r="A7" t="s">
        <v>29</v>
      </c>
      <c r="B7" s="13" t="s">
        <v>30</v>
      </c>
      <c r="C7" s="13">
        <v>5.2547899999999998</v>
      </c>
    </row>
    <row r="8" spans="1:9" x14ac:dyDescent="0.25">
      <c r="A8" t="s">
        <v>31</v>
      </c>
      <c r="B8" s="13" t="s">
        <v>30</v>
      </c>
      <c r="C8" s="13">
        <v>5.1448950000000009</v>
      </c>
    </row>
    <row r="9" spans="1:9" x14ac:dyDescent="0.25">
      <c r="A9" t="s">
        <v>32</v>
      </c>
      <c r="B9" s="13" t="s">
        <v>24</v>
      </c>
      <c r="C9" s="13">
        <v>5.1575050000000005</v>
      </c>
    </row>
    <row r="10" spans="1:9" x14ac:dyDescent="0.25">
      <c r="A10" t="s">
        <v>33</v>
      </c>
      <c r="B10" s="13" t="s">
        <v>30</v>
      </c>
      <c r="C10" s="13">
        <v>4.934545</v>
      </c>
    </row>
    <row r="11" spans="1:9" x14ac:dyDescent="0.25">
      <c r="A11" t="s">
        <v>34</v>
      </c>
      <c r="B11" s="13" t="s">
        <v>35</v>
      </c>
      <c r="C11" s="13">
        <v>5.1843100000000009</v>
      </c>
    </row>
    <row r="12" spans="1:9" x14ac:dyDescent="0.25">
      <c r="A12" t="s">
        <v>36</v>
      </c>
      <c r="B12" s="13" t="s">
        <v>35</v>
      </c>
      <c r="C12" s="13">
        <v>5.4935299999999998</v>
      </c>
    </row>
    <row r="13" spans="1:9" x14ac:dyDescent="0.25">
      <c r="A13" t="s">
        <v>37</v>
      </c>
      <c r="B13" s="13" t="s">
        <v>35</v>
      </c>
      <c r="C13" s="13">
        <v>5.4557000000000002</v>
      </c>
    </row>
    <row r="14" spans="1:9" x14ac:dyDescent="0.25">
      <c r="A14" t="s">
        <v>38</v>
      </c>
      <c r="B14" s="13" t="s">
        <v>39</v>
      </c>
      <c r="C14" s="13">
        <v>5.4572849999999997</v>
      </c>
    </row>
    <row r="15" spans="1:9" x14ac:dyDescent="0.25">
      <c r="A15" t="s">
        <v>40</v>
      </c>
      <c r="B15" s="13" t="s">
        <v>41</v>
      </c>
      <c r="C15" s="13">
        <v>5.6802450000000002</v>
      </c>
    </row>
    <row r="16" spans="1:9" x14ac:dyDescent="0.25">
      <c r="A16" t="s">
        <v>42</v>
      </c>
      <c r="B16" s="13" t="s">
        <v>43</v>
      </c>
      <c r="C16" s="13">
        <v>5.8779849999999998</v>
      </c>
    </row>
    <row r="17" spans="1:3" x14ac:dyDescent="0.25">
      <c r="A17" t="s">
        <v>44</v>
      </c>
      <c r="B17" s="13" t="s">
        <v>45</v>
      </c>
      <c r="C17" s="13">
        <v>5.9642449999999991</v>
      </c>
    </row>
    <row r="18" spans="1:3" x14ac:dyDescent="0.25">
      <c r="A18" t="s">
        <v>46</v>
      </c>
      <c r="B18" s="13" t="s">
        <v>47</v>
      </c>
      <c r="C18" s="13">
        <v>6.3975550000000005</v>
      </c>
    </row>
    <row r="19" spans="1:3" x14ac:dyDescent="0.25">
      <c r="A19" t="s">
        <v>48</v>
      </c>
      <c r="B19" s="13" t="s">
        <v>49</v>
      </c>
      <c r="C19" s="13">
        <v>6.7930349999999997</v>
      </c>
    </row>
    <row r="20" spans="1:3" x14ac:dyDescent="0.25">
      <c r="A20" t="s">
        <v>50</v>
      </c>
      <c r="B20" s="13" t="s">
        <v>47</v>
      </c>
      <c r="C20" s="13">
        <v>6.8524900000000013</v>
      </c>
    </row>
    <row r="21" spans="1:3" x14ac:dyDescent="0.25">
      <c r="A21" t="s">
        <v>51</v>
      </c>
      <c r="B21" s="13" t="s">
        <v>52</v>
      </c>
      <c r="C21" s="13">
        <v>6.7268149999999993</v>
      </c>
    </row>
    <row r="22" spans="1:3" x14ac:dyDescent="0.25">
      <c r="A22" t="s">
        <v>53</v>
      </c>
      <c r="B22" s="13" t="s">
        <v>54</v>
      </c>
      <c r="C22" s="13">
        <v>7.7411599999999998</v>
      </c>
    </row>
    <row r="23" spans="1:3" x14ac:dyDescent="0.25">
      <c r="A23" t="s">
        <v>55</v>
      </c>
      <c r="B23" s="13" t="s">
        <v>54</v>
      </c>
      <c r="C23" s="13">
        <v>8.072004999999999</v>
      </c>
    </row>
    <row r="24" spans="1:3" x14ac:dyDescent="0.25">
      <c r="A24" t="s">
        <v>56</v>
      </c>
      <c r="B24" s="13" t="s">
        <v>57</v>
      </c>
      <c r="C24" s="13">
        <v>8.0183949999999999</v>
      </c>
    </row>
    <row r="25" spans="1:3" x14ac:dyDescent="0.25">
      <c r="A25" t="s">
        <v>58</v>
      </c>
      <c r="B25" s="13" t="s">
        <v>59</v>
      </c>
      <c r="C25" s="13">
        <v>7.6823700000000006</v>
      </c>
    </row>
    <row r="26" spans="1:3" x14ac:dyDescent="0.25">
      <c r="A26" t="s">
        <v>60</v>
      </c>
      <c r="B26" s="13" t="s">
        <v>61</v>
      </c>
      <c r="C26" s="13">
        <v>7.4940699999999998</v>
      </c>
    </row>
    <row r="27" spans="1:3" x14ac:dyDescent="0.25">
      <c r="A27" t="s">
        <v>62</v>
      </c>
      <c r="B27" s="13" t="s">
        <v>63</v>
      </c>
      <c r="C27" s="13">
        <v>6.9587199999999996</v>
      </c>
    </row>
    <row r="28" spans="1:3" x14ac:dyDescent="0.25">
      <c r="A28" t="s">
        <v>64</v>
      </c>
      <c r="B28" s="13" t="s">
        <v>49</v>
      </c>
      <c r="C28" s="13">
        <v>6.9071200000000008</v>
      </c>
    </row>
    <row r="29" spans="1:3" x14ac:dyDescent="0.25">
      <c r="A29" t="s">
        <v>65</v>
      </c>
      <c r="B29" s="13" t="s">
        <v>66</v>
      </c>
      <c r="C29" s="13">
        <v>6.8034950000000016</v>
      </c>
    </row>
    <row r="30" spans="1:3" x14ac:dyDescent="0.25">
      <c r="A30" t="s">
        <v>67</v>
      </c>
      <c r="B30" s="13" t="s">
        <v>68</v>
      </c>
      <c r="C30" s="13">
        <v>8.5966149999999999</v>
      </c>
    </row>
    <row r="31" spans="1:3" x14ac:dyDescent="0.25">
      <c r="A31" t="s">
        <v>69</v>
      </c>
      <c r="B31" s="13" t="s">
        <v>70</v>
      </c>
      <c r="C31" s="13">
        <v>8.0588299999999986</v>
      </c>
    </row>
    <row r="32" spans="1:3" x14ac:dyDescent="0.25">
      <c r="A32" t="s">
        <v>71</v>
      </c>
      <c r="B32" s="13" t="s">
        <v>72</v>
      </c>
      <c r="C32" s="13">
        <v>8.3164500000000015</v>
      </c>
    </row>
    <row r="33" spans="1:3" x14ac:dyDescent="0.25">
      <c r="A33" t="s">
        <v>73</v>
      </c>
      <c r="B33" s="13" t="s">
        <v>52</v>
      </c>
      <c r="C33" s="13">
        <v>8.1765799999999995</v>
      </c>
    </row>
    <row r="34" spans="1:3" x14ac:dyDescent="0.25">
      <c r="A34" t="s">
        <v>74</v>
      </c>
      <c r="B34" s="13" t="s">
        <v>61</v>
      </c>
      <c r="C34" s="13">
        <v>7.5187249999999999</v>
      </c>
    </row>
    <row r="35" spans="1:3" x14ac:dyDescent="0.25">
      <c r="A35" t="s">
        <v>75</v>
      </c>
      <c r="B35" s="13" t="s">
        <v>47</v>
      </c>
      <c r="C35" s="13">
        <v>6.923919999999999</v>
      </c>
    </row>
    <row r="36" spans="1:3" x14ac:dyDescent="0.25">
      <c r="A36" t="s">
        <v>76</v>
      </c>
      <c r="B36" s="13" t="s">
        <v>61</v>
      </c>
      <c r="C36" s="13">
        <v>6.6635550000000006</v>
      </c>
    </row>
    <row r="37" spans="1:3" x14ac:dyDescent="0.25">
      <c r="A37" t="s">
        <v>77</v>
      </c>
      <c r="B37" s="13" t="s">
        <v>78</v>
      </c>
      <c r="C37" s="13">
        <v>7.0358249999999991</v>
      </c>
    </row>
    <row r="38" spans="1:3" x14ac:dyDescent="0.25">
      <c r="A38" t="s">
        <v>79</v>
      </c>
      <c r="B38" s="13" t="s">
        <v>63</v>
      </c>
      <c r="C38" s="13">
        <v>7.1078900000000003</v>
      </c>
    </row>
    <row r="39" spans="1:3" x14ac:dyDescent="0.25">
      <c r="A39" t="s">
        <v>80</v>
      </c>
      <c r="B39" s="13" t="s">
        <v>49</v>
      </c>
      <c r="C39" s="13">
        <v>6.8707350000000007</v>
      </c>
    </row>
    <row r="40" spans="1:3" x14ac:dyDescent="0.25">
      <c r="A40" t="s">
        <v>81</v>
      </c>
      <c r="B40" s="13" t="s">
        <v>61</v>
      </c>
      <c r="C40" s="13">
        <v>6.782890000000001</v>
      </c>
    </row>
    <row r="41" spans="1:3" x14ac:dyDescent="0.25">
      <c r="A41" t="s">
        <v>82</v>
      </c>
      <c r="B41" s="13" t="s">
        <v>83</v>
      </c>
      <c r="C41" s="13">
        <v>7.0184599999999993</v>
      </c>
    </row>
    <row r="42" spans="1:3" x14ac:dyDescent="0.25">
      <c r="A42" t="s">
        <v>84</v>
      </c>
      <c r="B42" s="13" t="s">
        <v>85</v>
      </c>
      <c r="C42" s="13">
        <v>4.3177199999999996</v>
      </c>
    </row>
    <row r="43" spans="1:3" x14ac:dyDescent="0.25">
      <c r="A43" t="s">
        <v>86</v>
      </c>
      <c r="B43" s="13" t="s">
        <v>87</v>
      </c>
      <c r="C43" s="13">
        <v>4.1728550000000002</v>
      </c>
    </row>
    <row r="44" spans="1:3" x14ac:dyDescent="0.25">
      <c r="A44" t="s">
        <v>88</v>
      </c>
      <c r="B44" s="13" t="s">
        <v>89</v>
      </c>
      <c r="C44" s="13">
        <v>3.6658949999999999</v>
      </c>
    </row>
    <row r="45" spans="1:3" x14ac:dyDescent="0.25">
      <c r="A45" t="s">
        <v>90</v>
      </c>
      <c r="B45" s="13" t="s">
        <v>91</v>
      </c>
      <c r="C45" s="13">
        <v>3.5059849999999999</v>
      </c>
    </row>
    <row r="46" spans="1:3" x14ac:dyDescent="0.25">
      <c r="A46" t="s">
        <v>92</v>
      </c>
      <c r="B46" s="13" t="s">
        <v>93</v>
      </c>
      <c r="C46" s="13">
        <v>3.0821150000000004</v>
      </c>
    </row>
    <row r="47" spans="1:3" x14ac:dyDescent="0.25">
      <c r="A47" t="s">
        <v>94</v>
      </c>
      <c r="B47" s="13" t="s">
        <v>95</v>
      </c>
      <c r="C47" s="13">
        <v>2.90801</v>
      </c>
    </row>
    <row r="48" spans="1:3" x14ac:dyDescent="0.25">
      <c r="A48" t="s">
        <v>96</v>
      </c>
      <c r="B48" s="13" t="s">
        <v>97</v>
      </c>
      <c r="C48" s="13">
        <v>2.8185800000000003</v>
      </c>
    </row>
    <row r="49" spans="1:3" x14ac:dyDescent="0.25">
      <c r="A49" t="s">
        <v>98</v>
      </c>
      <c r="B49" s="13" t="s">
        <v>97</v>
      </c>
      <c r="C49" s="13">
        <v>2.4951650000000005</v>
      </c>
    </row>
    <row r="50" spans="1:3" x14ac:dyDescent="0.25">
      <c r="A50" t="s">
        <v>99</v>
      </c>
      <c r="B50" s="13" t="s">
        <v>100</v>
      </c>
      <c r="C50" s="13">
        <v>2.5298250000000002</v>
      </c>
    </row>
    <row r="51" spans="1:3" x14ac:dyDescent="0.25">
      <c r="A51" t="s">
        <v>101</v>
      </c>
      <c r="B51" s="13" t="s">
        <v>102</v>
      </c>
      <c r="C51" s="13">
        <v>2.0854900000000001</v>
      </c>
    </row>
    <row r="52" spans="1:3" x14ac:dyDescent="0.25">
      <c r="A52" t="s">
        <v>103</v>
      </c>
      <c r="B52" s="13" t="s">
        <v>104</v>
      </c>
      <c r="C52" s="13">
        <v>2.3588899999999997</v>
      </c>
    </row>
    <row r="53" spans="1:3" x14ac:dyDescent="0.25">
      <c r="A53" t="s">
        <v>105</v>
      </c>
      <c r="B53" s="13" t="s">
        <v>104</v>
      </c>
      <c r="C53" s="13">
        <v>2.4467350000000003</v>
      </c>
    </row>
    <row r="54" spans="1:3" x14ac:dyDescent="0.25">
      <c r="A54" t="s">
        <v>106</v>
      </c>
      <c r="B54" s="13" t="s">
        <v>104</v>
      </c>
      <c r="C54" s="13">
        <v>2.4357100000000003</v>
      </c>
    </row>
    <row r="55" spans="1:3" x14ac:dyDescent="0.25">
      <c r="A55" t="s">
        <v>107</v>
      </c>
      <c r="B55" s="13" t="s">
        <v>102</v>
      </c>
      <c r="C55" s="13">
        <v>2.4357100000000003</v>
      </c>
    </row>
    <row r="56" spans="1:3" x14ac:dyDescent="0.25">
      <c r="A56" t="s">
        <v>108</v>
      </c>
      <c r="B56" s="13" t="s">
        <v>97</v>
      </c>
      <c r="C56" s="13">
        <v>2.325815</v>
      </c>
    </row>
    <row r="57" spans="1:3" x14ac:dyDescent="0.25">
      <c r="A57" t="s">
        <v>109</v>
      </c>
      <c r="B57" s="13" t="s">
        <v>95</v>
      </c>
      <c r="C57" s="13">
        <v>2.5629700000000004</v>
      </c>
    </row>
    <row r="58" spans="1:3" x14ac:dyDescent="0.25">
      <c r="A58" t="s">
        <v>110</v>
      </c>
      <c r="B58" s="13" t="s">
        <v>93</v>
      </c>
      <c r="C58" s="13">
        <v>2.8706050000000003</v>
      </c>
    </row>
    <row r="59" spans="1:3" x14ac:dyDescent="0.25">
      <c r="A59" t="s">
        <v>111</v>
      </c>
      <c r="B59" s="13" t="s">
        <v>97</v>
      </c>
      <c r="C59" s="13">
        <v>2.94584</v>
      </c>
    </row>
    <row r="60" spans="1:3" x14ac:dyDescent="0.25">
      <c r="A60" t="s">
        <v>112</v>
      </c>
      <c r="B60" s="13" t="s">
        <v>113</v>
      </c>
      <c r="C60" s="13">
        <v>2.4857250000000004</v>
      </c>
    </row>
    <row r="61" spans="1:3" x14ac:dyDescent="0.25">
      <c r="A61" t="s">
        <v>114</v>
      </c>
      <c r="B61" s="13" t="s">
        <v>102</v>
      </c>
      <c r="C61" s="13">
        <v>2.2017250000000002</v>
      </c>
    </row>
    <row r="62" spans="1:3" x14ac:dyDescent="0.25">
      <c r="A62" t="s">
        <v>115</v>
      </c>
      <c r="B62" s="13" t="s">
        <v>116</v>
      </c>
      <c r="C62" s="13">
        <v>2.3542049999999999</v>
      </c>
    </row>
    <row r="63" spans="1:3" x14ac:dyDescent="0.25">
      <c r="A63" t="s">
        <v>117</v>
      </c>
      <c r="B63" s="13" t="s">
        <v>104</v>
      </c>
      <c r="C63" s="13">
        <v>2.6792050000000001</v>
      </c>
    </row>
    <row r="64" spans="1:3" x14ac:dyDescent="0.25">
      <c r="A64" t="s">
        <v>118</v>
      </c>
      <c r="B64" s="13" t="s">
        <v>100</v>
      </c>
      <c r="C64" s="13">
        <v>2.42</v>
      </c>
    </row>
    <row r="65" spans="1:3" x14ac:dyDescent="0.25">
      <c r="A65" t="s">
        <v>119</v>
      </c>
      <c r="B65" s="13" t="s">
        <v>120</v>
      </c>
      <c r="C65" s="13">
        <v>2.1123650000000005</v>
      </c>
    </row>
    <row r="66" spans="1:3" x14ac:dyDescent="0.25">
      <c r="A66" t="s">
        <v>121</v>
      </c>
      <c r="B66" s="13" t="s">
        <v>120</v>
      </c>
      <c r="C66" s="13">
        <v>1.9272349999999998</v>
      </c>
    </row>
    <row r="67" spans="1:3" x14ac:dyDescent="0.25">
      <c r="A67" t="s">
        <v>122</v>
      </c>
      <c r="B67" s="13" t="s">
        <v>120</v>
      </c>
      <c r="C67" s="13">
        <v>1.9540399999999998</v>
      </c>
    </row>
    <row r="68" spans="1:3" x14ac:dyDescent="0.25">
      <c r="A68" t="s">
        <v>123</v>
      </c>
      <c r="B68" s="13" t="s">
        <v>124</v>
      </c>
      <c r="C68" s="13">
        <v>1.9556249999999999</v>
      </c>
    </row>
    <row r="69" spans="1:3" x14ac:dyDescent="0.25">
      <c r="A69" t="s">
        <v>125</v>
      </c>
      <c r="B69" s="13" t="s">
        <v>126</v>
      </c>
      <c r="C69" s="13">
        <v>1.62277</v>
      </c>
    </row>
    <row r="70" spans="1:3" x14ac:dyDescent="0.25">
      <c r="A70" t="s">
        <v>127</v>
      </c>
      <c r="B70" s="13" t="s">
        <v>128</v>
      </c>
      <c r="C70" s="13">
        <v>1.8851450000000001</v>
      </c>
    </row>
    <row r="71" spans="1:3" x14ac:dyDescent="0.25">
      <c r="A71" t="s">
        <v>129</v>
      </c>
      <c r="B71" s="13" t="s">
        <v>128</v>
      </c>
      <c r="C71" s="13">
        <v>1.4171749999999999</v>
      </c>
    </row>
    <row r="72" spans="1:3" x14ac:dyDescent="0.25">
      <c r="A72" t="s">
        <v>130</v>
      </c>
      <c r="B72" s="13" t="s">
        <v>131</v>
      </c>
      <c r="C72" s="13">
        <v>1.4692000000000001</v>
      </c>
    </row>
    <row r="73" spans="1:3" x14ac:dyDescent="0.25">
      <c r="A73" t="s">
        <v>132</v>
      </c>
      <c r="B73" s="13" t="s">
        <v>120</v>
      </c>
      <c r="C73" s="13">
        <v>1.8052250000000001</v>
      </c>
    </row>
    <row r="74" spans="1:3" x14ac:dyDescent="0.25">
      <c r="A74" t="s">
        <v>133</v>
      </c>
      <c r="B74" s="13" t="s">
        <v>102</v>
      </c>
      <c r="C74" s="13">
        <v>1.9903549999999999</v>
      </c>
    </row>
    <row r="75" spans="1:3" x14ac:dyDescent="0.25">
      <c r="A75" t="s">
        <v>134</v>
      </c>
      <c r="B75" s="13" t="s">
        <v>102</v>
      </c>
      <c r="C75" s="13">
        <v>2.4110550000000002</v>
      </c>
    </row>
    <row r="76" spans="1:3" x14ac:dyDescent="0.25">
      <c r="A76" t="s">
        <v>135</v>
      </c>
      <c r="B76" s="13" t="s">
        <v>97</v>
      </c>
      <c r="C76" s="13">
        <v>2.3622000000000001</v>
      </c>
    </row>
    <row r="77" spans="1:3" x14ac:dyDescent="0.25">
      <c r="A77" t="s">
        <v>136</v>
      </c>
      <c r="B77" s="13" t="s">
        <v>113</v>
      </c>
      <c r="C77" s="13">
        <v>2.5851600000000006</v>
      </c>
    </row>
    <row r="78" spans="1:3" x14ac:dyDescent="0.25">
      <c r="A78" t="s">
        <v>137</v>
      </c>
      <c r="B78" s="13" t="s">
        <v>104</v>
      </c>
      <c r="C78" s="13">
        <v>2.2270850000000002</v>
      </c>
    </row>
    <row r="79" spans="1:3" x14ac:dyDescent="0.25">
      <c r="A79" t="s">
        <v>138</v>
      </c>
      <c r="B79" s="13" t="s">
        <v>97</v>
      </c>
      <c r="C79" s="13">
        <v>2.4878750000000003</v>
      </c>
    </row>
    <row r="80" spans="1:3" x14ac:dyDescent="0.25">
      <c r="A80" t="s">
        <v>139</v>
      </c>
      <c r="B80" s="13" t="s">
        <v>97</v>
      </c>
      <c r="C80" s="13">
        <v>2.5757200000000005</v>
      </c>
    </row>
    <row r="81" spans="1:3" x14ac:dyDescent="0.25">
      <c r="A81" t="s">
        <v>140</v>
      </c>
      <c r="B81" s="13" t="s">
        <v>97</v>
      </c>
      <c r="C81" s="13">
        <v>2.5631100000000004</v>
      </c>
    </row>
    <row r="82" spans="1:3" x14ac:dyDescent="0.25">
      <c r="A82" t="s">
        <v>141</v>
      </c>
      <c r="B82" s="13" t="s">
        <v>93</v>
      </c>
      <c r="C82" s="13">
        <v>2.5631100000000004</v>
      </c>
    </row>
    <row r="83" spans="1:3" x14ac:dyDescent="0.25">
      <c r="A83" t="s">
        <v>142</v>
      </c>
      <c r="B83" s="13" t="s">
        <v>95</v>
      </c>
      <c r="C83" s="13">
        <v>3.0090300000000001</v>
      </c>
    </row>
    <row r="84" spans="1:3" x14ac:dyDescent="0.25">
      <c r="A84" t="s">
        <v>143</v>
      </c>
      <c r="B84" s="13" t="s">
        <v>144</v>
      </c>
      <c r="C84" s="13">
        <v>2.8518650000000001</v>
      </c>
    </row>
    <row r="85" spans="1:3" x14ac:dyDescent="0.25">
      <c r="A85" t="s">
        <v>145</v>
      </c>
      <c r="B85" s="13" t="s">
        <v>93</v>
      </c>
      <c r="C85" s="13">
        <v>2.7514099999999999</v>
      </c>
    </row>
    <row r="86" spans="1:3" x14ac:dyDescent="0.25">
      <c r="A86" t="s">
        <v>146</v>
      </c>
      <c r="B86" s="13" t="s">
        <v>116</v>
      </c>
      <c r="C86" s="13">
        <v>2.9885649999999999</v>
      </c>
    </row>
    <row r="87" spans="1:3" x14ac:dyDescent="0.25">
      <c r="A87" t="s">
        <v>147</v>
      </c>
      <c r="B87" s="13" t="s">
        <v>116</v>
      </c>
      <c r="C87" s="13">
        <v>2.63049</v>
      </c>
    </row>
    <row r="88" spans="1:3" x14ac:dyDescent="0.25">
      <c r="A88" t="s">
        <v>148</v>
      </c>
      <c r="B88" s="13" t="s">
        <v>97</v>
      </c>
      <c r="C88" s="13">
        <v>2.6667350000000001</v>
      </c>
    </row>
    <row r="89" spans="1:3" x14ac:dyDescent="0.25">
      <c r="A89" t="s">
        <v>149</v>
      </c>
      <c r="B89" s="13" t="s">
        <v>97</v>
      </c>
      <c r="C89" s="13">
        <v>2.5552550000000003</v>
      </c>
    </row>
    <row r="90" spans="1:3" x14ac:dyDescent="0.25">
      <c r="A90" t="s">
        <v>150</v>
      </c>
      <c r="B90" s="13" t="s">
        <v>102</v>
      </c>
      <c r="C90" s="13">
        <v>2.5678650000000003</v>
      </c>
    </row>
    <row r="91" spans="1:3" x14ac:dyDescent="0.25">
      <c r="A91" t="s">
        <v>151</v>
      </c>
      <c r="B91" s="13" t="s">
        <v>102</v>
      </c>
      <c r="C91" s="13">
        <v>2.3464899999999997</v>
      </c>
    </row>
    <row r="92" spans="1:3" x14ac:dyDescent="0.25">
      <c r="A92" t="s">
        <v>152</v>
      </c>
      <c r="B92" s="13" t="s">
        <v>113</v>
      </c>
      <c r="C92" s="13">
        <v>2.3732949999999997</v>
      </c>
    </row>
    <row r="93" spans="1:3" x14ac:dyDescent="0.25">
      <c r="A93" t="s">
        <v>153</v>
      </c>
      <c r="B93" s="13" t="s">
        <v>113</v>
      </c>
      <c r="C93" s="13">
        <v>2.2618149999999999</v>
      </c>
    </row>
    <row r="94" spans="1:3" x14ac:dyDescent="0.25">
      <c r="A94" t="s">
        <v>154</v>
      </c>
      <c r="B94" s="13" t="s">
        <v>113</v>
      </c>
      <c r="C94" s="13">
        <v>2.2744249999999999</v>
      </c>
    </row>
    <row r="95" spans="1:3" x14ac:dyDescent="0.25">
      <c r="A95" t="s">
        <v>155</v>
      </c>
      <c r="B95" s="13" t="s">
        <v>104</v>
      </c>
      <c r="C95" s="13">
        <v>2.2760100000000003</v>
      </c>
    </row>
    <row r="96" spans="1:3" x14ac:dyDescent="0.25">
      <c r="A96" t="s">
        <v>156</v>
      </c>
      <c r="B96" s="13" t="s">
        <v>97</v>
      </c>
      <c r="C96" s="13">
        <v>2.5021400000000003</v>
      </c>
    </row>
    <row r="97" spans="1:3" x14ac:dyDescent="0.25">
      <c r="A97" t="s">
        <v>157</v>
      </c>
      <c r="B97" s="13" t="s">
        <v>113</v>
      </c>
      <c r="C97" s="13">
        <v>2.5899850000000004</v>
      </c>
    </row>
    <row r="98" spans="1:3" x14ac:dyDescent="0.25">
      <c r="A98" t="s">
        <v>158</v>
      </c>
      <c r="B98" s="13" t="s">
        <v>159</v>
      </c>
      <c r="C98" s="13">
        <v>2.246105</v>
      </c>
    </row>
    <row r="99" spans="1:3" x14ac:dyDescent="0.25">
      <c r="A99" t="s">
        <v>160</v>
      </c>
      <c r="B99" s="13" t="s">
        <v>126</v>
      </c>
      <c r="C99" s="13">
        <v>2.0641449999999999</v>
      </c>
    </row>
    <row r="100" spans="1:3" x14ac:dyDescent="0.25">
      <c r="A100" t="s">
        <v>161</v>
      </c>
      <c r="B100" s="13" t="s">
        <v>124</v>
      </c>
      <c r="C100" s="13">
        <v>1.86799</v>
      </c>
    </row>
    <row r="101" spans="1:3" x14ac:dyDescent="0.25">
      <c r="A101" t="s">
        <v>162</v>
      </c>
      <c r="B101" s="13" t="s">
        <v>163</v>
      </c>
      <c r="C101" s="13">
        <v>1.67025</v>
      </c>
    </row>
    <row r="102" spans="1:3" x14ac:dyDescent="0.25">
      <c r="A102" t="s">
        <v>164</v>
      </c>
      <c r="B102" s="13" t="s">
        <v>163</v>
      </c>
      <c r="C102" s="13">
        <v>1.5839900000000002</v>
      </c>
    </row>
    <row r="103" spans="1:3" x14ac:dyDescent="0.25">
      <c r="A103" t="s">
        <v>165</v>
      </c>
      <c r="B103" s="13" t="s">
        <v>124</v>
      </c>
      <c r="C103" s="13">
        <v>1.5950150000000003</v>
      </c>
    </row>
    <row r="104" spans="1:3" x14ac:dyDescent="0.25">
      <c r="A104" t="s">
        <v>166</v>
      </c>
      <c r="B104" s="13" t="s">
        <v>120</v>
      </c>
      <c r="C104" s="13">
        <v>1.709665</v>
      </c>
    </row>
    <row r="105" spans="1:3" x14ac:dyDescent="0.25">
      <c r="A105" t="s">
        <v>167</v>
      </c>
      <c r="B105" s="13" t="s">
        <v>120</v>
      </c>
      <c r="C105" s="13">
        <v>2.0362499999999999</v>
      </c>
    </row>
    <row r="106" spans="1:3" x14ac:dyDescent="0.25">
      <c r="A106" t="s">
        <v>168</v>
      </c>
      <c r="B106" s="13" t="s">
        <v>131</v>
      </c>
      <c r="C106" s="13">
        <v>2.0000049999999998</v>
      </c>
    </row>
    <row r="107" spans="1:3" x14ac:dyDescent="0.25">
      <c r="A107" t="s">
        <v>169</v>
      </c>
      <c r="B107" s="13" t="s">
        <v>126</v>
      </c>
      <c r="C107" s="13">
        <v>1.7786299999999999</v>
      </c>
    </row>
    <row r="108" spans="1:3" x14ac:dyDescent="0.25">
      <c r="A108" t="s">
        <v>170</v>
      </c>
      <c r="B108" s="13" t="s">
        <v>126</v>
      </c>
      <c r="C108" s="13">
        <v>1.9169150000000001</v>
      </c>
    </row>
    <row r="109" spans="1:3" x14ac:dyDescent="0.25">
      <c r="A109" t="s">
        <v>171</v>
      </c>
      <c r="B109" s="13" t="s">
        <v>124</v>
      </c>
      <c r="C109" s="13">
        <v>1.9058900000000001</v>
      </c>
    </row>
    <row r="110" spans="1:3" x14ac:dyDescent="0.25">
      <c r="A110" t="s">
        <v>172</v>
      </c>
      <c r="B110" s="13" t="s">
        <v>128</v>
      </c>
      <c r="C110" s="13">
        <v>1.68293</v>
      </c>
    </row>
    <row r="111" spans="1:3" x14ac:dyDescent="0.25">
      <c r="A111" t="s">
        <v>173</v>
      </c>
      <c r="B111" s="13" t="s">
        <v>163</v>
      </c>
      <c r="C111" s="13">
        <v>1.48519</v>
      </c>
    </row>
    <row r="112" spans="1:3" x14ac:dyDescent="0.25">
      <c r="A112" t="s">
        <v>174</v>
      </c>
      <c r="B112" s="13" t="s">
        <v>124</v>
      </c>
      <c r="C112" s="13">
        <v>1.6234750000000002</v>
      </c>
    </row>
    <row r="113" spans="1:3" x14ac:dyDescent="0.25">
      <c r="A113" t="s">
        <v>175</v>
      </c>
      <c r="B113" s="13" t="s">
        <v>131</v>
      </c>
      <c r="C113" s="13">
        <v>1.722345</v>
      </c>
    </row>
    <row r="114" spans="1:3" x14ac:dyDescent="0.25">
      <c r="A114" t="s">
        <v>176</v>
      </c>
      <c r="B114" s="13" t="s">
        <v>120</v>
      </c>
      <c r="C114" s="13">
        <v>1.821215</v>
      </c>
    </row>
    <row r="115" spans="1:3" x14ac:dyDescent="0.25">
      <c r="A115" t="s">
        <v>177</v>
      </c>
      <c r="B115" s="13" t="s">
        <v>124</v>
      </c>
      <c r="C115" s="13">
        <v>2.0315650000000001</v>
      </c>
    </row>
    <row r="116" spans="1:3" x14ac:dyDescent="0.25">
      <c r="A116" t="s">
        <v>178</v>
      </c>
      <c r="B116" s="13" t="s">
        <v>179</v>
      </c>
      <c r="C116" s="13">
        <v>1.671905</v>
      </c>
    </row>
    <row r="117" spans="1:3" x14ac:dyDescent="0.25">
      <c r="A117" t="s">
        <v>180</v>
      </c>
      <c r="B117" s="13" t="s">
        <v>181</v>
      </c>
      <c r="C117" s="13">
        <v>1.3768799999999999</v>
      </c>
    </row>
    <row r="118" spans="1:3" x14ac:dyDescent="0.25">
      <c r="A118" t="s">
        <v>182</v>
      </c>
      <c r="B118" s="13" t="s">
        <v>179</v>
      </c>
      <c r="C118" s="13">
        <v>1.3032300000000001</v>
      </c>
    </row>
    <row r="119" spans="1:3" x14ac:dyDescent="0.25">
      <c r="A119" t="s">
        <v>183</v>
      </c>
      <c r="B119" s="13" t="s">
        <v>179</v>
      </c>
      <c r="C119" s="13">
        <v>1.4273199999999999</v>
      </c>
    </row>
    <row r="120" spans="1:3" x14ac:dyDescent="0.25">
      <c r="A120" t="s">
        <v>184</v>
      </c>
      <c r="B120" s="13" t="s">
        <v>179</v>
      </c>
      <c r="C120" s="13">
        <v>1.4162950000000001</v>
      </c>
    </row>
    <row r="121" spans="1:3" x14ac:dyDescent="0.25">
      <c r="A121" t="s">
        <v>185</v>
      </c>
      <c r="B121" s="13" t="s">
        <v>163</v>
      </c>
      <c r="C121" s="13">
        <v>1.4147099999999999</v>
      </c>
    </row>
    <row r="122" spans="1:3" x14ac:dyDescent="0.25">
      <c r="A122" t="s">
        <v>186</v>
      </c>
      <c r="B122" s="13" t="s">
        <v>163</v>
      </c>
      <c r="C122" s="13">
        <v>1.6376700000000002</v>
      </c>
    </row>
    <row r="123" spans="1:3" x14ac:dyDescent="0.25">
      <c r="A123" t="s">
        <v>187</v>
      </c>
      <c r="B123" s="13" t="s">
        <v>179</v>
      </c>
      <c r="C123" s="13">
        <v>1.6124500000000002</v>
      </c>
    </row>
    <row r="124" spans="1:3" x14ac:dyDescent="0.25">
      <c r="A124" t="s">
        <v>188</v>
      </c>
      <c r="B124" s="13" t="s">
        <v>124</v>
      </c>
      <c r="C124" s="13">
        <v>1.3894899999999999</v>
      </c>
    </row>
    <row r="125" spans="1:3" x14ac:dyDescent="0.25">
      <c r="A125" t="s">
        <v>189</v>
      </c>
      <c r="B125" s="13" t="s">
        <v>128</v>
      </c>
      <c r="C125" s="13">
        <v>1.7507350000000002</v>
      </c>
    </row>
    <row r="126" spans="1:3" x14ac:dyDescent="0.25">
      <c r="A126" t="s">
        <v>190</v>
      </c>
      <c r="B126" s="13" t="s">
        <v>181</v>
      </c>
      <c r="C126" s="13">
        <v>1.49153</v>
      </c>
    </row>
    <row r="127" spans="1:3" x14ac:dyDescent="0.25">
      <c r="A127" t="s">
        <v>191</v>
      </c>
      <c r="B127" s="13" t="s">
        <v>181</v>
      </c>
      <c r="C127" s="13">
        <v>1.2937900000000002</v>
      </c>
    </row>
    <row r="128" spans="1:3" x14ac:dyDescent="0.25">
      <c r="A128" t="s">
        <v>192</v>
      </c>
      <c r="B128" s="13" t="s">
        <v>181</v>
      </c>
      <c r="C128" s="13">
        <v>1.3205950000000002</v>
      </c>
    </row>
    <row r="129" spans="1:3" x14ac:dyDescent="0.25">
      <c r="A129" t="s">
        <v>193</v>
      </c>
      <c r="B129" s="13" t="s">
        <v>194</v>
      </c>
      <c r="C129" s="13">
        <v>1.3205950000000002</v>
      </c>
    </row>
    <row r="130" spans="1:3" x14ac:dyDescent="0.25">
      <c r="A130" t="s">
        <v>195</v>
      </c>
      <c r="B130" s="13" t="s">
        <v>194</v>
      </c>
      <c r="C130" s="13">
        <v>1.2106999999999999</v>
      </c>
    </row>
    <row r="131" spans="1:3" x14ac:dyDescent="0.25">
      <c r="A131" t="s">
        <v>196</v>
      </c>
      <c r="B131" s="13" t="s">
        <v>197</v>
      </c>
      <c r="C131" s="13">
        <v>1.2233099999999999</v>
      </c>
    </row>
    <row r="132" spans="1:3" x14ac:dyDescent="0.25">
      <c r="A132" t="s">
        <v>198</v>
      </c>
      <c r="B132" s="13" t="s">
        <v>194</v>
      </c>
      <c r="C132" s="13">
        <v>1.1118300000000001</v>
      </c>
    </row>
    <row r="133" spans="1:3" x14ac:dyDescent="0.25">
      <c r="A133" t="s">
        <v>199</v>
      </c>
      <c r="B133" s="13" t="s">
        <v>197</v>
      </c>
      <c r="C133" s="13">
        <v>1.234335</v>
      </c>
    </row>
    <row r="134" spans="1:3" x14ac:dyDescent="0.25">
      <c r="A134" t="s">
        <v>200</v>
      </c>
      <c r="B134" s="13" t="s">
        <v>201</v>
      </c>
      <c r="C134" s="13">
        <v>1.1118300000000001</v>
      </c>
    </row>
    <row r="135" spans="1:3" x14ac:dyDescent="0.25">
      <c r="A135" t="s">
        <v>202</v>
      </c>
      <c r="B135" s="13" t="s">
        <v>203</v>
      </c>
      <c r="C135" s="13">
        <v>0.79000000000000015</v>
      </c>
    </row>
    <row r="136" spans="1:3" x14ac:dyDescent="0.25">
      <c r="A136" t="s">
        <v>204</v>
      </c>
      <c r="B136" s="13" t="s">
        <v>205</v>
      </c>
      <c r="C136" s="13">
        <v>0.94089499999999993</v>
      </c>
    </row>
    <row r="137" spans="1:3" x14ac:dyDescent="0.25">
      <c r="A137" t="s">
        <v>206</v>
      </c>
      <c r="B137" s="13" t="s">
        <v>205</v>
      </c>
      <c r="C137" s="13">
        <v>0.59543000000000001</v>
      </c>
    </row>
    <row r="138" spans="1:3" x14ac:dyDescent="0.25">
      <c r="A138" t="s">
        <v>207</v>
      </c>
      <c r="B138" s="13" t="s">
        <v>208</v>
      </c>
      <c r="C138" s="13">
        <v>0.63484499999999999</v>
      </c>
    </row>
    <row r="139" spans="1:3" x14ac:dyDescent="0.25">
      <c r="A139" t="s">
        <v>209</v>
      </c>
      <c r="B139" s="13" t="s">
        <v>201</v>
      </c>
      <c r="C139" s="13">
        <v>0.52653499999999998</v>
      </c>
    </row>
    <row r="140" spans="1:3" x14ac:dyDescent="0.25">
      <c r="A140" t="s">
        <v>210</v>
      </c>
      <c r="B140" s="13" t="s">
        <v>203</v>
      </c>
      <c r="C140" s="13">
        <v>0.87358500000000017</v>
      </c>
    </row>
    <row r="141" spans="1:3" x14ac:dyDescent="0.25">
      <c r="A141" t="s">
        <v>211</v>
      </c>
      <c r="B141" s="13" t="s">
        <v>205</v>
      </c>
      <c r="C141" s="13">
        <v>0.94723499999999994</v>
      </c>
    </row>
    <row r="142" spans="1:3" x14ac:dyDescent="0.25">
      <c r="A142" t="s">
        <v>212</v>
      </c>
      <c r="B142" s="13" t="s">
        <v>213</v>
      </c>
      <c r="C142" s="13">
        <v>0.59860000000000002</v>
      </c>
    </row>
    <row r="143" spans="1:3" x14ac:dyDescent="0.25">
      <c r="A143" t="s">
        <v>214</v>
      </c>
      <c r="B143" s="13" t="s">
        <v>213</v>
      </c>
      <c r="C143" s="13">
        <v>1.0839349999999999</v>
      </c>
    </row>
    <row r="144" spans="1:3" x14ac:dyDescent="0.25">
      <c r="A144" t="s">
        <v>215</v>
      </c>
      <c r="B144" s="13" t="s">
        <v>197</v>
      </c>
      <c r="C144" s="13">
        <v>1.03508</v>
      </c>
    </row>
    <row r="145" spans="1:3" x14ac:dyDescent="0.25">
      <c r="A145" t="s">
        <v>216</v>
      </c>
      <c r="B145" s="13" t="s">
        <v>201</v>
      </c>
      <c r="C145" s="13">
        <v>1.1465600000000002</v>
      </c>
    </row>
    <row r="146" spans="1:3" x14ac:dyDescent="0.25">
      <c r="A146" t="s">
        <v>217</v>
      </c>
      <c r="B146" s="13" t="s">
        <v>203</v>
      </c>
      <c r="C146" s="13">
        <v>0.79951000000000005</v>
      </c>
    </row>
    <row r="147" spans="1:3" x14ac:dyDescent="0.25">
      <c r="A147" t="s">
        <v>218</v>
      </c>
      <c r="B147" s="13" t="s">
        <v>201</v>
      </c>
      <c r="C147" s="13">
        <v>0.95040499999999994</v>
      </c>
    </row>
    <row r="148" spans="1:3" x14ac:dyDescent="0.25">
      <c r="A148" t="s">
        <v>219</v>
      </c>
      <c r="B148" s="13" t="s">
        <v>203</v>
      </c>
      <c r="C148" s="13">
        <v>0.82790000000000008</v>
      </c>
    </row>
    <row r="149" spans="1:3" x14ac:dyDescent="0.25">
      <c r="A149" t="s">
        <v>220</v>
      </c>
      <c r="B149" s="13" t="s">
        <v>194</v>
      </c>
      <c r="C149" s="13">
        <v>0.95357499999999995</v>
      </c>
    </row>
    <row r="150" spans="1:3" x14ac:dyDescent="0.25">
      <c r="A150" t="s">
        <v>221</v>
      </c>
      <c r="B150" s="13" t="s">
        <v>124</v>
      </c>
      <c r="C150" s="13">
        <v>1.27382</v>
      </c>
    </row>
    <row r="151" spans="1:3" x14ac:dyDescent="0.25">
      <c r="A151" t="s">
        <v>222</v>
      </c>
      <c r="B151" s="13" t="s">
        <v>124</v>
      </c>
      <c r="C151" s="13">
        <v>1.79339</v>
      </c>
    </row>
    <row r="152" spans="1:3" x14ac:dyDescent="0.25">
      <c r="A152" t="s">
        <v>223</v>
      </c>
      <c r="B152" s="13" t="s">
        <v>179</v>
      </c>
      <c r="C152" s="13">
        <v>1.728755</v>
      </c>
    </row>
    <row r="153" spans="1:3" x14ac:dyDescent="0.25">
      <c r="A153" t="s">
        <v>224</v>
      </c>
      <c r="B153" s="13" t="s">
        <v>131</v>
      </c>
      <c r="C153" s="13">
        <v>1.394315</v>
      </c>
    </row>
    <row r="154" spans="1:3" x14ac:dyDescent="0.25">
      <c r="A154" t="s">
        <v>225</v>
      </c>
      <c r="B154" s="13" t="s">
        <v>181</v>
      </c>
      <c r="C154" s="13">
        <v>1.8780650000000001</v>
      </c>
    </row>
    <row r="155" spans="1:3" x14ac:dyDescent="0.25">
      <c r="A155" t="s">
        <v>226</v>
      </c>
      <c r="B155" s="13" t="s">
        <v>194</v>
      </c>
      <c r="C155" s="13">
        <v>1.2702250000000002</v>
      </c>
    </row>
    <row r="156" spans="1:3" x14ac:dyDescent="0.25">
      <c r="A156" t="s">
        <v>227</v>
      </c>
      <c r="B156" s="13" t="s">
        <v>201</v>
      </c>
      <c r="C156" s="13">
        <v>1.22021</v>
      </c>
    </row>
    <row r="157" spans="1:3" x14ac:dyDescent="0.25">
      <c r="A157" t="s">
        <v>228</v>
      </c>
      <c r="B157" s="13" t="s">
        <v>197</v>
      </c>
      <c r="C157" s="13">
        <v>0.78690000000000004</v>
      </c>
    </row>
    <row r="158" spans="1:3" x14ac:dyDescent="0.25">
      <c r="A158" t="s">
        <v>229</v>
      </c>
      <c r="B158" s="13" t="s">
        <v>163</v>
      </c>
      <c r="C158" s="13">
        <v>1.1733650000000002</v>
      </c>
    </row>
    <row r="159" spans="1:3" x14ac:dyDescent="0.25">
      <c r="A159" t="s">
        <v>230</v>
      </c>
      <c r="B159" s="13" t="s">
        <v>128</v>
      </c>
      <c r="C159" s="13">
        <v>1.6913500000000004</v>
      </c>
    </row>
    <row r="160" spans="1:3" x14ac:dyDescent="0.25">
      <c r="A160" t="s">
        <v>231</v>
      </c>
      <c r="B160" s="13" t="s">
        <v>128</v>
      </c>
      <c r="C160" s="13">
        <v>1.5168200000000001</v>
      </c>
    </row>
    <row r="161" spans="1:3" x14ac:dyDescent="0.25">
      <c r="A161" t="s">
        <v>232</v>
      </c>
      <c r="B161" s="13" t="s">
        <v>179</v>
      </c>
      <c r="C161" s="13">
        <v>1.5294300000000001</v>
      </c>
    </row>
    <row r="162" spans="1:3" x14ac:dyDescent="0.25">
      <c r="A162" t="s">
        <v>233</v>
      </c>
      <c r="B162" s="13" t="s">
        <v>201</v>
      </c>
      <c r="C162" s="13">
        <v>1.41795</v>
      </c>
    </row>
    <row r="163" spans="1:3" x14ac:dyDescent="0.25">
      <c r="A163" t="s">
        <v>234</v>
      </c>
      <c r="B163" s="13" t="s">
        <v>205</v>
      </c>
      <c r="C163" s="13">
        <v>0.76168000000000013</v>
      </c>
    </row>
    <row r="164" spans="1:3" x14ac:dyDescent="0.25">
      <c r="A164" t="s">
        <v>235</v>
      </c>
      <c r="B164" s="13" t="s">
        <v>197</v>
      </c>
      <c r="C164" s="13">
        <v>0.61437999999999993</v>
      </c>
    </row>
    <row r="165" spans="1:3" x14ac:dyDescent="0.25">
      <c r="A165" t="s">
        <v>236</v>
      </c>
      <c r="B165" s="13" t="s">
        <v>213</v>
      </c>
      <c r="C165" s="13">
        <v>1.1954150000000001</v>
      </c>
    </row>
    <row r="166" spans="1:3" x14ac:dyDescent="0.25">
      <c r="A166" t="s">
        <v>237</v>
      </c>
      <c r="B166" s="13" t="s">
        <v>213</v>
      </c>
      <c r="C166" s="13">
        <v>1.02247</v>
      </c>
    </row>
    <row r="167" spans="1:3" x14ac:dyDescent="0.25">
      <c r="A167" t="s">
        <v>238</v>
      </c>
      <c r="B167" s="13" t="s">
        <v>179</v>
      </c>
      <c r="C167" s="13">
        <v>1.03508</v>
      </c>
    </row>
    <row r="168" spans="1:3" x14ac:dyDescent="0.25">
      <c r="A168" t="s">
        <v>239</v>
      </c>
      <c r="B168" s="13" t="s">
        <v>128</v>
      </c>
      <c r="C168" s="13">
        <v>1.482585</v>
      </c>
    </row>
    <row r="169" spans="1:3" x14ac:dyDescent="0.25">
      <c r="A169" t="s">
        <v>240</v>
      </c>
      <c r="B169" s="13" t="s">
        <v>124</v>
      </c>
      <c r="C169" s="13">
        <v>1.54521</v>
      </c>
    </row>
    <row r="170" spans="1:3" x14ac:dyDescent="0.25">
      <c r="A170" t="s">
        <v>241</v>
      </c>
      <c r="B170" s="13" t="s">
        <v>181</v>
      </c>
      <c r="C170" s="13">
        <v>1.7539750000000001</v>
      </c>
    </row>
    <row r="171" spans="1:3" x14ac:dyDescent="0.25">
      <c r="A171" t="s">
        <v>242</v>
      </c>
      <c r="B171" s="13" t="s">
        <v>163</v>
      </c>
      <c r="C171" s="13">
        <v>1.2812500000000002</v>
      </c>
    </row>
    <row r="172" spans="1:3" x14ac:dyDescent="0.25">
      <c r="A172" t="s">
        <v>243</v>
      </c>
      <c r="B172" s="13" t="s">
        <v>128</v>
      </c>
      <c r="C172" s="13">
        <v>1.6677150000000003</v>
      </c>
    </row>
    <row r="173" spans="1:3" x14ac:dyDescent="0.25">
      <c r="A173" t="s">
        <v>244</v>
      </c>
      <c r="B173" s="13" t="s">
        <v>179</v>
      </c>
      <c r="C173" s="13">
        <v>1.51999</v>
      </c>
    </row>
    <row r="174" spans="1:3" x14ac:dyDescent="0.25">
      <c r="A174" t="s">
        <v>245</v>
      </c>
      <c r="B174" s="13" t="s">
        <v>181</v>
      </c>
      <c r="C174" s="13">
        <v>1.4227049999999999</v>
      </c>
    </row>
    <row r="175" spans="1:3" x14ac:dyDescent="0.25">
      <c r="A175" t="s">
        <v>246</v>
      </c>
      <c r="B175" s="13" t="s">
        <v>197</v>
      </c>
      <c r="C175" s="13">
        <v>1.3206650000000002</v>
      </c>
    </row>
    <row r="176" spans="1:3" x14ac:dyDescent="0.25">
      <c r="A176" t="s">
        <v>247</v>
      </c>
      <c r="B176" s="13" t="s">
        <v>181</v>
      </c>
      <c r="C176" s="13">
        <v>1.1103150000000002</v>
      </c>
    </row>
    <row r="177" spans="1:3" x14ac:dyDescent="0.25">
      <c r="A177" t="s">
        <v>248</v>
      </c>
      <c r="B177" s="13" t="s">
        <v>179</v>
      </c>
      <c r="C177" s="13">
        <v>1.3600800000000002</v>
      </c>
    </row>
    <row r="178" spans="1:3" x14ac:dyDescent="0.25">
      <c r="A178" t="s">
        <v>249</v>
      </c>
      <c r="B178" s="13" t="s">
        <v>179</v>
      </c>
      <c r="C178" s="13">
        <v>1.44634</v>
      </c>
    </row>
    <row r="179" spans="1:3" x14ac:dyDescent="0.25">
      <c r="A179" t="s">
        <v>250</v>
      </c>
      <c r="B179" s="13" t="s">
        <v>179</v>
      </c>
      <c r="C179" s="13">
        <v>1.4353149999999999</v>
      </c>
    </row>
    <row r="180" spans="1:3" x14ac:dyDescent="0.25">
      <c r="A180" t="s">
        <v>251</v>
      </c>
      <c r="B180" s="13" t="s">
        <v>181</v>
      </c>
      <c r="C180" s="13">
        <v>1.4353149999999999</v>
      </c>
    </row>
    <row r="181" spans="1:3" x14ac:dyDescent="0.25">
      <c r="A181" t="s">
        <v>252</v>
      </c>
      <c r="B181" s="13" t="s">
        <v>181</v>
      </c>
      <c r="C181" s="13">
        <v>1.3254200000000003</v>
      </c>
    </row>
    <row r="182" spans="1:3" x14ac:dyDescent="0.25">
      <c r="A182" t="s">
        <v>253</v>
      </c>
      <c r="B182" s="13" t="s">
        <v>179</v>
      </c>
      <c r="C182" s="13">
        <v>1.3380300000000003</v>
      </c>
    </row>
    <row r="183" spans="1:3" x14ac:dyDescent="0.25">
      <c r="A183" t="s">
        <v>254</v>
      </c>
      <c r="B183" s="13" t="s">
        <v>181</v>
      </c>
      <c r="C183" s="13">
        <v>1.4495100000000001</v>
      </c>
    </row>
    <row r="184" spans="1:3" x14ac:dyDescent="0.25">
      <c r="A184" t="s">
        <v>255</v>
      </c>
      <c r="B184" s="13" t="s">
        <v>197</v>
      </c>
      <c r="C184" s="13">
        <v>1.3254200000000003</v>
      </c>
    </row>
    <row r="185" spans="1:3" x14ac:dyDescent="0.25">
      <c r="A185" t="s">
        <v>256</v>
      </c>
      <c r="B185" s="13" t="s">
        <v>197</v>
      </c>
      <c r="C185" s="13">
        <v>1.1150700000000002</v>
      </c>
    </row>
    <row r="186" spans="1:3" x14ac:dyDescent="0.25">
      <c r="A186" t="s">
        <v>257</v>
      </c>
      <c r="B186" s="13" t="s">
        <v>128</v>
      </c>
      <c r="C186" s="13">
        <v>1.1402900000000002</v>
      </c>
    </row>
    <row r="187" spans="1:3" x14ac:dyDescent="0.25">
      <c r="A187" t="s">
        <v>258</v>
      </c>
      <c r="B187" s="13" t="s">
        <v>163</v>
      </c>
      <c r="C187" s="13">
        <v>1.5862100000000001</v>
      </c>
    </row>
    <row r="188" spans="1:3" x14ac:dyDescent="0.25">
      <c r="A188" t="s">
        <v>259</v>
      </c>
      <c r="B188" s="13" t="s">
        <v>179</v>
      </c>
      <c r="C188" s="13">
        <v>1.6488350000000003</v>
      </c>
    </row>
    <row r="189" spans="1:3" x14ac:dyDescent="0.25">
      <c r="A189" t="s">
        <v>260</v>
      </c>
      <c r="B189" s="13" t="s">
        <v>181</v>
      </c>
      <c r="C189" s="13">
        <v>1.413265</v>
      </c>
    </row>
    <row r="190" spans="1:3" x14ac:dyDescent="0.25">
      <c r="A190" t="s">
        <v>261</v>
      </c>
      <c r="B190" s="13" t="s">
        <v>197</v>
      </c>
      <c r="C190" s="13">
        <v>1.3270050000000002</v>
      </c>
    </row>
    <row r="191" spans="1:3" x14ac:dyDescent="0.25">
      <c r="A191" t="s">
        <v>262</v>
      </c>
      <c r="B191" s="13" t="s">
        <v>194</v>
      </c>
      <c r="C191" s="13">
        <v>1.1166550000000002</v>
      </c>
    </row>
    <row r="192" spans="1:3" x14ac:dyDescent="0.25">
      <c r="A192" t="s">
        <v>263</v>
      </c>
      <c r="B192" s="13" t="s">
        <v>128</v>
      </c>
      <c r="C192" s="13">
        <v>1.253355</v>
      </c>
    </row>
    <row r="193" spans="1:3" x14ac:dyDescent="0.25">
      <c r="A193" t="s">
        <v>264</v>
      </c>
      <c r="B193" s="13" t="s">
        <v>124</v>
      </c>
      <c r="C193" s="13">
        <v>1.5751850000000001</v>
      </c>
    </row>
    <row r="194" spans="1:3" x14ac:dyDescent="0.25">
      <c r="A194" t="s">
        <v>265</v>
      </c>
      <c r="B194" s="13" t="s">
        <v>163</v>
      </c>
      <c r="C194" s="13">
        <v>1.7587300000000001</v>
      </c>
    </row>
    <row r="195" spans="1:3" x14ac:dyDescent="0.25">
      <c r="A195" t="s">
        <v>266</v>
      </c>
      <c r="B195" s="13" t="s">
        <v>124</v>
      </c>
      <c r="C195" s="13">
        <v>1.6236150000000003</v>
      </c>
    </row>
    <row r="196" spans="1:3" x14ac:dyDescent="0.25">
      <c r="A196" t="s">
        <v>267</v>
      </c>
      <c r="B196" s="13" t="s">
        <v>126</v>
      </c>
      <c r="C196" s="13">
        <v>1.7477050000000001</v>
      </c>
    </row>
    <row r="197" spans="1:3" x14ac:dyDescent="0.25">
      <c r="A197" t="s">
        <v>268</v>
      </c>
      <c r="B197" s="13" t="s">
        <v>126</v>
      </c>
      <c r="C197" s="13">
        <v>1.9564700000000002</v>
      </c>
    </row>
    <row r="198" spans="1:3" x14ac:dyDescent="0.25">
      <c r="A198" t="s">
        <v>269</v>
      </c>
      <c r="B198" s="13" t="s">
        <v>126</v>
      </c>
      <c r="C198" s="13">
        <v>1.9312500000000001</v>
      </c>
    </row>
    <row r="199" spans="1:3" x14ac:dyDescent="0.25">
      <c r="A199" t="s">
        <v>270</v>
      </c>
      <c r="B199" s="13" t="s">
        <v>120</v>
      </c>
      <c r="C199" s="13">
        <v>1.9328350000000001</v>
      </c>
    </row>
    <row r="200" spans="1:3" x14ac:dyDescent="0.25">
      <c r="A200" t="s">
        <v>271</v>
      </c>
      <c r="B200" s="13" t="s">
        <v>113</v>
      </c>
      <c r="C200" s="13">
        <v>2.0443149999999997</v>
      </c>
    </row>
    <row r="201" spans="1:3" x14ac:dyDescent="0.25">
      <c r="A201" t="s">
        <v>272</v>
      </c>
      <c r="B201" s="13" t="s">
        <v>102</v>
      </c>
      <c r="C201" s="13">
        <v>2.3661449999999999</v>
      </c>
    </row>
    <row r="202" spans="1:3" x14ac:dyDescent="0.25">
      <c r="A202" t="s">
        <v>273</v>
      </c>
      <c r="B202" s="13" t="s">
        <v>104</v>
      </c>
      <c r="C202" s="13">
        <v>2.4366249999999998</v>
      </c>
    </row>
    <row r="203" spans="1:3" x14ac:dyDescent="0.25">
      <c r="A203" t="s">
        <v>274</v>
      </c>
      <c r="B203" s="13" t="s">
        <v>113</v>
      </c>
      <c r="C203" s="13">
        <v>2.5323250000000002</v>
      </c>
    </row>
    <row r="204" spans="1:3" x14ac:dyDescent="0.25">
      <c r="A204" t="s">
        <v>275</v>
      </c>
      <c r="B204" s="13" t="s">
        <v>159</v>
      </c>
      <c r="C204" s="13">
        <v>2.2967550000000001</v>
      </c>
    </row>
    <row r="205" spans="1:3" x14ac:dyDescent="0.25">
      <c r="A205" t="s">
        <v>276</v>
      </c>
      <c r="B205" s="13" t="s">
        <v>126</v>
      </c>
      <c r="C205" s="13">
        <v>2.0990150000000001</v>
      </c>
    </row>
    <row r="206" spans="1:3" x14ac:dyDescent="0.25">
      <c r="A206" t="s">
        <v>277</v>
      </c>
      <c r="B206" s="13" t="s">
        <v>126</v>
      </c>
      <c r="C206" s="13">
        <v>1.8996900000000001</v>
      </c>
    </row>
    <row r="207" spans="1:3" x14ac:dyDescent="0.25">
      <c r="A207" t="s">
        <v>278</v>
      </c>
      <c r="B207" s="13" t="s">
        <v>120</v>
      </c>
      <c r="C207" s="13">
        <v>1.9249100000000001</v>
      </c>
    </row>
    <row r="208" spans="1:3" x14ac:dyDescent="0.25">
      <c r="A208" t="s">
        <v>279</v>
      </c>
      <c r="B208" s="13" t="s">
        <v>131</v>
      </c>
      <c r="C208" s="13">
        <v>2.034805</v>
      </c>
    </row>
    <row r="209" spans="1:3" x14ac:dyDescent="0.25">
      <c r="A209" t="s">
        <v>280</v>
      </c>
      <c r="B209" s="13" t="s">
        <v>120</v>
      </c>
      <c r="C209" s="13">
        <v>1.79765</v>
      </c>
    </row>
    <row r="210" spans="1:3" x14ac:dyDescent="0.25">
      <c r="A210" t="s">
        <v>281</v>
      </c>
      <c r="B210" s="13" t="s">
        <v>100</v>
      </c>
      <c r="C210" s="13">
        <v>2.0442450000000001</v>
      </c>
    </row>
    <row r="211" spans="1:3" x14ac:dyDescent="0.25">
      <c r="A211" t="s">
        <v>282</v>
      </c>
      <c r="B211" s="13" t="s">
        <v>104</v>
      </c>
      <c r="C211" s="13">
        <v>2.2419850000000006</v>
      </c>
    </row>
    <row r="212" spans="1:3" x14ac:dyDescent="0.25">
      <c r="A212" t="s">
        <v>283</v>
      </c>
      <c r="B212" s="13" t="s">
        <v>102</v>
      </c>
      <c r="C212" s="13">
        <v>2.5512050000000004</v>
      </c>
    </row>
    <row r="213" spans="1:3" x14ac:dyDescent="0.25">
      <c r="A213" t="s">
        <v>284</v>
      </c>
      <c r="B213" s="13" t="s">
        <v>104</v>
      </c>
      <c r="C213" s="13">
        <v>2.4018949999999997</v>
      </c>
    </row>
    <row r="214" spans="1:3" x14ac:dyDescent="0.25">
      <c r="A214" t="s">
        <v>285</v>
      </c>
      <c r="B214" s="13" t="s">
        <v>102</v>
      </c>
      <c r="C214" s="13">
        <v>2.5259850000000004</v>
      </c>
    </row>
    <row r="215" spans="1:3" x14ac:dyDescent="0.25">
      <c r="A215" t="s">
        <v>286</v>
      </c>
      <c r="B215" s="13" t="s">
        <v>102</v>
      </c>
      <c r="C215" s="13">
        <v>2.4034800000000001</v>
      </c>
    </row>
    <row r="216" spans="1:3" x14ac:dyDescent="0.25">
      <c r="A216" t="s">
        <v>287</v>
      </c>
      <c r="B216" s="13" t="s">
        <v>116</v>
      </c>
      <c r="C216" s="13">
        <v>2.4145050000000001</v>
      </c>
    </row>
    <row r="217" spans="1:3" x14ac:dyDescent="0.25">
      <c r="A217" t="s">
        <v>288</v>
      </c>
      <c r="B217" s="13" t="s">
        <v>93</v>
      </c>
      <c r="C217" s="13">
        <v>2.748945</v>
      </c>
    </row>
    <row r="218" spans="1:3" x14ac:dyDescent="0.25">
      <c r="A218" t="s">
        <v>289</v>
      </c>
      <c r="B218" s="13" t="s">
        <v>116</v>
      </c>
      <c r="C218" s="13">
        <v>3.0455550000000002</v>
      </c>
    </row>
    <row r="219" spans="1:3" x14ac:dyDescent="0.25">
      <c r="A219" t="s">
        <v>290</v>
      </c>
      <c r="B219" s="13" t="s">
        <v>144</v>
      </c>
      <c r="C219" s="13">
        <v>2.6732849999999999</v>
      </c>
    </row>
    <row r="220" spans="1:3" x14ac:dyDescent="0.25">
      <c r="A220" t="s">
        <v>291</v>
      </c>
      <c r="B220" s="13" t="s">
        <v>292</v>
      </c>
      <c r="C220" s="13">
        <v>2.8225949999999997</v>
      </c>
    </row>
    <row r="221" spans="1:3" x14ac:dyDescent="0.25">
      <c r="A221" t="s">
        <v>293</v>
      </c>
      <c r="B221" s="13" t="s">
        <v>144</v>
      </c>
      <c r="C221" s="13">
        <v>3.1460100000000004</v>
      </c>
    </row>
    <row r="222" spans="1:3" x14ac:dyDescent="0.25">
      <c r="A222" t="s">
        <v>294</v>
      </c>
      <c r="B222" s="13" t="s">
        <v>104</v>
      </c>
      <c r="C222" s="13">
        <v>2.7737400000000001</v>
      </c>
    </row>
    <row r="223" spans="1:3" x14ac:dyDescent="0.25">
      <c r="A223" t="s">
        <v>295</v>
      </c>
      <c r="B223" s="13" t="s">
        <v>102</v>
      </c>
      <c r="C223" s="13">
        <v>2.4787150000000002</v>
      </c>
    </row>
    <row r="224" spans="1:3" x14ac:dyDescent="0.25">
      <c r="A224" t="s">
        <v>296</v>
      </c>
      <c r="B224" s="13" t="s">
        <v>126</v>
      </c>
      <c r="C224" s="13">
        <v>2.405065</v>
      </c>
    </row>
    <row r="225" spans="1:3" x14ac:dyDescent="0.25">
      <c r="A225" t="s">
        <v>297</v>
      </c>
      <c r="B225" s="13" t="s">
        <v>131</v>
      </c>
      <c r="C225" s="13">
        <v>1.8602750000000001</v>
      </c>
    </row>
    <row r="226" spans="1:3" x14ac:dyDescent="0.25">
      <c r="A226" t="s">
        <v>298</v>
      </c>
      <c r="B226" s="13" t="s">
        <v>131</v>
      </c>
      <c r="C226" s="13">
        <v>1.8134300000000001</v>
      </c>
    </row>
    <row r="227" spans="1:3" x14ac:dyDescent="0.25">
      <c r="A227" t="s">
        <v>299</v>
      </c>
      <c r="B227" s="13" t="s">
        <v>159</v>
      </c>
      <c r="C227" s="13">
        <v>1.8260400000000001</v>
      </c>
    </row>
    <row r="228" spans="1:3" x14ac:dyDescent="0.25">
      <c r="A228" t="s">
        <v>300</v>
      </c>
      <c r="B228" s="13" t="s">
        <v>159</v>
      </c>
      <c r="C228" s="13">
        <v>2.1604800000000002</v>
      </c>
    </row>
    <row r="229" spans="1:3" x14ac:dyDescent="0.25">
      <c r="A229" t="s">
        <v>301</v>
      </c>
      <c r="B229" s="13" t="s">
        <v>159</v>
      </c>
      <c r="C229" s="13">
        <v>2.1226500000000001</v>
      </c>
    </row>
    <row r="230" spans="1:3" x14ac:dyDescent="0.25">
      <c r="A230" t="s">
        <v>302</v>
      </c>
      <c r="B230" s="13" t="s">
        <v>100</v>
      </c>
      <c r="C230" s="13">
        <v>2.1226500000000001</v>
      </c>
    </row>
    <row r="231" spans="1:3" x14ac:dyDescent="0.25">
      <c r="A231" t="s">
        <v>303</v>
      </c>
      <c r="B231" s="13" t="s">
        <v>104</v>
      </c>
      <c r="C231" s="13">
        <v>2.2341300000000004</v>
      </c>
    </row>
    <row r="232" spans="1:3" x14ac:dyDescent="0.25">
      <c r="A232" t="s">
        <v>304</v>
      </c>
      <c r="B232" s="13" t="s">
        <v>104</v>
      </c>
      <c r="C232" s="13">
        <v>2.5543750000000003</v>
      </c>
    </row>
    <row r="233" spans="1:3" x14ac:dyDescent="0.25">
      <c r="A233" t="s">
        <v>305</v>
      </c>
      <c r="B233" s="13" t="s">
        <v>93</v>
      </c>
      <c r="C233" s="13">
        <v>2.5181300000000002</v>
      </c>
    </row>
    <row r="234" spans="1:3" x14ac:dyDescent="0.25">
      <c r="A234" t="s">
        <v>306</v>
      </c>
      <c r="B234" s="13" t="s">
        <v>307</v>
      </c>
      <c r="C234" s="13">
        <v>3.0723600000000002</v>
      </c>
    </row>
    <row r="235" spans="1:3" x14ac:dyDescent="0.25">
      <c r="A235" t="s">
        <v>308</v>
      </c>
      <c r="B235" s="13" t="s">
        <v>87</v>
      </c>
      <c r="C235" s="13">
        <v>3.3421649999999996</v>
      </c>
    </row>
    <row r="236" spans="1:3" x14ac:dyDescent="0.25">
      <c r="A236" t="s">
        <v>309</v>
      </c>
      <c r="B236" s="13" t="s">
        <v>310</v>
      </c>
      <c r="C236" s="13">
        <v>3.858565</v>
      </c>
    </row>
    <row r="237" spans="1:3" x14ac:dyDescent="0.25">
      <c r="A237" t="s">
        <v>311</v>
      </c>
      <c r="B237" s="13" t="s">
        <v>83</v>
      </c>
      <c r="C237" s="13">
        <v>4.4612250000000007</v>
      </c>
    </row>
    <row r="238" spans="1:3" x14ac:dyDescent="0.25">
      <c r="A238" t="s">
        <v>312</v>
      </c>
      <c r="B238" s="13" t="s">
        <v>30</v>
      </c>
      <c r="C238" s="13">
        <v>4.7184199999999992</v>
      </c>
    </row>
    <row r="239" spans="1:3" x14ac:dyDescent="0.25">
      <c r="A239" t="s">
        <v>313</v>
      </c>
      <c r="B239" s="13" t="s">
        <v>314</v>
      </c>
      <c r="C239" s="13">
        <v>5.23482</v>
      </c>
    </row>
    <row r="240" spans="1:3" x14ac:dyDescent="0.25">
      <c r="A240" t="s">
        <v>315</v>
      </c>
      <c r="B240" s="13" t="s">
        <v>316</v>
      </c>
      <c r="C240" s="13">
        <v>4.3882400000000006</v>
      </c>
    </row>
    <row r="241" spans="1:3" x14ac:dyDescent="0.25">
      <c r="A241" t="s">
        <v>317</v>
      </c>
      <c r="B241" s="13" t="s">
        <v>292</v>
      </c>
      <c r="C241" s="13">
        <v>4.0290049999999997</v>
      </c>
    </row>
    <row r="242" spans="1:3" x14ac:dyDescent="0.25">
      <c r="A242" t="s">
        <v>318</v>
      </c>
      <c r="B242" s="13" t="s">
        <v>93</v>
      </c>
      <c r="C242" s="13">
        <v>2.9614750000000001</v>
      </c>
    </row>
    <row r="243" spans="1:3" x14ac:dyDescent="0.25">
      <c r="A243" t="s">
        <v>319</v>
      </c>
      <c r="B243" s="13" t="s">
        <v>91</v>
      </c>
      <c r="C243" s="13">
        <v>2.9697550000000001</v>
      </c>
    </row>
    <row r="244" spans="1:3" x14ac:dyDescent="0.25">
      <c r="A244" t="s">
        <v>320</v>
      </c>
      <c r="B244" s="13" t="s">
        <v>95</v>
      </c>
      <c r="C244" s="13">
        <v>3.2021550000000003</v>
      </c>
    </row>
    <row r="245" spans="1:3" x14ac:dyDescent="0.25">
      <c r="A245" t="s">
        <v>321</v>
      </c>
      <c r="B245" s="13" t="s">
        <v>113</v>
      </c>
      <c r="C245" s="13">
        <v>2.8377400000000002</v>
      </c>
    </row>
    <row r="246" spans="1:3" x14ac:dyDescent="0.25">
      <c r="A246" t="s">
        <v>322</v>
      </c>
      <c r="B246" s="13" t="s">
        <v>100</v>
      </c>
      <c r="C246" s="13">
        <v>2.2035200000000001</v>
      </c>
    </row>
    <row r="247" spans="1:3" x14ac:dyDescent="0.25">
      <c r="A247" t="s">
        <v>323</v>
      </c>
      <c r="B247" s="13" t="s">
        <v>131</v>
      </c>
      <c r="C247" s="13">
        <v>2.1661150000000005</v>
      </c>
    </row>
    <row r="248" spans="1:3" x14ac:dyDescent="0.25">
      <c r="A248" t="s">
        <v>324</v>
      </c>
      <c r="B248" s="13" t="s">
        <v>131</v>
      </c>
      <c r="C248" s="13">
        <v>1.7328049999999999</v>
      </c>
    </row>
    <row r="249" spans="1:3" x14ac:dyDescent="0.25">
      <c r="A249" t="s">
        <v>325</v>
      </c>
      <c r="B249" s="13" t="s">
        <v>163</v>
      </c>
      <c r="C249" s="13">
        <v>1.7848300000000001</v>
      </c>
    </row>
    <row r="250" spans="1:3" x14ac:dyDescent="0.25">
      <c r="A250" t="s">
        <v>326</v>
      </c>
      <c r="B250" s="13" t="s">
        <v>197</v>
      </c>
      <c r="C250" s="13">
        <v>1.5602850000000001</v>
      </c>
    </row>
    <row r="251" spans="1:3" x14ac:dyDescent="0.25">
      <c r="A251" t="s">
        <v>327</v>
      </c>
      <c r="B251" s="13" t="s">
        <v>128</v>
      </c>
      <c r="C251" s="13">
        <v>1.0296900000000002</v>
      </c>
    </row>
    <row r="252" spans="1:3" x14ac:dyDescent="0.25">
      <c r="A252" t="s">
        <v>328</v>
      </c>
      <c r="B252" s="13" t="s">
        <v>126</v>
      </c>
      <c r="C252" s="13">
        <v>1.5386600000000001</v>
      </c>
    </row>
    <row r="253" spans="1:3" x14ac:dyDescent="0.25">
      <c r="A253" t="s">
        <v>329</v>
      </c>
      <c r="B253" s="13" t="s">
        <v>95</v>
      </c>
      <c r="C253" s="13">
        <v>1.9357250000000001</v>
      </c>
    </row>
    <row r="254" spans="1:3" x14ac:dyDescent="0.25">
      <c r="A254" t="s">
        <v>330</v>
      </c>
      <c r="B254" s="13" t="s">
        <v>331</v>
      </c>
      <c r="C254" s="13">
        <v>2.9969150000000004</v>
      </c>
    </row>
    <row r="255" spans="1:3" x14ac:dyDescent="0.25">
      <c r="A255" t="s">
        <v>332</v>
      </c>
      <c r="B255" s="13" t="s">
        <v>93</v>
      </c>
      <c r="C255" s="13">
        <v>3.5381100000000005</v>
      </c>
    </row>
    <row r="256" spans="1:3" x14ac:dyDescent="0.25">
      <c r="A256" t="s">
        <v>333</v>
      </c>
      <c r="B256" s="13" t="s">
        <v>334</v>
      </c>
      <c r="C256" s="13">
        <v>2.9050500000000001</v>
      </c>
    </row>
    <row r="257" spans="1:3" x14ac:dyDescent="0.25">
      <c r="A257" t="s">
        <v>335</v>
      </c>
      <c r="B257" s="13" t="s">
        <v>336</v>
      </c>
      <c r="C257" s="13">
        <v>3.4156050000000002</v>
      </c>
    </row>
    <row r="258" spans="1:3" x14ac:dyDescent="0.25">
      <c r="A258" t="s">
        <v>337</v>
      </c>
      <c r="B258" s="13" t="s">
        <v>334</v>
      </c>
      <c r="C258" s="13">
        <v>3.6996050000000005</v>
      </c>
    </row>
    <row r="259" spans="1:3" x14ac:dyDescent="0.25">
      <c r="A259" t="s">
        <v>338</v>
      </c>
      <c r="B259" s="13" t="s">
        <v>91</v>
      </c>
      <c r="C259" s="13">
        <v>3.3289200000000001</v>
      </c>
    </row>
    <row r="260" spans="1:3" x14ac:dyDescent="0.25">
      <c r="A260" t="s">
        <v>339</v>
      </c>
      <c r="B260" s="13" t="s">
        <v>292</v>
      </c>
      <c r="C260" s="13">
        <v>3.1437900000000005</v>
      </c>
    </row>
    <row r="261" spans="1:3" x14ac:dyDescent="0.25">
      <c r="A261" t="s">
        <v>340</v>
      </c>
      <c r="B261" s="13" t="s">
        <v>292</v>
      </c>
      <c r="C261" s="13">
        <v>3.0575300000000003</v>
      </c>
    </row>
    <row r="262" spans="1:3" x14ac:dyDescent="0.25">
      <c r="A262" t="s">
        <v>341</v>
      </c>
      <c r="B262" s="13" t="s">
        <v>292</v>
      </c>
      <c r="C262" s="13">
        <v>3.0685550000000004</v>
      </c>
    </row>
    <row r="263" spans="1:3" x14ac:dyDescent="0.25">
      <c r="A263" t="s">
        <v>342</v>
      </c>
      <c r="B263" s="13" t="s">
        <v>91</v>
      </c>
      <c r="C263" s="13">
        <v>3.0685550000000004</v>
      </c>
    </row>
    <row r="264" spans="1:3" x14ac:dyDescent="0.25">
      <c r="A264" t="s">
        <v>343</v>
      </c>
      <c r="B264" s="13" t="s">
        <v>307</v>
      </c>
      <c r="C264" s="13">
        <v>3.1800350000000006</v>
      </c>
    </row>
    <row r="265" spans="1:3" x14ac:dyDescent="0.25">
      <c r="A265" t="s">
        <v>344</v>
      </c>
      <c r="B265" s="13" t="s">
        <v>336</v>
      </c>
      <c r="C265" s="13">
        <v>3.278905</v>
      </c>
    </row>
    <row r="266" spans="1:3" x14ac:dyDescent="0.25">
      <c r="A266" t="s">
        <v>345</v>
      </c>
      <c r="B266" s="13" t="s">
        <v>346</v>
      </c>
      <c r="C266" s="13">
        <v>3.7138000000000004</v>
      </c>
    </row>
    <row r="267" spans="1:3" x14ac:dyDescent="0.25">
      <c r="A267" t="s">
        <v>347</v>
      </c>
      <c r="B267" s="13" t="s">
        <v>310</v>
      </c>
      <c r="C267" s="13">
        <v>3.9977999999999994</v>
      </c>
    </row>
    <row r="268" spans="1:3" x14ac:dyDescent="0.25">
      <c r="A268" t="s">
        <v>348</v>
      </c>
      <c r="B268" s="13" t="s">
        <v>346</v>
      </c>
      <c r="C268" s="13">
        <v>4.4074750000000007</v>
      </c>
    </row>
    <row r="269" spans="1:3" x14ac:dyDescent="0.25">
      <c r="A269" t="s">
        <v>349</v>
      </c>
      <c r="B269" s="13" t="s">
        <v>314</v>
      </c>
      <c r="C269" s="13">
        <v>3.9095299999999997</v>
      </c>
    </row>
    <row r="270" spans="1:3" x14ac:dyDescent="0.25">
      <c r="A270" t="s">
        <v>350</v>
      </c>
      <c r="B270" s="13" t="s">
        <v>314</v>
      </c>
      <c r="C270" s="13">
        <v>4.5157850000000002</v>
      </c>
    </row>
    <row r="271" spans="1:3" x14ac:dyDescent="0.25">
      <c r="A271" t="s">
        <v>351</v>
      </c>
      <c r="B271" s="13" t="s">
        <v>352</v>
      </c>
      <c r="C271" s="13">
        <v>4.4511500000000002</v>
      </c>
    </row>
    <row r="272" spans="1:3" x14ac:dyDescent="0.25">
      <c r="A272" t="s">
        <v>353</v>
      </c>
      <c r="B272" s="13" t="s">
        <v>310</v>
      </c>
      <c r="C272" s="13">
        <v>4.1135400000000004</v>
      </c>
    </row>
    <row r="273" spans="1:3" x14ac:dyDescent="0.25">
      <c r="A273" t="s">
        <v>354</v>
      </c>
      <c r="B273" s="13" t="s">
        <v>314</v>
      </c>
      <c r="C273" s="13">
        <v>4.372745000000001</v>
      </c>
    </row>
    <row r="274" spans="1:3" x14ac:dyDescent="0.25">
      <c r="A274" t="s">
        <v>355</v>
      </c>
      <c r="B274" s="13" t="s">
        <v>30</v>
      </c>
      <c r="C274" s="13">
        <v>4.4574199999999999</v>
      </c>
    </row>
    <row r="275" spans="1:3" x14ac:dyDescent="0.25">
      <c r="A275" t="s">
        <v>356</v>
      </c>
      <c r="B275" s="13" t="s">
        <v>24</v>
      </c>
      <c r="C275" s="13">
        <v>5.2235849999999999</v>
      </c>
    </row>
    <row r="276" spans="1:3" x14ac:dyDescent="0.25">
      <c r="A276" t="s">
        <v>357</v>
      </c>
      <c r="B276" s="13" t="s">
        <v>358</v>
      </c>
      <c r="C276" s="13">
        <v>4.9139400000000002</v>
      </c>
    </row>
    <row r="277" spans="1:3" x14ac:dyDescent="0.25">
      <c r="A277" t="s">
        <v>359</v>
      </c>
      <c r="B277" s="13" t="s">
        <v>352</v>
      </c>
      <c r="C277" s="13">
        <v>4.7177850000000001</v>
      </c>
    </row>
    <row r="278" spans="1:3" x14ac:dyDescent="0.25">
      <c r="A278" t="s">
        <v>360</v>
      </c>
      <c r="B278" s="13" t="s">
        <v>89</v>
      </c>
      <c r="C278" s="13">
        <v>4.0741250000000004</v>
      </c>
    </row>
    <row r="279" spans="1:3" x14ac:dyDescent="0.25">
      <c r="A279" t="s">
        <v>361</v>
      </c>
      <c r="B279" s="13" t="s">
        <v>334</v>
      </c>
      <c r="C279" s="13">
        <v>3.4824899999999999</v>
      </c>
    </row>
    <row r="280" spans="1:3" x14ac:dyDescent="0.25">
      <c r="A280" t="s">
        <v>362</v>
      </c>
      <c r="B280" s="13" t="s">
        <v>331</v>
      </c>
      <c r="C280" s="13">
        <v>3.3351899999999999</v>
      </c>
    </row>
    <row r="281" spans="1:3" x14ac:dyDescent="0.25">
      <c r="A281" t="s">
        <v>363</v>
      </c>
      <c r="B281" s="13" t="s">
        <v>93</v>
      </c>
      <c r="C281" s="13">
        <v>3.4734750000000001</v>
      </c>
    </row>
    <row r="282" spans="1:3" x14ac:dyDescent="0.25">
      <c r="A282" t="s">
        <v>364</v>
      </c>
      <c r="B282" s="13" t="s">
        <v>144</v>
      </c>
      <c r="C282" s="13">
        <v>2.9050500000000001</v>
      </c>
    </row>
    <row r="283" spans="1:3" x14ac:dyDescent="0.25">
      <c r="A283" t="s">
        <v>365</v>
      </c>
      <c r="B283" s="13" t="s">
        <v>102</v>
      </c>
      <c r="C283" s="13">
        <v>2.7435549999999997</v>
      </c>
    </row>
    <row r="284" spans="1:3" x14ac:dyDescent="0.25">
      <c r="A284" t="s">
        <v>366</v>
      </c>
      <c r="B284" s="13" t="s">
        <v>97</v>
      </c>
      <c r="C284" s="13">
        <v>2.326025</v>
      </c>
    </row>
    <row r="285" spans="1:3" x14ac:dyDescent="0.25">
      <c r="A285" t="s">
        <v>367</v>
      </c>
      <c r="B285" s="13" t="s">
        <v>104</v>
      </c>
      <c r="C285" s="13">
        <v>2.5994250000000005</v>
      </c>
    </row>
    <row r="286" spans="1:3" x14ac:dyDescent="0.25">
      <c r="A286" t="s">
        <v>368</v>
      </c>
      <c r="B286" s="13" t="s">
        <v>100</v>
      </c>
      <c r="C286" s="13">
        <v>2.4627250000000003</v>
      </c>
    </row>
    <row r="287" spans="1:3" x14ac:dyDescent="0.25">
      <c r="A287" t="s">
        <v>369</v>
      </c>
      <c r="B287" s="13" t="s">
        <v>116</v>
      </c>
      <c r="C287" s="13">
        <v>2.1424800000000004</v>
      </c>
    </row>
    <row r="288" spans="1:3" x14ac:dyDescent="0.25">
      <c r="A288" t="s">
        <v>370</v>
      </c>
      <c r="B288" s="13" t="s">
        <v>116</v>
      </c>
      <c r="C288" s="13">
        <v>2.7377100000000003</v>
      </c>
    </row>
    <row r="289" spans="1:3" x14ac:dyDescent="0.25">
      <c r="A289" t="s">
        <v>371</v>
      </c>
      <c r="B289" s="13" t="s">
        <v>116</v>
      </c>
      <c r="C289" s="13">
        <v>2.6746600000000003</v>
      </c>
    </row>
    <row r="290" spans="1:3" x14ac:dyDescent="0.25">
      <c r="A290" t="s">
        <v>372</v>
      </c>
      <c r="B290" s="13" t="s">
        <v>116</v>
      </c>
      <c r="C290" s="13">
        <v>2.6714900000000004</v>
      </c>
    </row>
    <row r="291" spans="1:3" x14ac:dyDescent="0.25">
      <c r="A291" t="s">
        <v>373</v>
      </c>
      <c r="B291" s="13" t="s">
        <v>144</v>
      </c>
      <c r="C291" s="13">
        <v>2.6746600000000003</v>
      </c>
    </row>
    <row r="292" spans="1:3" x14ac:dyDescent="0.25">
      <c r="A292" t="s">
        <v>374</v>
      </c>
      <c r="B292" s="13" t="s">
        <v>144</v>
      </c>
      <c r="C292" s="13">
        <v>2.7861400000000001</v>
      </c>
    </row>
    <row r="293" spans="1:3" x14ac:dyDescent="0.25">
      <c r="A293" t="s">
        <v>375</v>
      </c>
      <c r="B293" s="13" t="s">
        <v>102</v>
      </c>
      <c r="C293" s="13">
        <v>2.7735300000000001</v>
      </c>
    </row>
    <row r="294" spans="1:3" x14ac:dyDescent="0.25">
      <c r="A294" t="s">
        <v>376</v>
      </c>
      <c r="B294" s="13" t="s">
        <v>116</v>
      </c>
      <c r="C294" s="13">
        <v>2.3291949999999999</v>
      </c>
    </row>
    <row r="295" spans="1:3" x14ac:dyDescent="0.25">
      <c r="A295" t="s">
        <v>377</v>
      </c>
      <c r="B295" s="13" t="s">
        <v>95</v>
      </c>
      <c r="C295" s="13">
        <v>2.7140750000000002</v>
      </c>
    </row>
    <row r="296" spans="1:3" x14ac:dyDescent="0.25">
      <c r="A296" t="s">
        <v>378</v>
      </c>
      <c r="B296" s="13" t="s">
        <v>144</v>
      </c>
      <c r="C296" s="13">
        <v>2.8992050000000003</v>
      </c>
    </row>
    <row r="297" spans="1:3" x14ac:dyDescent="0.25">
      <c r="A297" t="s">
        <v>379</v>
      </c>
      <c r="B297" s="13" t="s">
        <v>116</v>
      </c>
      <c r="C297" s="13">
        <v>2.7640899999999999</v>
      </c>
    </row>
    <row r="298" spans="1:3" x14ac:dyDescent="0.25">
      <c r="A298" t="s">
        <v>380</v>
      </c>
      <c r="B298" s="13" t="s">
        <v>116</v>
      </c>
      <c r="C298" s="13">
        <v>2.66839</v>
      </c>
    </row>
    <row r="299" spans="1:3" x14ac:dyDescent="0.25">
      <c r="A299" t="s">
        <v>381</v>
      </c>
      <c r="B299" s="13" t="s">
        <v>100</v>
      </c>
      <c r="C299" s="13">
        <v>2.6841699999999999</v>
      </c>
    </row>
    <row r="300" spans="1:3" x14ac:dyDescent="0.25">
      <c r="A300" t="s">
        <v>382</v>
      </c>
      <c r="B300" s="13" t="s">
        <v>159</v>
      </c>
      <c r="C300" s="13">
        <v>2.1267700000000005</v>
      </c>
    </row>
    <row r="301" spans="1:3" x14ac:dyDescent="0.25">
      <c r="A301" t="s">
        <v>383</v>
      </c>
      <c r="B301" s="13" t="s">
        <v>120</v>
      </c>
      <c r="C301" s="13">
        <v>2.0783399999999999</v>
      </c>
    </row>
    <row r="302" spans="1:3" x14ac:dyDescent="0.25">
      <c r="A302" t="s">
        <v>384</v>
      </c>
      <c r="B302" s="13" t="s">
        <v>126</v>
      </c>
      <c r="C302" s="13">
        <v>1.9842249999999999</v>
      </c>
    </row>
    <row r="303" spans="1:3" x14ac:dyDescent="0.25">
      <c r="A303" t="s">
        <v>385</v>
      </c>
      <c r="B303" s="13" t="s">
        <v>124</v>
      </c>
      <c r="C303" s="13">
        <v>1.8869400000000001</v>
      </c>
    </row>
    <row r="304" spans="1:3" x14ac:dyDescent="0.25">
      <c r="A304" t="s">
        <v>386</v>
      </c>
      <c r="B304" s="13" t="s">
        <v>163</v>
      </c>
      <c r="C304" s="13">
        <v>1.6797599999999999</v>
      </c>
    </row>
    <row r="305" spans="1:3" x14ac:dyDescent="0.25">
      <c r="A305" t="s">
        <v>387</v>
      </c>
      <c r="B305" s="13" t="s">
        <v>131</v>
      </c>
      <c r="C305" s="13">
        <v>1.5966700000000003</v>
      </c>
    </row>
    <row r="306" spans="1:3" x14ac:dyDescent="0.25">
      <c r="A306" t="s">
        <v>388</v>
      </c>
      <c r="B306" s="13" t="s">
        <v>128</v>
      </c>
      <c r="C306" s="13">
        <v>1.833825</v>
      </c>
    </row>
    <row r="307" spans="1:3" x14ac:dyDescent="0.25">
      <c r="A307" t="s">
        <v>389</v>
      </c>
      <c r="B307" s="13" t="s">
        <v>126</v>
      </c>
      <c r="C307" s="13">
        <v>1.4773350000000001</v>
      </c>
    </row>
    <row r="308" spans="1:3" x14ac:dyDescent="0.25">
      <c r="A308" t="s">
        <v>390</v>
      </c>
      <c r="B308" s="13" t="s">
        <v>163</v>
      </c>
      <c r="C308" s="13">
        <v>1.9626700000000001</v>
      </c>
    </row>
    <row r="309" spans="1:3" x14ac:dyDescent="0.25">
      <c r="A309" t="s">
        <v>391</v>
      </c>
      <c r="B309" s="13" t="s">
        <v>128</v>
      </c>
      <c r="C309" s="13">
        <v>1.5777900000000002</v>
      </c>
    </row>
    <row r="310" spans="1:3" x14ac:dyDescent="0.25">
      <c r="A310" t="s">
        <v>392</v>
      </c>
      <c r="B310" s="13" t="s">
        <v>194</v>
      </c>
      <c r="C310" s="13">
        <v>1.50414</v>
      </c>
    </row>
    <row r="311" spans="1:3" x14ac:dyDescent="0.25">
      <c r="A311" t="s">
        <v>393</v>
      </c>
      <c r="B311" s="13" t="s">
        <v>181</v>
      </c>
      <c r="C311" s="13">
        <v>1.1838949999999999</v>
      </c>
    </row>
    <row r="312" spans="1:3" x14ac:dyDescent="0.25">
      <c r="A312" t="s">
        <v>394</v>
      </c>
      <c r="B312" s="13" t="s">
        <v>213</v>
      </c>
      <c r="C312" s="13">
        <v>1.3363750000000003</v>
      </c>
    </row>
    <row r="313" spans="1:3" x14ac:dyDescent="0.25">
      <c r="A313" t="s">
        <v>395</v>
      </c>
      <c r="B313" s="13" t="s">
        <v>208</v>
      </c>
      <c r="C313" s="13">
        <v>0.9893249999999999</v>
      </c>
    </row>
    <row r="314" spans="1:3" x14ac:dyDescent="0.25">
      <c r="A314" t="s">
        <v>396</v>
      </c>
      <c r="B314" s="13" t="s">
        <v>397</v>
      </c>
      <c r="C314" s="13">
        <v>0.47134000000000004</v>
      </c>
    </row>
    <row r="315" spans="1:3" x14ac:dyDescent="0.25">
      <c r="A315" t="s">
        <v>398</v>
      </c>
      <c r="B315" s="13" t="s">
        <v>399</v>
      </c>
      <c r="C315" s="13">
        <v>0.31142999999999993</v>
      </c>
    </row>
    <row r="316" spans="1:3" x14ac:dyDescent="0.25">
      <c r="A316" t="s">
        <v>400</v>
      </c>
      <c r="B316" s="13" t="s">
        <v>399</v>
      </c>
      <c r="C316" s="13">
        <v>3.7949999999999928E-3</v>
      </c>
    </row>
    <row r="317" spans="1:3" x14ac:dyDescent="0.25">
      <c r="A317" t="s">
        <v>401</v>
      </c>
      <c r="B317" s="13" t="s">
        <v>402</v>
      </c>
      <c r="C317" s="13">
        <v>4.0040000000000006E-2</v>
      </c>
    </row>
    <row r="318" spans="1:3" x14ac:dyDescent="0.25">
      <c r="A318" t="s">
        <v>403</v>
      </c>
      <c r="B318" s="13" t="s">
        <v>404</v>
      </c>
      <c r="C318" s="13">
        <v>-7.1440000000000003E-2</v>
      </c>
    </row>
    <row r="319" spans="1:3" x14ac:dyDescent="0.25">
      <c r="A319" t="s">
        <v>405</v>
      </c>
      <c r="B319" s="13" t="s">
        <v>399</v>
      </c>
      <c r="C319" s="13">
        <v>0.165715</v>
      </c>
    </row>
    <row r="320" spans="1:3" x14ac:dyDescent="0.25">
      <c r="A320" t="s">
        <v>406</v>
      </c>
      <c r="B320" s="13" t="s">
        <v>404</v>
      </c>
      <c r="C320" s="13">
        <v>3.0600000000000002E-2</v>
      </c>
    </row>
    <row r="321" spans="1:3" x14ac:dyDescent="0.25">
      <c r="A321" t="s">
        <v>407</v>
      </c>
      <c r="B321" s="13" t="s">
        <v>399</v>
      </c>
      <c r="C321" s="13">
        <v>0.15627500000000003</v>
      </c>
    </row>
    <row r="322" spans="1:3" x14ac:dyDescent="0.25">
      <c r="A322" t="s">
        <v>408</v>
      </c>
      <c r="B322" s="13" t="s">
        <v>402</v>
      </c>
      <c r="C322" s="13">
        <v>3.3769999999999994E-2</v>
      </c>
    </row>
    <row r="323" spans="1:3" x14ac:dyDescent="0.25">
      <c r="A323" t="s">
        <v>409</v>
      </c>
      <c r="B323" s="13" t="s">
        <v>402</v>
      </c>
      <c r="C323" s="13">
        <v>-6.3515000000000002E-2</v>
      </c>
    </row>
    <row r="324" spans="1:3" x14ac:dyDescent="0.25">
      <c r="A324" t="s">
        <v>410</v>
      </c>
      <c r="B324" s="13" t="s">
        <v>404</v>
      </c>
      <c r="C324" s="13">
        <v>-5.0905000000000006E-2</v>
      </c>
    </row>
    <row r="325" spans="1:3" x14ac:dyDescent="0.25">
      <c r="A325" t="s">
        <v>411</v>
      </c>
      <c r="B325" s="13" t="s">
        <v>412</v>
      </c>
      <c r="C325" s="13">
        <v>0.17205500000000001</v>
      </c>
    </row>
    <row r="326" spans="1:3" x14ac:dyDescent="0.25">
      <c r="A326" t="s">
        <v>413</v>
      </c>
      <c r="B326" s="13" t="s">
        <v>397</v>
      </c>
      <c r="C326" s="13">
        <v>0.25831500000000007</v>
      </c>
    </row>
    <row r="327" spans="1:3" x14ac:dyDescent="0.25">
      <c r="A327" t="s">
        <v>414</v>
      </c>
      <c r="B327" s="13" t="s">
        <v>397</v>
      </c>
      <c r="C327" s="13">
        <v>0.35718499999999997</v>
      </c>
    </row>
    <row r="328" spans="1:3" x14ac:dyDescent="0.25">
      <c r="A328" t="s">
        <v>415</v>
      </c>
      <c r="B328" s="13" t="s">
        <v>208</v>
      </c>
      <c r="C328" s="13">
        <v>0.34615999999999997</v>
      </c>
    </row>
    <row r="329" spans="1:3" x14ac:dyDescent="0.25">
      <c r="A329" t="s">
        <v>416</v>
      </c>
      <c r="B329" s="13" t="s">
        <v>397</v>
      </c>
      <c r="C329" s="13">
        <v>0.57070500000000002</v>
      </c>
    </row>
    <row r="330" spans="1:3" x14ac:dyDescent="0.25">
      <c r="A330" t="s">
        <v>417</v>
      </c>
      <c r="B330" s="13" t="s">
        <v>397</v>
      </c>
      <c r="C330" s="13">
        <v>0.32252499999999995</v>
      </c>
    </row>
    <row r="331" spans="1:3" x14ac:dyDescent="0.25">
      <c r="A331" t="s">
        <v>418</v>
      </c>
      <c r="B331" s="13" t="s">
        <v>208</v>
      </c>
      <c r="C331" s="13">
        <v>0.34774499999999997</v>
      </c>
    </row>
    <row r="332" spans="1:3" x14ac:dyDescent="0.25">
      <c r="A332" t="s">
        <v>419</v>
      </c>
      <c r="B332" s="13" t="s">
        <v>205</v>
      </c>
      <c r="C332" s="13">
        <v>0.57070500000000002</v>
      </c>
    </row>
    <row r="333" spans="1:3" x14ac:dyDescent="0.25">
      <c r="A333" t="s">
        <v>420</v>
      </c>
      <c r="B333" s="13" t="s">
        <v>205</v>
      </c>
      <c r="C333" s="13">
        <v>0.65854999999999997</v>
      </c>
    </row>
    <row r="334" spans="1:3" x14ac:dyDescent="0.25">
      <c r="A334" t="s">
        <v>421</v>
      </c>
      <c r="B334" s="13" t="s">
        <v>213</v>
      </c>
      <c r="C334" s="13">
        <v>0.64593999999999996</v>
      </c>
    </row>
    <row r="335" spans="1:3" x14ac:dyDescent="0.25">
      <c r="A335" t="s">
        <v>422</v>
      </c>
      <c r="B335" s="13" t="s">
        <v>203</v>
      </c>
      <c r="C335" s="13">
        <v>1.0918600000000001</v>
      </c>
    </row>
    <row r="336" spans="1:3" x14ac:dyDescent="0.25">
      <c r="A336" t="s">
        <v>423</v>
      </c>
      <c r="B336" s="13" t="s">
        <v>194</v>
      </c>
      <c r="C336" s="13">
        <v>0.92993999999999988</v>
      </c>
    </row>
    <row r="337" spans="1:9" x14ac:dyDescent="0.25">
      <c r="A337" t="s">
        <v>424</v>
      </c>
      <c r="B337" s="13" t="s">
        <v>163</v>
      </c>
      <c r="C337" s="13">
        <v>1.2769900000000001</v>
      </c>
      <c r="D337" s="13">
        <v>1.2769900000000001</v>
      </c>
      <c r="E337" s="13">
        <v>1.2769900000000001</v>
      </c>
      <c r="F337" s="13">
        <v>1.2769900000000001</v>
      </c>
      <c r="G337" s="13">
        <v>1.2769900000000001</v>
      </c>
      <c r="H337" s="13">
        <v>1.2769900000000001</v>
      </c>
      <c r="I337" s="13">
        <v>1.2769900000000001</v>
      </c>
    </row>
    <row r="338" spans="1:9" x14ac:dyDescent="0.25">
      <c r="A338" t="s">
        <v>435</v>
      </c>
      <c r="B338" s="13"/>
      <c r="C338" s="13">
        <v>1.6882500000000003</v>
      </c>
      <c r="D338">
        <v>2.6244982557277505</v>
      </c>
      <c r="E338">
        <v>0.75200174427225008</v>
      </c>
      <c r="F338">
        <v>2.3124155038185004</v>
      </c>
      <c r="G338">
        <v>1.0640844961815001</v>
      </c>
      <c r="H338">
        <v>2.0003327519092502</v>
      </c>
      <c r="I338">
        <v>1.3761672480907503</v>
      </c>
    </row>
    <row r="339" spans="1:9" x14ac:dyDescent="0.25">
      <c r="A339" t="s">
        <v>436</v>
      </c>
      <c r="B339" s="13"/>
      <c r="C339" s="13">
        <v>1.7361911000000003</v>
      </c>
      <c r="D339">
        <v>2.6724393557277506</v>
      </c>
      <c r="E339">
        <v>0.79994284427225015</v>
      </c>
      <c r="F339">
        <v>2.3603566038185004</v>
      </c>
      <c r="G339">
        <v>1.1120255961815002</v>
      </c>
      <c r="H339">
        <v>2.0482738519092503</v>
      </c>
      <c r="I339">
        <v>1.4241083480907504</v>
      </c>
    </row>
    <row r="340" spans="1:9" x14ac:dyDescent="0.25">
      <c r="A340" t="s">
        <v>437</v>
      </c>
      <c r="B340" s="13"/>
      <c r="C340" s="13">
        <v>1.7785075132800003</v>
      </c>
      <c r="D340">
        <v>2.7147557690077506</v>
      </c>
      <c r="E340">
        <v>0.84225925755225017</v>
      </c>
      <c r="F340">
        <v>2.4026730170985005</v>
      </c>
      <c r="G340">
        <v>1.1543420094615002</v>
      </c>
      <c r="H340">
        <v>2.0905902651892503</v>
      </c>
      <c r="I340">
        <v>1.4664247613707504</v>
      </c>
    </row>
    <row r="341" spans="1:9" x14ac:dyDescent="0.25">
      <c r="A341" t="s">
        <v>438</v>
      </c>
      <c r="B341" s="13"/>
      <c r="C341" s="13">
        <v>1.8180514780945443</v>
      </c>
      <c r="D341">
        <v>2.7542997338222945</v>
      </c>
      <c r="E341">
        <v>0.88180322236679409</v>
      </c>
      <c r="F341">
        <v>2.4422169819130444</v>
      </c>
      <c r="G341">
        <v>1.1938859742760441</v>
      </c>
      <c r="H341">
        <v>2.1301342300037942</v>
      </c>
      <c r="I341">
        <v>1.5059687261852943</v>
      </c>
    </row>
    <row r="342" spans="1:9" x14ac:dyDescent="0.25">
      <c r="A342" t="s">
        <v>439</v>
      </c>
      <c r="B342" s="13"/>
      <c r="C342" s="13">
        <v>1.8552139903551899</v>
      </c>
      <c r="D342">
        <v>2.7914622460829399</v>
      </c>
      <c r="E342">
        <v>0.91896573462743969</v>
      </c>
      <c r="F342">
        <v>2.4793794941736902</v>
      </c>
      <c r="G342">
        <v>1.2310484865366897</v>
      </c>
      <c r="H342">
        <v>2.16729674226444</v>
      </c>
      <c r="I342">
        <v>1.5431312384459397</v>
      </c>
    </row>
    <row r="343" spans="1:9" x14ac:dyDescent="0.25">
      <c r="A343" t="s">
        <v>440</v>
      </c>
      <c r="B343" s="13"/>
      <c r="C343" s="13">
        <v>1.8900712650602436</v>
      </c>
      <c r="D343">
        <v>2.8263195207879939</v>
      </c>
      <c r="E343">
        <v>0.95382300933249342</v>
      </c>
      <c r="F343">
        <v>2.5142367688787437</v>
      </c>
      <c r="G343">
        <v>1.2659057612417435</v>
      </c>
      <c r="H343">
        <v>2.2021540169694935</v>
      </c>
      <c r="I343">
        <v>1.5779885131509936</v>
      </c>
    </row>
    <row r="344" spans="1:9" x14ac:dyDescent="0.25">
      <c r="A344" t="s">
        <v>441</v>
      </c>
      <c r="B344" s="13"/>
      <c r="C344" s="13">
        <v>1.9242439621053702</v>
      </c>
      <c r="D344">
        <v>2.8604922178331202</v>
      </c>
      <c r="E344">
        <v>0.98799570637762002</v>
      </c>
      <c r="F344">
        <v>2.5484094659238705</v>
      </c>
      <c r="G344">
        <v>1.3000784582868701</v>
      </c>
      <c r="H344">
        <v>2.2363267140146204</v>
      </c>
      <c r="I344">
        <v>1.61216121019612</v>
      </c>
    </row>
    <row r="345" spans="1:9" x14ac:dyDescent="0.25">
      <c r="A345" t="s">
        <v>442</v>
      </c>
      <c r="B345" s="13"/>
      <c r="C345" s="13">
        <v>1.9563591824309703</v>
      </c>
      <c r="D345">
        <v>2.8926074381587203</v>
      </c>
      <c r="E345">
        <v>1.0201109267032202</v>
      </c>
      <c r="F345">
        <v>2.5805246862494702</v>
      </c>
      <c r="G345">
        <v>1.3321936786124702</v>
      </c>
      <c r="H345">
        <v>2.2684419343402205</v>
      </c>
      <c r="I345">
        <v>1.6442764305217201</v>
      </c>
    </row>
    <row r="346" spans="1:9" x14ac:dyDescent="0.25">
      <c r="A346" t="s">
        <v>426</v>
      </c>
      <c r="B346" s="13"/>
      <c r="C346" s="13">
        <v>1.9878520529525585</v>
      </c>
      <c r="D346">
        <v>2.9241003086803086</v>
      </c>
      <c r="E346">
        <v>1.0516037972248085</v>
      </c>
      <c r="F346">
        <v>2.6120175567710584</v>
      </c>
      <c r="G346">
        <v>1.3636865491340584</v>
      </c>
      <c r="H346">
        <v>2.2999348048618087</v>
      </c>
      <c r="I346">
        <v>1.6757693010433083</v>
      </c>
    </row>
    <row r="347" spans="1:9" x14ac:dyDescent="0.25">
      <c r="A347" t="s">
        <v>427</v>
      </c>
      <c r="B347" s="13"/>
      <c r="C347" s="13">
        <v>2.018910575726967</v>
      </c>
      <c r="D347">
        <v>2.955158831454717</v>
      </c>
      <c r="E347">
        <v>1.0826623199992169</v>
      </c>
      <c r="F347">
        <v>2.6430760795454669</v>
      </c>
      <c r="G347">
        <v>1.3947450719084669</v>
      </c>
      <c r="H347">
        <v>2.3309933276362171</v>
      </c>
      <c r="I347">
        <v>1.7068278238177168</v>
      </c>
    </row>
    <row r="348" spans="1:9" x14ac:dyDescent="0.25">
      <c r="A348" t="s">
        <v>428</v>
      </c>
      <c r="B348" s="13"/>
      <c r="C348" s="13">
        <v>2.0495633659431047</v>
      </c>
      <c r="D348">
        <v>2.9858116216708548</v>
      </c>
      <c r="E348">
        <v>1.1133151102153547</v>
      </c>
      <c r="F348">
        <v>2.6737288697616046</v>
      </c>
      <c r="G348">
        <v>1.4253978621246046</v>
      </c>
      <c r="H348">
        <v>2.3616461178523549</v>
      </c>
      <c r="I348">
        <v>1.7374806140338546</v>
      </c>
    </row>
    <row r="349" spans="1:9" x14ac:dyDescent="0.25">
      <c r="A349" t="s">
        <v>429</v>
      </c>
      <c r="B349" s="13"/>
      <c r="C349" s="13">
        <v>2.0798186167542023</v>
      </c>
      <c r="D349">
        <v>3.0160668724819524</v>
      </c>
      <c r="E349">
        <v>1.1435703610264523</v>
      </c>
      <c r="F349">
        <v>2.7039841205727022</v>
      </c>
      <c r="G349">
        <v>1.4556531129357022</v>
      </c>
      <c r="H349">
        <v>2.3919013686634525</v>
      </c>
      <c r="I349">
        <v>1.7677358648449522</v>
      </c>
    </row>
    <row r="350" spans="1:9" x14ac:dyDescent="0.25">
      <c r="A350" t="s">
        <v>443</v>
      </c>
      <c r="B350" s="13"/>
      <c r="C350" s="13">
        <v>2.1096818535121593</v>
      </c>
      <c r="D350">
        <v>3.0459301092399094</v>
      </c>
      <c r="E350">
        <v>1.1734335977844093</v>
      </c>
      <c r="F350">
        <v>2.7338473573306592</v>
      </c>
      <c r="G350">
        <v>1.4855163496936592</v>
      </c>
      <c r="H350">
        <v>2.4217646054214095</v>
      </c>
      <c r="I350">
        <v>1.7975991016029091</v>
      </c>
    </row>
    <row r="351" spans="1:9" x14ac:dyDescent="0.25">
      <c r="A351" t="s">
        <v>444</v>
      </c>
      <c r="B351" s="13"/>
      <c r="C351" s="13">
        <v>2.1391582027226503</v>
      </c>
      <c r="D351">
        <v>3.0754064584504004</v>
      </c>
      <c r="E351">
        <v>1.2029099469949003</v>
      </c>
      <c r="F351">
        <v>2.7633237065411507</v>
      </c>
      <c r="G351">
        <v>1.5149926989041502</v>
      </c>
      <c r="H351">
        <v>2.4512409546319005</v>
      </c>
      <c r="I351">
        <v>1.8270754508134002</v>
      </c>
    </row>
    <row r="352" spans="1:9" x14ac:dyDescent="0.25">
      <c r="A352" t="s">
        <v>445</v>
      </c>
      <c r="B352" s="13"/>
      <c r="C352" s="13">
        <v>2.168252682667327</v>
      </c>
      <c r="D352">
        <v>3.104500938395077</v>
      </c>
      <c r="E352">
        <v>1.2320044269395769</v>
      </c>
      <c r="F352">
        <v>2.7924181864858273</v>
      </c>
      <c r="G352">
        <v>1.5440871788488268</v>
      </c>
      <c r="H352">
        <v>2.4803354345765771</v>
      </c>
      <c r="I352">
        <v>1.8561699307580768</v>
      </c>
    </row>
    <row r="353" spans="1:9" x14ac:dyDescent="0.25">
      <c r="A353" t="s">
        <v>446</v>
      </c>
      <c r="B353" s="13"/>
      <c r="C353" s="13">
        <v>2.1969702412742098</v>
      </c>
      <c r="D353">
        <v>3.1332184970019599</v>
      </c>
      <c r="E353">
        <v>1.2607219855464598</v>
      </c>
      <c r="F353">
        <v>2.8211357450927101</v>
      </c>
      <c r="G353">
        <v>1.5728047374557097</v>
      </c>
      <c r="H353">
        <v>2.50905299318346</v>
      </c>
      <c r="I353">
        <v>1.8848874893649596</v>
      </c>
    </row>
    <row r="354" spans="1:9" x14ac:dyDescent="0.25">
      <c r="A354" t="s">
        <v>447</v>
      </c>
      <c r="B354" s="13"/>
      <c r="C354" s="13">
        <v>2.2253157616881394</v>
      </c>
      <c r="D354">
        <v>3.1615640174158894</v>
      </c>
      <c r="E354">
        <v>1.2890675059603893</v>
      </c>
      <c r="F354">
        <v>2.8494812655066397</v>
      </c>
      <c r="G354">
        <v>1.6011502578696393</v>
      </c>
      <c r="H354">
        <v>2.5373985135973895</v>
      </c>
      <c r="I354">
        <v>1.9132330097788892</v>
      </c>
    </row>
    <row r="355" spans="1:9" x14ac:dyDescent="0.25">
      <c r="A355" t="s">
        <v>448</v>
      </c>
      <c r="B355" s="13"/>
      <c r="C355" s="13">
        <v>2.2532940637052601</v>
      </c>
      <c r="D355">
        <v>3.1895423194330101</v>
      </c>
      <c r="E355">
        <v>1.31704580797751</v>
      </c>
      <c r="F355">
        <v>2.8774595675237604</v>
      </c>
      <c r="G355">
        <v>1.62912855988676</v>
      </c>
      <c r="H355">
        <v>2.5653768156145103</v>
      </c>
      <c r="I355">
        <v>1.9412113117960099</v>
      </c>
    </row>
    <row r="356" spans="1:9" x14ac:dyDescent="0.25">
      <c r="A356" t="s">
        <v>449</v>
      </c>
      <c r="B356" s="13"/>
      <c r="C356" s="13">
        <v>2.2809099046697496</v>
      </c>
      <c r="D356">
        <v>3.2171581603974997</v>
      </c>
      <c r="E356">
        <v>1.3446616489419996</v>
      </c>
      <c r="F356">
        <v>2.9050754084882495</v>
      </c>
      <c r="G356">
        <v>1.6567444008512495</v>
      </c>
      <c r="H356">
        <v>2.5929926565789998</v>
      </c>
      <c r="I356">
        <v>1.9688271527604995</v>
      </c>
    </row>
    <row r="357" spans="1:9" x14ac:dyDescent="0.25">
      <c r="A357" t="s">
        <v>450</v>
      </c>
      <c r="B357" s="13"/>
      <c r="C357" s="13">
        <v>2.3081679802926036</v>
      </c>
      <c r="D357">
        <v>3.2444162360203537</v>
      </c>
      <c r="E357">
        <v>1.3719197245648536</v>
      </c>
      <c r="F357">
        <v>2.9323334841111039</v>
      </c>
      <c r="G357">
        <v>1.6840024764741035</v>
      </c>
      <c r="H357">
        <v>2.6202507322018538</v>
      </c>
      <c r="I357">
        <v>1.9960852283833534</v>
      </c>
    </row>
    <row r="358" spans="1:9" x14ac:dyDescent="0.25">
      <c r="A358" t="s">
        <v>430</v>
      </c>
      <c r="B358" s="13"/>
      <c r="C358" s="13">
        <v>2.3350729254513389</v>
      </c>
      <c r="D358">
        <v>3.271321181179089</v>
      </c>
      <c r="E358">
        <v>1.3988246697235889</v>
      </c>
      <c r="F358">
        <v>2.9592384292698393</v>
      </c>
      <c r="G358">
        <v>1.7109074216328388</v>
      </c>
      <c r="H358">
        <v>2.6471556773605891</v>
      </c>
      <c r="I358">
        <v>2.0229901735420888</v>
      </c>
    </row>
    <row r="359" spans="1:9" x14ac:dyDescent="0.25">
      <c r="A359" t="s">
        <v>431</v>
      </c>
      <c r="B359" s="13"/>
      <c r="C359" s="13">
        <v>2.3616293149782557</v>
      </c>
      <c r="D359">
        <v>3.2978775707060057</v>
      </c>
      <c r="E359">
        <v>1.4253810592505056</v>
      </c>
      <c r="F359">
        <v>2.985794818796756</v>
      </c>
      <c r="G359">
        <v>1.7374638111597556</v>
      </c>
      <c r="H359">
        <v>2.6737120668875058</v>
      </c>
      <c r="I359">
        <v>2.0495465630690055</v>
      </c>
    </row>
    <row r="360" spans="1:9" x14ac:dyDescent="0.25">
      <c r="A360" t="s">
        <v>432</v>
      </c>
      <c r="B360" s="13"/>
      <c r="C360" s="13">
        <v>2.3878416644383456</v>
      </c>
      <c r="D360">
        <v>3.3240899201660956</v>
      </c>
      <c r="E360">
        <v>1.4515934087105955</v>
      </c>
      <c r="F360">
        <v>3.0120071682568454</v>
      </c>
      <c r="G360">
        <v>1.7636761606198454</v>
      </c>
      <c r="H360">
        <v>2.6999244163475957</v>
      </c>
      <c r="I360">
        <v>2.0757589125290954</v>
      </c>
    </row>
    <row r="361" spans="1:9" x14ac:dyDescent="0.25">
      <c r="A361" t="s">
        <v>433</v>
      </c>
      <c r="B361" s="13"/>
      <c r="C361" s="13">
        <v>2.4137144308971097</v>
      </c>
      <c r="D361">
        <v>3.3499626866248597</v>
      </c>
      <c r="E361">
        <v>1.4774661751693596</v>
      </c>
      <c r="F361">
        <v>3.03787993471561</v>
      </c>
      <c r="G361">
        <v>1.7895489270786096</v>
      </c>
      <c r="H361">
        <v>2.7257971828063599</v>
      </c>
      <c r="I361">
        <v>2.1016316789878595</v>
      </c>
    </row>
    <row r="362" spans="1:9" x14ac:dyDescent="0.25">
      <c r="A362" t="s">
        <v>451</v>
      </c>
      <c r="B362" s="13"/>
      <c r="C362" s="13">
        <v>2.4392520136784226</v>
      </c>
      <c r="D362">
        <v>3.3755002694061726</v>
      </c>
      <c r="E362">
        <v>1.5030037579506725</v>
      </c>
      <c r="F362">
        <v>3.0634175174969229</v>
      </c>
      <c r="G362">
        <v>1.8150865098599225</v>
      </c>
      <c r="H362">
        <v>2.7513347655876728</v>
      </c>
      <c r="I362">
        <v>2.1271692617691724</v>
      </c>
    </row>
    <row r="363" spans="1:9" x14ac:dyDescent="0.25">
      <c r="A363" t="s">
        <v>452</v>
      </c>
      <c r="B363" s="13"/>
      <c r="C363" s="13">
        <v>2.4644587551125801</v>
      </c>
      <c r="D363">
        <v>3.4007070108403301</v>
      </c>
      <c r="E363">
        <v>1.52821049938483</v>
      </c>
      <c r="F363">
        <v>3.0886242589310804</v>
      </c>
      <c r="G363">
        <v>1.8402932512940799</v>
      </c>
      <c r="H363">
        <v>2.7765415070218302</v>
      </c>
      <c r="I363">
        <v>2.1523760032033299</v>
      </c>
    </row>
    <row r="364" spans="1:9" x14ac:dyDescent="0.25">
      <c r="A364" t="s">
        <v>453</v>
      </c>
      <c r="B364" s="13"/>
      <c r="C364" s="13">
        <v>2.4893389412746556</v>
      </c>
      <c r="D364">
        <v>3.4255871970024057</v>
      </c>
      <c r="E364">
        <v>1.5530906855469055</v>
      </c>
      <c r="F364">
        <v>3.1135044450931559</v>
      </c>
      <c r="G364">
        <v>1.8651734374561555</v>
      </c>
      <c r="H364">
        <v>2.8014216931839058</v>
      </c>
      <c r="I364">
        <v>2.1772561893654054</v>
      </c>
    </row>
    <row r="365" spans="1:9" x14ac:dyDescent="0.25">
      <c r="A365" t="s">
        <v>454</v>
      </c>
      <c r="B365" s="13"/>
      <c r="C365" s="13">
        <v>2.51389680271329</v>
      </c>
      <c r="D365">
        <v>3.45014505844104</v>
      </c>
      <c r="E365">
        <v>1.5776485469855399</v>
      </c>
      <c r="F365">
        <v>3.1380623065317899</v>
      </c>
      <c r="G365">
        <v>1.8897312988947899</v>
      </c>
      <c r="H365">
        <v>2.8259795546225401</v>
      </c>
      <c r="I365">
        <v>2.2018140508040398</v>
      </c>
    </row>
    <row r="366" spans="1:9" x14ac:dyDescent="0.25">
      <c r="A366" t="s">
        <v>455</v>
      </c>
      <c r="B366" s="13"/>
      <c r="C366" s="13">
        <v>2.5381365151700415</v>
      </c>
      <c r="D366">
        <v>3.4743847708977915</v>
      </c>
      <c r="E366">
        <v>1.6018882594422914</v>
      </c>
      <c r="F366">
        <v>3.1623020189885418</v>
      </c>
      <c r="G366">
        <v>1.9139710113515414</v>
      </c>
      <c r="H366">
        <v>2.8502192670792916</v>
      </c>
      <c r="I366">
        <v>2.2260537632607913</v>
      </c>
    </row>
    <row r="367" spans="1:9" x14ac:dyDescent="0.25">
      <c r="A367" t="s">
        <v>456</v>
      </c>
      <c r="B367" s="13"/>
      <c r="C367" s="13">
        <v>2.5620622002894162</v>
      </c>
      <c r="D367">
        <v>3.4983104560171663</v>
      </c>
      <c r="E367">
        <v>1.6258139445616662</v>
      </c>
      <c r="F367">
        <v>3.1862277041079166</v>
      </c>
      <c r="G367">
        <v>1.9378966964709161</v>
      </c>
      <c r="H367">
        <v>2.8741449521986664</v>
      </c>
      <c r="I367">
        <v>2.2499794483801661</v>
      </c>
    </row>
    <row r="368" spans="1:9" x14ac:dyDescent="0.25">
      <c r="A368" t="s">
        <v>457</v>
      </c>
      <c r="B368" s="13"/>
      <c r="C368" s="13">
        <v>2.5856779263196992</v>
      </c>
      <c r="D368">
        <v>3.5219261820474492</v>
      </c>
      <c r="E368">
        <v>1.6494296705919491</v>
      </c>
      <c r="F368">
        <v>3.2098434301381991</v>
      </c>
      <c r="G368">
        <v>1.9615124225011991</v>
      </c>
      <c r="H368">
        <v>2.8977606782289493</v>
      </c>
      <c r="I368">
        <v>2.273595174410449</v>
      </c>
    </row>
    <row r="369" spans="1:9" x14ac:dyDescent="0.25">
      <c r="A369" t="s">
        <v>458</v>
      </c>
      <c r="B369" s="13"/>
      <c r="C369" s="13">
        <v>2.6089877088047055</v>
      </c>
      <c r="D369">
        <v>3.5452359645324556</v>
      </c>
      <c r="E369">
        <v>1.6727394530769555</v>
      </c>
      <c r="F369">
        <v>3.2331532126232059</v>
      </c>
      <c r="G369">
        <v>1.9848222049862054</v>
      </c>
      <c r="H369">
        <v>2.9210704607139557</v>
      </c>
      <c r="I369">
        <v>2.2969049568954554</v>
      </c>
    </row>
    <row r="370" spans="1:9" x14ac:dyDescent="0.25">
      <c r="A370" t="s">
        <v>434</v>
      </c>
      <c r="B370" s="13"/>
      <c r="C370" s="13">
        <v>2.6319955112665716</v>
      </c>
      <c r="D370">
        <v>3.5682437669943217</v>
      </c>
      <c r="E370">
        <v>1.6957472555388216</v>
      </c>
      <c r="F370">
        <v>3.2561610150850715</v>
      </c>
      <c r="G370">
        <v>2.0078300074480717</v>
      </c>
      <c r="H370">
        <v>2.9440782631758218</v>
      </c>
      <c r="I370">
        <v>2.3199127593573214</v>
      </c>
    </row>
    <row r="371" spans="1:9" x14ac:dyDescent="0.25">
      <c r="A371" t="s">
        <v>459</v>
      </c>
      <c r="B371" s="13"/>
      <c r="C371" s="13">
        <v>2.6547052458797009</v>
      </c>
      <c r="D371">
        <v>3.590953501607451</v>
      </c>
      <c r="E371">
        <v>1.7184569901519509</v>
      </c>
      <c r="F371">
        <v>3.2788707496982008</v>
      </c>
      <c r="G371">
        <v>2.030539742061201</v>
      </c>
      <c r="H371">
        <v>2.9667879977889511</v>
      </c>
      <c r="I371">
        <v>2.3426224939704507</v>
      </c>
    </row>
    <row r="372" spans="1:9" x14ac:dyDescent="0.25">
      <c r="A372" t="s">
        <v>460</v>
      </c>
      <c r="B372" s="13"/>
      <c r="C372" s="13">
        <v>2.6771207741359762</v>
      </c>
      <c r="D372">
        <v>3.6133690298637262</v>
      </c>
      <c r="E372">
        <v>1.7408725184082261</v>
      </c>
      <c r="F372">
        <v>3.3012862779544765</v>
      </c>
      <c r="G372">
        <v>2.0529552703174758</v>
      </c>
      <c r="H372">
        <v>2.9892035260452263</v>
      </c>
      <c r="I372">
        <v>2.365038022226726</v>
      </c>
    </row>
    <row r="373" spans="1:9" x14ac:dyDescent="0.25">
      <c r="A373" t="s">
        <v>461</v>
      </c>
      <c r="B373" s="13"/>
      <c r="C373" s="13">
        <v>2.6992459075013557</v>
      </c>
      <c r="D373">
        <v>3.6354941632291058</v>
      </c>
      <c r="E373">
        <v>1.7629976517736057</v>
      </c>
      <c r="F373">
        <v>3.3234114113198556</v>
      </c>
      <c r="G373">
        <v>2.0750804036828558</v>
      </c>
      <c r="H373">
        <v>3.0113286594106059</v>
      </c>
      <c r="I373">
        <v>2.3871631555921056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opLeftCell="A61" workbookViewId="0">
      <selection activeCell="A114" sqref="A114"/>
    </sheetView>
  </sheetViews>
  <sheetFormatPr defaultColWidth="11.42578125" defaultRowHeight="15" x14ac:dyDescent="0.25"/>
  <sheetData>
    <row r="1" spans="1:9" x14ac:dyDescent="0.25">
      <c r="A1" s="2" t="s">
        <v>0</v>
      </c>
      <c r="B1" s="9" t="s">
        <v>2</v>
      </c>
      <c r="C1" t="s">
        <v>1</v>
      </c>
      <c r="D1" t="s">
        <v>15</v>
      </c>
      <c r="E1" t="s">
        <v>16</v>
      </c>
      <c r="F1" t="s">
        <v>19</v>
      </c>
      <c r="G1" t="s">
        <v>20</v>
      </c>
      <c r="H1" t="s">
        <v>17</v>
      </c>
      <c r="I1" t="s">
        <v>18</v>
      </c>
    </row>
    <row r="2" spans="1:9" x14ac:dyDescent="0.25">
      <c r="A2" s="1">
        <v>32509</v>
      </c>
      <c r="B2" s="10">
        <v>5</v>
      </c>
    </row>
    <row r="3" spans="1:9" x14ac:dyDescent="0.25">
      <c r="A3" s="1">
        <v>32599</v>
      </c>
      <c r="B3" s="10">
        <v>5.3</v>
      </c>
    </row>
    <row r="4" spans="1:9" x14ac:dyDescent="0.25">
      <c r="A4" s="1">
        <v>32690</v>
      </c>
      <c r="B4" s="10">
        <v>5.0999999999999996</v>
      </c>
    </row>
    <row r="5" spans="1:9" x14ac:dyDescent="0.25">
      <c r="A5" s="1">
        <v>32782</v>
      </c>
      <c r="B5" s="10">
        <v>5.5</v>
      </c>
    </row>
    <row r="6" spans="1:9" x14ac:dyDescent="0.25">
      <c r="A6" s="1">
        <v>32874</v>
      </c>
      <c r="B6" s="10">
        <v>5.9</v>
      </c>
    </row>
    <row r="7" spans="1:9" x14ac:dyDescent="0.25">
      <c r="A7" s="1">
        <v>32964</v>
      </c>
      <c r="B7" s="10">
        <v>6.7</v>
      </c>
    </row>
    <row r="8" spans="1:9" x14ac:dyDescent="0.25">
      <c r="A8" s="1">
        <v>33055</v>
      </c>
      <c r="B8" s="10">
        <v>7.6</v>
      </c>
    </row>
    <row r="9" spans="1:9" x14ac:dyDescent="0.25">
      <c r="A9" s="1">
        <v>33147</v>
      </c>
      <c r="B9" s="10">
        <v>7.9</v>
      </c>
    </row>
    <row r="10" spans="1:9" x14ac:dyDescent="0.25">
      <c r="A10" s="1">
        <v>33239</v>
      </c>
      <c r="B10" s="10">
        <v>7</v>
      </c>
    </row>
    <row r="11" spans="1:9" x14ac:dyDescent="0.25">
      <c r="A11" s="1">
        <v>33329</v>
      </c>
      <c r="B11" s="10">
        <v>8.4</v>
      </c>
    </row>
    <row r="12" spans="1:9" x14ac:dyDescent="0.25">
      <c r="A12" s="1">
        <v>33420</v>
      </c>
      <c r="B12" s="10">
        <v>7.7</v>
      </c>
    </row>
    <row r="13" spans="1:9" x14ac:dyDescent="0.25">
      <c r="A13" s="1">
        <v>33512</v>
      </c>
      <c r="B13" s="10">
        <v>7</v>
      </c>
    </row>
    <row r="14" spans="1:9" x14ac:dyDescent="0.25">
      <c r="A14" s="1">
        <v>33604</v>
      </c>
      <c r="B14" s="10">
        <v>7</v>
      </c>
    </row>
    <row r="15" spans="1:9" x14ac:dyDescent="0.25">
      <c r="A15" s="1">
        <v>33695</v>
      </c>
      <c r="B15" s="10">
        <v>4.3</v>
      </c>
    </row>
    <row r="16" spans="1:9" x14ac:dyDescent="0.25">
      <c r="A16" s="1">
        <v>33786</v>
      </c>
      <c r="B16" s="10">
        <v>3.3</v>
      </c>
    </row>
    <row r="17" spans="1:2" x14ac:dyDescent="0.25">
      <c r="A17" s="1">
        <v>33878</v>
      </c>
      <c r="B17" s="10">
        <v>2.7</v>
      </c>
    </row>
    <row r="18" spans="1:2" x14ac:dyDescent="0.25">
      <c r="A18" s="1">
        <v>33970</v>
      </c>
      <c r="B18" s="10">
        <v>2.4</v>
      </c>
    </row>
    <row r="19" spans="1:2" x14ac:dyDescent="0.25">
      <c r="A19" s="1">
        <v>34060</v>
      </c>
      <c r="B19" s="10">
        <v>2.4</v>
      </c>
    </row>
    <row r="20" spans="1:2" x14ac:dyDescent="0.25">
      <c r="A20" s="1">
        <v>34151</v>
      </c>
      <c r="B20" s="10">
        <v>2.8</v>
      </c>
    </row>
    <row r="21" spans="1:2" x14ac:dyDescent="0.25">
      <c r="A21" s="1">
        <v>34243</v>
      </c>
      <c r="B21" s="10">
        <v>2.4</v>
      </c>
    </row>
    <row r="22" spans="1:2" x14ac:dyDescent="0.25">
      <c r="A22" s="1">
        <v>34335</v>
      </c>
      <c r="B22" s="10">
        <v>2.5</v>
      </c>
    </row>
    <row r="23" spans="1:2" x14ac:dyDescent="0.25">
      <c r="A23" s="1">
        <v>34425</v>
      </c>
      <c r="B23" s="10">
        <v>2</v>
      </c>
    </row>
    <row r="24" spans="1:2" x14ac:dyDescent="0.25">
      <c r="A24" s="1">
        <v>34516</v>
      </c>
      <c r="B24" s="10">
        <v>1.7</v>
      </c>
    </row>
    <row r="25" spans="1:2" x14ac:dyDescent="0.25">
      <c r="A25" s="1">
        <v>34608</v>
      </c>
      <c r="B25" s="10">
        <v>1.8</v>
      </c>
    </row>
    <row r="26" spans="1:2" x14ac:dyDescent="0.25">
      <c r="A26" s="1">
        <v>34700</v>
      </c>
      <c r="B26" s="10">
        <v>2.5</v>
      </c>
    </row>
    <row r="27" spans="1:2" x14ac:dyDescent="0.25">
      <c r="A27" s="1">
        <v>34790</v>
      </c>
      <c r="B27" s="10">
        <v>2.4</v>
      </c>
    </row>
    <row r="28" spans="1:2" x14ac:dyDescent="0.25">
      <c r="A28" s="1">
        <v>34881</v>
      </c>
      <c r="B28" s="10">
        <v>2.8</v>
      </c>
    </row>
    <row r="29" spans="1:2" x14ac:dyDescent="0.25">
      <c r="A29" s="1">
        <v>34973</v>
      </c>
      <c r="B29" s="10">
        <v>2.9</v>
      </c>
    </row>
    <row r="30" spans="1:2" x14ac:dyDescent="0.25">
      <c r="A30" s="1">
        <v>35065</v>
      </c>
      <c r="B30" s="10">
        <v>2.7</v>
      </c>
    </row>
    <row r="31" spans="1:2" x14ac:dyDescent="0.25">
      <c r="A31" s="1">
        <v>35156</v>
      </c>
      <c r="B31" s="10">
        <v>2.4</v>
      </c>
    </row>
    <row r="32" spans="1:2" x14ac:dyDescent="0.25">
      <c r="A32" s="1">
        <v>35247</v>
      </c>
      <c r="B32" s="10">
        <v>2.2999999999999998</v>
      </c>
    </row>
    <row r="33" spans="1:2" x14ac:dyDescent="0.25">
      <c r="A33" s="1">
        <v>35339</v>
      </c>
      <c r="B33" s="10">
        <v>2.5</v>
      </c>
    </row>
    <row r="34" spans="1:2" x14ac:dyDescent="0.25">
      <c r="A34" s="1">
        <v>35431</v>
      </c>
      <c r="B34" s="10">
        <v>1.9</v>
      </c>
    </row>
    <row r="35" spans="1:2" x14ac:dyDescent="0.25">
      <c r="A35" s="1">
        <v>35521</v>
      </c>
      <c r="B35" s="10">
        <v>1.6</v>
      </c>
    </row>
    <row r="36" spans="1:2" x14ac:dyDescent="0.25">
      <c r="A36" s="1">
        <v>35612</v>
      </c>
      <c r="B36" s="10">
        <v>1.9</v>
      </c>
    </row>
    <row r="37" spans="1:2" x14ac:dyDescent="0.25">
      <c r="A37" s="1">
        <v>35704</v>
      </c>
      <c r="B37" s="10">
        <v>1.8</v>
      </c>
    </row>
    <row r="38" spans="1:2" x14ac:dyDescent="0.25">
      <c r="A38" s="1">
        <v>35796</v>
      </c>
      <c r="B38" s="10">
        <v>1.6</v>
      </c>
    </row>
    <row r="39" spans="1:2" x14ac:dyDescent="0.25">
      <c r="A39" s="1">
        <v>35886</v>
      </c>
      <c r="B39" s="10">
        <v>1.8</v>
      </c>
    </row>
    <row r="40" spans="1:2" x14ac:dyDescent="0.25">
      <c r="A40" s="1">
        <v>35977</v>
      </c>
      <c r="B40" s="10">
        <v>1.4</v>
      </c>
    </row>
    <row r="41" spans="1:2" x14ac:dyDescent="0.25">
      <c r="A41" s="1">
        <v>36069</v>
      </c>
      <c r="B41" s="10">
        <v>1.4</v>
      </c>
    </row>
    <row r="42" spans="1:2" x14ac:dyDescent="0.25">
      <c r="A42" s="1">
        <v>36161</v>
      </c>
      <c r="B42" s="10">
        <v>1.6</v>
      </c>
    </row>
    <row r="43" spans="1:2" x14ac:dyDescent="0.25">
      <c r="A43" s="1">
        <v>36251</v>
      </c>
      <c r="B43" s="10">
        <v>1.4</v>
      </c>
    </row>
    <row r="44" spans="1:2" x14ac:dyDescent="0.25">
      <c r="A44" s="1">
        <v>36342</v>
      </c>
      <c r="B44" s="10">
        <v>1.2</v>
      </c>
    </row>
    <row r="45" spans="1:2" x14ac:dyDescent="0.25">
      <c r="A45" s="1">
        <v>36434</v>
      </c>
      <c r="B45" s="10">
        <v>1.1000000000000001</v>
      </c>
    </row>
    <row r="46" spans="1:2" x14ac:dyDescent="0.25">
      <c r="A46" s="1">
        <v>36526</v>
      </c>
      <c r="B46" s="10">
        <v>0.8</v>
      </c>
    </row>
    <row r="47" spans="1:2" x14ac:dyDescent="0.25">
      <c r="A47" s="1">
        <v>36617</v>
      </c>
      <c r="B47" s="10">
        <v>0.6</v>
      </c>
    </row>
    <row r="48" spans="1:2" x14ac:dyDescent="0.25">
      <c r="A48" s="1">
        <v>36708</v>
      </c>
      <c r="B48" s="10">
        <v>0.8</v>
      </c>
    </row>
    <row r="49" spans="1:2" x14ac:dyDescent="0.25">
      <c r="A49" s="1">
        <v>36800</v>
      </c>
      <c r="B49" s="10">
        <v>1</v>
      </c>
    </row>
    <row r="50" spans="1:2" x14ac:dyDescent="0.25">
      <c r="A50" s="1">
        <v>36892</v>
      </c>
      <c r="B50" s="10">
        <v>0.9</v>
      </c>
    </row>
    <row r="51" spans="1:2" x14ac:dyDescent="0.25">
      <c r="A51" s="1">
        <v>36982</v>
      </c>
      <c r="B51" s="10">
        <v>1.5</v>
      </c>
    </row>
    <row r="52" spans="1:2" x14ac:dyDescent="0.25">
      <c r="A52" s="1">
        <v>37073</v>
      </c>
      <c r="B52" s="10">
        <v>1.5</v>
      </c>
    </row>
    <row r="53" spans="1:2" x14ac:dyDescent="0.25">
      <c r="A53" s="1">
        <v>37165</v>
      </c>
      <c r="B53" s="10">
        <v>1</v>
      </c>
    </row>
    <row r="54" spans="1:2" x14ac:dyDescent="0.25">
      <c r="A54" s="1">
        <v>37257</v>
      </c>
      <c r="B54" s="10">
        <v>1.5</v>
      </c>
    </row>
    <row r="55" spans="1:2" x14ac:dyDescent="0.25">
      <c r="A55" s="1">
        <v>37347</v>
      </c>
      <c r="B55" s="10">
        <v>0.9</v>
      </c>
    </row>
    <row r="56" spans="1:2" x14ac:dyDescent="0.25">
      <c r="A56" s="1">
        <v>37438</v>
      </c>
      <c r="B56" s="10">
        <v>1</v>
      </c>
    </row>
    <row r="57" spans="1:2" x14ac:dyDescent="0.25">
      <c r="A57" s="1">
        <v>37530</v>
      </c>
      <c r="B57" s="10">
        <v>1.5</v>
      </c>
    </row>
    <row r="58" spans="1:2" x14ac:dyDescent="0.25">
      <c r="A58" s="1">
        <v>37622</v>
      </c>
      <c r="B58" s="10">
        <v>1.5</v>
      </c>
    </row>
    <row r="59" spans="1:2" x14ac:dyDescent="0.25">
      <c r="A59" s="1">
        <v>37712</v>
      </c>
      <c r="B59" s="10">
        <v>1.3</v>
      </c>
    </row>
    <row r="60" spans="1:2" x14ac:dyDescent="0.25">
      <c r="A60" s="1">
        <v>37803</v>
      </c>
      <c r="B60" s="10">
        <v>1.4</v>
      </c>
    </row>
    <row r="61" spans="1:2" x14ac:dyDescent="0.25">
      <c r="A61" s="1">
        <v>37895</v>
      </c>
      <c r="B61" s="10">
        <v>1.3</v>
      </c>
    </row>
    <row r="62" spans="1:2" x14ac:dyDescent="0.25">
      <c r="A62" s="1">
        <v>37987</v>
      </c>
      <c r="B62" s="10">
        <v>1.3</v>
      </c>
    </row>
    <row r="63" spans="1:2" x14ac:dyDescent="0.25">
      <c r="A63" s="1">
        <v>38078</v>
      </c>
      <c r="B63" s="10">
        <v>1.4</v>
      </c>
    </row>
    <row r="64" spans="1:2" x14ac:dyDescent="0.25">
      <c r="A64" s="1">
        <v>38169</v>
      </c>
      <c r="B64" s="10">
        <v>1.3</v>
      </c>
    </row>
    <row r="65" spans="1:2" x14ac:dyDescent="0.25">
      <c r="A65" s="1">
        <v>38261</v>
      </c>
      <c r="B65" s="10">
        <v>1.4</v>
      </c>
    </row>
    <row r="66" spans="1:2" x14ac:dyDescent="0.25">
      <c r="A66" s="1">
        <v>38353</v>
      </c>
      <c r="B66" s="10">
        <v>1.7</v>
      </c>
    </row>
    <row r="67" spans="1:2" x14ac:dyDescent="0.25">
      <c r="A67" s="1">
        <v>38443</v>
      </c>
      <c r="B67" s="10">
        <v>2</v>
      </c>
    </row>
    <row r="68" spans="1:2" x14ac:dyDescent="0.25">
      <c r="A68" s="1">
        <v>38534</v>
      </c>
      <c r="B68" s="10">
        <v>2.4</v>
      </c>
    </row>
    <row r="69" spans="1:2" x14ac:dyDescent="0.25">
      <c r="A69" s="1">
        <v>38626</v>
      </c>
      <c r="B69" s="10">
        <v>2.1</v>
      </c>
    </row>
    <row r="70" spans="1:2" x14ac:dyDescent="0.25">
      <c r="A70" s="1">
        <v>38718</v>
      </c>
      <c r="B70" s="10">
        <v>1.9</v>
      </c>
    </row>
    <row r="71" spans="1:2" x14ac:dyDescent="0.25">
      <c r="A71" s="1">
        <v>38808</v>
      </c>
      <c r="B71" s="10">
        <v>2.2999999999999998</v>
      </c>
    </row>
    <row r="72" spans="1:2" x14ac:dyDescent="0.25">
      <c r="A72" s="1">
        <v>38899</v>
      </c>
      <c r="B72" s="10">
        <v>2.4</v>
      </c>
    </row>
    <row r="73" spans="1:2" x14ac:dyDescent="0.25">
      <c r="A73" s="1">
        <v>38991</v>
      </c>
      <c r="B73" s="10">
        <v>2.7</v>
      </c>
    </row>
    <row r="74" spans="1:2" x14ac:dyDescent="0.25">
      <c r="A74" s="1">
        <v>39083</v>
      </c>
      <c r="B74" s="10">
        <v>2.9</v>
      </c>
    </row>
    <row r="75" spans="1:2" x14ac:dyDescent="0.25">
      <c r="A75" s="1">
        <v>39173</v>
      </c>
      <c r="B75" s="10">
        <v>2.6</v>
      </c>
    </row>
    <row r="76" spans="1:2" x14ac:dyDescent="0.25">
      <c r="A76" s="1">
        <v>39264</v>
      </c>
      <c r="B76" s="10">
        <v>1.8</v>
      </c>
    </row>
    <row r="77" spans="1:2" x14ac:dyDescent="0.25">
      <c r="A77" s="1">
        <v>39356</v>
      </c>
      <c r="B77" s="10">
        <v>2.1</v>
      </c>
    </row>
    <row r="78" spans="1:2" x14ac:dyDescent="0.25">
      <c r="A78" s="1">
        <v>39448</v>
      </c>
      <c r="B78" s="10">
        <v>2.4</v>
      </c>
    </row>
    <row r="79" spans="1:2" x14ac:dyDescent="0.25">
      <c r="A79" s="1">
        <v>39539</v>
      </c>
      <c r="B79" s="10">
        <v>3.4</v>
      </c>
    </row>
    <row r="80" spans="1:2" x14ac:dyDescent="0.25">
      <c r="A80" s="1">
        <v>39630</v>
      </c>
      <c r="B80" s="10">
        <v>4.8</v>
      </c>
    </row>
    <row r="81" spans="1:2" x14ac:dyDescent="0.25">
      <c r="A81" s="1">
        <v>39722</v>
      </c>
      <c r="B81" s="10">
        <v>3.9</v>
      </c>
    </row>
    <row r="82" spans="1:2" x14ac:dyDescent="0.25">
      <c r="A82" s="1">
        <v>39814</v>
      </c>
      <c r="B82" s="10">
        <v>3</v>
      </c>
    </row>
    <row r="83" spans="1:2" x14ac:dyDescent="0.25">
      <c r="A83" s="1">
        <v>39904</v>
      </c>
      <c r="B83" s="10">
        <v>2.1</v>
      </c>
    </row>
    <row r="84" spans="1:2" x14ac:dyDescent="0.25">
      <c r="A84" s="1">
        <v>39995</v>
      </c>
      <c r="B84" s="10">
        <v>1.5</v>
      </c>
    </row>
    <row r="85" spans="1:2" x14ac:dyDescent="0.25">
      <c r="A85" s="1">
        <v>40087</v>
      </c>
      <c r="B85" s="10">
        <v>2.1</v>
      </c>
    </row>
    <row r="86" spans="1:2" x14ac:dyDescent="0.25">
      <c r="A86" s="1">
        <v>40179</v>
      </c>
      <c r="B86" s="10">
        <v>3.3</v>
      </c>
    </row>
    <row r="87" spans="1:2" x14ac:dyDescent="0.25">
      <c r="A87" s="1">
        <v>40269</v>
      </c>
      <c r="B87" s="10">
        <v>3.5</v>
      </c>
    </row>
    <row r="88" spans="1:2" x14ac:dyDescent="0.25">
      <c r="A88" s="1">
        <v>40360</v>
      </c>
      <c r="B88" s="10">
        <v>3.1</v>
      </c>
    </row>
    <row r="89" spans="1:2" x14ac:dyDescent="0.25">
      <c r="A89" s="1">
        <v>40452</v>
      </c>
      <c r="B89" s="10">
        <v>3.4</v>
      </c>
    </row>
    <row r="90" spans="1:2" x14ac:dyDescent="0.25">
      <c r="A90" s="1">
        <v>40544</v>
      </c>
      <c r="B90" s="10">
        <v>4.0999999999999996</v>
      </c>
    </row>
    <row r="91" spans="1:2" x14ac:dyDescent="0.25">
      <c r="A91" s="1">
        <v>40634</v>
      </c>
      <c r="B91" s="10">
        <v>4.4000000000000004</v>
      </c>
    </row>
    <row r="92" spans="1:2" x14ac:dyDescent="0.25">
      <c r="A92" s="1">
        <v>40725</v>
      </c>
      <c r="B92" s="10">
        <v>4.7</v>
      </c>
    </row>
    <row r="93" spans="1:2" x14ac:dyDescent="0.25">
      <c r="A93" s="1">
        <v>40817</v>
      </c>
      <c r="B93" s="10">
        <v>4.5999999999999996</v>
      </c>
    </row>
    <row r="94" spans="1:2" x14ac:dyDescent="0.25">
      <c r="A94" s="1">
        <v>40909</v>
      </c>
      <c r="B94" s="10">
        <v>3.5</v>
      </c>
    </row>
    <row r="95" spans="1:2" x14ac:dyDescent="0.25">
      <c r="A95" s="1">
        <v>41000</v>
      </c>
      <c r="B95" s="10">
        <v>2.8</v>
      </c>
    </row>
    <row r="96" spans="1:2" x14ac:dyDescent="0.25">
      <c r="A96" s="1">
        <v>41091</v>
      </c>
      <c r="B96" s="10">
        <v>2.4</v>
      </c>
    </row>
    <row r="97" spans="1:2" x14ac:dyDescent="0.25">
      <c r="A97" s="1">
        <v>41183</v>
      </c>
      <c r="B97" s="10">
        <v>2.7</v>
      </c>
    </row>
    <row r="98" spans="1:2" x14ac:dyDescent="0.25">
      <c r="A98" s="1">
        <v>41275</v>
      </c>
      <c r="B98" s="10">
        <v>2.8</v>
      </c>
    </row>
    <row r="99" spans="1:2" x14ac:dyDescent="0.25">
      <c r="A99" s="1">
        <v>41365</v>
      </c>
      <c r="B99" s="10">
        <v>2.7</v>
      </c>
    </row>
    <row r="100" spans="1:2" x14ac:dyDescent="0.25">
      <c r="A100" s="1">
        <v>41456</v>
      </c>
      <c r="B100" s="10">
        <v>2.7</v>
      </c>
    </row>
    <row r="101" spans="1:2" x14ac:dyDescent="0.25">
      <c r="A101" s="1">
        <v>41548</v>
      </c>
      <c r="B101" s="10">
        <v>2.1</v>
      </c>
    </row>
    <row r="102" spans="1:2" x14ac:dyDescent="0.25">
      <c r="A102" s="1">
        <v>41640</v>
      </c>
      <c r="B102" s="10">
        <v>1.7</v>
      </c>
    </row>
    <row r="103" spans="1:2" x14ac:dyDescent="0.25">
      <c r="A103" s="1">
        <v>41730</v>
      </c>
      <c r="B103" s="10">
        <v>1.7</v>
      </c>
    </row>
    <row r="104" spans="1:2" x14ac:dyDescent="0.25">
      <c r="A104" s="1">
        <v>41821</v>
      </c>
      <c r="B104" s="10">
        <v>1.5</v>
      </c>
    </row>
    <row r="105" spans="1:2" x14ac:dyDescent="0.25">
      <c r="A105" s="1">
        <v>41913</v>
      </c>
      <c r="B105" s="10">
        <v>0.9</v>
      </c>
    </row>
    <row r="106" spans="1:2" x14ac:dyDescent="0.25">
      <c r="A106" s="1">
        <v>42005</v>
      </c>
      <c r="B106" s="10">
        <v>0.1</v>
      </c>
    </row>
    <row r="107" spans="1:2" x14ac:dyDescent="0.25">
      <c r="A107" s="1">
        <v>42095</v>
      </c>
      <c r="B107" s="10">
        <v>0</v>
      </c>
    </row>
    <row r="108" spans="1:2" x14ac:dyDescent="0.25">
      <c r="A108" s="1">
        <v>42186</v>
      </c>
      <c r="B108" s="10">
        <v>0</v>
      </c>
    </row>
    <row r="109" spans="1:2" x14ac:dyDescent="0.25">
      <c r="A109" s="1">
        <v>42278</v>
      </c>
      <c r="B109" s="10">
        <v>0.1</v>
      </c>
    </row>
    <row r="110" spans="1:2" x14ac:dyDescent="0.25">
      <c r="A110" s="1">
        <v>42370</v>
      </c>
      <c r="B110" s="10">
        <v>0.3</v>
      </c>
    </row>
    <row r="111" spans="1:2" x14ac:dyDescent="0.25">
      <c r="A111" s="1">
        <v>42461</v>
      </c>
      <c r="B111" s="10">
        <v>0.4</v>
      </c>
    </row>
    <row r="112" spans="1:2" x14ac:dyDescent="0.25">
      <c r="A112" s="1">
        <v>42552</v>
      </c>
      <c r="B112" s="10">
        <v>0.7</v>
      </c>
    </row>
    <row r="113" spans="1:9" x14ac:dyDescent="0.25">
      <c r="A113" s="1">
        <v>42644</v>
      </c>
      <c r="B113" s="10">
        <v>1.2</v>
      </c>
      <c r="C113" s="10">
        <v>1.2</v>
      </c>
      <c r="D113" s="10">
        <v>1.2</v>
      </c>
      <c r="E113" s="10">
        <v>1.2</v>
      </c>
      <c r="F113" s="10">
        <v>1.2</v>
      </c>
      <c r="G113" s="10">
        <v>1.2</v>
      </c>
      <c r="H113" s="10">
        <v>1.2</v>
      </c>
      <c r="I113" s="10">
        <v>1.2</v>
      </c>
    </row>
    <row r="114" spans="1:9" x14ac:dyDescent="0.25">
      <c r="A114" s="6">
        <v>42736</v>
      </c>
      <c r="B114" s="12"/>
      <c r="C114">
        <v>1.4448749999999999</v>
      </c>
      <c r="D114">
        <v>2.3324900755338822</v>
      </c>
      <c r="E114">
        <v>0.5572599244661175</v>
      </c>
      <c r="F114">
        <v>2.0366183836892549</v>
      </c>
      <c r="G114">
        <v>0.85313161631074497</v>
      </c>
      <c r="H114">
        <v>1.7407466918446275</v>
      </c>
      <c r="I114">
        <v>1.1490033081553723</v>
      </c>
    </row>
    <row r="115" spans="1:9" x14ac:dyDescent="0.25">
      <c r="A115" s="6">
        <v>42826</v>
      </c>
      <c r="B115" s="12"/>
      <c r="C115">
        <v>1.6181851249999997</v>
      </c>
      <c r="D115">
        <v>2.50580020053388</v>
      </c>
      <c r="E115">
        <v>0.73057004946611726</v>
      </c>
      <c r="F115">
        <v>2.2099285086892548</v>
      </c>
      <c r="G115">
        <v>1.0264417413107447</v>
      </c>
      <c r="H115">
        <v>1.914056816844627</v>
      </c>
      <c r="I115">
        <v>1.3223134331553723</v>
      </c>
    </row>
    <row r="116" spans="1:9" x14ac:dyDescent="0.25">
      <c r="A116" s="6">
        <v>42917</v>
      </c>
      <c r="B116" s="12"/>
      <c r="C116">
        <v>1.7649341848749991</v>
      </c>
      <c r="D116">
        <v>2.6525492604088816</v>
      </c>
      <c r="E116">
        <v>0.87731910934111668</v>
      </c>
      <c r="F116">
        <v>2.3566775685642538</v>
      </c>
      <c r="G116">
        <v>1.1731908011857441</v>
      </c>
      <c r="H116">
        <v>2.0608058767196265</v>
      </c>
      <c r="I116">
        <v>1.4690624930303717</v>
      </c>
    </row>
    <row r="117" spans="1:9" x14ac:dyDescent="0.25">
      <c r="A117" s="6">
        <v>43009</v>
      </c>
      <c r="B117" s="12"/>
      <c r="C117">
        <v>1.8967148076451239</v>
      </c>
      <c r="D117">
        <v>2.7843298831790064</v>
      </c>
      <c r="E117">
        <v>1.0090997321112414</v>
      </c>
      <c r="F117">
        <v>2.4884581913343791</v>
      </c>
      <c r="G117">
        <v>1.304971423955869</v>
      </c>
      <c r="H117">
        <v>2.1925864994897513</v>
      </c>
      <c r="I117">
        <v>1.6008431158004965</v>
      </c>
    </row>
    <row r="118" spans="1:9" x14ac:dyDescent="0.25">
      <c r="A118" s="6">
        <v>43101</v>
      </c>
      <c r="B118" s="12"/>
      <c r="C118">
        <v>2.0170170072033238</v>
      </c>
      <c r="D118">
        <v>2.9046320827372063</v>
      </c>
      <c r="E118">
        <v>1.1294019316694413</v>
      </c>
      <c r="F118">
        <v>2.6087603908925789</v>
      </c>
      <c r="G118">
        <v>1.4252736235140688</v>
      </c>
      <c r="H118">
        <v>2.3128886990479511</v>
      </c>
      <c r="I118">
        <v>1.7211453153586964</v>
      </c>
    </row>
    <row r="119" spans="1:9" x14ac:dyDescent="0.25">
      <c r="A119" s="6">
        <v>43191</v>
      </c>
      <c r="B119" s="12"/>
      <c r="C119">
        <v>2.1273237388590798</v>
      </c>
      <c r="D119">
        <v>3.0149388143929623</v>
      </c>
      <c r="E119">
        <v>1.2397086633251972</v>
      </c>
      <c r="F119">
        <v>2.7190671225483349</v>
      </c>
      <c r="G119">
        <v>1.5355803551698248</v>
      </c>
      <c r="H119">
        <v>2.4231954307037071</v>
      </c>
      <c r="I119">
        <v>1.8314520470144524</v>
      </c>
    </row>
    <row r="120" spans="1:9" x14ac:dyDescent="0.25">
      <c r="A120" s="6">
        <v>43282</v>
      </c>
      <c r="B120" s="12"/>
      <c r="C120">
        <v>2.2285824547457387</v>
      </c>
      <c r="D120">
        <v>3.1161975302796212</v>
      </c>
      <c r="E120">
        <v>1.3409673792118562</v>
      </c>
      <c r="F120">
        <v>2.8203258384349938</v>
      </c>
      <c r="G120">
        <v>1.6368390710564837</v>
      </c>
      <c r="H120">
        <v>2.524454146590366</v>
      </c>
      <c r="I120">
        <v>1.9327107629011113</v>
      </c>
    </row>
    <row r="121" spans="1:9" x14ac:dyDescent="0.25">
      <c r="A121" s="6">
        <v>43374</v>
      </c>
      <c r="B121" s="12"/>
      <c r="C121">
        <v>2.3215635187624546</v>
      </c>
      <c r="D121">
        <v>3.2091785942963371</v>
      </c>
      <c r="E121">
        <v>1.4339484432285721</v>
      </c>
      <c r="F121">
        <v>2.9133069024517093</v>
      </c>
      <c r="G121">
        <v>1.7298201350731996</v>
      </c>
      <c r="H121">
        <v>2.617435210607082</v>
      </c>
      <c r="I121">
        <v>2.0256918269178272</v>
      </c>
    </row>
    <row r="122" spans="1:9" x14ac:dyDescent="0.25">
      <c r="A122" s="6">
        <v>43466</v>
      </c>
      <c r="B122" s="12"/>
      <c r="C122">
        <v>2.4069503957468759</v>
      </c>
      <c r="D122">
        <v>3.2945654712807584</v>
      </c>
      <c r="E122">
        <v>1.5193353202129933</v>
      </c>
      <c r="F122">
        <v>2.998693779436131</v>
      </c>
      <c r="G122">
        <v>1.8152070120576209</v>
      </c>
      <c r="H122">
        <v>2.7028220875915032</v>
      </c>
      <c r="I122">
        <v>2.1110787039022485</v>
      </c>
    </row>
    <row r="123" spans="1:9" x14ac:dyDescent="0.25">
      <c r="A123" s="6">
        <v>43556</v>
      </c>
      <c r="B123" s="12"/>
      <c r="C123">
        <v>2.4853649710241266</v>
      </c>
      <c r="D123">
        <v>3.3729800465580091</v>
      </c>
      <c r="E123">
        <v>1.597749895490244</v>
      </c>
      <c r="F123">
        <v>3.0771083547133813</v>
      </c>
      <c r="G123">
        <v>1.8936215873348716</v>
      </c>
      <c r="H123">
        <v>2.7812366628687539</v>
      </c>
      <c r="I123">
        <v>2.1894932791794992</v>
      </c>
    </row>
    <row r="124" spans="1:9" x14ac:dyDescent="0.25">
      <c r="A124" s="6">
        <v>43647</v>
      </c>
      <c r="B124" s="12"/>
      <c r="C124">
        <v>2.5573769639569028</v>
      </c>
      <c r="D124">
        <v>3.4449920394907854</v>
      </c>
      <c r="E124">
        <v>1.6697618884230203</v>
      </c>
      <c r="F124">
        <v>3.149120347646158</v>
      </c>
      <c r="G124">
        <v>1.9656335802676479</v>
      </c>
      <c r="H124">
        <v>2.8532486558015302</v>
      </c>
      <c r="I124">
        <v>2.2615052721122755</v>
      </c>
    </row>
    <row r="125" spans="1:9" x14ac:dyDescent="0.25">
      <c r="A125" s="6">
        <v>43739</v>
      </c>
      <c r="B125" s="12"/>
      <c r="C125">
        <v>2.6235092426297189</v>
      </c>
      <c r="D125">
        <v>3.5111243181636014</v>
      </c>
      <c r="E125">
        <v>1.7358941670958363</v>
      </c>
      <c r="F125">
        <v>3.215252626318974</v>
      </c>
      <c r="G125">
        <v>2.0317658589404637</v>
      </c>
      <c r="H125">
        <v>2.9193809344743462</v>
      </c>
      <c r="I125">
        <v>2.3276375507850915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3"/>
  <sheetViews>
    <sheetView tabSelected="1" topLeftCell="A34" zoomScale="55" zoomScaleNormal="55" workbookViewId="0">
      <selection activeCell="P83" sqref="P83"/>
    </sheetView>
  </sheetViews>
  <sheetFormatPr defaultRowHeight="15" x14ac:dyDescent="0.25"/>
  <cols>
    <col min="10" max="10" width="8.5703125" customWidth="1"/>
  </cols>
  <sheetData>
    <row r="2" spans="2:10" x14ac:dyDescent="0.25">
      <c r="B2" t="s">
        <v>0</v>
      </c>
      <c r="C2" t="s">
        <v>502</v>
      </c>
      <c r="D2" t="s">
        <v>503</v>
      </c>
      <c r="E2" t="s">
        <v>504</v>
      </c>
      <c r="H2" t="s">
        <v>505</v>
      </c>
      <c r="J2" t="s">
        <v>506</v>
      </c>
    </row>
    <row r="3" spans="2:10" x14ac:dyDescent="0.25">
      <c r="B3" s="1">
        <v>32599</v>
      </c>
      <c r="C3">
        <v>0.29999999999999982</v>
      </c>
      <c r="D3" s="10">
        <v>7.2</v>
      </c>
      <c r="E3">
        <v>0.71589999999999998</v>
      </c>
      <c r="H3">
        <f>(C3/$E$3)+D3</f>
        <v>7.6190529403547984</v>
      </c>
      <c r="J3">
        <f t="array" ref="J3:J113">[2]!hp(H3:H113, 100)</f>
        <v>7.2204492092687333</v>
      </c>
    </row>
    <row r="4" spans="2:10" x14ac:dyDescent="0.25">
      <c r="B4" s="1">
        <v>32690</v>
      </c>
      <c r="C4">
        <v>-0.20000000000000018</v>
      </c>
      <c r="D4" s="10">
        <v>7.1</v>
      </c>
      <c r="E4">
        <v>0.71589999999999998</v>
      </c>
      <c r="H4">
        <f t="shared" ref="H4:H67" si="0">(C4/$E$3)+D4</f>
        <v>6.8206313730968002</v>
      </c>
      <c r="J4">
        <v>7.3620696942160242</v>
      </c>
    </row>
    <row r="5" spans="2:10" x14ac:dyDescent="0.25">
      <c r="B5" s="1">
        <v>32782</v>
      </c>
      <c r="C5">
        <v>0.40000000000000036</v>
      </c>
      <c r="D5" s="10">
        <v>7</v>
      </c>
      <c r="E5">
        <v>0.71589999999999998</v>
      </c>
      <c r="H5">
        <f t="shared" si="0"/>
        <v>7.5587372538063979</v>
      </c>
      <c r="J5">
        <v>7.5076762164741755</v>
      </c>
    </row>
    <row r="6" spans="2:10" x14ac:dyDescent="0.25">
      <c r="B6" s="1">
        <v>32874</v>
      </c>
      <c r="C6">
        <v>0.40000000000000036</v>
      </c>
      <c r="D6" s="10">
        <v>6.9</v>
      </c>
      <c r="E6">
        <v>0.71589999999999998</v>
      </c>
      <c r="H6">
        <f t="shared" si="0"/>
        <v>7.4587372538063983</v>
      </c>
      <c r="J6">
        <v>7.6558404301428551</v>
      </c>
    </row>
    <row r="7" spans="2:10" x14ac:dyDescent="0.25">
      <c r="B7" s="1">
        <v>32964</v>
      </c>
      <c r="C7">
        <v>0.79999999999999982</v>
      </c>
      <c r="D7" s="10">
        <v>6.9</v>
      </c>
      <c r="E7">
        <v>0.71589999999999998</v>
      </c>
      <c r="H7">
        <f t="shared" si="0"/>
        <v>8.0174745076127945</v>
      </c>
      <c r="J7">
        <v>7.8056445996950536</v>
      </c>
    </row>
    <row r="8" spans="2:10" x14ac:dyDescent="0.25">
      <c r="B8" s="1">
        <v>33055</v>
      </c>
      <c r="C8">
        <v>0.89999999999999947</v>
      </c>
      <c r="D8" s="10">
        <v>7.1</v>
      </c>
      <c r="E8">
        <v>0.71589999999999998</v>
      </c>
      <c r="H8">
        <f t="shared" si="0"/>
        <v>8.3571588210643935</v>
      </c>
      <c r="J8">
        <v>7.9541999578403937</v>
      </c>
    </row>
    <row r="9" spans="2:10" x14ac:dyDescent="0.25">
      <c r="B9" s="1">
        <v>33147</v>
      </c>
      <c r="C9">
        <v>0.30000000000000071</v>
      </c>
      <c r="D9" s="10">
        <v>7.5</v>
      </c>
      <c r="E9">
        <v>0.71589999999999998</v>
      </c>
      <c r="H9">
        <f t="shared" si="0"/>
        <v>7.9190529403547991</v>
      </c>
      <c r="J9">
        <v>8.1007360363676728</v>
      </c>
    </row>
    <row r="10" spans="2:10" x14ac:dyDescent="0.25">
      <c r="B10" s="1">
        <v>33239</v>
      </c>
      <c r="C10">
        <v>-0.90000000000000036</v>
      </c>
      <c r="D10" s="10">
        <v>8</v>
      </c>
      <c r="E10">
        <v>0.71589999999999998</v>
      </c>
      <c r="H10">
        <f t="shared" si="0"/>
        <v>6.7428411789356053</v>
      </c>
      <c r="J10">
        <v>8.2485119556979285</v>
      </c>
    </row>
    <row r="11" spans="2:10" x14ac:dyDescent="0.25">
      <c r="B11" s="1">
        <v>33329</v>
      </c>
      <c r="C11">
        <v>1.4000000000000004</v>
      </c>
      <c r="D11" s="10">
        <v>8.6999999999999993</v>
      </c>
      <c r="E11">
        <v>0.71589999999999998</v>
      </c>
      <c r="H11">
        <f t="shared" si="0"/>
        <v>10.655580388322392</v>
      </c>
      <c r="J11">
        <v>8.3989700052920728</v>
      </c>
    </row>
    <row r="12" spans="2:10" x14ac:dyDescent="0.25">
      <c r="B12" s="1">
        <v>33420</v>
      </c>
      <c r="C12">
        <v>-0.70000000000000018</v>
      </c>
      <c r="D12" s="10">
        <v>9.1999999999999993</v>
      </c>
      <c r="E12">
        <v>0.71589999999999998</v>
      </c>
      <c r="H12">
        <f t="shared" si="0"/>
        <v>8.2222098058388031</v>
      </c>
      <c r="J12">
        <v>8.5384957668433898</v>
      </c>
    </row>
    <row r="13" spans="2:10" x14ac:dyDescent="0.25">
      <c r="B13" s="1">
        <v>33512</v>
      </c>
      <c r="C13">
        <v>-0.70000000000000018</v>
      </c>
      <c r="D13" s="10">
        <v>9.5</v>
      </c>
      <c r="E13">
        <v>0.71589999999999998</v>
      </c>
      <c r="H13">
        <f t="shared" si="0"/>
        <v>8.5222098058388038</v>
      </c>
      <c r="J13">
        <v>8.6760409258754692</v>
      </c>
    </row>
    <row r="14" spans="2:10" x14ac:dyDescent="0.25">
      <c r="B14" s="1">
        <v>33604</v>
      </c>
      <c r="C14">
        <v>0</v>
      </c>
      <c r="D14" s="10">
        <v>9.6999999999999993</v>
      </c>
      <c r="E14">
        <v>0.71589999999999998</v>
      </c>
      <c r="H14">
        <f t="shared" si="0"/>
        <v>9.6999999999999993</v>
      </c>
      <c r="J14">
        <v>8.8173943083018536</v>
      </c>
    </row>
    <row r="15" spans="2:10" x14ac:dyDescent="0.25">
      <c r="B15" s="1">
        <v>33695</v>
      </c>
      <c r="C15">
        <v>-2.7</v>
      </c>
      <c r="D15" s="10">
        <v>9.8000000000000007</v>
      </c>
      <c r="E15">
        <v>0.71589999999999998</v>
      </c>
      <c r="H15">
        <f t="shared" si="0"/>
        <v>6.0285235368068175</v>
      </c>
      <c r="J15">
        <v>8.9668064288357172</v>
      </c>
    </row>
    <row r="16" spans="2:10" x14ac:dyDescent="0.25">
      <c r="B16" s="1">
        <v>33786</v>
      </c>
      <c r="C16">
        <v>-1</v>
      </c>
      <c r="D16" s="10">
        <v>9.9</v>
      </c>
      <c r="E16">
        <v>0.71589999999999998</v>
      </c>
      <c r="H16">
        <f t="shared" si="0"/>
        <v>8.5031568654840068</v>
      </c>
      <c r="J16">
        <v>9.1373538591072165</v>
      </c>
    </row>
    <row r="17" spans="2:10" x14ac:dyDescent="0.25">
      <c r="B17" s="1">
        <v>33878</v>
      </c>
      <c r="C17">
        <v>-0.59999999999999964</v>
      </c>
      <c r="D17" s="10">
        <v>10.4</v>
      </c>
      <c r="E17">
        <v>0.71589999999999998</v>
      </c>
      <c r="H17">
        <f t="shared" si="0"/>
        <v>9.5618941192904039</v>
      </c>
      <c r="J17">
        <v>9.3127303418262173</v>
      </c>
    </row>
    <row r="18" spans="2:10" x14ac:dyDescent="0.25">
      <c r="B18" s="1">
        <v>33970</v>
      </c>
      <c r="C18">
        <v>-0.30000000000000027</v>
      </c>
      <c r="D18" s="10">
        <v>10.6</v>
      </c>
      <c r="E18">
        <v>0.71589999999999998</v>
      </c>
      <c r="H18">
        <f t="shared" si="0"/>
        <v>10.180947059645201</v>
      </c>
      <c r="J18">
        <v>9.4702876497663535</v>
      </c>
    </row>
    <row r="19" spans="2:10" x14ac:dyDescent="0.25">
      <c r="B19" s="1">
        <v>34060</v>
      </c>
      <c r="C19">
        <v>0</v>
      </c>
      <c r="D19" s="10">
        <v>10.4</v>
      </c>
      <c r="E19">
        <v>0.71589999999999998</v>
      </c>
      <c r="H19">
        <f t="shared" si="0"/>
        <v>10.4</v>
      </c>
      <c r="J19">
        <v>9.5898691934759022</v>
      </c>
    </row>
    <row r="20" spans="2:10" x14ac:dyDescent="0.25">
      <c r="B20" s="1">
        <v>34151</v>
      </c>
      <c r="C20">
        <v>0.39999999999999991</v>
      </c>
      <c r="D20" s="10">
        <v>10.199999999999999</v>
      </c>
      <c r="E20">
        <v>0.71589999999999998</v>
      </c>
      <c r="H20">
        <f t="shared" si="0"/>
        <v>10.758737253806396</v>
      </c>
      <c r="J20">
        <v>9.6584249776019284</v>
      </c>
    </row>
    <row r="21" spans="2:10" x14ac:dyDescent="0.25">
      <c r="B21" s="1">
        <v>34243</v>
      </c>
      <c r="C21">
        <v>-0.39999999999999991</v>
      </c>
      <c r="D21" s="10">
        <v>10.3</v>
      </c>
      <c r="E21">
        <v>0.71589999999999998</v>
      </c>
      <c r="H21">
        <f t="shared" si="0"/>
        <v>9.7412627461936037</v>
      </c>
      <c r="J21">
        <v>9.6710063148567347</v>
      </c>
    </row>
    <row r="22" spans="2:10" x14ac:dyDescent="0.25">
      <c r="B22" s="1">
        <v>34335</v>
      </c>
      <c r="C22">
        <v>0.10000000000000009</v>
      </c>
      <c r="D22" s="10">
        <v>9.9</v>
      </c>
      <c r="E22">
        <v>0.71589999999999998</v>
      </c>
      <c r="H22">
        <f t="shared" si="0"/>
        <v>10.0396843134516</v>
      </c>
      <c r="J22">
        <v>9.6336676407146697</v>
      </c>
    </row>
    <row r="23" spans="2:10" x14ac:dyDescent="0.25">
      <c r="B23" s="1">
        <v>34425</v>
      </c>
      <c r="C23">
        <v>-0.5</v>
      </c>
      <c r="D23" s="10">
        <v>9.6999999999999993</v>
      </c>
      <c r="E23">
        <v>0.71589999999999998</v>
      </c>
      <c r="H23">
        <f t="shared" si="0"/>
        <v>9.0015784327420025</v>
      </c>
      <c r="J23">
        <v>9.5531659549634469</v>
      </c>
    </row>
    <row r="24" spans="2:10" x14ac:dyDescent="0.25">
      <c r="B24" s="1">
        <v>34516</v>
      </c>
      <c r="C24">
        <v>-0.30000000000000004</v>
      </c>
      <c r="D24" s="10">
        <v>9.4</v>
      </c>
      <c r="E24">
        <v>0.71589999999999998</v>
      </c>
      <c r="H24">
        <f t="shared" si="0"/>
        <v>8.980947059645203</v>
      </c>
      <c r="J24">
        <v>9.4403184241181517</v>
      </c>
    </row>
    <row r="25" spans="2:10" x14ac:dyDescent="0.25">
      <c r="B25" s="1">
        <v>34608</v>
      </c>
      <c r="C25">
        <v>0.10000000000000009</v>
      </c>
      <c r="D25" s="10">
        <v>9</v>
      </c>
      <c r="E25">
        <v>0.71589999999999998</v>
      </c>
      <c r="H25">
        <f t="shared" si="0"/>
        <v>9.1396843134515997</v>
      </c>
      <c r="J25">
        <v>9.3004263394716524</v>
      </c>
    </row>
    <row r="26" spans="2:10" x14ac:dyDescent="0.25">
      <c r="B26" s="1">
        <v>34700</v>
      </c>
      <c r="C26">
        <v>0.7</v>
      </c>
      <c r="D26" s="10">
        <v>8.9</v>
      </c>
      <c r="E26">
        <v>0.71589999999999998</v>
      </c>
      <c r="H26">
        <f t="shared" si="0"/>
        <v>9.8777901941611965</v>
      </c>
      <c r="J26">
        <v>9.1341972786720937</v>
      </c>
    </row>
    <row r="27" spans="2:10" x14ac:dyDescent="0.25">
      <c r="B27" s="1">
        <v>34790</v>
      </c>
      <c r="C27">
        <v>-0.10000000000000009</v>
      </c>
      <c r="D27" s="10">
        <v>8.6999999999999993</v>
      </c>
      <c r="E27">
        <v>0.71589999999999998</v>
      </c>
      <c r="H27">
        <f t="shared" si="0"/>
        <v>8.5603156865483996</v>
      </c>
      <c r="J27">
        <v>8.9407313991074151</v>
      </c>
    </row>
    <row r="28" spans="2:10" x14ac:dyDescent="0.25">
      <c r="B28" s="1">
        <v>34881</v>
      </c>
      <c r="C28">
        <v>0.39999999999999991</v>
      </c>
      <c r="D28" s="10">
        <v>8.6</v>
      </c>
      <c r="E28">
        <v>0.71589999999999998</v>
      </c>
      <c r="H28">
        <f t="shared" si="0"/>
        <v>9.1587372538063967</v>
      </c>
      <c r="J28">
        <v>8.7265647873204486</v>
      </c>
    </row>
    <row r="29" spans="2:10" x14ac:dyDescent="0.25">
      <c r="B29" s="1">
        <v>34973</v>
      </c>
      <c r="C29">
        <v>0.10000000000000009</v>
      </c>
      <c r="D29" s="10">
        <v>8.3000000000000007</v>
      </c>
      <c r="E29">
        <v>0.71589999999999998</v>
      </c>
      <c r="H29">
        <f t="shared" si="0"/>
        <v>8.4396843134516004</v>
      </c>
      <c r="J29">
        <v>8.494429372728435</v>
      </c>
    </row>
    <row r="30" spans="2:10" x14ac:dyDescent="0.25">
      <c r="B30" s="1">
        <v>35065</v>
      </c>
      <c r="C30">
        <v>-0.19999999999999973</v>
      </c>
      <c r="D30" s="10">
        <v>8.1999999999999993</v>
      </c>
      <c r="E30">
        <v>0.71589999999999998</v>
      </c>
      <c r="H30">
        <f t="shared" si="0"/>
        <v>7.9206313730968008</v>
      </c>
      <c r="J30">
        <v>8.2513788094134739</v>
      </c>
    </row>
    <row r="31" spans="2:10" x14ac:dyDescent="0.25">
      <c r="B31" s="1">
        <v>35156</v>
      </c>
      <c r="C31">
        <v>-0.30000000000000027</v>
      </c>
      <c r="D31" s="10">
        <v>8.3000000000000007</v>
      </c>
      <c r="E31">
        <v>0.71589999999999998</v>
      </c>
      <c r="H31">
        <f t="shared" si="0"/>
        <v>7.8809470596452025</v>
      </c>
      <c r="J31">
        <v>8.0039193008648937</v>
      </c>
    </row>
    <row r="32" spans="2:10" x14ac:dyDescent="0.25">
      <c r="B32" s="1">
        <v>35247</v>
      </c>
      <c r="C32">
        <v>-0.10000000000000009</v>
      </c>
      <c r="D32" s="10">
        <v>8.1</v>
      </c>
      <c r="E32">
        <v>0.71589999999999998</v>
      </c>
      <c r="H32">
        <f t="shared" si="0"/>
        <v>7.9603156865483999</v>
      </c>
      <c r="J32">
        <v>7.7552495762088576</v>
      </c>
    </row>
    <row r="33" spans="2:10" x14ac:dyDescent="0.25">
      <c r="B33" s="1">
        <v>35339</v>
      </c>
      <c r="C33">
        <v>0.20000000000000018</v>
      </c>
      <c r="D33" s="10">
        <v>7.8</v>
      </c>
      <c r="E33">
        <v>0.71589999999999998</v>
      </c>
      <c r="H33">
        <f t="shared" si="0"/>
        <v>8.0793686269031983</v>
      </c>
      <c r="J33">
        <v>7.5073386421593309</v>
      </c>
    </row>
    <row r="34" spans="2:10" x14ac:dyDescent="0.25">
      <c r="B34" s="1">
        <v>35431</v>
      </c>
      <c r="C34">
        <v>-0.60000000000000009</v>
      </c>
      <c r="D34" s="10">
        <v>7.3</v>
      </c>
      <c r="E34">
        <v>0.71589999999999998</v>
      </c>
      <c r="H34">
        <f t="shared" si="0"/>
        <v>6.4618941192904034</v>
      </c>
      <c r="J34">
        <v>7.2642061665336737</v>
      </c>
    </row>
    <row r="35" spans="2:10" x14ac:dyDescent="0.25">
      <c r="B35" s="1">
        <v>35521</v>
      </c>
      <c r="C35">
        <v>-0.29999999999999982</v>
      </c>
      <c r="D35" s="10">
        <v>7.2</v>
      </c>
      <c r="E35">
        <v>0.71589999999999998</v>
      </c>
      <c r="H35">
        <f t="shared" si="0"/>
        <v>6.7809470596452019</v>
      </c>
      <c r="J35">
        <v>7.0355921169966837</v>
      </c>
    </row>
    <row r="36" spans="2:10" x14ac:dyDescent="0.25">
      <c r="B36" s="1">
        <v>35612</v>
      </c>
      <c r="C36">
        <v>0.29999999999999982</v>
      </c>
      <c r="D36" s="10">
        <v>6.8</v>
      </c>
      <c r="E36">
        <v>0.71589999999999998</v>
      </c>
      <c r="H36">
        <f t="shared" si="0"/>
        <v>7.2190529403547981</v>
      </c>
      <c r="J36">
        <v>6.8232133407407281</v>
      </c>
    </row>
    <row r="37" spans="2:10" x14ac:dyDescent="0.25">
      <c r="B37" s="1">
        <v>35704</v>
      </c>
      <c r="C37">
        <v>-9.9999999999999867E-2</v>
      </c>
      <c r="D37" s="10">
        <v>6.5</v>
      </c>
      <c r="E37">
        <v>0.71589999999999998</v>
      </c>
      <c r="H37">
        <f t="shared" si="0"/>
        <v>6.3603156865484012</v>
      </c>
      <c r="J37">
        <v>6.6262402343846576</v>
      </c>
    </row>
    <row r="38" spans="2:10" x14ac:dyDescent="0.25">
      <c r="B38" s="1">
        <v>35796</v>
      </c>
      <c r="C38">
        <v>-0.19999999999999996</v>
      </c>
      <c r="D38" s="10">
        <v>6.4</v>
      </c>
      <c r="E38">
        <v>0.71589999999999998</v>
      </c>
      <c r="H38">
        <f t="shared" si="0"/>
        <v>6.1206313730968018</v>
      </c>
      <c r="J38">
        <v>6.4478015905434622</v>
      </c>
    </row>
    <row r="39" spans="2:10" x14ac:dyDescent="0.25">
      <c r="B39" s="1">
        <v>35886</v>
      </c>
      <c r="C39">
        <v>0.19999999999999996</v>
      </c>
      <c r="D39" s="10">
        <v>6.3</v>
      </c>
      <c r="E39">
        <v>0.71589999999999998</v>
      </c>
      <c r="H39">
        <f t="shared" si="0"/>
        <v>6.5793686269031983</v>
      </c>
      <c r="J39">
        <v>6.2883669563537703</v>
      </c>
    </row>
    <row r="40" spans="2:10" x14ac:dyDescent="0.25">
      <c r="B40" s="1">
        <v>35977</v>
      </c>
      <c r="C40">
        <v>-0.40000000000000013</v>
      </c>
      <c r="D40" s="10">
        <v>6.2</v>
      </c>
      <c r="E40">
        <v>0.71589999999999998</v>
      </c>
      <c r="H40">
        <f t="shared" si="0"/>
        <v>5.6412627461936022</v>
      </c>
      <c r="J40">
        <v>6.1451341767777441</v>
      </c>
    </row>
    <row r="41" spans="2:10" x14ac:dyDescent="0.25">
      <c r="B41" s="1">
        <v>36069</v>
      </c>
      <c r="C41">
        <v>0</v>
      </c>
      <c r="D41" s="10">
        <v>6.1</v>
      </c>
      <c r="E41">
        <v>0.71589999999999998</v>
      </c>
      <c r="H41">
        <f t="shared" si="0"/>
        <v>6.1</v>
      </c>
      <c r="J41">
        <v>6.0182111134830389</v>
      </c>
    </row>
    <row r="42" spans="2:10" x14ac:dyDescent="0.25">
      <c r="B42" s="1">
        <v>36161</v>
      </c>
      <c r="C42">
        <v>0.20000000000000018</v>
      </c>
      <c r="D42" s="10">
        <v>6.2</v>
      </c>
      <c r="E42">
        <v>0.71589999999999998</v>
      </c>
      <c r="H42">
        <f t="shared" si="0"/>
        <v>6.4793686269031996</v>
      </c>
      <c r="J42">
        <v>5.9026669138314682</v>
      </c>
    </row>
    <row r="43" spans="2:10" x14ac:dyDescent="0.25">
      <c r="B43" s="1">
        <v>36251</v>
      </c>
      <c r="C43">
        <v>-0.20000000000000018</v>
      </c>
      <c r="D43" s="10">
        <v>6</v>
      </c>
      <c r="E43">
        <v>0.71589999999999998</v>
      </c>
      <c r="H43">
        <f t="shared" si="0"/>
        <v>5.7206313730968006</v>
      </c>
      <c r="J43">
        <v>5.7943886140500149</v>
      </c>
    </row>
    <row r="44" spans="2:10" x14ac:dyDescent="0.25">
      <c r="B44" s="1">
        <v>36342</v>
      </c>
      <c r="C44">
        <v>-0.19999999999999996</v>
      </c>
      <c r="D44" s="10">
        <v>5.9</v>
      </c>
      <c r="E44">
        <v>0.71589999999999998</v>
      </c>
      <c r="H44">
        <f t="shared" si="0"/>
        <v>5.6206313730968018</v>
      </c>
      <c r="J44">
        <v>5.6950302674963798</v>
      </c>
    </row>
    <row r="45" spans="2:10" x14ac:dyDescent="0.25">
      <c r="B45" s="1">
        <v>36434</v>
      </c>
      <c r="C45">
        <v>-9.9999999999999867E-2</v>
      </c>
      <c r="D45" s="10">
        <v>5.8</v>
      </c>
      <c r="E45">
        <v>0.71589999999999998</v>
      </c>
      <c r="H45">
        <f t="shared" si="0"/>
        <v>5.660315686548401</v>
      </c>
      <c r="J45">
        <v>5.605508355118733</v>
      </c>
    </row>
    <row r="46" spans="2:10" x14ac:dyDescent="0.25">
      <c r="B46" s="1">
        <v>36526</v>
      </c>
      <c r="C46">
        <v>-0.30000000000000004</v>
      </c>
      <c r="D46" s="10">
        <v>5.8</v>
      </c>
      <c r="E46">
        <v>0.71589999999999998</v>
      </c>
      <c r="H46">
        <f t="shared" si="0"/>
        <v>5.3809470596452016</v>
      </c>
      <c r="J46">
        <v>5.52599536892125</v>
      </c>
    </row>
    <row r="47" spans="2:10" x14ac:dyDescent="0.25">
      <c r="B47" s="1">
        <v>36617</v>
      </c>
      <c r="C47">
        <v>-0.20000000000000007</v>
      </c>
      <c r="D47" s="10">
        <v>5.5</v>
      </c>
      <c r="E47">
        <v>0.71589999999999998</v>
      </c>
      <c r="H47">
        <f t="shared" si="0"/>
        <v>5.2206313730968015</v>
      </c>
      <c r="J47">
        <v>5.4572118742224038</v>
      </c>
    </row>
    <row r="48" spans="2:10" x14ac:dyDescent="0.25">
      <c r="B48" s="1">
        <v>36708</v>
      </c>
      <c r="C48">
        <v>0.20000000000000007</v>
      </c>
      <c r="D48" s="10">
        <v>5.3</v>
      </c>
      <c r="E48">
        <v>0.71589999999999998</v>
      </c>
      <c r="H48">
        <f t="shared" si="0"/>
        <v>5.5793686269031983</v>
      </c>
      <c r="J48">
        <v>5.398427953247908</v>
      </c>
    </row>
    <row r="49" spans="2:10" x14ac:dyDescent="0.25">
      <c r="B49" s="1">
        <v>36800</v>
      </c>
      <c r="C49">
        <v>0.19999999999999996</v>
      </c>
      <c r="D49" s="10">
        <v>5.2</v>
      </c>
      <c r="E49">
        <v>0.71589999999999998</v>
      </c>
      <c r="H49">
        <f t="shared" si="0"/>
        <v>5.4793686269031987</v>
      </c>
      <c r="J49">
        <v>5.34654788321222</v>
      </c>
    </row>
    <row r="50" spans="2:10" x14ac:dyDescent="0.25">
      <c r="B50" s="1">
        <v>36892</v>
      </c>
      <c r="C50">
        <v>-9.9999999999999978E-2</v>
      </c>
      <c r="D50" s="10">
        <v>5.0999999999999996</v>
      </c>
      <c r="E50">
        <v>0.71589999999999998</v>
      </c>
      <c r="H50">
        <f t="shared" si="0"/>
        <v>4.9603156865483999</v>
      </c>
      <c r="J50">
        <v>5.3002853480663488</v>
      </c>
    </row>
    <row r="51" spans="2:10" x14ac:dyDescent="0.25">
      <c r="B51" s="1">
        <v>36982</v>
      </c>
      <c r="C51">
        <v>0.6</v>
      </c>
      <c r="D51" s="10">
        <v>5</v>
      </c>
      <c r="E51">
        <v>0.71589999999999998</v>
      </c>
      <c r="H51">
        <f t="shared" si="0"/>
        <v>5.8381058807095965</v>
      </c>
      <c r="J51">
        <v>5.2596822391982165</v>
      </c>
    </row>
    <row r="52" spans="2:10" x14ac:dyDescent="0.25">
      <c r="B52" s="1">
        <v>37073</v>
      </c>
      <c r="C52">
        <v>0</v>
      </c>
      <c r="D52" s="10">
        <v>5.0999999999999996</v>
      </c>
      <c r="E52">
        <v>0.71589999999999998</v>
      </c>
      <c r="H52">
        <f t="shared" si="0"/>
        <v>5.0999999999999996</v>
      </c>
      <c r="J52">
        <v>5.2213807513805648</v>
      </c>
    </row>
    <row r="53" spans="2:10" x14ac:dyDescent="0.25">
      <c r="B53" s="1">
        <v>37165</v>
      </c>
      <c r="C53">
        <v>-0.5</v>
      </c>
      <c r="D53" s="10">
        <v>5.2</v>
      </c>
      <c r="E53">
        <v>0.71589999999999998</v>
      </c>
      <c r="H53">
        <f t="shared" si="0"/>
        <v>4.5015784327420034</v>
      </c>
      <c r="J53">
        <v>5.1878073158012485</v>
      </c>
    </row>
    <row r="54" spans="2:10" x14ac:dyDescent="0.25">
      <c r="B54" s="1">
        <v>37257</v>
      </c>
      <c r="C54">
        <v>0.5</v>
      </c>
      <c r="D54" s="10">
        <v>5.2</v>
      </c>
      <c r="E54">
        <v>0.71589999999999998</v>
      </c>
      <c r="H54">
        <f t="shared" si="0"/>
        <v>5.8984215672579969</v>
      </c>
      <c r="J54">
        <v>5.1601745561343177</v>
      </c>
    </row>
    <row r="55" spans="2:10" x14ac:dyDescent="0.25">
      <c r="B55" s="1">
        <v>37347</v>
      </c>
      <c r="C55">
        <v>-0.6</v>
      </c>
      <c r="D55" s="10">
        <v>5.2</v>
      </c>
      <c r="E55">
        <v>0.71589999999999998</v>
      </c>
      <c r="H55">
        <f t="shared" si="0"/>
        <v>4.3618941192904037</v>
      </c>
      <c r="J55">
        <v>5.1328328072232283</v>
      </c>
    </row>
    <row r="56" spans="2:10" x14ac:dyDescent="0.25">
      <c r="B56" s="1">
        <v>37438</v>
      </c>
      <c r="C56">
        <v>9.9999999999999978E-2</v>
      </c>
      <c r="D56" s="10">
        <v>5.3</v>
      </c>
      <c r="E56">
        <v>0.71589999999999998</v>
      </c>
      <c r="H56">
        <f t="shared" si="0"/>
        <v>5.4396843134515995</v>
      </c>
      <c r="J56">
        <v>5.1075148740226721</v>
      </c>
    </row>
    <row r="57" spans="2:10" x14ac:dyDescent="0.25">
      <c r="B57" s="1">
        <v>37530</v>
      </c>
      <c r="C57">
        <v>0.5</v>
      </c>
      <c r="D57" s="10">
        <v>5.0999999999999996</v>
      </c>
      <c r="E57">
        <v>0.71589999999999998</v>
      </c>
      <c r="H57">
        <f t="shared" si="0"/>
        <v>5.7984215672579964</v>
      </c>
      <c r="J57">
        <v>5.0782441746080131</v>
      </c>
    </row>
    <row r="58" spans="2:10" x14ac:dyDescent="0.25">
      <c r="B58" s="1">
        <v>37622</v>
      </c>
      <c r="C58">
        <v>0</v>
      </c>
      <c r="D58" s="10">
        <v>5.2</v>
      </c>
      <c r="E58">
        <v>0.71589999999999998</v>
      </c>
      <c r="H58">
        <f t="shared" si="0"/>
        <v>5.2</v>
      </c>
      <c r="J58">
        <v>5.0423658214489055</v>
      </c>
    </row>
    <row r="59" spans="2:10" x14ac:dyDescent="0.25">
      <c r="B59" s="1">
        <v>37712</v>
      </c>
      <c r="C59">
        <v>-0.19999999999999996</v>
      </c>
      <c r="D59" s="10">
        <v>4.9000000000000004</v>
      </c>
      <c r="E59">
        <v>0.71589999999999998</v>
      </c>
      <c r="H59">
        <f t="shared" si="0"/>
        <v>4.6206313730968018</v>
      </c>
      <c r="J59">
        <v>5.0044267009415035</v>
      </c>
    </row>
    <row r="60" spans="2:10" x14ac:dyDescent="0.25">
      <c r="B60" s="1">
        <v>37803</v>
      </c>
      <c r="C60">
        <v>9.9999999999999867E-2</v>
      </c>
      <c r="D60" s="10">
        <v>5</v>
      </c>
      <c r="E60">
        <v>0.71589999999999998</v>
      </c>
      <c r="H60">
        <f t="shared" si="0"/>
        <v>5.1396843134515988</v>
      </c>
      <c r="J60">
        <v>4.9705500412674732</v>
      </c>
    </row>
    <row r="61" spans="2:10" x14ac:dyDescent="0.25">
      <c r="B61" s="1">
        <v>37895</v>
      </c>
      <c r="C61">
        <v>-9.9999999999999867E-2</v>
      </c>
      <c r="D61" s="10">
        <v>4.9000000000000004</v>
      </c>
      <c r="E61">
        <v>0.71589999999999998</v>
      </c>
      <c r="H61">
        <f t="shared" si="0"/>
        <v>4.7603156865484015</v>
      </c>
      <c r="J61">
        <v>4.9430211173300309</v>
      </c>
    </row>
    <row r="62" spans="2:10" x14ac:dyDescent="0.25">
      <c r="B62" s="1">
        <v>37987</v>
      </c>
      <c r="C62">
        <v>0</v>
      </c>
      <c r="D62" s="10">
        <v>4.8</v>
      </c>
      <c r="E62">
        <v>0.71589999999999998</v>
      </c>
      <c r="H62">
        <f t="shared" si="0"/>
        <v>4.8</v>
      </c>
      <c r="J62">
        <v>4.925816546754235</v>
      </c>
    </row>
    <row r="63" spans="2:10" x14ac:dyDescent="0.25">
      <c r="B63" s="1">
        <v>38078</v>
      </c>
      <c r="C63">
        <v>9.9999999999999867E-2</v>
      </c>
      <c r="D63" s="10">
        <v>4.8</v>
      </c>
      <c r="E63">
        <v>0.71589999999999998</v>
      </c>
      <c r="H63">
        <f t="shared" si="0"/>
        <v>4.9396843134515986</v>
      </c>
      <c r="J63">
        <v>4.9210858928573273</v>
      </c>
    </row>
    <row r="64" spans="2:10" x14ac:dyDescent="0.25">
      <c r="B64" s="1">
        <v>38169</v>
      </c>
      <c r="C64">
        <v>-9.9999999999999867E-2</v>
      </c>
      <c r="D64" s="10">
        <v>4.7</v>
      </c>
      <c r="E64">
        <v>0.71589999999999998</v>
      </c>
      <c r="H64">
        <f t="shared" si="0"/>
        <v>4.5603156865484014</v>
      </c>
      <c r="J64">
        <v>4.9297205534890081</v>
      </c>
    </row>
    <row r="65" spans="2:10" x14ac:dyDescent="0.25">
      <c r="B65" s="1">
        <v>38261</v>
      </c>
      <c r="C65">
        <v>9.9999999999999867E-2</v>
      </c>
      <c r="D65" s="10">
        <v>4.7</v>
      </c>
      <c r="E65">
        <v>0.71589999999999998</v>
      </c>
      <c r="H65">
        <f t="shared" si="0"/>
        <v>4.839684313451599</v>
      </c>
      <c r="J65">
        <v>4.9527979107049198</v>
      </c>
    </row>
    <row r="66" spans="2:10" x14ac:dyDescent="0.25">
      <c r="B66" s="1">
        <v>38353</v>
      </c>
      <c r="C66">
        <v>0.30000000000000004</v>
      </c>
      <c r="D66" s="10">
        <v>4.7</v>
      </c>
      <c r="E66">
        <v>0.71589999999999998</v>
      </c>
      <c r="H66">
        <f t="shared" si="0"/>
        <v>5.1190529403547984</v>
      </c>
      <c r="J66">
        <v>4.9877012978912996</v>
      </c>
    </row>
    <row r="67" spans="2:10" x14ac:dyDescent="0.25">
      <c r="B67" s="1">
        <v>38443</v>
      </c>
      <c r="C67">
        <v>0.30000000000000004</v>
      </c>
      <c r="D67" s="10">
        <v>4.8</v>
      </c>
      <c r="E67">
        <v>0.71589999999999998</v>
      </c>
      <c r="H67">
        <f t="shared" si="0"/>
        <v>5.2190529403547981</v>
      </c>
      <c r="J67">
        <v>5.0306829124618524</v>
      </c>
    </row>
    <row r="68" spans="2:10" x14ac:dyDescent="0.25">
      <c r="B68" s="1">
        <v>38534</v>
      </c>
      <c r="C68">
        <v>0.39999999999999991</v>
      </c>
      <c r="D68" s="10">
        <v>4.7</v>
      </c>
      <c r="E68">
        <v>0.71589999999999998</v>
      </c>
      <c r="H68">
        <f t="shared" ref="H68:H113" si="1">(C68/$E$3)+D68</f>
        <v>5.2587372538063972</v>
      </c>
      <c r="J68">
        <v>5.0793084682549159</v>
      </c>
    </row>
    <row r="69" spans="2:10" x14ac:dyDescent="0.25">
      <c r="B69" s="1">
        <v>38626</v>
      </c>
      <c r="C69">
        <v>-0.29999999999999982</v>
      </c>
      <c r="D69" s="10">
        <v>5.0999999999999996</v>
      </c>
      <c r="E69">
        <v>0.71589999999999998</v>
      </c>
      <c r="H69">
        <f t="shared" si="1"/>
        <v>4.6809470596452014</v>
      </c>
      <c r="J69">
        <v>5.133027379387757</v>
      </c>
    </row>
    <row r="70" spans="2:10" x14ac:dyDescent="0.25">
      <c r="B70" s="1">
        <v>38718</v>
      </c>
      <c r="C70">
        <v>-0.20000000000000018</v>
      </c>
      <c r="D70" s="10">
        <v>5.2</v>
      </c>
      <c r="E70">
        <v>0.71589999999999998</v>
      </c>
      <c r="H70">
        <f t="shared" si="1"/>
        <v>4.9206313730968008</v>
      </c>
      <c r="J70">
        <v>5.1930833478331557</v>
      </c>
    </row>
    <row r="71" spans="2:10" x14ac:dyDescent="0.25">
      <c r="B71" s="1">
        <v>38808</v>
      </c>
      <c r="C71">
        <v>0.39999999999999991</v>
      </c>
      <c r="D71" s="10">
        <v>5.5</v>
      </c>
      <c r="E71">
        <v>0.71589999999999998</v>
      </c>
      <c r="H71">
        <f t="shared" si="1"/>
        <v>6.058737253806397</v>
      </c>
      <c r="J71">
        <v>5.256199272366465</v>
      </c>
    </row>
    <row r="72" spans="2:10" x14ac:dyDescent="0.25">
      <c r="B72" s="1">
        <v>38899</v>
      </c>
      <c r="C72">
        <v>0.10000000000000009</v>
      </c>
      <c r="D72" s="10">
        <v>5.5</v>
      </c>
      <c r="E72">
        <v>0.71589999999999998</v>
      </c>
      <c r="H72">
        <f t="shared" si="1"/>
        <v>5.6396843134515997</v>
      </c>
      <c r="J72">
        <v>5.3163735320156729</v>
      </c>
    </row>
    <row r="73" spans="2:10" x14ac:dyDescent="0.25">
      <c r="B73" s="1">
        <v>38991</v>
      </c>
      <c r="C73">
        <v>0.30000000000000027</v>
      </c>
      <c r="D73" s="10">
        <v>5.5</v>
      </c>
      <c r="E73">
        <v>0.71589999999999998</v>
      </c>
      <c r="H73">
        <f t="shared" si="1"/>
        <v>5.9190529403547982</v>
      </c>
      <c r="J73">
        <v>5.3756298856231677</v>
      </c>
    </row>
    <row r="74" spans="2:10" x14ac:dyDescent="0.25">
      <c r="B74" s="1">
        <v>39083</v>
      </c>
      <c r="C74">
        <v>0.19999999999999973</v>
      </c>
      <c r="D74" s="10">
        <v>5.5</v>
      </c>
      <c r="E74">
        <v>0.71589999999999998</v>
      </c>
      <c r="H74">
        <f t="shared" si="1"/>
        <v>5.7793686269031985</v>
      </c>
      <c r="J74">
        <v>5.439225199845696</v>
      </c>
    </row>
    <row r="75" spans="2:10" x14ac:dyDescent="0.25">
      <c r="B75" s="1">
        <v>39173</v>
      </c>
      <c r="C75">
        <v>-0.29999999999999982</v>
      </c>
      <c r="D75" s="10">
        <v>5.4</v>
      </c>
      <c r="E75">
        <v>0.71589999999999998</v>
      </c>
      <c r="H75">
        <f t="shared" si="1"/>
        <v>4.9809470596452021</v>
      </c>
      <c r="J75">
        <v>5.5178505718873225</v>
      </c>
    </row>
    <row r="76" spans="2:10" x14ac:dyDescent="0.25">
      <c r="B76" s="1">
        <v>39264</v>
      </c>
      <c r="C76">
        <v>-0.8</v>
      </c>
      <c r="D76" s="10">
        <v>5.3</v>
      </c>
      <c r="E76">
        <v>0.71589999999999998</v>
      </c>
      <c r="H76">
        <f t="shared" si="1"/>
        <v>4.1825254923872048</v>
      </c>
      <c r="J76">
        <v>5.6255985332226857</v>
      </c>
    </row>
    <row r="77" spans="2:10" x14ac:dyDescent="0.25">
      <c r="B77" s="1">
        <v>39356</v>
      </c>
      <c r="C77">
        <v>0.30000000000000004</v>
      </c>
      <c r="D77" s="10">
        <v>5.2</v>
      </c>
      <c r="E77">
        <v>0.71589999999999998</v>
      </c>
      <c r="H77">
        <f t="shared" si="1"/>
        <v>5.6190529403547984</v>
      </c>
      <c r="J77">
        <v>5.7711925802040049</v>
      </c>
    </row>
    <row r="78" spans="2:10" x14ac:dyDescent="0.25">
      <c r="B78" s="1">
        <v>39448</v>
      </c>
      <c r="C78">
        <v>0.29999999999999982</v>
      </c>
      <c r="D78" s="10">
        <v>5.2</v>
      </c>
      <c r="E78">
        <v>0.71589999999999998</v>
      </c>
      <c r="H78">
        <f t="shared" si="1"/>
        <v>5.6190529403547984</v>
      </c>
      <c r="J78">
        <v>5.9489254787751449</v>
      </c>
    </row>
    <row r="79" spans="2:10" x14ac:dyDescent="0.25">
      <c r="B79" s="1">
        <v>39539</v>
      </c>
      <c r="C79">
        <v>1</v>
      </c>
      <c r="D79" s="10">
        <v>5.4</v>
      </c>
      <c r="E79">
        <v>0.71589999999999998</v>
      </c>
      <c r="H79">
        <f t="shared" si="1"/>
        <v>6.7968431345159939</v>
      </c>
      <c r="J79">
        <v>6.151568598481477</v>
      </c>
    </row>
    <row r="80" spans="2:10" x14ac:dyDescent="0.25">
      <c r="B80" s="1">
        <v>39630</v>
      </c>
      <c r="C80">
        <v>1.4</v>
      </c>
      <c r="D80" s="10">
        <v>5.9</v>
      </c>
      <c r="E80">
        <v>0.71589999999999998</v>
      </c>
      <c r="H80">
        <f t="shared" si="1"/>
        <v>7.8555803883223918</v>
      </c>
      <c r="J80">
        <v>6.3685945834841693</v>
      </c>
    </row>
    <row r="81" spans="2:10" x14ac:dyDescent="0.25">
      <c r="B81" s="1">
        <v>39722</v>
      </c>
      <c r="C81">
        <v>-0.89999999999999991</v>
      </c>
      <c r="D81" s="10">
        <v>6.4</v>
      </c>
      <c r="E81">
        <v>0.71589999999999998</v>
      </c>
      <c r="H81">
        <f t="shared" si="1"/>
        <v>5.1428411789356057</v>
      </c>
      <c r="J81">
        <v>6.5959288233047353</v>
      </c>
    </row>
    <row r="82" spans="2:10" x14ac:dyDescent="0.25">
      <c r="B82" s="1">
        <v>39814</v>
      </c>
      <c r="C82">
        <v>-0.89999999999999991</v>
      </c>
      <c r="D82" s="10">
        <v>7.1</v>
      </c>
      <c r="E82">
        <v>0.71589999999999998</v>
      </c>
      <c r="H82">
        <f t="shared" si="1"/>
        <v>5.842841178935605</v>
      </c>
      <c r="J82">
        <v>6.8443665655130701</v>
      </c>
    </row>
    <row r="83" spans="2:10" x14ac:dyDescent="0.25">
      <c r="B83" s="1">
        <v>39904</v>
      </c>
      <c r="C83">
        <v>-0.89999999999999991</v>
      </c>
      <c r="D83" s="10">
        <v>7.8</v>
      </c>
      <c r="E83">
        <v>0.71589999999999998</v>
      </c>
      <c r="H83">
        <f t="shared" si="1"/>
        <v>6.5428411789356051</v>
      </c>
      <c r="J83">
        <v>7.1101721812353791</v>
      </c>
    </row>
    <row r="84" spans="2:10" x14ac:dyDescent="0.25">
      <c r="B84" s="1">
        <v>39995</v>
      </c>
      <c r="C84">
        <v>-0.60000000000000009</v>
      </c>
      <c r="D84" s="10">
        <v>7.8</v>
      </c>
      <c r="E84">
        <v>0.71589999999999998</v>
      </c>
      <c r="H84">
        <f t="shared" si="1"/>
        <v>6.9618941192904034</v>
      </c>
      <c r="J84">
        <v>7.379594787732092</v>
      </c>
    </row>
    <row r="85" spans="2:10" x14ac:dyDescent="0.25">
      <c r="B85" s="1">
        <v>40087</v>
      </c>
      <c r="C85">
        <v>0.60000000000000009</v>
      </c>
      <c r="D85" s="10">
        <v>7.8</v>
      </c>
      <c r="E85">
        <v>0.71589999999999998</v>
      </c>
      <c r="H85">
        <f t="shared" si="1"/>
        <v>8.6381058807095954</v>
      </c>
      <c r="J85">
        <v>7.6332101922406412</v>
      </c>
    </row>
    <row r="86" spans="2:10" x14ac:dyDescent="0.25">
      <c r="B86" s="1">
        <v>40179</v>
      </c>
      <c r="C86">
        <v>1.1999999999999997</v>
      </c>
      <c r="D86" s="10">
        <v>8</v>
      </c>
      <c r="E86">
        <v>0.71589999999999998</v>
      </c>
      <c r="H86">
        <f t="shared" si="1"/>
        <v>9.6762117614191929</v>
      </c>
      <c r="J86">
        <v>7.8474171953140432</v>
      </c>
    </row>
    <row r="87" spans="2:10" x14ac:dyDescent="0.25">
      <c r="B87" s="1">
        <v>40269</v>
      </c>
      <c r="C87">
        <v>0.20000000000000018</v>
      </c>
      <c r="D87" s="10">
        <v>7.9</v>
      </c>
      <c r="E87">
        <v>0.71589999999999998</v>
      </c>
      <c r="H87">
        <f t="shared" si="1"/>
        <v>8.1793686269031998</v>
      </c>
      <c r="J87">
        <v>8.0086635543900027</v>
      </c>
    </row>
    <row r="88" spans="2:10" x14ac:dyDescent="0.25">
      <c r="B88" s="1">
        <v>40360</v>
      </c>
      <c r="C88">
        <v>-0.39999999999999991</v>
      </c>
      <c r="D88" s="10">
        <v>7.8</v>
      </c>
      <c r="E88">
        <v>0.71589999999999998</v>
      </c>
      <c r="H88">
        <f t="shared" si="1"/>
        <v>7.2412627461936028</v>
      </c>
      <c r="J88">
        <v>8.1216849725672766</v>
      </c>
    </row>
    <row r="89" spans="2:10" x14ac:dyDescent="0.25">
      <c r="B89" s="1">
        <v>40452</v>
      </c>
      <c r="C89">
        <v>0.29999999999999982</v>
      </c>
      <c r="D89" s="10">
        <v>7.9</v>
      </c>
      <c r="E89">
        <v>0.71589999999999998</v>
      </c>
      <c r="H89">
        <f t="shared" si="1"/>
        <v>8.3190529403547977</v>
      </c>
      <c r="J89">
        <v>8.1929242036697527</v>
      </c>
    </row>
    <row r="90" spans="2:10" x14ac:dyDescent="0.25">
      <c r="B90" s="1">
        <v>40544</v>
      </c>
      <c r="C90">
        <v>0.69999999999999973</v>
      </c>
      <c r="D90" s="10">
        <v>7.8</v>
      </c>
      <c r="E90">
        <v>0.71589999999999998</v>
      </c>
      <c r="H90">
        <f t="shared" si="1"/>
        <v>8.7777901941611951</v>
      </c>
      <c r="J90">
        <v>8.2200197792575853</v>
      </c>
    </row>
    <row r="91" spans="2:10" x14ac:dyDescent="0.25">
      <c r="B91" s="1">
        <v>40634</v>
      </c>
      <c r="C91">
        <v>0.30000000000000071</v>
      </c>
      <c r="D91" s="10">
        <v>7.9</v>
      </c>
      <c r="E91">
        <v>0.71589999999999998</v>
      </c>
      <c r="H91">
        <f t="shared" si="1"/>
        <v>8.3190529403547995</v>
      </c>
      <c r="J91">
        <v>8.2018715182577751</v>
      </c>
    </row>
    <row r="92" spans="2:10" x14ac:dyDescent="0.25">
      <c r="B92" s="1">
        <v>40725</v>
      </c>
      <c r="C92">
        <v>0.29999999999999982</v>
      </c>
      <c r="D92" s="10">
        <v>8.3000000000000007</v>
      </c>
      <c r="E92">
        <v>0.71589999999999998</v>
      </c>
      <c r="H92">
        <f t="shared" si="1"/>
        <v>8.7190529403547981</v>
      </c>
      <c r="J92">
        <v>8.1429569437463627</v>
      </c>
    </row>
    <row r="93" spans="2:10" x14ac:dyDescent="0.25">
      <c r="B93" s="1">
        <v>40817</v>
      </c>
      <c r="C93">
        <v>-0.10000000000000053</v>
      </c>
      <c r="D93" s="10">
        <v>8.4</v>
      </c>
      <c r="E93">
        <v>0.71589999999999998</v>
      </c>
      <c r="H93">
        <f t="shared" si="1"/>
        <v>8.2603156865484006</v>
      </c>
      <c r="J93">
        <v>8.0489253930203564</v>
      </c>
    </row>
    <row r="94" spans="2:10" x14ac:dyDescent="0.25">
      <c r="B94" s="1">
        <v>40909</v>
      </c>
      <c r="C94">
        <v>-1.0999999999999996</v>
      </c>
      <c r="D94" s="10">
        <v>8.1999999999999993</v>
      </c>
      <c r="E94">
        <v>0.71589999999999998</v>
      </c>
      <c r="H94">
        <f t="shared" si="1"/>
        <v>6.6634725520324061</v>
      </c>
      <c r="J94">
        <v>7.9311871633428508</v>
      </c>
    </row>
    <row r="95" spans="2:10" x14ac:dyDescent="0.25">
      <c r="B95" s="1">
        <v>41000</v>
      </c>
      <c r="C95">
        <v>-0.70000000000000018</v>
      </c>
      <c r="D95" s="10">
        <v>8</v>
      </c>
      <c r="E95">
        <v>0.71589999999999998</v>
      </c>
      <c r="H95">
        <f t="shared" si="1"/>
        <v>7.0222098058388038</v>
      </c>
      <c r="J95">
        <v>7.8032664549122197</v>
      </c>
    </row>
    <row r="96" spans="2:10" x14ac:dyDescent="0.25">
      <c r="B96" s="1">
        <v>41091</v>
      </c>
      <c r="C96">
        <v>-0.39999999999999991</v>
      </c>
      <c r="D96" s="10">
        <v>7.9</v>
      </c>
      <c r="E96">
        <v>0.71589999999999998</v>
      </c>
      <c r="H96">
        <f t="shared" si="1"/>
        <v>7.3412627461936033</v>
      </c>
      <c r="J96">
        <v>7.666010321813733</v>
      </c>
    </row>
    <row r="97" spans="2:10" x14ac:dyDescent="0.25">
      <c r="B97" s="1">
        <v>41183</v>
      </c>
      <c r="C97">
        <v>0.30000000000000027</v>
      </c>
      <c r="D97" s="10">
        <v>7.8</v>
      </c>
      <c r="E97">
        <v>0.71589999999999998</v>
      </c>
      <c r="H97">
        <f t="shared" si="1"/>
        <v>8.2190529403547981</v>
      </c>
      <c r="J97">
        <v>7.512455251641927</v>
      </c>
    </row>
    <row r="98" spans="2:10" x14ac:dyDescent="0.25">
      <c r="B98" s="1">
        <v>41275</v>
      </c>
      <c r="C98">
        <v>9.9999999999999645E-2</v>
      </c>
      <c r="D98" s="10">
        <v>7.8</v>
      </c>
      <c r="E98">
        <v>0.71589999999999998</v>
      </c>
      <c r="H98">
        <f t="shared" si="1"/>
        <v>7.9396843134515986</v>
      </c>
      <c r="J98">
        <v>7.3323902562351364</v>
      </c>
    </row>
    <row r="99" spans="2:10" x14ac:dyDescent="0.25">
      <c r="B99" s="1">
        <v>41365</v>
      </c>
      <c r="C99">
        <v>-9.9999999999999645E-2</v>
      </c>
      <c r="D99" s="10">
        <v>7.7</v>
      </c>
      <c r="E99">
        <v>0.71589999999999998</v>
      </c>
      <c r="H99">
        <f t="shared" si="1"/>
        <v>7.5603156865484014</v>
      </c>
      <c r="J99">
        <v>7.1226703243188254</v>
      </c>
    </row>
    <row r="100" spans="2:10" x14ac:dyDescent="0.25">
      <c r="B100" s="1">
        <v>41456</v>
      </c>
      <c r="C100">
        <v>0</v>
      </c>
      <c r="D100" s="10">
        <v>7.6</v>
      </c>
      <c r="E100">
        <v>0.71589999999999998</v>
      </c>
      <c r="H100">
        <f t="shared" si="1"/>
        <v>7.6</v>
      </c>
      <c r="J100">
        <v>6.8862233851906227</v>
      </c>
    </row>
    <row r="101" spans="2:10" x14ac:dyDescent="0.25">
      <c r="B101" s="1">
        <v>41548</v>
      </c>
      <c r="C101">
        <v>-0.60000000000000009</v>
      </c>
      <c r="D101" s="10">
        <v>7.2</v>
      </c>
      <c r="E101">
        <v>0.71589999999999998</v>
      </c>
      <c r="H101">
        <f t="shared" si="1"/>
        <v>6.3618941192904037</v>
      </c>
      <c r="J101">
        <v>6.630353821770453</v>
      </c>
    </row>
    <row r="102" spans="2:10" x14ac:dyDescent="0.25">
      <c r="B102" s="1">
        <v>41640</v>
      </c>
      <c r="C102">
        <v>-0.40000000000000013</v>
      </c>
      <c r="D102" s="10">
        <v>6.8</v>
      </c>
      <c r="E102">
        <v>0.71589999999999998</v>
      </c>
      <c r="H102">
        <f t="shared" si="1"/>
        <v>6.2412627461936019</v>
      </c>
      <c r="J102">
        <v>6.3695037831263344</v>
      </c>
    </row>
    <row r="103" spans="2:10" x14ac:dyDescent="0.25">
      <c r="B103" s="1">
        <v>41730</v>
      </c>
      <c r="C103">
        <v>0</v>
      </c>
      <c r="D103" s="10">
        <v>6.3</v>
      </c>
      <c r="E103">
        <v>0.71589999999999998</v>
      </c>
      <c r="H103">
        <f t="shared" si="1"/>
        <v>6.3</v>
      </c>
      <c r="J103">
        <v>6.1154308213014854</v>
      </c>
    </row>
    <row r="104" spans="2:10" x14ac:dyDescent="0.25">
      <c r="B104" s="1">
        <v>41821</v>
      </c>
      <c r="C104">
        <v>-0.19999999999999996</v>
      </c>
      <c r="D104" s="10">
        <v>6</v>
      </c>
      <c r="E104">
        <v>0.71589999999999998</v>
      </c>
      <c r="H104">
        <f t="shared" si="1"/>
        <v>5.7206313730968015</v>
      </c>
      <c r="J104">
        <v>5.878610077969797</v>
      </c>
    </row>
    <row r="105" spans="2:10" x14ac:dyDescent="0.25">
      <c r="B105" s="1">
        <v>41913</v>
      </c>
      <c r="C105">
        <v>-0.6</v>
      </c>
      <c r="D105" s="10">
        <v>5.7</v>
      </c>
      <c r="E105">
        <v>0.71589999999999998</v>
      </c>
      <c r="H105">
        <f t="shared" si="1"/>
        <v>4.8618941192904037</v>
      </c>
      <c r="J105">
        <v>5.6713623865921452</v>
      </c>
    </row>
    <row r="106" spans="2:10" x14ac:dyDescent="0.25">
      <c r="B106" s="1">
        <v>42005</v>
      </c>
      <c r="C106">
        <v>-0.8</v>
      </c>
      <c r="D106" s="10">
        <v>5.6</v>
      </c>
      <c r="E106">
        <v>0.71589999999999998</v>
      </c>
      <c r="H106">
        <f t="shared" si="1"/>
        <v>4.4825254923872047</v>
      </c>
      <c r="J106">
        <v>5.5044287935806766</v>
      </c>
    </row>
    <row r="107" spans="2:10" x14ac:dyDescent="0.25">
      <c r="B107" s="1">
        <v>42095</v>
      </c>
      <c r="C107">
        <v>-0.1</v>
      </c>
      <c r="D107" s="10">
        <v>5.6</v>
      </c>
      <c r="E107">
        <v>0.71589999999999998</v>
      </c>
      <c r="H107">
        <f t="shared" si="1"/>
        <v>5.4603156865483999</v>
      </c>
      <c r="J107">
        <v>5.3804556626745201</v>
      </c>
    </row>
    <row r="108" spans="2:10" x14ac:dyDescent="0.25">
      <c r="B108" s="1">
        <v>42186</v>
      </c>
      <c r="C108">
        <v>0</v>
      </c>
      <c r="D108" s="10">
        <v>5.3</v>
      </c>
      <c r="E108">
        <v>0.71589999999999998</v>
      </c>
      <c r="H108">
        <f t="shared" si="1"/>
        <v>5.3</v>
      </c>
      <c r="J108">
        <v>5.2918703246008709</v>
      </c>
    </row>
    <row r="109" spans="2:10" x14ac:dyDescent="0.25">
      <c r="B109" s="1">
        <v>42278</v>
      </c>
      <c r="C109">
        <v>0.1</v>
      </c>
      <c r="D109" s="10">
        <v>5.0999999999999996</v>
      </c>
      <c r="E109">
        <v>0.71589999999999998</v>
      </c>
      <c r="H109">
        <f t="shared" si="1"/>
        <v>5.2396843134515994</v>
      </c>
      <c r="J109">
        <v>5.2318987103256616</v>
      </c>
    </row>
    <row r="110" spans="2:10" x14ac:dyDescent="0.25">
      <c r="B110" s="1">
        <v>42370</v>
      </c>
      <c r="C110">
        <v>0.19999999999999998</v>
      </c>
      <c r="D110" s="10">
        <v>5.0999999999999996</v>
      </c>
      <c r="E110">
        <v>0.71589999999999998</v>
      </c>
      <c r="H110">
        <f t="shared" si="1"/>
        <v>5.3793686269031982</v>
      </c>
      <c r="J110">
        <v>5.1938480475688173</v>
      </c>
    </row>
    <row r="111" spans="2:10" x14ac:dyDescent="0.25">
      <c r="B111" s="1">
        <v>42461</v>
      </c>
      <c r="C111">
        <v>0.10000000000000003</v>
      </c>
      <c r="D111" s="10">
        <v>4.9000000000000004</v>
      </c>
      <c r="E111">
        <v>0.71589999999999998</v>
      </c>
      <c r="H111">
        <f t="shared" si="1"/>
        <v>5.0396843134516001</v>
      </c>
      <c r="J111">
        <v>5.171103420081522</v>
      </c>
    </row>
    <row r="112" spans="2:10" x14ac:dyDescent="0.25">
      <c r="B112" s="1">
        <v>42552</v>
      </c>
      <c r="C112">
        <v>0.29999999999999993</v>
      </c>
      <c r="D112" s="10">
        <v>4.9000000000000004</v>
      </c>
      <c r="E112">
        <v>0.71589999999999998</v>
      </c>
      <c r="H112">
        <f t="shared" si="1"/>
        <v>5.3190529403547986</v>
      </c>
      <c r="J112">
        <v>5.1589051174083034</v>
      </c>
    </row>
    <row r="113" spans="2:10" x14ac:dyDescent="0.25">
      <c r="B113" s="1">
        <v>42552</v>
      </c>
      <c r="C113">
        <v>0.5</v>
      </c>
      <c r="D113" s="10">
        <v>4.9000000000000004</v>
      </c>
      <c r="E113">
        <v>0.71589999999999998</v>
      </c>
      <c r="H113">
        <f t="shared" si="1"/>
        <v>5.5984215672579971</v>
      </c>
      <c r="J113">
        <v>5.1511792380273906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3</vt:i4>
      </vt:variant>
    </vt:vector>
  </HeadingPairs>
  <TitlesOfParts>
    <vt:vector size="10" baseType="lpstr">
      <vt:lpstr>Data</vt:lpstr>
      <vt:lpstr>Sheet2</vt:lpstr>
      <vt:lpstr>In Sample </vt:lpstr>
      <vt:lpstr>Monthly</vt:lpstr>
      <vt:lpstr>Monthly Raw</vt:lpstr>
      <vt:lpstr>Sheet1</vt:lpstr>
      <vt:lpstr>Sheet3</vt:lpstr>
      <vt:lpstr>In-Sample Forecast</vt:lpstr>
      <vt:lpstr>Monthly Chart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Savvides</dc:creator>
  <cp:lastModifiedBy>Windows User</cp:lastModifiedBy>
  <dcterms:created xsi:type="dcterms:W3CDTF">2016-12-23T14:27:39Z</dcterms:created>
  <dcterms:modified xsi:type="dcterms:W3CDTF">2018-03-08T14:41:44Z</dcterms:modified>
</cp:coreProperties>
</file>