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<sst xmlns="http://schemas.openxmlformats.org/spreadsheetml/2006/main" count="555" uniqueCount="257">
  <si>
    <t>CCT Final Metrics</t>
  </si>
  <si>
    <t>Unclean Data</t>
  </si>
  <si>
    <t>CCT just temporal</t>
  </si>
  <si>
    <t>Hyper Params:</t>
  </si>
  <si>
    <t xml:space="preserve">AdamW </t>
  </si>
  <si>
    <t>num_leads = 12</t>
  </si>
  <si>
    <t>embed_dim = 100</t>
  </si>
  <si>
    <t>patch_size = 5</t>
  </si>
  <si>
    <t>num_heads = 5</t>
  </si>
  <si>
    <t>depth = 6</t>
  </si>
  <si>
    <t xml:space="preserve">mlp_dim = 256 </t>
  </si>
  <si>
    <t>dropout = 0.4</t>
  </si>
  <si>
    <t>learning_rate = 0.00025</t>
  </si>
  <si>
    <t>regularisation = None</t>
  </si>
  <si>
    <t>batch_size = 128</t>
  </si>
  <si>
    <t>max_seq_len = 1000</t>
  </si>
  <si>
    <t>Final Loss</t>
  </si>
  <si>
    <t>Train</t>
  </si>
  <si>
    <t>Validation</t>
  </si>
  <si>
    <t>Best Val Loss</t>
  </si>
  <si>
    <t>Epoch</t>
  </si>
  <si>
    <t>Test</t>
  </si>
  <si>
    <t>Val</t>
  </si>
  <si>
    <t>F1</t>
  </si>
  <si>
    <t>Acc</t>
  </si>
  <si>
    <t>Prec</t>
  </si>
  <si>
    <t>Recall</t>
  </si>
  <si>
    <t>AUROC</t>
  </si>
  <si>
    <t>Macro</t>
  </si>
  <si>
    <t>Weighted</t>
  </si>
  <si>
    <t>Per Class Precision</t>
  </si>
  <si>
    <t>Per Class Recall</t>
  </si>
  <si>
    <t>Per Class F1</t>
  </si>
  <si>
    <t>Clean Data</t>
  </si>
  <si>
    <t>Final model</t>
  </si>
  <si>
    <t xml:space="preserve"> </t>
  </si>
  <si>
    <t>Final model not best</t>
  </si>
  <si>
    <t>INS AUC: 0.9820816294111387</t>
  </si>
  <si>
    <t>DEL AUC: 0.014545511157940389</t>
  </si>
  <si>
    <t>LSTM Final Metrics</t>
  </si>
  <si>
    <t>LSTM Final</t>
  </si>
  <si>
    <t>Cleaned Data</t>
  </si>
  <si>
    <t>CNN Final</t>
  </si>
  <si>
    <t>Unclean</t>
  </si>
  <si>
    <t>INS AUC: 0.8887339330682851</t>
  </si>
  <si>
    <t>DEL AUC: 0.05418562478235346</t>
  </si>
  <si>
    <t>CNN</t>
  </si>
  <si>
    <t>Clean</t>
  </si>
  <si>
    <t>Ablation</t>
  </si>
  <si>
    <t>Balanced</t>
  </si>
  <si>
    <t>Clean Table</t>
  </si>
  <si>
    <t>Dataset INFO</t>
  </si>
  <si>
    <t>Precision</t>
  </si>
  <si>
    <t>Accuracy</t>
  </si>
  <si>
    <t>NORM</t>
  </si>
  <si>
    <t>HYP</t>
  </si>
  <si>
    <t>MI</t>
  </si>
  <si>
    <t>CD</t>
  </si>
  <si>
    <t>STTC</t>
  </si>
  <si>
    <t>Initial</t>
  </si>
  <si>
    <t>Processed</t>
  </si>
  <si>
    <t>CCT</t>
  </si>
  <si>
    <t>Counts</t>
  </si>
  <si>
    <t>Remove</t>
  </si>
  <si>
    <t>Multiply</t>
  </si>
  <si>
    <t>CNN+BiLSTM</t>
  </si>
  <si>
    <t>Transformer</t>
  </si>
  <si>
    <t>Valid</t>
  </si>
  <si>
    <t>AVG</t>
  </si>
  <si>
    <t>Total</t>
  </si>
  <si>
    <t>Normal</t>
  </si>
  <si>
    <t>Tr Va Te</t>
  </si>
  <si>
    <t xml:space="preserve">Clean </t>
  </si>
  <si>
    <t>Unclean Table</t>
  </si>
  <si>
    <t>Removed:</t>
  </si>
  <si>
    <t>334 37 40</t>
  </si>
  <si>
    <t>Weighting:</t>
  </si>
  <si>
    <t>Class</t>
  </si>
  <si>
    <t>Model</t>
  </si>
  <si>
    <t>Clean Weighted F1</t>
  </si>
  <si>
    <t>Unclean Weighted F1</t>
  </si>
  <si>
    <t>Drop</t>
  </si>
  <si>
    <t xml:space="preserve">Unclean </t>
  </si>
  <si>
    <t xml:space="preserve">INS </t>
  </si>
  <si>
    <t>NORM mean</t>
  </si>
  <si>
    <t>NORM std</t>
  </si>
  <si>
    <t>HYP mean</t>
  </si>
  <si>
    <t>HYP std</t>
  </si>
  <si>
    <t>MI mean</t>
  </si>
  <si>
    <t>MI std</t>
  </si>
  <si>
    <t>CD mean</t>
  </si>
  <si>
    <t>CD std</t>
  </si>
  <si>
    <t>STTC mean</t>
  </si>
  <si>
    <t>STTC std</t>
  </si>
  <si>
    <t>DEL</t>
  </si>
  <si>
    <t>Summary</t>
  </si>
  <si>
    <t>Ins mean</t>
  </si>
  <si>
    <t>Ins std</t>
  </si>
  <si>
    <t>Del mean</t>
  </si>
  <si>
    <t>Del std</t>
  </si>
  <si>
    <t>Gap (ins−del)</t>
  </si>
  <si>
    <t>x10-5</t>
  </si>
  <si>
    <t>Lead</t>
  </si>
  <si>
    <t>CCT NORM</t>
  </si>
  <si>
    <t>CCT HYP</t>
  </si>
  <si>
    <t>CCT MI</t>
  </si>
  <si>
    <t>CCT CD</t>
  </si>
  <si>
    <t>CCT STTC</t>
  </si>
  <si>
    <t>Global</t>
  </si>
  <si>
    <t>I</t>
  </si>
  <si>
    <t>2.30 ± 3.60</t>
  </si>
  <si>
    <t>1.10 ± 3.10</t>
  </si>
  <si>
    <t>1.70 ± 2.60</t>
  </si>
  <si>
    <t>1.30 ± 3.40</t>
  </si>
  <si>
    <t>1.70 ± 2.80</t>
  </si>
  <si>
    <t>1.60 ± 3.10</t>
  </si>
  <si>
    <t>II</t>
  </si>
  <si>
    <t>2.90 ± 4.10</t>
  </si>
  <si>
    <t>0.70 ± 2.30</t>
  </si>
  <si>
    <t>1.80 ± 3.60</t>
  </si>
  <si>
    <t>1.50 ± 4.30</t>
  </si>
  <si>
    <t>1.60 ± 2.60</t>
  </si>
  <si>
    <t>1.70 ± 3.60</t>
  </si>
  <si>
    <t>III</t>
  </si>
  <si>
    <t>0.00 ± 5.00</t>
  </si>
  <si>
    <t>-0.10 ± 3.50</t>
  </si>
  <si>
    <t>3.30 ± 7.10</t>
  </si>
  <si>
    <t>0.80 ± 4.50</t>
  </si>
  <si>
    <t>0.40 ± 5.20</t>
  </si>
  <si>
    <t>0.90 ± 5.40</t>
  </si>
  <si>
    <t>aVR</t>
  </si>
  <si>
    <t>2.80 ± 4.20</t>
  </si>
  <si>
    <t>0.70 ± 2.20</t>
  </si>
  <si>
    <t>1.50 ± 2.50</t>
  </si>
  <si>
    <t>1.20 ± 2.80</t>
  </si>
  <si>
    <t>1.90 ± 3.00</t>
  </si>
  <si>
    <t>1.70 ± 3.10</t>
  </si>
  <si>
    <t>aVL</t>
  </si>
  <si>
    <t>1.00 ± 2.30</t>
  </si>
  <si>
    <t>0.70 ± 2.60</t>
  </si>
  <si>
    <t>1.80 ± 2.10</t>
  </si>
  <si>
    <t>1.10 ± 2.80</t>
  </si>
  <si>
    <t>1.50 ± 1.90</t>
  </si>
  <si>
    <t>1.30 ± 2.40</t>
  </si>
  <si>
    <t>aVF</t>
  </si>
  <si>
    <t>1.10 ± 2.50</t>
  </si>
  <si>
    <t>0.10 ± 2.40</t>
  </si>
  <si>
    <t>2.00 ± 3.20</t>
  </si>
  <si>
    <t>2.50 ± 8.10</t>
  </si>
  <si>
    <t>1.30 ± 2.50</t>
  </si>
  <si>
    <t>1.40 ± 4.50</t>
  </si>
  <si>
    <t>V1</t>
  </si>
  <si>
    <t>1.20 ± 3.20</t>
  </si>
  <si>
    <t>1.60 ± 4.10</t>
  </si>
  <si>
    <t>2.00 ± 3.50</t>
  </si>
  <si>
    <t>2.70 ± 8.40</t>
  </si>
  <si>
    <t>1.50 ± 3.20</t>
  </si>
  <si>
    <t>1.80 ± 5.00</t>
  </si>
  <si>
    <t>V2</t>
  </si>
  <si>
    <t>2.30 ± 6.10</t>
  </si>
  <si>
    <t>1.40 ± 5.20</t>
  </si>
  <si>
    <t>2.10 ± 7.60</t>
  </si>
  <si>
    <t>1.80 ± 7.10</t>
  </si>
  <si>
    <t>2.70 ± 6.50</t>
  </si>
  <si>
    <t>2.10 ± 6.60</t>
  </si>
  <si>
    <t>V3</t>
  </si>
  <si>
    <t>1.00 ± 3.10</t>
  </si>
  <si>
    <t>0.90 ± 3.10</t>
  </si>
  <si>
    <t>2.10 ± 5.00</t>
  </si>
  <si>
    <t>1.50 ± 4.70</t>
  </si>
  <si>
    <t>2.30 ± 4.50</t>
  </si>
  <si>
    <t>1.60 ± 4.20</t>
  </si>
  <si>
    <t>V4</t>
  </si>
  <si>
    <t>2.60 ± 7.40</t>
  </si>
  <si>
    <t>0.50 ± 2.90</t>
  </si>
  <si>
    <t>2.10 ± 3.70</t>
  </si>
  <si>
    <t>1.60 ± 3.90</t>
  </si>
  <si>
    <t>1.70 ± 4.80</t>
  </si>
  <si>
    <t>V5</t>
  </si>
  <si>
    <t>1.80 ± 3.80</t>
  </si>
  <si>
    <t>2.80 ± 7.70</t>
  </si>
  <si>
    <t>1.60 ± 3.30</t>
  </si>
  <si>
    <t>1.40 ± 3.60</t>
  </si>
  <si>
    <t>1.60 ± 3.50</t>
  </si>
  <si>
    <t>1.80 ± 4.50</t>
  </si>
  <si>
    <t>V6</t>
  </si>
  <si>
    <t>3.60 ± 5.50</t>
  </si>
  <si>
    <t>1.90 ± 4.30</t>
  </si>
  <si>
    <t>1.00 ± 3.80</t>
  </si>
  <si>
    <t>2.10 ± 4.50</t>
  </si>
  <si>
    <t>2.30 ± 4.40</t>
  </si>
  <si>
    <t>2.20 ± 4.60</t>
  </si>
  <si>
    <t>1.40 ± 3.30</t>
  </si>
  <si>
    <t>0.60 ± 2.90</t>
  </si>
  <si>
    <t>1.90 ± 1.70</t>
  </si>
  <si>
    <t>0.60 ± 3.10</t>
  </si>
  <si>
    <t>1.30 ± 2.60</t>
  </si>
  <si>
    <t>1.30 ± 2.80</t>
  </si>
  <si>
    <t>2.20 ± 4.10</t>
  </si>
  <si>
    <t>0.30 ± 2.10</t>
  </si>
  <si>
    <t>1.70 ± 2.20</t>
  </si>
  <si>
    <t>1.60 ± 3.70</t>
  </si>
  <si>
    <t>1.90 ± 3.30</t>
  </si>
  <si>
    <t>1.80 ± 3.40</t>
  </si>
  <si>
    <t>-0.30 ± 3.30</t>
  </si>
  <si>
    <t>0.10 ± 2.20</t>
  </si>
  <si>
    <t>2.60 ± 2.60</t>
  </si>
  <si>
    <t>1.00 ± 3.90</t>
  </si>
  <si>
    <t>0.90 ± 3.30</t>
  </si>
  <si>
    <t>0.40 ± 2.00</t>
  </si>
  <si>
    <t>1.60 ± 2.10</t>
  </si>
  <si>
    <t>1.00 ± 2.80</t>
  </si>
  <si>
    <t>1.90 ± 3.40</t>
  </si>
  <si>
    <t>1.60 ± 3.20</t>
  </si>
  <si>
    <t>-0.10 ± 3.00</t>
  </si>
  <si>
    <t>0.20 ± 2.50</t>
  </si>
  <si>
    <t>2.50 ± 2.00</t>
  </si>
  <si>
    <t>0.50 ± 2.50</t>
  </si>
  <si>
    <t>0.40 ± 2.60</t>
  </si>
  <si>
    <t>0.80 ± 2.70</t>
  </si>
  <si>
    <t>0.10 ± 1.80</t>
  </si>
  <si>
    <t>2.10 ± 2.00</t>
  </si>
  <si>
    <t>1.40 ± 3.80</t>
  </si>
  <si>
    <t>2.00 ± 5.20</t>
  </si>
  <si>
    <t>1.20 ± 3.60</t>
  </si>
  <si>
    <t>2.70 ± 3.30</t>
  </si>
  <si>
    <t>2.40 ± 7.10</t>
  </si>
  <si>
    <t>1.10 ± 3.30</t>
  </si>
  <si>
    <t>2.00 ± 5.00</t>
  </si>
  <si>
    <t>2.80 ± 5.30</t>
  </si>
  <si>
    <t>0.90 ± 3.50</t>
  </si>
  <si>
    <t>2.10 ± 3.60</t>
  </si>
  <si>
    <t>2.10 ± 6.00</t>
  </si>
  <si>
    <t>3.00 ± 5.90</t>
  </si>
  <si>
    <t>2.40 ± 5.20</t>
  </si>
  <si>
    <t>1.30 ± 4.50</t>
  </si>
  <si>
    <t>0.20 ± 2.30</t>
  </si>
  <si>
    <t>1.90 ± 3.10</t>
  </si>
  <si>
    <t>1.90 ± 5.50</t>
  </si>
  <si>
    <t>1.90 ± 4.10</t>
  </si>
  <si>
    <t>1.70 ± 4.30</t>
  </si>
  <si>
    <t>1.70 ± 5.00</t>
  </si>
  <si>
    <t>0.80 ± 3.00</t>
  </si>
  <si>
    <t>2.30 ± 3.30</t>
  </si>
  <si>
    <t>0.70 ± 3.30</t>
  </si>
  <si>
    <t>1.30 ± 2.90</t>
  </si>
  <si>
    <t>1.40 ± 3.70</t>
  </si>
  <si>
    <t>2.20 ± 5.20</t>
  </si>
  <si>
    <t>2.70 ± 7.60</t>
  </si>
  <si>
    <t>1.80 ± 2.60</t>
  </si>
  <si>
    <t>1.10 ± 4.00</t>
  </si>
  <si>
    <t>1.50 ± 3.50</t>
  </si>
  <si>
    <t>1.70 ± 4.20</t>
  </si>
  <si>
    <t>2.80 ± 5.50</t>
  </si>
  <si>
    <t>1.40 ± 3.40</t>
  </si>
  <si>
    <t>2.10 ± 4.30</t>
  </si>
  <si>
    <t>2.00 ± 4.20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</si>
</sst>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"/>
    <numFmt numFmtId="166" formatCode="0.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2.0"/>
      <color rgb="FF212529"/>
      <name val="Inter"/>
    </font>
    <font>
      <sz val="12.0"/>
      <color rgb="FF212529"/>
      <name val="Inter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color rgb="FF000000"/>
      <name val="Arial"/>
    </font>
    <font>
      <b/>
      <sz val="10.0"/>
      <color rgb="FF101828"/>
      <name val="Arial"/>
      <scheme val="minor"/>
    </font>
    <font>
      <sz val="10.0"/>
      <color rgb="FF171717"/>
      <name val="Arial"/>
      <scheme val="minor"/>
    </font>
    <font>
      <i/>
      <sz val="10.0"/>
      <color rgb="FF171717"/>
      <name val="Arial"/>
      <scheme val="minor"/>
    </font>
    <font>
      <b/>
      <sz val="10.0"/>
      <color rgb="FF171717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3">
    <border/>
    <border>
      <top style="thin">
        <color rgb="FFDFDFDF"/>
      </top>
      <bottom style="thin">
        <color rgb="FFDFDFDF"/>
      </bottom>
    </border>
    <border>
      <bottom style="thin">
        <color rgb="FFE5E7E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horizontal="left" readingOrder="0"/>
    </xf>
    <xf borderId="0" fillId="0" fontId="5" numFmtId="0" xfId="0" applyAlignment="1" applyFont="1">
      <alignment vertical="bottom"/>
    </xf>
    <xf borderId="0" fillId="0" fontId="1" numFmtId="164" xfId="0" applyFont="1" applyNumberFormat="1"/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1" numFmtId="164" xfId="0" applyAlignment="1" applyFont="1" applyNumberFormat="1">
      <alignment readingOrder="0"/>
    </xf>
    <xf borderId="0" fillId="0" fontId="7" numFmtId="164" xfId="0" applyFont="1" applyNumberFormat="1"/>
    <xf borderId="0" fillId="0" fontId="6" numFmtId="0" xfId="0" applyFont="1"/>
    <xf borderId="0" fillId="0" fontId="6" numFmtId="0" xfId="0" applyAlignment="1" applyFont="1">
      <alignment horizontal="left" readingOrder="0" vertical="bottom"/>
    </xf>
    <xf borderId="2" fillId="0" fontId="1" numFmtId="0" xfId="0" applyAlignment="1" applyBorder="1" applyFont="1">
      <alignment horizontal="left" readingOrder="0"/>
    </xf>
    <xf borderId="2" fillId="0" fontId="1" numFmtId="165" xfId="0" applyAlignment="1" applyBorder="1" applyFont="1" applyNumberFormat="1">
      <alignment horizontal="right" readingOrder="0"/>
    </xf>
    <xf borderId="2" fillId="0" fontId="1" numFmtId="10" xfId="0" applyAlignment="1" applyBorder="1" applyFont="1" applyNumberFormat="1">
      <alignment horizontal="right" readingOrder="0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right" readingOrder="0" shrinkToFit="0" wrapText="1"/>
    </xf>
    <xf borderId="0" fillId="0" fontId="8" numFmtId="10" xfId="0" applyAlignment="1" applyFont="1" applyNumberFormat="1">
      <alignment horizontal="right" readingOrder="0" shrinkToFit="0" wrapText="1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9" numFmtId="166" xfId="0" applyAlignment="1" applyFont="1" applyNumberForma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2" fillId="0" fontId="0" numFmtId="166" xfId="0" applyAlignment="1" applyBorder="1" applyFont="1" applyNumberFormat="1">
      <alignment readingOrder="0"/>
    </xf>
    <xf borderId="2" fillId="0" fontId="10" numFmtId="166" xfId="0" applyAlignment="1" applyBorder="1" applyFont="1" applyNumberFormat="1">
      <alignment readingOrder="0"/>
    </xf>
    <xf borderId="2" fillId="0" fontId="10" numFmtId="0" xfId="0" applyAlignment="1" applyBorder="1" applyFont="1">
      <alignment readingOrder="0"/>
    </xf>
    <xf borderId="2" fillId="0" fontId="11" numFmtId="166" xfId="0" applyAlignment="1" applyBorder="1" applyFont="1" applyNumberFormat="1">
      <alignment readingOrder="0"/>
    </xf>
    <xf borderId="2" fillId="0" fontId="12" numFmtId="166" xfId="0" applyAlignment="1" applyBorder="1" applyFont="1" applyNumberFormat="1">
      <alignment readingOrder="0"/>
    </xf>
    <xf borderId="2" fillId="0" fontId="11" numFmtId="0" xfId="0" applyAlignment="1" applyBorder="1" applyFont="1">
      <alignment readingOrder="0"/>
    </xf>
    <xf borderId="0" fillId="0" fontId="0" numFmtId="166" xfId="0" applyAlignment="1" applyFont="1" applyNumberFormat="1">
      <alignment readingOrder="0"/>
    </xf>
    <xf borderId="0" fillId="0" fontId="12" numFmtId="166" xfId="0" applyAlignment="1" applyFont="1" applyNumberFormat="1">
      <alignment readingOrder="0"/>
    </xf>
    <xf borderId="0" fillId="0" fontId="11" numFmtId="166" xfId="0" applyAlignment="1" applyFont="1" applyNumberFormat="1">
      <alignment readingOrder="0"/>
    </xf>
    <xf borderId="0" fillId="0" fontId="10" numFmtId="166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11" Type="http://schemas.openxmlformats.org/officeDocument/2006/relationships/image" Target="../media/image23.png"/><Relationship Id="rId22" Type="http://schemas.openxmlformats.org/officeDocument/2006/relationships/image" Target="../media/image5.png"/><Relationship Id="rId10" Type="http://schemas.openxmlformats.org/officeDocument/2006/relationships/image" Target="../media/image20.png"/><Relationship Id="rId21" Type="http://schemas.openxmlformats.org/officeDocument/2006/relationships/image" Target="../media/image16.png"/><Relationship Id="rId13" Type="http://schemas.openxmlformats.org/officeDocument/2006/relationships/image" Target="../media/image22.png"/><Relationship Id="rId24" Type="http://schemas.openxmlformats.org/officeDocument/2006/relationships/image" Target="../media/image18.png"/><Relationship Id="rId12" Type="http://schemas.openxmlformats.org/officeDocument/2006/relationships/image" Target="../media/image13.png"/><Relationship Id="rId23" Type="http://schemas.openxmlformats.org/officeDocument/2006/relationships/image" Target="../media/image15.png"/><Relationship Id="rId1" Type="http://schemas.openxmlformats.org/officeDocument/2006/relationships/image" Target="../media/image17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9" Type="http://schemas.openxmlformats.org/officeDocument/2006/relationships/image" Target="../media/image7.png"/><Relationship Id="rId15" Type="http://schemas.openxmlformats.org/officeDocument/2006/relationships/image" Target="../media/image4.png"/><Relationship Id="rId14" Type="http://schemas.openxmlformats.org/officeDocument/2006/relationships/image" Target="../media/image14.png"/><Relationship Id="rId17" Type="http://schemas.openxmlformats.org/officeDocument/2006/relationships/image" Target="../media/image2.png"/><Relationship Id="rId16" Type="http://schemas.openxmlformats.org/officeDocument/2006/relationships/image" Target="../media/image24.png"/><Relationship Id="rId5" Type="http://schemas.openxmlformats.org/officeDocument/2006/relationships/image" Target="../media/image3.png"/><Relationship Id="rId19" Type="http://schemas.openxmlformats.org/officeDocument/2006/relationships/image" Target="../media/image19.png"/><Relationship Id="rId6" Type="http://schemas.openxmlformats.org/officeDocument/2006/relationships/image" Target="../media/image1.png"/><Relationship Id="rId18" Type="http://schemas.openxmlformats.org/officeDocument/2006/relationships/image" Target="../media/image12.png"/><Relationship Id="rId7" Type="http://schemas.openxmlformats.org/officeDocument/2006/relationships/image" Target="../media/image6.png"/><Relationship Id="rId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962025</xdr:colOff>
      <xdr:row>71</xdr:row>
      <xdr:rowOff>190500</xdr:rowOff>
    </xdr:from>
    <xdr:ext cx="4876800" cy="315277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190500</xdr:rowOff>
    </xdr:from>
    <xdr:ext cx="5238750" cy="4333875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106</xdr:row>
      <xdr:rowOff>190500</xdr:rowOff>
    </xdr:from>
    <xdr:ext cx="5238750" cy="433387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106</xdr:row>
      <xdr:rowOff>190500</xdr:rowOff>
    </xdr:from>
    <xdr:ext cx="4876800" cy="315277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70</xdr:row>
      <xdr:rowOff>190500</xdr:rowOff>
    </xdr:from>
    <xdr:ext cx="5238750" cy="43338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70</xdr:row>
      <xdr:rowOff>200025</xdr:rowOff>
    </xdr:from>
    <xdr:ext cx="5238750" cy="43338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5229225" cy="43338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</xdr:row>
      <xdr:rowOff>0</xdr:rowOff>
    </xdr:from>
    <xdr:ext cx="5238750" cy="4333875"/>
    <xdr:pic>
      <xdr:nvPicPr>
        <xdr:cNvPr id="0" name="image2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4876800" cy="315277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5229225" cy="4333875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</xdr:row>
      <xdr:rowOff>0</xdr:rowOff>
    </xdr:from>
    <xdr:ext cx="5229225" cy="4333875"/>
    <xdr:pic>
      <xdr:nvPicPr>
        <xdr:cNvPr id="0" name="image2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4876800" cy="3152775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141</xdr:row>
      <xdr:rowOff>0</xdr:rowOff>
    </xdr:from>
    <xdr:ext cx="4876800" cy="3609975"/>
    <xdr:pic>
      <xdr:nvPicPr>
        <xdr:cNvPr id="0" name="image2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141</xdr:row>
      <xdr:rowOff>0</xdr:rowOff>
    </xdr:from>
    <xdr:ext cx="5210175" cy="3933825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</xdr:row>
      <xdr:rowOff>0</xdr:rowOff>
    </xdr:from>
    <xdr:ext cx="4876800" cy="3152775"/>
    <xdr:pic>
      <xdr:nvPicPr>
        <xdr:cNvPr id="0" name="image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26</xdr:row>
      <xdr:rowOff>0</xdr:rowOff>
    </xdr:from>
    <xdr:ext cx="4876800" cy="3609975"/>
    <xdr:pic>
      <xdr:nvPicPr>
        <xdr:cNvPr id="0" name="image2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46</xdr:row>
      <xdr:rowOff>0</xdr:rowOff>
    </xdr:from>
    <xdr:ext cx="5210175" cy="3933825"/>
    <xdr:pic>
      <xdr:nvPicPr>
        <xdr:cNvPr id="0" name="image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38</xdr:row>
      <xdr:rowOff>38100</xdr:rowOff>
    </xdr:from>
    <xdr:ext cx="5305425" cy="341947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5238750" cy="4333875"/>
    <xdr:pic>
      <xdr:nvPicPr>
        <xdr:cNvPr id="0" name="image1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5238750" cy="4333875"/>
    <xdr:pic>
      <xdr:nvPicPr>
        <xdr:cNvPr id="0" name="image9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5238750" cy="4333875"/>
    <xdr:pic>
      <xdr:nvPicPr>
        <xdr:cNvPr id="0" name="image1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5229225" cy="4333875"/>
    <xdr:pic>
      <xdr:nvPicPr>
        <xdr:cNvPr id="0" name="image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5238750" cy="4333875"/>
    <xdr:pic>
      <xdr:nvPicPr>
        <xdr:cNvPr id="0" name="image1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5238750" cy="4333875"/>
    <xdr:pic>
      <xdr:nvPicPr>
        <xdr:cNvPr id="0" name="image1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 t="s">
        <v>0</v>
      </c>
      <c r="D2" s="1" t="s">
        <v>1</v>
      </c>
      <c r="Q2" s="1" t="s">
        <v>2</v>
      </c>
    </row>
    <row r="4">
      <c r="N4" s="1" t="s">
        <v>3</v>
      </c>
      <c r="O4" s="1" t="s">
        <v>4</v>
      </c>
    </row>
    <row r="5">
      <c r="N5" s="1" t="s">
        <v>5</v>
      </c>
    </row>
    <row r="6">
      <c r="N6" s="1" t="s">
        <v>6</v>
      </c>
    </row>
    <row r="7">
      <c r="N7" s="1" t="s">
        <v>7</v>
      </c>
    </row>
    <row r="8">
      <c r="N8" s="1" t="s">
        <v>8</v>
      </c>
    </row>
    <row r="9">
      <c r="N9" s="1" t="s">
        <v>9</v>
      </c>
    </row>
    <row r="10">
      <c r="N10" s="1" t="s">
        <v>10</v>
      </c>
    </row>
    <row r="11">
      <c r="N11" s="1" t="s">
        <v>11</v>
      </c>
    </row>
    <row r="12">
      <c r="N12" s="1" t="s">
        <v>12</v>
      </c>
    </row>
    <row r="13">
      <c r="N13" s="1" t="s">
        <v>13</v>
      </c>
    </row>
    <row r="14">
      <c r="N14" s="1" t="s">
        <v>14</v>
      </c>
    </row>
    <row r="15">
      <c r="N15" s="1" t="s">
        <v>15</v>
      </c>
    </row>
    <row r="19">
      <c r="AC19" s="1" t="s">
        <v>16</v>
      </c>
    </row>
    <row r="20">
      <c r="AC20" s="1" t="s">
        <v>17</v>
      </c>
      <c r="AD20" s="1">
        <v>0.417936859819431</v>
      </c>
    </row>
    <row r="21">
      <c r="AC21" s="1" t="s">
        <v>18</v>
      </c>
      <c r="AD21" s="1">
        <v>0.646555569387437</v>
      </c>
    </row>
    <row r="23">
      <c r="AC23" s="1" t="s">
        <v>19</v>
      </c>
    </row>
    <row r="24">
      <c r="AC24" s="1" t="s">
        <v>20</v>
      </c>
      <c r="AD24" s="1">
        <v>33.0</v>
      </c>
    </row>
    <row r="25">
      <c r="A25" s="1"/>
      <c r="B25" s="1" t="s">
        <v>21</v>
      </c>
      <c r="H25" s="1" t="s">
        <v>22</v>
      </c>
      <c r="Q25" s="1" t="s">
        <v>21</v>
      </c>
      <c r="W25" s="1" t="s">
        <v>22</v>
      </c>
      <c r="AC25" s="1" t="s">
        <v>17</v>
      </c>
      <c r="AD25" s="1">
        <v>0.470330664953005</v>
      </c>
    </row>
    <row r="26">
      <c r="A26" s="1"/>
      <c r="B26" s="1" t="s">
        <v>23</v>
      </c>
      <c r="C26" s="1" t="s">
        <v>24</v>
      </c>
      <c r="D26" s="1" t="s">
        <v>25</v>
      </c>
      <c r="E26" s="1" t="s">
        <v>26</v>
      </c>
      <c r="F26" s="1" t="s">
        <v>27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27</v>
      </c>
      <c r="Q26" s="1" t="s">
        <v>23</v>
      </c>
      <c r="R26" s="1" t="s">
        <v>24</v>
      </c>
      <c r="S26" s="1" t="s">
        <v>25</v>
      </c>
      <c r="T26" s="1" t="s">
        <v>26</v>
      </c>
      <c r="U26" s="1" t="s">
        <v>27</v>
      </c>
      <c r="W26" s="1" t="s">
        <v>23</v>
      </c>
      <c r="X26" s="1" t="s">
        <v>24</v>
      </c>
      <c r="Y26" s="1" t="s">
        <v>25</v>
      </c>
      <c r="Z26" s="1" t="s">
        <v>26</v>
      </c>
      <c r="AA26" s="1" t="s">
        <v>27</v>
      </c>
      <c r="AB26" s="1"/>
      <c r="AC26" s="1" t="s">
        <v>18</v>
      </c>
      <c r="AD26" s="1">
        <v>0.613866187541815</v>
      </c>
      <c r="AE26" s="1"/>
      <c r="AF26" s="1"/>
      <c r="AG26" s="1"/>
      <c r="AH26" s="1"/>
    </row>
    <row r="27">
      <c r="A27" s="1" t="s">
        <v>28</v>
      </c>
      <c r="B27" s="1">
        <v>0.5973</v>
      </c>
      <c r="C27" s="1">
        <v>0.7051</v>
      </c>
      <c r="D27" s="1">
        <v>0.6771</v>
      </c>
      <c r="E27" s="1">
        <v>0.562</v>
      </c>
      <c r="F27" s="1">
        <v>0.9023</v>
      </c>
      <c r="H27" s="1">
        <v>0.6097</v>
      </c>
      <c r="I27" s="1">
        <v>0.7132</v>
      </c>
      <c r="J27" s="1">
        <v>0.6989</v>
      </c>
      <c r="K27" s="1">
        <v>0.574</v>
      </c>
      <c r="L27" s="1">
        <v>0.9112</v>
      </c>
      <c r="Q27" s="1">
        <v>0.5844</v>
      </c>
      <c r="R27" s="1">
        <v>0.6863</v>
      </c>
      <c r="S27" s="1">
        <v>0.6552</v>
      </c>
      <c r="T27" s="1">
        <v>0.5579</v>
      </c>
      <c r="U27" s="1">
        <v>0.8732</v>
      </c>
      <c r="W27" s="1">
        <v>0.5704</v>
      </c>
      <c r="X27" s="1">
        <v>0.6836</v>
      </c>
      <c r="Y27" s="1">
        <v>0.6424</v>
      </c>
      <c r="Z27" s="1">
        <v>0.5489</v>
      </c>
      <c r="AA27" s="1">
        <v>0.8818</v>
      </c>
      <c r="AB27" s="1"/>
      <c r="AC27" s="1"/>
      <c r="AD27" s="1"/>
      <c r="AE27" s="1"/>
      <c r="AF27" s="1"/>
      <c r="AG27" s="1"/>
      <c r="AH27" s="1"/>
    </row>
    <row r="28">
      <c r="A28" s="1" t="s">
        <v>29</v>
      </c>
      <c r="B28" s="1">
        <v>0.6847</v>
      </c>
      <c r="C28" s="1">
        <v>0.562</v>
      </c>
      <c r="D28" s="1">
        <v>0.7051</v>
      </c>
      <c r="E28" s="1">
        <v>0.7051</v>
      </c>
      <c r="H28" s="1">
        <v>0.6931</v>
      </c>
      <c r="I28" s="1">
        <v>0.574</v>
      </c>
      <c r="J28" s="1">
        <v>0.7125</v>
      </c>
      <c r="K28" s="1">
        <v>0.7132</v>
      </c>
      <c r="Q28" s="1">
        <v>0.669</v>
      </c>
      <c r="R28" s="1">
        <v>0.5579</v>
      </c>
      <c r="S28" s="1">
        <v>0.6819</v>
      </c>
      <c r="T28" s="1">
        <v>0.6863</v>
      </c>
      <c r="W28" s="1">
        <v>0.6654</v>
      </c>
      <c r="X28" s="1">
        <v>0.5489</v>
      </c>
      <c r="Y28" s="1">
        <v>0.6773</v>
      </c>
      <c r="Z28" s="1">
        <v>0.6836</v>
      </c>
    </row>
    <row r="29">
      <c r="A29" s="1"/>
      <c r="B29" s="1" t="s">
        <v>30</v>
      </c>
      <c r="H29" s="1" t="s">
        <v>30</v>
      </c>
      <c r="Q29" s="1" t="s">
        <v>30</v>
      </c>
      <c r="W29" s="1" t="s">
        <v>30</v>
      </c>
    </row>
    <row r="30">
      <c r="A30" s="1"/>
      <c r="B30" s="1">
        <v>0.70139427</v>
      </c>
      <c r="C30" s="1">
        <v>0.49166667</v>
      </c>
      <c r="D30" s="1">
        <v>0.71135647</v>
      </c>
      <c r="E30" s="1">
        <v>0.78054299</v>
      </c>
      <c r="F30" s="1">
        <v>0.70074349</v>
      </c>
      <c r="H30" s="2">
        <v>0.71179731</v>
      </c>
      <c r="I30" s="1">
        <v>0.60176991</v>
      </c>
      <c r="J30" s="1">
        <v>0.73343849</v>
      </c>
      <c r="K30" s="1">
        <v>0.80901288</v>
      </c>
      <c r="L30" s="1">
        <v>0.63833635</v>
      </c>
      <c r="Q30" s="1">
        <v>0.73810544</v>
      </c>
      <c r="R30" s="1">
        <v>0.59459459</v>
      </c>
      <c r="S30" s="1">
        <v>0.57108434</v>
      </c>
      <c r="T30" s="1">
        <v>0.74226804</v>
      </c>
      <c r="U30" s="1">
        <v>0.62996942</v>
      </c>
      <c r="W30" s="2">
        <v>0.73451711</v>
      </c>
      <c r="X30" s="1">
        <v>0.53061224</v>
      </c>
      <c r="Y30" s="1">
        <v>0.61023622</v>
      </c>
      <c r="Z30" s="1">
        <v>0.7759434</v>
      </c>
      <c r="AA30" s="1">
        <v>0.56080114</v>
      </c>
      <c r="AB30" s="1"/>
      <c r="AC30" s="1"/>
      <c r="AD30" s="1"/>
      <c r="AE30" s="1"/>
      <c r="AF30" s="1"/>
      <c r="AG30" s="1"/>
      <c r="AH30" s="1"/>
    </row>
    <row r="31">
      <c r="A31" s="1"/>
      <c r="B31" s="1" t="s">
        <v>31</v>
      </c>
      <c r="H31" s="1" t="s">
        <v>31</v>
      </c>
    </row>
    <row r="32">
      <c r="A32" s="1"/>
      <c r="B32" s="1">
        <v>0.97156652</v>
      </c>
      <c r="C32" s="1">
        <v>0.26106195</v>
      </c>
      <c r="D32" s="1">
        <v>0.5486618</v>
      </c>
      <c r="E32" s="1">
        <v>0.49145299</v>
      </c>
      <c r="F32" s="1">
        <v>0.53703704</v>
      </c>
      <c r="H32" s="1">
        <v>0.96875</v>
      </c>
      <c r="I32" s="1">
        <v>0.24460432</v>
      </c>
      <c r="J32" s="1">
        <v>0.5798005</v>
      </c>
      <c r="K32" s="1">
        <v>0.55441176</v>
      </c>
      <c r="L32" s="1">
        <v>0.52218935</v>
      </c>
      <c r="Q32" s="1" t="s">
        <v>31</v>
      </c>
      <c r="W32" s="1" t="s">
        <v>31</v>
      </c>
    </row>
    <row r="33">
      <c r="A33" s="1"/>
      <c r="B33" s="1" t="s">
        <v>32</v>
      </c>
      <c r="H33" s="1" t="s">
        <v>32</v>
      </c>
      <c r="Q33" s="1">
        <v>0.92381974</v>
      </c>
      <c r="R33" s="1">
        <v>0.2920354</v>
      </c>
      <c r="S33" s="1">
        <v>0.57664234</v>
      </c>
      <c r="T33" s="1">
        <v>0.41025641</v>
      </c>
      <c r="U33" s="1">
        <v>0.58689459</v>
      </c>
      <c r="W33" s="1">
        <v>0.9137931</v>
      </c>
      <c r="X33" s="1">
        <v>0.18705036</v>
      </c>
      <c r="Y33" s="1">
        <v>0.5798005</v>
      </c>
      <c r="Z33" s="1">
        <v>0.48382353</v>
      </c>
      <c r="AA33" s="1">
        <v>0.57988166</v>
      </c>
      <c r="AB33" s="1"/>
      <c r="AC33" s="1"/>
      <c r="AD33" s="1"/>
      <c r="AE33" s="1"/>
      <c r="AF33" s="1"/>
      <c r="AG33" s="1"/>
      <c r="AH33" s="1"/>
    </row>
    <row r="34">
      <c r="B34" s="3">
        <f t="shared" ref="B34:F34" si="1">2*((B30*B32)/(B30+B32))</f>
        <v>0.8146648674</v>
      </c>
      <c r="C34" s="3">
        <f t="shared" si="1"/>
        <v>0.3410404659</v>
      </c>
      <c r="D34" s="3">
        <f t="shared" si="1"/>
        <v>0.6195054954</v>
      </c>
      <c r="E34" s="3">
        <f t="shared" si="1"/>
        <v>0.6031468531</v>
      </c>
      <c r="F34" s="3">
        <f t="shared" si="1"/>
        <v>0.6080645164</v>
      </c>
      <c r="H34" s="3">
        <f t="shared" ref="H34:L34" si="2">2*((H30*H32)/(H30+H32))</f>
        <v>0.8206298507</v>
      </c>
      <c r="I34" s="3">
        <f t="shared" si="2"/>
        <v>0.3478260902</v>
      </c>
      <c r="J34" s="3">
        <f t="shared" si="2"/>
        <v>0.6476323144</v>
      </c>
      <c r="K34" s="3">
        <f t="shared" si="2"/>
        <v>0.6579406613</v>
      </c>
      <c r="L34" s="3">
        <f t="shared" si="2"/>
        <v>0.5744507747</v>
      </c>
      <c r="Q34" s="1" t="s">
        <v>32</v>
      </c>
      <c r="W34" s="1" t="s">
        <v>32</v>
      </c>
    </row>
    <row r="35">
      <c r="A35" s="1"/>
      <c r="B35" s="1" t="s">
        <v>0</v>
      </c>
      <c r="D35" s="1" t="s">
        <v>33</v>
      </c>
      <c r="E35" s="1" t="s">
        <v>34</v>
      </c>
      <c r="F35" s="1"/>
      <c r="Q35" s="3">
        <f t="shared" ref="Q35:U35" si="3">2*((Q30*Q33)/(Q30+Q33))</f>
        <v>0.8205861297</v>
      </c>
      <c r="R35" s="3">
        <f t="shared" si="3"/>
        <v>0.3916913953</v>
      </c>
      <c r="S35" s="3">
        <f t="shared" si="3"/>
        <v>0.5738498824</v>
      </c>
      <c r="T35" s="3">
        <f t="shared" si="3"/>
        <v>0.5284403664</v>
      </c>
      <c r="U35" s="3">
        <f t="shared" si="3"/>
        <v>0.6076696187</v>
      </c>
      <c r="W35" s="3">
        <f t="shared" ref="W35:AA35" si="4">2*((W30*W33)/(W30+W33))</f>
        <v>0.8144057628</v>
      </c>
      <c r="X35" s="3">
        <f t="shared" si="4"/>
        <v>0.2765957443</v>
      </c>
      <c r="Y35" s="3">
        <f t="shared" si="4"/>
        <v>0.5946291564</v>
      </c>
      <c r="Z35" s="3">
        <f t="shared" si="4"/>
        <v>0.5960144943</v>
      </c>
      <c r="AA35" s="3">
        <f t="shared" si="4"/>
        <v>0.5701818174</v>
      </c>
    </row>
    <row r="36">
      <c r="N36" s="1" t="s">
        <v>35</v>
      </c>
    </row>
    <row r="38">
      <c r="N38" s="1" t="s">
        <v>36</v>
      </c>
    </row>
    <row r="45">
      <c r="AC45" s="1" t="s">
        <v>37</v>
      </c>
    </row>
    <row r="46">
      <c r="X46" s="4"/>
      <c r="Y46" s="4"/>
      <c r="Z46" s="4"/>
      <c r="AC46" s="1" t="s">
        <v>38</v>
      </c>
    </row>
    <row r="47">
      <c r="X47" s="5"/>
      <c r="Y47" s="5"/>
      <c r="Z47" s="5"/>
      <c r="AC47" s="1" t="s">
        <v>35</v>
      </c>
    </row>
    <row r="48">
      <c r="X48" s="5"/>
      <c r="Y48" s="5"/>
      <c r="Z48" s="5"/>
    </row>
    <row r="49">
      <c r="X49" s="5"/>
      <c r="Y49" s="5"/>
      <c r="Z49" s="5"/>
    </row>
    <row r="50">
      <c r="X50" s="5"/>
      <c r="Y50" s="5"/>
      <c r="Z50" s="5"/>
    </row>
    <row r="51">
      <c r="X51" s="5"/>
      <c r="Y51" s="5"/>
      <c r="Z51" s="5"/>
    </row>
    <row r="52">
      <c r="N52" s="1" t="s">
        <v>16</v>
      </c>
    </row>
    <row r="53">
      <c r="N53" s="1" t="s">
        <v>17</v>
      </c>
      <c r="O53" s="1">
        <v>0.392082211976027</v>
      </c>
    </row>
    <row r="54">
      <c r="N54" s="1" t="s">
        <v>18</v>
      </c>
      <c r="O54" s="1">
        <v>0.508861783943994</v>
      </c>
    </row>
    <row r="56">
      <c r="N56" s="1" t="s">
        <v>19</v>
      </c>
    </row>
    <row r="57">
      <c r="N57" s="1" t="s">
        <v>20</v>
      </c>
      <c r="O57" s="1">
        <v>33.0</v>
      </c>
    </row>
    <row r="58">
      <c r="A58" s="1"/>
      <c r="B58" s="1" t="s">
        <v>21</v>
      </c>
      <c r="H58" s="1" t="s">
        <v>22</v>
      </c>
      <c r="N58" s="1" t="s">
        <v>17</v>
      </c>
      <c r="O58" s="1">
        <v>0.419607566980533</v>
      </c>
    </row>
    <row r="59">
      <c r="A59" s="1"/>
      <c r="B59" s="1" t="s">
        <v>23</v>
      </c>
      <c r="C59" s="1" t="s">
        <v>24</v>
      </c>
      <c r="D59" s="1" t="s">
        <v>25</v>
      </c>
      <c r="E59" s="1" t="s">
        <v>26</v>
      </c>
      <c r="F59" s="1" t="s">
        <v>27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27</v>
      </c>
      <c r="N59" s="1" t="s">
        <v>18</v>
      </c>
      <c r="O59" s="1">
        <v>0.493600120609982</v>
      </c>
    </row>
    <row r="60">
      <c r="A60" s="1" t="s">
        <v>28</v>
      </c>
      <c r="B60" s="1">
        <v>0.625</v>
      </c>
      <c r="C60" s="1">
        <v>0.7203</v>
      </c>
      <c r="D60" s="1">
        <v>0.6897</v>
      </c>
      <c r="E60" s="1">
        <v>0.5922</v>
      </c>
      <c r="F60" s="1">
        <v>0.9062</v>
      </c>
      <c r="H60" s="1">
        <v>0.6328</v>
      </c>
      <c r="I60" s="1">
        <v>0.7232</v>
      </c>
      <c r="J60" s="1">
        <v>0.6973</v>
      </c>
      <c r="K60" s="1">
        <v>0.6011</v>
      </c>
      <c r="L60" s="1">
        <v>0.9136</v>
      </c>
    </row>
    <row r="61">
      <c r="A61" s="1" t="s">
        <v>29</v>
      </c>
      <c r="B61" s="1">
        <v>0.7047</v>
      </c>
      <c r="C61" s="1">
        <v>0.5922</v>
      </c>
      <c r="D61" s="1">
        <v>0.7176</v>
      </c>
      <c r="E61" s="1">
        <v>0.7203</v>
      </c>
      <c r="H61" s="1">
        <v>0.7085</v>
      </c>
      <c r="I61" s="1">
        <v>0.6011</v>
      </c>
      <c r="J61" s="1">
        <v>0.7182</v>
      </c>
      <c r="K61" s="1">
        <v>0.7232</v>
      </c>
    </row>
    <row r="62">
      <c r="A62" s="1"/>
      <c r="B62" s="1" t="s">
        <v>30</v>
      </c>
      <c r="H62" s="1" t="s">
        <v>30</v>
      </c>
    </row>
    <row r="63">
      <c r="A63" s="1"/>
      <c r="B63" s="1">
        <v>0.72842536</v>
      </c>
      <c r="C63" s="1">
        <v>0.53333333</v>
      </c>
      <c r="D63" s="1">
        <v>0.69688385</v>
      </c>
      <c r="E63" s="1">
        <v>0.78085106</v>
      </c>
      <c r="F63" s="1">
        <v>0.70892857</v>
      </c>
      <c r="H63" s="1">
        <v>0.73894737</v>
      </c>
      <c r="I63" s="1">
        <v>0.59440559</v>
      </c>
      <c r="J63" s="1">
        <v>0.68955651</v>
      </c>
      <c r="K63" s="1">
        <v>0.794</v>
      </c>
      <c r="L63" s="1">
        <v>0.66956522</v>
      </c>
    </row>
    <row r="65">
      <c r="A65" s="1"/>
      <c r="B65" s="1" t="s">
        <v>31</v>
      </c>
      <c r="H65" s="1" t="s">
        <v>31</v>
      </c>
    </row>
    <row r="66">
      <c r="A66" s="1"/>
      <c r="B66" s="1">
        <v>0.9554721</v>
      </c>
      <c r="C66" s="1">
        <v>0.31858407</v>
      </c>
      <c r="D66" s="1">
        <v>0.59854015</v>
      </c>
      <c r="E66" s="1">
        <v>0.52279202</v>
      </c>
      <c r="F66" s="1">
        <v>0.56552707</v>
      </c>
      <c r="H66" s="1">
        <v>0.9455819</v>
      </c>
      <c r="I66" s="1">
        <v>0.3057554</v>
      </c>
      <c r="J66" s="1">
        <v>0.60099751</v>
      </c>
      <c r="K66" s="1">
        <v>0.58382353</v>
      </c>
      <c r="L66" s="1">
        <v>0.56952663</v>
      </c>
    </row>
    <row r="67">
      <c r="A67" s="1"/>
      <c r="B67" s="1" t="s">
        <v>32</v>
      </c>
      <c r="H67" s="1" t="s">
        <v>32</v>
      </c>
    </row>
    <row r="68">
      <c r="B68" s="3">
        <f t="shared" ref="B68:F68" si="5">2*((B63*B66)/(B63+B66))</f>
        <v>0.8266419125</v>
      </c>
      <c r="C68" s="3">
        <f t="shared" si="5"/>
        <v>0.3988919652</v>
      </c>
      <c r="D68" s="3">
        <f t="shared" si="5"/>
        <v>0.6439790588</v>
      </c>
      <c r="E68" s="3">
        <f t="shared" si="5"/>
        <v>0.6262798602</v>
      </c>
      <c r="F68" s="3">
        <f t="shared" si="5"/>
        <v>0.6291600656</v>
      </c>
      <c r="H68" s="3">
        <f t="shared" ref="H68:L68" si="6">2*((H63*H66)/(H63+H66))</f>
        <v>0.8295911155</v>
      </c>
      <c r="I68" s="3">
        <f t="shared" si="6"/>
        <v>0.4038004778</v>
      </c>
      <c r="J68" s="3">
        <f t="shared" si="6"/>
        <v>0.6422385101</v>
      </c>
      <c r="K68" s="3">
        <f t="shared" si="6"/>
        <v>0.6728813563</v>
      </c>
      <c r="L68" s="3">
        <f t="shared" si="6"/>
        <v>0.6155075967</v>
      </c>
    </row>
    <row r="71">
      <c r="A71" s="1"/>
      <c r="B71" s="1" t="s">
        <v>39</v>
      </c>
      <c r="D71" s="1" t="s">
        <v>1</v>
      </c>
    </row>
    <row r="89">
      <c r="N89" s="1" t="s">
        <v>16</v>
      </c>
    </row>
    <row r="90">
      <c r="N90" s="1" t="s">
        <v>17</v>
      </c>
      <c r="O90" s="1">
        <v>0.468761872705155</v>
      </c>
    </row>
    <row r="91">
      <c r="N91" s="1" t="s">
        <v>18</v>
      </c>
      <c r="O91" s="1">
        <v>0.598019592526463</v>
      </c>
    </row>
    <row r="93">
      <c r="N93" s="1" t="s">
        <v>19</v>
      </c>
    </row>
    <row r="94">
      <c r="N94" s="1" t="s">
        <v>20</v>
      </c>
      <c r="O94" s="1">
        <v>39.0</v>
      </c>
    </row>
    <row r="95">
      <c r="A95" s="1"/>
      <c r="B95" s="1" t="s">
        <v>21</v>
      </c>
      <c r="H95" s="1" t="s">
        <v>22</v>
      </c>
      <c r="N95" s="1" t="s">
        <v>17</v>
      </c>
      <c r="O95" s="1">
        <v>0.485171507941953</v>
      </c>
    </row>
    <row r="96">
      <c r="A96" s="1"/>
      <c r="B96" s="1" t="s">
        <v>23</v>
      </c>
      <c r="C96" s="1" t="s">
        <v>24</v>
      </c>
      <c r="D96" s="1" t="s">
        <v>25</v>
      </c>
      <c r="E96" s="1" t="s">
        <v>26</v>
      </c>
      <c r="F96" s="1" t="s">
        <v>27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27</v>
      </c>
      <c r="N96" s="1" t="s">
        <v>18</v>
      </c>
      <c r="O96" s="1">
        <v>0.583419781195595</v>
      </c>
    </row>
    <row r="97">
      <c r="A97" s="1" t="s">
        <v>28</v>
      </c>
      <c r="B97" s="1">
        <v>0.5822</v>
      </c>
      <c r="C97" s="1">
        <v>0.7208</v>
      </c>
      <c r="D97" s="1">
        <v>0.6853</v>
      </c>
      <c r="E97" s="1">
        <v>0.5674</v>
      </c>
      <c r="F97" s="1">
        <v>0.8964</v>
      </c>
      <c r="H97" s="1">
        <v>0.5808</v>
      </c>
      <c r="I97" s="1">
        <v>0.7246</v>
      </c>
      <c r="J97" s="1">
        <v>0.7262</v>
      </c>
      <c r="K97" s="1">
        <v>0.5755</v>
      </c>
      <c r="L97" s="1">
        <v>0.9097</v>
      </c>
    </row>
    <row r="98">
      <c r="A98" s="1" t="s">
        <v>29</v>
      </c>
      <c r="B98" s="1">
        <v>0.6988</v>
      </c>
      <c r="C98" s="1">
        <v>0.5674</v>
      </c>
      <c r="D98" s="1">
        <v>0.7192</v>
      </c>
      <c r="E98" s="1">
        <v>0.7208</v>
      </c>
      <c r="H98" s="1">
        <v>0.6995</v>
      </c>
      <c r="I98" s="1">
        <v>0.5755</v>
      </c>
      <c r="J98" s="1">
        <v>0.7333</v>
      </c>
      <c r="K98" s="1">
        <v>0.7246</v>
      </c>
    </row>
    <row r="99">
      <c r="A99" s="1"/>
      <c r="B99" s="6" t="s">
        <v>30</v>
      </c>
      <c r="H99" s="6" t="s">
        <v>30</v>
      </c>
    </row>
    <row r="100">
      <c r="A100" s="1"/>
      <c r="B100" s="1">
        <v>0.75325239</v>
      </c>
      <c r="C100" s="1">
        <v>0.53846154</v>
      </c>
      <c r="D100" s="1">
        <v>0.66267943</v>
      </c>
      <c r="E100" s="1">
        <v>0.83804627</v>
      </c>
      <c r="F100" s="1">
        <v>0.63404826</v>
      </c>
      <c r="H100" s="1">
        <v>0.76721457</v>
      </c>
      <c r="I100" s="1">
        <v>0.75</v>
      </c>
      <c r="J100" s="1">
        <v>0.65393795</v>
      </c>
      <c r="K100" s="1">
        <v>0.85714286</v>
      </c>
      <c r="L100" s="1">
        <v>0.60288336</v>
      </c>
    </row>
    <row r="102">
      <c r="A102" s="6"/>
      <c r="B102" s="6" t="s">
        <v>31</v>
      </c>
      <c r="H102" s="6" t="s">
        <v>31</v>
      </c>
    </row>
    <row r="103">
      <c r="A103" s="1"/>
      <c r="B103" s="1">
        <v>0.93186695</v>
      </c>
      <c r="C103" s="1">
        <v>0.09292035</v>
      </c>
      <c r="D103" s="1">
        <v>0.67396594</v>
      </c>
      <c r="E103" s="1">
        <v>0.46438746</v>
      </c>
      <c r="F103" s="1">
        <v>0.67378917</v>
      </c>
      <c r="H103" s="1">
        <v>0.93049569</v>
      </c>
      <c r="I103" s="1">
        <v>0.05395683</v>
      </c>
      <c r="J103" s="1">
        <v>0.68329177</v>
      </c>
      <c r="K103" s="1">
        <v>0.52941176</v>
      </c>
      <c r="L103" s="1">
        <v>0.68047337</v>
      </c>
    </row>
    <row r="104">
      <c r="A104" s="1"/>
      <c r="B104" s="1" t="s">
        <v>32</v>
      </c>
      <c r="H104" s="1" t="s">
        <v>32</v>
      </c>
    </row>
    <row r="105">
      <c r="B105" s="3">
        <f t="shared" ref="B105:F105" si="7">2*((B100*B103)/(B100+B103))</f>
        <v>0.8330935271</v>
      </c>
      <c r="C105" s="3">
        <f t="shared" si="7"/>
        <v>0.1584905603</v>
      </c>
      <c r="D105" s="3">
        <f t="shared" si="7"/>
        <v>0.6682750339</v>
      </c>
      <c r="E105" s="3">
        <f t="shared" si="7"/>
        <v>0.597616861</v>
      </c>
      <c r="F105" s="3">
        <f t="shared" si="7"/>
        <v>0.6533149167</v>
      </c>
      <c r="H105" s="3">
        <f t="shared" ref="H105:L105" si="8">2*((H100*H103)/(H100+H103))</f>
        <v>0.8410031647</v>
      </c>
      <c r="I105" s="3">
        <f t="shared" si="8"/>
        <v>0.1006711331</v>
      </c>
      <c r="J105" s="3">
        <f t="shared" si="8"/>
        <v>0.668292684</v>
      </c>
      <c r="K105" s="3">
        <f t="shared" si="8"/>
        <v>0.6545454518</v>
      </c>
      <c r="L105" s="3">
        <f t="shared" si="8"/>
        <v>0.6393328715</v>
      </c>
    </row>
    <row r="106">
      <c r="A106" s="1"/>
      <c r="B106" s="1" t="s">
        <v>40</v>
      </c>
      <c r="C106" s="1" t="s">
        <v>41</v>
      </c>
    </row>
    <row r="124">
      <c r="N124" s="1" t="s">
        <v>16</v>
      </c>
    </row>
    <row r="125">
      <c r="N125" s="1" t="s">
        <v>17</v>
      </c>
      <c r="O125" s="1">
        <v>0.464303832510767</v>
      </c>
    </row>
    <row r="126">
      <c r="N126" s="1" t="s">
        <v>18</v>
      </c>
      <c r="O126" s="1">
        <v>0.645428571929913</v>
      </c>
    </row>
    <row r="128">
      <c r="N128" s="1" t="s">
        <v>19</v>
      </c>
    </row>
    <row r="129">
      <c r="N129" s="1" t="s">
        <v>20</v>
      </c>
      <c r="O129" s="1">
        <v>42.0</v>
      </c>
    </row>
    <row r="130">
      <c r="A130" s="1"/>
      <c r="B130" s="1" t="s">
        <v>21</v>
      </c>
      <c r="H130" s="1" t="s">
        <v>22</v>
      </c>
      <c r="N130" s="1" t="s">
        <v>17</v>
      </c>
      <c r="O130" s="1">
        <v>0.478870368295518</v>
      </c>
    </row>
    <row r="131">
      <c r="A131" s="1"/>
      <c r="B131" s="1" t="s">
        <v>23</v>
      </c>
      <c r="C131" s="1" t="s">
        <v>24</v>
      </c>
      <c r="D131" s="1" t="s">
        <v>25</v>
      </c>
      <c r="E131" s="1" t="s">
        <v>26</v>
      </c>
      <c r="F131" s="1" t="s">
        <v>27</v>
      </c>
      <c r="H131" s="1" t="s">
        <v>23</v>
      </c>
      <c r="I131" s="1" t="s">
        <v>24</v>
      </c>
      <c r="J131" s="1" t="s">
        <v>25</v>
      </c>
      <c r="K131" s="1" t="s">
        <v>26</v>
      </c>
      <c r="L131" s="1" t="s">
        <v>27</v>
      </c>
      <c r="N131" s="1" t="s">
        <v>18</v>
      </c>
      <c r="O131" s="1">
        <v>0.594209399050013</v>
      </c>
    </row>
    <row r="132">
      <c r="A132" s="1" t="s">
        <v>28</v>
      </c>
      <c r="B132" s="1">
        <v>0.5362</v>
      </c>
      <c r="C132" s="1">
        <v>0.6993</v>
      </c>
      <c r="D132" s="1">
        <v>0.67</v>
      </c>
      <c r="E132" s="1">
        <v>0.5296</v>
      </c>
      <c r="F132" s="1">
        <v>0.8778</v>
      </c>
      <c r="H132" s="1">
        <v>0.5379</v>
      </c>
      <c r="I132" s="1">
        <v>0.6999</v>
      </c>
      <c r="J132" s="1">
        <v>0.7311</v>
      </c>
      <c r="K132" s="1">
        <v>0.5394</v>
      </c>
      <c r="L132" s="1">
        <v>0.8934</v>
      </c>
    </row>
    <row r="133">
      <c r="A133" s="1" t="s">
        <v>29</v>
      </c>
      <c r="B133" s="1">
        <v>0.663</v>
      </c>
      <c r="C133" s="1">
        <v>0.5296</v>
      </c>
      <c r="D133" s="1">
        <v>0.7035</v>
      </c>
      <c r="E133" s="1">
        <v>0.6993</v>
      </c>
      <c r="H133" s="1">
        <v>0.6655</v>
      </c>
      <c r="I133" s="1">
        <v>0.5394</v>
      </c>
      <c r="J133" s="1">
        <v>0.7249</v>
      </c>
      <c r="K133" s="1">
        <v>0.6999</v>
      </c>
    </row>
    <row r="134">
      <c r="A134" s="6"/>
      <c r="B134" s="6" t="s">
        <v>30</v>
      </c>
      <c r="H134" s="6" t="s">
        <v>30</v>
      </c>
    </row>
    <row r="135">
      <c r="A135" s="1"/>
      <c r="B135" s="1">
        <v>0.72380179</v>
      </c>
      <c r="C135" s="1">
        <v>0.5</v>
      </c>
      <c r="D135" s="1">
        <v>0.68103448</v>
      </c>
      <c r="E135" s="1">
        <v>0.85034014</v>
      </c>
      <c r="F135" s="1">
        <v>0.59478673</v>
      </c>
      <c r="H135" s="1">
        <v>0.7371308</v>
      </c>
      <c r="I135" s="1">
        <v>0.8</v>
      </c>
      <c r="J135" s="1">
        <v>0.67639257</v>
      </c>
      <c r="K135" s="1">
        <v>0.88461538</v>
      </c>
      <c r="L135" s="1">
        <v>0.55733945</v>
      </c>
    </row>
    <row r="137">
      <c r="A137" s="6"/>
      <c r="B137" s="6" t="s">
        <v>31</v>
      </c>
      <c r="H137" s="6" t="s">
        <v>31</v>
      </c>
    </row>
    <row r="138">
      <c r="A138" s="1"/>
      <c r="B138" s="1">
        <v>0.95600858</v>
      </c>
      <c r="C138" s="1">
        <v>0.04424779</v>
      </c>
      <c r="D138" s="1">
        <v>0.57664234</v>
      </c>
      <c r="E138" s="1">
        <v>0.35612536</v>
      </c>
      <c r="F138" s="1">
        <v>0.71509972</v>
      </c>
      <c r="H138" s="1">
        <v>0.94127155</v>
      </c>
      <c r="I138" s="1">
        <v>0.02877698</v>
      </c>
      <c r="J138" s="1">
        <v>0.63591022</v>
      </c>
      <c r="K138" s="1">
        <v>0.37205882</v>
      </c>
      <c r="L138" s="1">
        <v>0.71893491</v>
      </c>
    </row>
    <row r="139">
      <c r="A139" s="1"/>
      <c r="B139" s="1" t="s">
        <v>32</v>
      </c>
      <c r="H139" s="1" t="s">
        <v>32</v>
      </c>
    </row>
    <row r="140">
      <c r="B140" s="3">
        <f t="shared" ref="B140:F140" si="9">2*((B135*B138)/(B135+B138))</f>
        <v>0.8238557564</v>
      </c>
      <c r="C140" s="3">
        <f t="shared" si="9"/>
        <v>0.08130081704</v>
      </c>
      <c r="D140" s="3">
        <f t="shared" si="9"/>
        <v>0.6245059302</v>
      </c>
      <c r="E140" s="3">
        <f t="shared" si="9"/>
        <v>0.5020080367</v>
      </c>
      <c r="F140" s="3">
        <f t="shared" si="9"/>
        <v>0.6494178546</v>
      </c>
      <c r="H140" s="3">
        <f t="shared" ref="H140:L140" si="10">2*((H135*H138)/(H135+H138))</f>
        <v>0.8267865577</v>
      </c>
      <c r="I140" s="3">
        <f t="shared" si="10"/>
        <v>0.05555555851</v>
      </c>
      <c r="J140" s="3">
        <f t="shared" si="10"/>
        <v>0.6555269885</v>
      </c>
      <c r="K140" s="3">
        <f t="shared" si="10"/>
        <v>0.5238095195</v>
      </c>
      <c r="L140" s="3">
        <f t="shared" si="10"/>
        <v>0.6279069766</v>
      </c>
    </row>
    <row r="141">
      <c r="A141" s="1"/>
      <c r="B141" s="1" t="s">
        <v>42</v>
      </c>
      <c r="C141" s="1" t="s">
        <v>43</v>
      </c>
    </row>
    <row r="158">
      <c r="N158" s="1" t="s">
        <v>16</v>
      </c>
    </row>
    <row r="159">
      <c r="N159" s="1" t="s">
        <v>17</v>
      </c>
      <c r="O159" s="1">
        <v>0.503877771358472</v>
      </c>
    </row>
    <row r="160">
      <c r="N160" s="1" t="s">
        <v>18</v>
      </c>
      <c r="O160" s="1">
        <v>0.689222644893009</v>
      </c>
      <c r="T160" s="1" t="s">
        <v>44</v>
      </c>
    </row>
    <row r="161">
      <c r="T161" s="1" t="s">
        <v>45</v>
      </c>
    </row>
    <row r="162">
      <c r="N162" s="1" t="s">
        <v>19</v>
      </c>
    </row>
    <row r="163">
      <c r="N163" s="1" t="s">
        <v>20</v>
      </c>
      <c r="O163" s="1">
        <v>37.0</v>
      </c>
    </row>
    <row r="164">
      <c r="A164" s="1"/>
      <c r="B164" s="1" t="s">
        <v>21</v>
      </c>
      <c r="H164" s="1" t="s">
        <v>22</v>
      </c>
      <c r="N164" s="1" t="s">
        <v>17</v>
      </c>
      <c r="O164" s="1">
        <v>0.517274838117993</v>
      </c>
    </row>
    <row r="165">
      <c r="A165" s="1"/>
      <c r="B165" s="1" t="s">
        <v>23</v>
      </c>
      <c r="C165" s="1" t="s">
        <v>24</v>
      </c>
      <c r="D165" s="1" t="s">
        <v>25</v>
      </c>
      <c r="E165" s="1" t="s">
        <v>26</v>
      </c>
      <c r="F165" s="1" t="s">
        <v>27</v>
      </c>
      <c r="H165" s="1" t="s">
        <v>23</v>
      </c>
      <c r="I165" s="1" t="s">
        <v>24</v>
      </c>
      <c r="J165" s="1" t="s">
        <v>25</v>
      </c>
      <c r="K165" s="1" t="s">
        <v>26</v>
      </c>
      <c r="L165" s="1" t="s">
        <v>27</v>
      </c>
      <c r="N165" s="1" t="s">
        <v>18</v>
      </c>
      <c r="O165" s="1">
        <v>0.642533216205358</v>
      </c>
    </row>
    <row r="166">
      <c r="A166" s="1"/>
      <c r="B166" s="1">
        <v>0.5174</v>
      </c>
      <c r="C166" s="1">
        <v>0.6854</v>
      </c>
      <c r="D166" s="1">
        <v>0.7687</v>
      </c>
      <c r="E166" s="1">
        <v>0.502</v>
      </c>
      <c r="F166" s="1">
        <v>0.8857</v>
      </c>
      <c r="H166" s="1">
        <v>0.505</v>
      </c>
      <c r="I166" s="1">
        <v>0.674</v>
      </c>
      <c r="J166" s="1">
        <v>0.6191</v>
      </c>
      <c r="K166" s="1">
        <v>0.4937</v>
      </c>
      <c r="L166" s="1">
        <v>0.8905</v>
      </c>
    </row>
    <row r="167">
      <c r="B167" s="1">
        <v>0.649</v>
      </c>
      <c r="C167" s="1">
        <v>0.502</v>
      </c>
      <c r="D167" s="1">
        <v>0.7163</v>
      </c>
      <c r="E167" s="1">
        <v>0.6854</v>
      </c>
      <c r="H167" s="1">
        <v>0.6347</v>
      </c>
      <c r="I167" s="1">
        <v>0.4937</v>
      </c>
      <c r="J167" s="1">
        <v>0.6635</v>
      </c>
      <c r="K167" s="1">
        <v>0.674</v>
      </c>
    </row>
    <row r="168">
      <c r="A168" s="1"/>
      <c r="B168" s="1" t="s">
        <v>30</v>
      </c>
      <c r="H168" s="1" t="s">
        <v>30</v>
      </c>
    </row>
    <row r="169">
      <c r="A169" s="1"/>
      <c r="B169" s="1">
        <v>0.67007299</v>
      </c>
      <c r="C169" s="1">
        <v>1.0</v>
      </c>
      <c r="D169" s="1">
        <v>0.75381679</v>
      </c>
      <c r="E169" s="1">
        <v>0.78987342</v>
      </c>
      <c r="F169" s="1">
        <v>0.62996942</v>
      </c>
      <c r="H169" s="2">
        <v>0.67047128</v>
      </c>
      <c r="I169" s="1">
        <v>0.33333333</v>
      </c>
      <c r="J169" s="1">
        <v>0.74381625</v>
      </c>
      <c r="K169" s="1">
        <v>0.8</v>
      </c>
      <c r="L169" s="1">
        <v>0.54781199</v>
      </c>
    </row>
    <row r="171">
      <c r="A171" s="1"/>
      <c r="B171" s="1" t="s">
        <v>31</v>
      </c>
      <c r="H171" s="1" t="s">
        <v>31</v>
      </c>
    </row>
    <row r="172">
      <c r="A172" s="1"/>
      <c r="B172" s="1">
        <v>0.98497854</v>
      </c>
      <c r="C172" s="1">
        <v>0.01327434</v>
      </c>
      <c r="D172" s="1">
        <v>0.48053528</v>
      </c>
      <c r="E172" s="1">
        <v>0.44444444</v>
      </c>
      <c r="F172" s="1">
        <v>0.58689459</v>
      </c>
      <c r="H172" s="1">
        <v>0.98114224</v>
      </c>
      <c r="I172" s="1">
        <v>0.00359712</v>
      </c>
      <c r="J172" s="1">
        <v>0.52493766</v>
      </c>
      <c r="K172" s="1">
        <v>0.45882353</v>
      </c>
      <c r="L172" s="1">
        <v>0.5</v>
      </c>
    </row>
    <row r="173">
      <c r="A173" s="1"/>
      <c r="B173" s="1" t="s">
        <v>32</v>
      </c>
      <c r="H173" s="1" t="s">
        <v>32</v>
      </c>
    </row>
    <row r="174">
      <c r="B174" s="3">
        <f t="shared" ref="B174:F174" si="11">2*((B169*B172)/(B169+B172))</f>
        <v>0.7975673306</v>
      </c>
      <c r="C174" s="3">
        <f t="shared" si="11"/>
        <v>0.0262008806</v>
      </c>
      <c r="D174" s="3">
        <f t="shared" si="11"/>
        <v>0.5869242189</v>
      </c>
      <c r="E174" s="3">
        <f t="shared" si="11"/>
        <v>0.5688240626</v>
      </c>
      <c r="F174" s="3">
        <f t="shared" si="11"/>
        <v>0.6076696187</v>
      </c>
      <c r="H174" s="3">
        <f t="shared" ref="H174:L174" si="12">2*((H169*H172)/(H169+H172))</f>
        <v>0.7965879251</v>
      </c>
      <c r="I174" s="3">
        <f t="shared" si="12"/>
        <v>0.007117433215</v>
      </c>
      <c r="J174" s="3">
        <f t="shared" si="12"/>
        <v>0.6154970774</v>
      </c>
      <c r="K174" s="3">
        <f t="shared" si="12"/>
        <v>0.5831775706</v>
      </c>
      <c r="L174" s="3">
        <f t="shared" si="12"/>
        <v>0.5228151569</v>
      </c>
    </row>
    <row r="175">
      <c r="A175" s="1"/>
      <c r="B175" s="1" t="s">
        <v>46</v>
      </c>
      <c r="C175" s="1" t="s">
        <v>47</v>
      </c>
    </row>
    <row r="192">
      <c r="N192" s="1" t="s">
        <v>16</v>
      </c>
    </row>
    <row r="193">
      <c r="N193" s="1" t="s">
        <v>17</v>
      </c>
      <c r="O193" s="1">
        <v>0.490811980348424</v>
      </c>
    </row>
    <row r="194">
      <c r="N194" s="1" t="s">
        <v>18</v>
      </c>
      <c r="O194" s="1">
        <v>0.68659227792059</v>
      </c>
    </row>
    <row r="196">
      <c r="N196" s="1" t="s">
        <v>19</v>
      </c>
    </row>
    <row r="197">
      <c r="N197" s="1" t="s">
        <v>20</v>
      </c>
      <c r="O197" s="1">
        <v>40.0</v>
      </c>
    </row>
    <row r="198">
      <c r="A198" s="1"/>
      <c r="B198" s="1" t="s">
        <v>21</v>
      </c>
      <c r="H198" s="1" t="s">
        <v>22</v>
      </c>
      <c r="N198" s="1" t="s">
        <v>17</v>
      </c>
      <c r="O198" s="1">
        <v>0.505813276591889</v>
      </c>
    </row>
    <row r="199">
      <c r="A199" s="1"/>
      <c r="B199" s="1" t="s">
        <v>23</v>
      </c>
      <c r="C199" s="1" t="s">
        <v>24</v>
      </c>
      <c r="D199" s="1" t="s">
        <v>25</v>
      </c>
      <c r="E199" s="1" t="s">
        <v>26</v>
      </c>
      <c r="F199" s="1" t="s">
        <v>27</v>
      </c>
      <c r="H199" s="1" t="s">
        <v>23</v>
      </c>
      <c r="I199" s="1" t="s">
        <v>24</v>
      </c>
      <c r="J199" s="1" t="s">
        <v>25</v>
      </c>
      <c r="K199" s="1" t="s">
        <v>26</v>
      </c>
      <c r="L199" s="1" t="s">
        <v>27</v>
      </c>
      <c r="N199" s="1" t="s">
        <v>18</v>
      </c>
      <c r="O199" s="1">
        <v>0.629664756933996</v>
      </c>
    </row>
    <row r="200">
      <c r="A200" s="1"/>
      <c r="B200" s="1">
        <v>0.5395</v>
      </c>
      <c r="C200" s="1">
        <v>0.7101</v>
      </c>
      <c r="D200" s="1">
        <v>0.5673</v>
      </c>
      <c r="E200" s="1">
        <v>0.5372</v>
      </c>
      <c r="F200" s="1">
        <v>0.8679</v>
      </c>
      <c r="H200" s="1">
        <v>0.5335</v>
      </c>
      <c r="I200" s="1">
        <v>0.6985</v>
      </c>
      <c r="J200" s="1">
        <v>0.5518</v>
      </c>
      <c r="K200" s="1">
        <v>0.5347</v>
      </c>
      <c r="L200" s="1">
        <v>0.8799</v>
      </c>
    </row>
    <row r="201">
      <c r="B201" s="1">
        <v>0.6781</v>
      </c>
      <c r="C201" s="1">
        <v>0.5372</v>
      </c>
      <c r="D201" s="1">
        <v>0.6774</v>
      </c>
      <c r="E201" s="1">
        <v>0.7101</v>
      </c>
      <c r="H201" s="1">
        <v>0.6651</v>
      </c>
      <c r="I201" s="1">
        <v>0.5347</v>
      </c>
      <c r="J201" s="1">
        <v>0.6568</v>
      </c>
      <c r="K201" s="1">
        <v>0.6985</v>
      </c>
    </row>
    <row r="202">
      <c r="A202" s="6"/>
      <c r="B202" s="6" t="s">
        <v>30</v>
      </c>
      <c r="H202" s="6" t="s">
        <v>30</v>
      </c>
    </row>
    <row r="203">
      <c r="A203" s="1"/>
      <c r="B203" s="1">
        <v>0.72430472</v>
      </c>
      <c r="C203" s="1">
        <v>0.6364</v>
      </c>
      <c r="D203" s="1">
        <v>0.7588785</v>
      </c>
      <c r="E203" s="1">
        <v>0.73818898</v>
      </c>
      <c r="F203" s="1">
        <v>0.61489899</v>
      </c>
      <c r="H203" s="1">
        <v>0.72536946</v>
      </c>
      <c r="I203" s="1">
        <v>0.0</v>
      </c>
      <c r="J203" s="1">
        <v>0.75409836</v>
      </c>
      <c r="K203" s="1">
        <v>0.72407407</v>
      </c>
      <c r="L203" s="1">
        <v>0.55541069</v>
      </c>
    </row>
    <row r="205">
      <c r="A205" s="6"/>
      <c r="B205" s="6" t="s">
        <v>31</v>
      </c>
      <c r="H205" s="6" t="s">
        <v>31</v>
      </c>
    </row>
    <row r="206">
      <c r="A206" s="1"/>
      <c r="B206" s="1">
        <v>0.96405579</v>
      </c>
      <c r="C206" s="1">
        <v>0.030973</v>
      </c>
      <c r="D206" s="1">
        <v>0.49391727</v>
      </c>
      <c r="E206" s="1">
        <v>0.53418803</v>
      </c>
      <c r="F206" s="1">
        <v>0.69373219</v>
      </c>
      <c r="H206" s="1">
        <v>0.95204741</v>
      </c>
      <c r="I206" s="1">
        <v>0.0</v>
      </c>
      <c r="J206" s="1">
        <v>0.51620948</v>
      </c>
      <c r="K206" s="1">
        <v>0.575</v>
      </c>
      <c r="L206" s="1">
        <v>0.63017751</v>
      </c>
    </row>
    <row r="207">
      <c r="A207" s="1"/>
      <c r="B207" s="1" t="s">
        <v>32</v>
      </c>
      <c r="H207" s="1" t="s">
        <v>32</v>
      </c>
    </row>
    <row r="208">
      <c r="B208" s="7">
        <f t="shared" ref="B208:F208" si="13">2*((B203*B206)/(B203+B206))</f>
        <v>0.8271576537</v>
      </c>
      <c r="C208" s="7">
        <f t="shared" si="13"/>
        <v>0.05907106581</v>
      </c>
      <c r="D208" s="7">
        <f t="shared" si="13"/>
        <v>0.5983787716</v>
      </c>
      <c r="E208" s="7">
        <f t="shared" si="13"/>
        <v>0.6198347092</v>
      </c>
      <c r="F208" s="7">
        <f t="shared" si="13"/>
        <v>0.6519410961</v>
      </c>
      <c r="H208" s="3">
        <f>2*((H203*H206)/(H203+H206))</f>
        <v>0.8233923577</v>
      </c>
      <c r="I208" s="1">
        <v>0.0</v>
      </c>
      <c r="J208" s="3">
        <f t="shared" ref="J208:L208" si="14">2*((J203*J206)/(J203+J206))</f>
        <v>0.612879351</v>
      </c>
      <c r="K208" s="3">
        <f t="shared" si="14"/>
        <v>0.640983605</v>
      </c>
      <c r="L208" s="3">
        <f t="shared" si="14"/>
        <v>0.5904365878</v>
      </c>
    </row>
    <row r="211">
      <c r="W211" s="1" t="s">
        <v>48</v>
      </c>
    </row>
    <row r="212">
      <c r="A212" s="1" t="s">
        <v>33</v>
      </c>
      <c r="B212" s="1" t="s">
        <v>29</v>
      </c>
      <c r="E212" s="1" t="s">
        <v>49</v>
      </c>
      <c r="I212" s="1" t="s">
        <v>50</v>
      </c>
      <c r="J212" s="1" t="s">
        <v>32</v>
      </c>
      <c r="P212" s="1" t="s">
        <v>51</v>
      </c>
      <c r="X212" s="1" t="s">
        <v>29</v>
      </c>
      <c r="AA212" s="1" t="s">
        <v>49</v>
      </c>
    </row>
    <row r="213">
      <c r="B213" s="1" t="s">
        <v>23</v>
      </c>
      <c r="C213" s="1" t="s">
        <v>26</v>
      </c>
      <c r="D213" s="1" t="s">
        <v>52</v>
      </c>
      <c r="E213" s="1" t="s">
        <v>53</v>
      </c>
      <c r="F213" s="1" t="s">
        <v>27</v>
      </c>
      <c r="J213" s="1" t="s">
        <v>54</v>
      </c>
      <c r="K213" s="1" t="s">
        <v>55</v>
      </c>
      <c r="L213" s="1" t="s">
        <v>56</v>
      </c>
      <c r="M213" s="1" t="s">
        <v>57</v>
      </c>
      <c r="N213" s="1" t="s">
        <v>58</v>
      </c>
      <c r="P213" s="1" t="s">
        <v>59</v>
      </c>
      <c r="T213" s="1" t="s">
        <v>60</v>
      </c>
      <c r="X213" s="1" t="s">
        <v>23</v>
      </c>
      <c r="Y213" s="1" t="s">
        <v>26</v>
      </c>
      <c r="Z213" s="1" t="s">
        <v>52</v>
      </c>
      <c r="AA213" s="1" t="s">
        <v>53</v>
      </c>
      <c r="AB213" s="1" t="s">
        <v>27</v>
      </c>
    </row>
    <row r="214">
      <c r="A214" s="1" t="s">
        <v>61</v>
      </c>
      <c r="B214" s="8">
        <v>0.7047</v>
      </c>
      <c r="C214" s="8">
        <v>0.7203</v>
      </c>
      <c r="D214" s="8">
        <v>0.7176</v>
      </c>
      <c r="E214" s="8">
        <v>0.5922</v>
      </c>
      <c r="F214" s="8">
        <v>0.9062</v>
      </c>
      <c r="I214" s="1" t="s">
        <v>61</v>
      </c>
      <c r="J214" s="7">
        <v>0.826641912521747</v>
      </c>
      <c r="K214" s="9">
        <v>0.3988919652023849</v>
      </c>
      <c r="L214" s="9">
        <v>0.643979058766207</v>
      </c>
      <c r="M214" s="9">
        <v>0.6262798602460133</v>
      </c>
      <c r="N214" s="7">
        <v>0.6291600655969319</v>
      </c>
      <c r="Q214" s="1" t="s">
        <v>62</v>
      </c>
      <c r="R214" s="1" t="s">
        <v>63</v>
      </c>
      <c r="S214" s="1" t="s">
        <v>64</v>
      </c>
      <c r="T214" s="1" t="s">
        <v>62</v>
      </c>
      <c r="W214" s="1" t="s">
        <v>61</v>
      </c>
      <c r="X214" s="1">
        <v>0.7047</v>
      </c>
      <c r="Y214" s="1">
        <v>0.7203</v>
      </c>
      <c r="Z214" s="1">
        <v>0.7176</v>
      </c>
      <c r="AA214" s="1">
        <v>0.5922</v>
      </c>
      <c r="AB214" s="1">
        <v>0.9062</v>
      </c>
    </row>
    <row r="215">
      <c r="A215" s="1" t="s">
        <v>65</v>
      </c>
      <c r="B215" s="10">
        <v>0.663</v>
      </c>
      <c r="C215" s="10">
        <v>0.6993</v>
      </c>
      <c r="D215" s="10">
        <v>0.7035</v>
      </c>
      <c r="E215" s="10">
        <v>0.5296</v>
      </c>
      <c r="F215" s="10">
        <v>0.8778</v>
      </c>
      <c r="I215" s="1" t="s">
        <v>65</v>
      </c>
      <c r="J215" s="9">
        <v>0.8238557563605923</v>
      </c>
      <c r="K215" s="7">
        <v>0.08130081704144357</v>
      </c>
      <c r="L215" s="7">
        <v>0.624505930176694</v>
      </c>
      <c r="M215" s="7">
        <v>0.5020080366656989</v>
      </c>
      <c r="N215" s="7">
        <v>0.6494178546281101</v>
      </c>
      <c r="P215" s="1" t="s">
        <v>17</v>
      </c>
      <c r="Q215" s="3">
        <f>(T215/2)+334</f>
        <v>17418</v>
      </c>
      <c r="R215" s="1">
        <v>-334.0</v>
      </c>
      <c r="S215" s="1">
        <v>2.0</v>
      </c>
      <c r="T215" s="1">
        <v>34168.0</v>
      </c>
      <c r="W215" s="1" t="s">
        <v>66</v>
      </c>
      <c r="X215" s="1">
        <v>0.669</v>
      </c>
      <c r="Y215" s="1">
        <v>0.6863</v>
      </c>
      <c r="Z215" s="1">
        <v>0.6819</v>
      </c>
      <c r="AA215" s="1">
        <v>0.5579</v>
      </c>
      <c r="AB215" s="1">
        <v>0.8732</v>
      </c>
    </row>
    <row r="216">
      <c r="A216" s="1" t="s">
        <v>46</v>
      </c>
      <c r="B216" s="10">
        <v>0.6781</v>
      </c>
      <c r="C216" s="10">
        <v>0.7101</v>
      </c>
      <c r="D216" s="10">
        <v>0.6774</v>
      </c>
      <c r="E216" s="10">
        <v>0.5372</v>
      </c>
      <c r="F216" s="10">
        <v>0.8679</v>
      </c>
      <c r="I216" s="1" t="s">
        <v>46</v>
      </c>
      <c r="J216" s="7">
        <v>0.8271576537173673</v>
      </c>
      <c r="K216" s="7">
        <v>0.059071065805778776</v>
      </c>
      <c r="L216" s="7">
        <v>0.5983787716360106</v>
      </c>
      <c r="M216" s="7">
        <v>0.6198347092013387</v>
      </c>
      <c r="N216" s="9">
        <v>0.6519410961329656</v>
      </c>
      <c r="P216" s="1" t="s">
        <v>67</v>
      </c>
      <c r="Q216" s="3">
        <f>(T216/2)+37</f>
        <v>2183</v>
      </c>
      <c r="R216" s="1">
        <v>-37.0</v>
      </c>
      <c r="S216" s="1">
        <v>2.0</v>
      </c>
      <c r="T216" s="1">
        <v>4292.0</v>
      </c>
    </row>
    <row r="217">
      <c r="A217" s="1" t="s">
        <v>68</v>
      </c>
      <c r="B217" s="11">
        <f t="shared" ref="B217:F217" si="15">AVERAGE(B214:B216)</f>
        <v>0.6819333333</v>
      </c>
      <c r="C217" s="11">
        <f t="shared" si="15"/>
        <v>0.7099</v>
      </c>
      <c r="D217" s="11">
        <f t="shared" si="15"/>
        <v>0.6995</v>
      </c>
      <c r="E217" s="11">
        <f t="shared" si="15"/>
        <v>0.553</v>
      </c>
      <c r="F217" s="11">
        <f t="shared" si="15"/>
        <v>0.8839666667</v>
      </c>
      <c r="I217" s="1" t="s">
        <v>68</v>
      </c>
      <c r="J217" s="11">
        <f t="shared" ref="J217:N217" si="16">AVERAGE(J214:J216)</f>
        <v>0.8258851075</v>
      </c>
      <c r="K217" s="11">
        <f t="shared" si="16"/>
        <v>0.179754616</v>
      </c>
      <c r="L217" s="11">
        <f t="shared" si="16"/>
        <v>0.6222879202</v>
      </c>
      <c r="M217" s="11">
        <f t="shared" si="16"/>
        <v>0.5827075354</v>
      </c>
      <c r="N217" s="11">
        <f t="shared" si="16"/>
        <v>0.6435063388</v>
      </c>
      <c r="P217" s="1" t="s">
        <v>21</v>
      </c>
      <c r="Q217" s="3">
        <f>(T217/2)+40</f>
        <v>2198</v>
      </c>
      <c r="R217" s="1">
        <v>-40.0</v>
      </c>
      <c r="S217" s="1">
        <v>2.0</v>
      </c>
      <c r="T217" s="1">
        <v>4316.0</v>
      </c>
      <c r="W217" s="1" t="s">
        <v>48</v>
      </c>
    </row>
    <row r="218">
      <c r="B218" s="7"/>
      <c r="C218" s="7"/>
      <c r="D218" s="7"/>
      <c r="E218" s="7"/>
      <c r="F218" s="7"/>
      <c r="P218" s="1" t="s">
        <v>69</v>
      </c>
      <c r="Q218" s="1">
        <v>21799.0</v>
      </c>
      <c r="R218" s="3">
        <f>SUM(R215:R217)</f>
        <v>-411</v>
      </c>
      <c r="S218" s="1">
        <v>2.0</v>
      </c>
      <c r="T218" s="3">
        <f>SUM(T214:T217)</f>
        <v>42776</v>
      </c>
      <c r="X218" s="1" t="s">
        <v>28</v>
      </c>
      <c r="AA218" s="1" t="s">
        <v>70</v>
      </c>
    </row>
    <row r="219">
      <c r="B219" s="7"/>
      <c r="C219" s="7"/>
      <c r="D219" s="7"/>
      <c r="E219" s="7"/>
      <c r="F219" s="7"/>
      <c r="S219" s="1" t="s">
        <v>71</v>
      </c>
      <c r="X219" s="1" t="s">
        <v>23</v>
      </c>
      <c r="Y219" s="1" t="s">
        <v>26</v>
      </c>
      <c r="Z219" s="1" t="s">
        <v>52</v>
      </c>
      <c r="AA219" s="1" t="s">
        <v>53</v>
      </c>
    </row>
    <row r="220">
      <c r="A220" s="1" t="s">
        <v>72</v>
      </c>
      <c r="B220" s="10" t="s">
        <v>28</v>
      </c>
      <c r="C220" s="7"/>
      <c r="D220" s="7"/>
      <c r="E220" s="10" t="s">
        <v>70</v>
      </c>
      <c r="F220" s="7"/>
      <c r="I220" s="1" t="s">
        <v>73</v>
      </c>
      <c r="J220" s="1" t="s">
        <v>54</v>
      </c>
      <c r="K220" s="1" t="s">
        <v>55</v>
      </c>
      <c r="L220" s="1" t="s">
        <v>56</v>
      </c>
      <c r="M220" s="1" t="s">
        <v>57</v>
      </c>
      <c r="N220" s="1" t="s">
        <v>58</v>
      </c>
      <c r="R220" s="1" t="s">
        <v>74</v>
      </c>
      <c r="S220" s="1" t="s">
        <v>75</v>
      </c>
      <c r="W220" s="1" t="s">
        <v>61</v>
      </c>
      <c r="X220" s="1">
        <v>0.625</v>
      </c>
      <c r="Y220" s="1">
        <v>0.6897</v>
      </c>
      <c r="Z220" s="1">
        <v>0.7203</v>
      </c>
      <c r="AA220" s="1">
        <v>0.7051</v>
      </c>
    </row>
    <row r="221">
      <c r="B221" s="10" t="s">
        <v>23</v>
      </c>
      <c r="C221" s="10" t="s">
        <v>26</v>
      </c>
      <c r="D221" s="10" t="s">
        <v>52</v>
      </c>
      <c r="E221" s="10" t="s">
        <v>53</v>
      </c>
      <c r="F221" s="7"/>
      <c r="I221" s="1" t="s">
        <v>61</v>
      </c>
      <c r="J221" s="7">
        <v>0.8146648673718653</v>
      </c>
      <c r="K221" s="9">
        <v>0.34104046587256504</v>
      </c>
      <c r="L221" s="7">
        <v>0.6195054953795963</v>
      </c>
      <c r="M221" s="9">
        <v>0.6031468531198347</v>
      </c>
      <c r="N221" s="7">
        <v>0.6080645163627991</v>
      </c>
      <c r="W221" s="1" t="s">
        <v>66</v>
      </c>
      <c r="X221" s="1">
        <v>0.5844</v>
      </c>
      <c r="Y221" s="1">
        <v>0.5579</v>
      </c>
      <c r="Z221" s="1">
        <v>0.6552</v>
      </c>
      <c r="AA221" s="1">
        <v>0.6863</v>
      </c>
    </row>
    <row r="222">
      <c r="A222" s="1" t="s">
        <v>61</v>
      </c>
      <c r="B222" s="8">
        <v>0.625</v>
      </c>
      <c r="C222" s="8">
        <v>0.5922</v>
      </c>
      <c r="D222" s="8">
        <v>0.6897</v>
      </c>
      <c r="E222" s="8">
        <v>0.7203</v>
      </c>
      <c r="F222" s="7"/>
      <c r="I222" s="1" t="s">
        <v>65</v>
      </c>
      <c r="J222" s="9">
        <v>0.8330935270727005</v>
      </c>
      <c r="K222" s="7">
        <v>0.1584905603115699</v>
      </c>
      <c r="L222" s="9">
        <v>0.6682750338762093</v>
      </c>
      <c r="M222" s="7">
        <v>0.5976168609941853</v>
      </c>
      <c r="N222" s="9">
        <v>0.6533149167405986</v>
      </c>
      <c r="Q222" s="1" t="s">
        <v>54</v>
      </c>
      <c r="R222" s="1" t="s">
        <v>55</v>
      </c>
      <c r="S222" s="1" t="s">
        <v>56</v>
      </c>
      <c r="T222" s="1" t="s">
        <v>57</v>
      </c>
      <c r="U222" s="1" t="s">
        <v>58</v>
      </c>
    </row>
    <row r="223">
      <c r="A223" s="1" t="s">
        <v>65</v>
      </c>
      <c r="B223" s="10">
        <v>0.5362</v>
      </c>
      <c r="C223" s="10">
        <v>0.5296</v>
      </c>
      <c r="D223" s="10">
        <v>0.67</v>
      </c>
      <c r="E223" s="10">
        <v>0.6993</v>
      </c>
      <c r="F223" s="7"/>
      <c r="I223" s="1" t="s">
        <v>46</v>
      </c>
      <c r="J223" s="7">
        <v>0.7975673305877486</v>
      </c>
      <c r="K223" s="7">
        <v>0.026200880602581925</v>
      </c>
      <c r="L223" s="7">
        <v>0.5869242188759829</v>
      </c>
      <c r="M223" s="7">
        <v>0.5688240625843085</v>
      </c>
      <c r="N223" s="7">
        <v>0.6076696186674759</v>
      </c>
      <c r="P223" s="1" t="s">
        <v>76</v>
      </c>
      <c r="Q223" s="10">
        <v>0.4323</v>
      </c>
      <c r="R223" s="10">
        <v>0.0606</v>
      </c>
      <c r="S223" s="10">
        <v>0.1976</v>
      </c>
      <c r="T223" s="10">
        <v>0.154</v>
      </c>
      <c r="U223" s="10">
        <v>0.1555</v>
      </c>
    </row>
    <row r="224">
      <c r="A224" s="1" t="s">
        <v>46</v>
      </c>
      <c r="B224" s="10">
        <v>0.5395</v>
      </c>
      <c r="C224" s="10">
        <v>0.5372</v>
      </c>
      <c r="D224" s="10">
        <v>0.5673</v>
      </c>
      <c r="E224" s="10">
        <v>0.7101</v>
      </c>
      <c r="F224" s="7"/>
      <c r="I224" s="1" t="s">
        <v>68</v>
      </c>
      <c r="J224" s="11">
        <f t="shared" ref="J224:N224" si="17">AVERAGE(J221:J223)</f>
        <v>0.815108575</v>
      </c>
      <c r="K224" s="11">
        <f t="shared" si="17"/>
        <v>0.1752439689</v>
      </c>
      <c r="L224" s="11">
        <f t="shared" si="17"/>
        <v>0.6249015827</v>
      </c>
      <c r="M224" s="11">
        <f t="shared" si="17"/>
        <v>0.5898625922</v>
      </c>
      <c r="N224" s="11">
        <f t="shared" si="17"/>
        <v>0.6230163506</v>
      </c>
    </row>
    <row r="225">
      <c r="A225" s="1" t="s">
        <v>68</v>
      </c>
      <c r="B225" s="11">
        <f t="shared" ref="B225:E225" si="18">AVERAGE(B222:B224)</f>
        <v>0.5669</v>
      </c>
      <c r="C225" s="11">
        <f t="shared" si="18"/>
        <v>0.553</v>
      </c>
      <c r="D225" s="11">
        <f t="shared" si="18"/>
        <v>0.6423333333</v>
      </c>
      <c r="E225" s="11">
        <f t="shared" si="18"/>
        <v>0.7099</v>
      </c>
      <c r="F225" s="7"/>
    </row>
    <row r="226">
      <c r="B226" s="7"/>
      <c r="C226" s="7"/>
      <c r="D226" s="7"/>
      <c r="E226" s="7"/>
      <c r="F226" s="7"/>
    </row>
    <row r="227">
      <c r="B227" s="7"/>
      <c r="C227" s="7"/>
      <c r="D227" s="7"/>
      <c r="E227" s="7"/>
      <c r="F227" s="7"/>
    </row>
    <row r="228">
      <c r="A228" s="1" t="s">
        <v>43</v>
      </c>
      <c r="B228" s="10" t="s">
        <v>29</v>
      </c>
      <c r="C228" s="7"/>
      <c r="D228" s="7"/>
      <c r="E228" s="10" t="s">
        <v>49</v>
      </c>
      <c r="F228" s="7"/>
      <c r="H228" s="1" t="s">
        <v>77</v>
      </c>
      <c r="I228" s="1" t="s">
        <v>54</v>
      </c>
      <c r="J228" s="1" t="s">
        <v>55</v>
      </c>
      <c r="K228" s="1" t="s">
        <v>56</v>
      </c>
      <c r="L228" s="1" t="s">
        <v>57</v>
      </c>
      <c r="M228" s="1" t="s">
        <v>58</v>
      </c>
    </row>
    <row r="229">
      <c r="B229" s="10" t="s">
        <v>23</v>
      </c>
      <c r="C229" s="10" t="s">
        <v>26</v>
      </c>
      <c r="D229" s="10" t="s">
        <v>52</v>
      </c>
      <c r="E229" s="10" t="s">
        <v>53</v>
      </c>
      <c r="F229" s="10" t="s">
        <v>27</v>
      </c>
      <c r="H229" s="1" t="s">
        <v>76</v>
      </c>
      <c r="I229" s="10">
        <v>0.4323</v>
      </c>
      <c r="J229" s="10">
        <v>0.0606</v>
      </c>
      <c r="K229" s="10">
        <v>0.1976</v>
      </c>
      <c r="L229" s="10">
        <v>0.154</v>
      </c>
      <c r="M229" s="10">
        <v>0.1555</v>
      </c>
    </row>
    <row r="230">
      <c r="A230" s="1" t="s">
        <v>61</v>
      </c>
      <c r="B230" s="10">
        <v>0.6847</v>
      </c>
      <c r="C230" s="10">
        <v>0.7051</v>
      </c>
      <c r="D230" s="10">
        <v>0.7051</v>
      </c>
      <c r="E230" s="10">
        <v>0.562</v>
      </c>
      <c r="F230" s="8">
        <v>0.9023</v>
      </c>
    </row>
    <row r="231">
      <c r="A231" s="1" t="s">
        <v>65</v>
      </c>
      <c r="B231" s="8">
        <v>0.6988</v>
      </c>
      <c r="C231" s="8">
        <v>0.7208</v>
      </c>
      <c r="D231" s="8">
        <v>0.7192</v>
      </c>
      <c r="E231" s="8">
        <v>0.5674</v>
      </c>
      <c r="F231" s="10">
        <v>0.8964</v>
      </c>
      <c r="G231" s="12"/>
      <c r="H231" s="13" t="s">
        <v>78</v>
      </c>
      <c r="I231" s="13" t="s">
        <v>79</v>
      </c>
      <c r="J231" s="13" t="s">
        <v>80</v>
      </c>
      <c r="K231" s="13" t="s">
        <v>81</v>
      </c>
    </row>
    <row r="232">
      <c r="A232" s="1" t="s">
        <v>46</v>
      </c>
      <c r="B232" s="10">
        <v>0.649</v>
      </c>
      <c r="C232" s="10">
        <v>0.6854</v>
      </c>
      <c r="D232" s="10">
        <v>0.7163</v>
      </c>
      <c r="E232" s="10">
        <v>0.502</v>
      </c>
      <c r="F232" s="10">
        <v>0.8857</v>
      </c>
      <c r="H232" s="14" t="s">
        <v>61</v>
      </c>
      <c r="I232" s="15">
        <v>0.7047</v>
      </c>
      <c r="J232" s="15">
        <v>0.6847</v>
      </c>
      <c r="K232" s="16">
        <f>(-I232+J232)/I232</f>
        <v>-0.02838087129</v>
      </c>
    </row>
    <row r="233">
      <c r="A233" s="1" t="s">
        <v>68</v>
      </c>
      <c r="B233" s="11">
        <f t="shared" ref="B233:F233" si="19">AVERAGE(B230:B232)</f>
        <v>0.6775</v>
      </c>
      <c r="C233" s="11">
        <f t="shared" si="19"/>
        <v>0.7037666667</v>
      </c>
      <c r="D233" s="11">
        <f t="shared" si="19"/>
        <v>0.7135333333</v>
      </c>
      <c r="E233" s="11">
        <f t="shared" si="19"/>
        <v>0.5438</v>
      </c>
      <c r="F233" s="11">
        <f t="shared" si="19"/>
        <v>0.8948</v>
      </c>
      <c r="H233" s="17" t="s">
        <v>65</v>
      </c>
      <c r="I233" s="18">
        <v>0.663</v>
      </c>
      <c r="J233" s="18">
        <v>0.6988</v>
      </c>
      <c r="K233" s="19">
        <v>0.054</v>
      </c>
    </row>
    <row r="234">
      <c r="B234" s="7"/>
      <c r="C234" s="7"/>
      <c r="D234" s="7"/>
      <c r="E234" s="7"/>
      <c r="F234" s="7"/>
      <c r="H234" s="14" t="s">
        <v>46</v>
      </c>
      <c r="I234" s="15">
        <v>0.6781</v>
      </c>
      <c r="J234" s="15">
        <v>0.649</v>
      </c>
      <c r="K234" s="16">
        <f>(-I234+J234)/I234</f>
        <v>-0.04291402448</v>
      </c>
    </row>
    <row r="235">
      <c r="B235" s="7"/>
      <c r="C235" s="7"/>
      <c r="D235" s="7"/>
      <c r="E235" s="7"/>
      <c r="F235" s="7"/>
    </row>
    <row r="236">
      <c r="A236" s="1" t="s">
        <v>82</v>
      </c>
      <c r="B236" s="10" t="s">
        <v>28</v>
      </c>
      <c r="C236" s="7"/>
      <c r="D236" s="7"/>
      <c r="E236" s="7"/>
      <c r="F236" s="7"/>
    </row>
    <row r="237">
      <c r="B237" s="10" t="s">
        <v>23</v>
      </c>
      <c r="C237" s="10" t="s">
        <v>26</v>
      </c>
      <c r="D237" s="10" t="s">
        <v>52</v>
      </c>
      <c r="E237" s="10" t="s">
        <v>53</v>
      </c>
      <c r="F237" s="7"/>
    </row>
    <row r="238">
      <c r="A238" s="1" t="s">
        <v>61</v>
      </c>
      <c r="B238" s="8">
        <v>0.5973</v>
      </c>
      <c r="C238" s="10">
        <v>0.562</v>
      </c>
      <c r="D238" s="10">
        <v>0.6771</v>
      </c>
      <c r="E238" s="10">
        <v>0.7051</v>
      </c>
      <c r="F238" s="7"/>
    </row>
    <row r="239">
      <c r="A239" s="1" t="s">
        <v>65</v>
      </c>
      <c r="B239" s="10">
        <v>0.5822</v>
      </c>
      <c r="C239" s="8">
        <v>0.5674</v>
      </c>
      <c r="D239" s="8">
        <v>0.6853</v>
      </c>
      <c r="E239" s="8">
        <v>0.7208</v>
      </c>
      <c r="F239" s="7"/>
    </row>
    <row r="240">
      <c r="A240" s="1" t="s">
        <v>46</v>
      </c>
      <c r="B240" s="10">
        <v>0.5174</v>
      </c>
      <c r="C240" s="10">
        <v>0.502</v>
      </c>
      <c r="D240" s="10">
        <v>0.7687</v>
      </c>
      <c r="E240" s="10">
        <v>0.6854</v>
      </c>
      <c r="F240" s="7"/>
    </row>
    <row r="241">
      <c r="A241" s="1" t="s">
        <v>68</v>
      </c>
      <c r="B241" s="11">
        <f t="shared" ref="B241:E241" si="20">AVERAGE(B238:B240)</f>
        <v>0.5656333333</v>
      </c>
      <c r="C241" s="11">
        <f t="shared" si="20"/>
        <v>0.5438</v>
      </c>
      <c r="D241" s="11">
        <f t="shared" si="20"/>
        <v>0.7103666667</v>
      </c>
      <c r="E241" s="11">
        <f t="shared" si="20"/>
        <v>0.7037666667</v>
      </c>
      <c r="F241" s="7"/>
    </row>
    <row r="243">
      <c r="A243" s="20" t="s">
        <v>83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>
      <c r="A244" s="22" t="s">
        <v>78</v>
      </c>
      <c r="B244" s="22" t="s">
        <v>84</v>
      </c>
      <c r="C244" s="22" t="s">
        <v>85</v>
      </c>
      <c r="D244" s="22" t="s">
        <v>86</v>
      </c>
      <c r="E244" s="22" t="s">
        <v>87</v>
      </c>
      <c r="F244" s="22" t="s">
        <v>88</v>
      </c>
      <c r="G244" s="22" t="s">
        <v>89</v>
      </c>
      <c r="H244" s="22" t="s">
        <v>90</v>
      </c>
      <c r="I244" s="22" t="s">
        <v>91</v>
      </c>
      <c r="J244" s="22" t="s">
        <v>92</v>
      </c>
      <c r="K244" s="22" t="s">
        <v>93</v>
      </c>
      <c r="L244" s="22"/>
      <c r="M244" s="23"/>
      <c r="N244" s="23"/>
    </row>
    <row r="245">
      <c r="A245" s="20" t="s">
        <v>61</v>
      </c>
      <c r="B245" s="20">
        <v>0.8825</v>
      </c>
      <c r="C245" s="20">
        <v>0.1382</v>
      </c>
      <c r="D245" s="20">
        <v>0.7701</v>
      </c>
      <c r="E245" s="20">
        <v>0.2456</v>
      </c>
      <c r="F245" s="20">
        <v>0.8689</v>
      </c>
      <c r="G245" s="20">
        <v>0.2501</v>
      </c>
      <c r="H245" s="20">
        <v>0.8196</v>
      </c>
      <c r="I245" s="20">
        <v>0.2445</v>
      </c>
      <c r="J245" s="20">
        <v>0.8237</v>
      </c>
      <c r="K245" s="20">
        <v>0.2396</v>
      </c>
      <c r="L245" s="21"/>
    </row>
    <row r="246">
      <c r="A246" s="20" t="s">
        <v>65</v>
      </c>
      <c r="B246" s="20">
        <v>0.8878</v>
      </c>
      <c r="C246" s="20">
        <v>0.0467</v>
      </c>
      <c r="D246" s="20">
        <v>0.8672</v>
      </c>
      <c r="E246" s="20">
        <v>0.1032</v>
      </c>
      <c r="F246" s="20">
        <v>0.9292</v>
      </c>
      <c r="G246" s="20">
        <v>0.0613</v>
      </c>
      <c r="H246" s="20">
        <v>0.8732</v>
      </c>
      <c r="I246" s="20">
        <v>0.0913</v>
      </c>
      <c r="J246" s="20">
        <v>0.8975</v>
      </c>
      <c r="K246" s="20">
        <v>0.0684</v>
      </c>
      <c r="L246" s="21"/>
    </row>
    <row r="247">
      <c r="A247" s="20" t="s">
        <v>46</v>
      </c>
      <c r="B247" s="20">
        <v>0.8518</v>
      </c>
      <c r="C247" s="20">
        <v>0.0818</v>
      </c>
      <c r="D247" s="20">
        <v>0.8162</v>
      </c>
      <c r="E247" s="20">
        <v>0.1035</v>
      </c>
      <c r="F247" s="20">
        <v>0.841</v>
      </c>
      <c r="G247" s="20">
        <v>0.1359</v>
      </c>
      <c r="H247" s="20">
        <v>0.8118</v>
      </c>
      <c r="I247" s="20">
        <v>0.1148</v>
      </c>
      <c r="J247" s="20">
        <v>0.8148</v>
      </c>
      <c r="K247" s="20">
        <v>0.1024</v>
      </c>
      <c r="L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>
      <c r="A249" s="20" t="s">
        <v>94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>
      <c r="A250" s="22" t="s">
        <v>78</v>
      </c>
      <c r="B250" s="22" t="s">
        <v>84</v>
      </c>
      <c r="C250" s="22" t="s">
        <v>85</v>
      </c>
      <c r="D250" s="22" t="s">
        <v>86</v>
      </c>
      <c r="E250" s="22" t="s">
        <v>87</v>
      </c>
      <c r="F250" s="22" t="s">
        <v>88</v>
      </c>
      <c r="G250" s="22" t="s">
        <v>89</v>
      </c>
      <c r="H250" s="22" t="s">
        <v>90</v>
      </c>
      <c r="I250" s="22" t="s">
        <v>91</v>
      </c>
      <c r="J250" s="22" t="s">
        <v>92</v>
      </c>
      <c r="K250" s="22" t="s">
        <v>93</v>
      </c>
      <c r="L250" s="22"/>
      <c r="M250" s="23"/>
    </row>
    <row r="251">
      <c r="A251" s="20" t="s">
        <v>61</v>
      </c>
      <c r="B251" s="20">
        <v>0.0582</v>
      </c>
      <c r="C251" s="20">
        <v>0.0724</v>
      </c>
      <c r="D251" s="20">
        <v>0.0543</v>
      </c>
      <c r="E251" s="20">
        <v>0.1179</v>
      </c>
      <c r="F251" s="20">
        <v>0.1525</v>
      </c>
      <c r="G251" s="20">
        <v>0.2147</v>
      </c>
      <c r="H251" s="20">
        <v>0.0999</v>
      </c>
      <c r="I251" s="20">
        <v>0.1911</v>
      </c>
      <c r="J251" s="20">
        <v>0.102</v>
      </c>
      <c r="K251" s="20">
        <v>0.1771</v>
      </c>
      <c r="L251" s="21"/>
    </row>
    <row r="252">
      <c r="A252" s="20" t="s">
        <v>65</v>
      </c>
      <c r="B252" s="20">
        <v>0.0527</v>
      </c>
      <c r="C252" s="20">
        <v>0.0603</v>
      </c>
      <c r="D252" s="20">
        <v>0.0706</v>
      </c>
      <c r="E252" s="20">
        <v>0.0904</v>
      </c>
      <c r="F252" s="20">
        <v>0.1213</v>
      </c>
      <c r="G252" s="20">
        <v>0.1727</v>
      </c>
      <c r="H252" s="20">
        <v>0.0615</v>
      </c>
      <c r="I252" s="20">
        <v>0.0708</v>
      </c>
      <c r="J252" s="20">
        <v>0.1249</v>
      </c>
      <c r="K252" s="20">
        <v>0.1304</v>
      </c>
      <c r="L252" s="21"/>
    </row>
    <row r="253">
      <c r="A253" s="20" t="s">
        <v>46</v>
      </c>
      <c r="B253" s="20">
        <v>0.0989</v>
      </c>
      <c r="C253" s="20">
        <v>0.0759</v>
      </c>
      <c r="D253" s="20">
        <v>0.1026</v>
      </c>
      <c r="E253" s="20">
        <v>0.0764</v>
      </c>
      <c r="F253" s="20">
        <v>0.117</v>
      </c>
      <c r="G253" s="20">
        <v>0.0927</v>
      </c>
      <c r="H253" s="20">
        <v>0.0728</v>
      </c>
      <c r="I253" s="20">
        <v>0.0691</v>
      </c>
      <c r="J253" s="20">
        <v>0.1644</v>
      </c>
      <c r="K253" s="20">
        <v>0.1017</v>
      </c>
      <c r="L253" s="21"/>
    </row>
    <row r="255">
      <c r="A255" s="1" t="s">
        <v>95</v>
      </c>
    </row>
    <row r="256">
      <c r="A256" s="23" t="s">
        <v>78</v>
      </c>
      <c r="B256" s="23" t="s">
        <v>96</v>
      </c>
      <c r="C256" s="23" t="s">
        <v>97</v>
      </c>
      <c r="D256" s="23" t="s">
        <v>98</v>
      </c>
      <c r="E256" s="23" t="s">
        <v>99</v>
      </c>
      <c r="F256" s="23" t="s">
        <v>100</v>
      </c>
    </row>
    <row r="257">
      <c r="A257" s="1" t="s">
        <v>61</v>
      </c>
      <c r="B257" s="10">
        <v>0.896804551395159</v>
      </c>
      <c r="C257" s="10">
        <v>0.0981677980387536</v>
      </c>
      <c r="D257" s="10">
        <v>0.0682190434157042</v>
      </c>
      <c r="E257" s="10">
        <v>0.100038658912787</v>
      </c>
      <c r="F257" s="10">
        <f t="shared" ref="F257:F259" si="21">B257-D257</f>
        <v>0.828585508</v>
      </c>
    </row>
    <row r="258">
      <c r="A258" s="1" t="s">
        <v>65</v>
      </c>
      <c r="B258" s="10">
        <v>0.888821386820794</v>
      </c>
      <c r="C258" s="10">
        <v>0.0902808092212736</v>
      </c>
      <c r="D258" s="10">
        <v>0.088329870719185</v>
      </c>
      <c r="E258" s="10">
        <v>0.121583652965699</v>
      </c>
      <c r="F258" s="10">
        <f t="shared" si="21"/>
        <v>0.8004915161</v>
      </c>
    </row>
    <row r="259">
      <c r="A259" s="1" t="s">
        <v>46</v>
      </c>
      <c r="B259" s="10">
        <v>0.827132767600115</v>
      </c>
      <c r="C259" s="10">
        <v>0.110317804191136</v>
      </c>
      <c r="D259" s="10">
        <v>0.111151136068535</v>
      </c>
      <c r="E259" s="10">
        <v>0.0892965835357137</v>
      </c>
      <c r="F259" s="10">
        <f t="shared" si="21"/>
        <v>0.7159816315</v>
      </c>
    </row>
    <row r="260">
      <c r="A260" s="1" t="s">
        <v>101</v>
      </c>
      <c r="H260" s="1" t="s">
        <v>101</v>
      </c>
    </row>
    <row r="261">
      <c r="A261" s="24" t="s">
        <v>102</v>
      </c>
      <c r="B261" s="24" t="s">
        <v>103</v>
      </c>
      <c r="C261" s="24" t="s">
        <v>104</v>
      </c>
      <c r="D261" s="24" t="s">
        <v>105</v>
      </c>
      <c r="E261" s="24" t="s">
        <v>106</v>
      </c>
      <c r="F261" s="24" t="s">
        <v>107</v>
      </c>
      <c r="G261" s="25" t="s">
        <v>108</v>
      </c>
      <c r="H261" s="23"/>
      <c r="I261" s="23"/>
      <c r="J261" s="23"/>
      <c r="K261" s="23"/>
      <c r="L261" s="23"/>
      <c r="M261" s="23"/>
      <c r="N261" s="23"/>
      <c r="O261" s="23"/>
      <c r="P261" s="23"/>
    </row>
    <row r="262">
      <c r="A262" s="26" t="s">
        <v>109</v>
      </c>
      <c r="B262" s="27" t="s">
        <v>110</v>
      </c>
      <c r="C262" s="27" t="s">
        <v>111</v>
      </c>
      <c r="D262" s="27" t="s">
        <v>112</v>
      </c>
      <c r="E262" s="27" t="s">
        <v>113</v>
      </c>
      <c r="F262" s="27" t="s">
        <v>114</v>
      </c>
      <c r="G262" s="28" t="s">
        <v>115</v>
      </c>
    </row>
    <row r="263">
      <c r="A263" s="26" t="s">
        <v>116</v>
      </c>
      <c r="B263" s="29" t="s">
        <v>117</v>
      </c>
      <c r="C263" s="27" t="s">
        <v>118</v>
      </c>
      <c r="D263" s="27" t="s">
        <v>119</v>
      </c>
      <c r="E263" s="27" t="s">
        <v>120</v>
      </c>
      <c r="F263" s="27" t="s">
        <v>121</v>
      </c>
      <c r="G263" s="28" t="s">
        <v>122</v>
      </c>
    </row>
    <row r="264">
      <c r="A264" s="26" t="s">
        <v>123</v>
      </c>
      <c r="B264" s="27" t="s">
        <v>124</v>
      </c>
      <c r="C264" s="27" t="s">
        <v>125</v>
      </c>
      <c r="D264" s="30" t="s">
        <v>126</v>
      </c>
      <c r="E264" s="27" t="s">
        <v>127</v>
      </c>
      <c r="F264" s="27" t="s">
        <v>128</v>
      </c>
      <c r="G264" s="28" t="s">
        <v>129</v>
      </c>
    </row>
    <row r="265">
      <c r="A265" s="26" t="s">
        <v>130</v>
      </c>
      <c r="B265" s="27" t="s">
        <v>131</v>
      </c>
      <c r="C265" s="27" t="s">
        <v>132</v>
      </c>
      <c r="D265" s="27" t="s">
        <v>133</v>
      </c>
      <c r="E265" s="27" t="s">
        <v>134</v>
      </c>
      <c r="F265" s="27" t="s">
        <v>135</v>
      </c>
      <c r="G265" s="28" t="s">
        <v>136</v>
      </c>
    </row>
    <row r="266">
      <c r="A266" s="26" t="s">
        <v>137</v>
      </c>
      <c r="B266" s="27" t="s">
        <v>138</v>
      </c>
      <c r="C266" s="27" t="s">
        <v>139</v>
      </c>
      <c r="D266" s="27" t="s">
        <v>140</v>
      </c>
      <c r="E266" s="27" t="s">
        <v>141</v>
      </c>
      <c r="F266" s="27" t="s">
        <v>142</v>
      </c>
      <c r="G266" s="28" t="s">
        <v>143</v>
      </c>
    </row>
    <row r="267">
      <c r="A267" s="26" t="s">
        <v>144</v>
      </c>
      <c r="B267" s="27" t="s">
        <v>145</v>
      </c>
      <c r="C267" s="27" t="s">
        <v>146</v>
      </c>
      <c r="D267" s="27" t="s">
        <v>147</v>
      </c>
      <c r="E267" s="29" t="s">
        <v>148</v>
      </c>
      <c r="F267" s="27" t="s">
        <v>149</v>
      </c>
      <c r="G267" s="28" t="s">
        <v>150</v>
      </c>
    </row>
    <row r="268">
      <c r="A268" s="26" t="s">
        <v>151</v>
      </c>
      <c r="B268" s="27" t="s">
        <v>152</v>
      </c>
      <c r="C268" s="27" t="s">
        <v>153</v>
      </c>
      <c r="D268" s="27" t="s">
        <v>154</v>
      </c>
      <c r="E268" s="30" t="s">
        <v>155</v>
      </c>
      <c r="F268" s="27" t="s">
        <v>156</v>
      </c>
      <c r="G268" s="28" t="s">
        <v>157</v>
      </c>
    </row>
    <row r="269">
      <c r="A269" s="26" t="s">
        <v>158</v>
      </c>
      <c r="B269" s="27" t="s">
        <v>159</v>
      </c>
      <c r="C269" s="27" t="s">
        <v>160</v>
      </c>
      <c r="D269" s="27" t="s">
        <v>161</v>
      </c>
      <c r="E269" s="27" t="s">
        <v>162</v>
      </c>
      <c r="F269" s="30" t="s">
        <v>163</v>
      </c>
      <c r="G269" s="31" t="s">
        <v>164</v>
      </c>
    </row>
    <row r="270">
      <c r="A270" s="26" t="s">
        <v>165</v>
      </c>
      <c r="B270" s="27" t="s">
        <v>166</v>
      </c>
      <c r="C270" s="27" t="s">
        <v>167</v>
      </c>
      <c r="D270" s="27" t="s">
        <v>168</v>
      </c>
      <c r="E270" s="27" t="s">
        <v>169</v>
      </c>
      <c r="F270" s="29" t="s">
        <v>170</v>
      </c>
      <c r="G270" s="28" t="s">
        <v>171</v>
      </c>
    </row>
    <row r="271">
      <c r="A271" s="26" t="s">
        <v>172</v>
      </c>
      <c r="B271" s="27" t="s">
        <v>173</v>
      </c>
      <c r="C271" s="27" t="s">
        <v>174</v>
      </c>
      <c r="D271" s="29" t="s">
        <v>175</v>
      </c>
      <c r="E271" s="27" t="s">
        <v>120</v>
      </c>
      <c r="F271" s="27" t="s">
        <v>176</v>
      </c>
      <c r="G271" s="28" t="s">
        <v>177</v>
      </c>
    </row>
    <row r="272">
      <c r="A272" s="26" t="s">
        <v>178</v>
      </c>
      <c r="B272" s="27" t="s">
        <v>179</v>
      </c>
      <c r="C272" s="30" t="s">
        <v>180</v>
      </c>
      <c r="D272" s="27" t="s">
        <v>181</v>
      </c>
      <c r="E272" s="27" t="s">
        <v>182</v>
      </c>
      <c r="F272" s="27" t="s">
        <v>183</v>
      </c>
      <c r="G272" s="28" t="s">
        <v>184</v>
      </c>
    </row>
    <row r="273">
      <c r="A273" s="32" t="s">
        <v>185</v>
      </c>
      <c r="B273" s="33" t="s">
        <v>186</v>
      </c>
      <c r="C273" s="34" t="s">
        <v>187</v>
      </c>
      <c r="D273" s="35" t="s">
        <v>188</v>
      </c>
      <c r="E273" s="35" t="s">
        <v>189</v>
      </c>
      <c r="F273" s="35" t="s">
        <v>190</v>
      </c>
      <c r="G273" s="36" t="s">
        <v>191</v>
      </c>
    </row>
    <row r="274">
      <c r="A274" s="1" t="s">
        <v>101</v>
      </c>
    </row>
    <row r="275">
      <c r="H275" s="23"/>
      <c r="I275" s="23"/>
      <c r="J275" s="23"/>
      <c r="K275" s="23"/>
    </row>
    <row r="276">
      <c r="A276" s="1" t="s">
        <v>65</v>
      </c>
    </row>
    <row r="277">
      <c r="A277" s="23" t="s">
        <v>102</v>
      </c>
      <c r="B277" s="23" t="s">
        <v>54</v>
      </c>
      <c r="C277" s="23" t="s">
        <v>55</v>
      </c>
      <c r="D277" s="23" t="s">
        <v>56</v>
      </c>
      <c r="E277" s="23" t="s">
        <v>57</v>
      </c>
      <c r="F277" s="23" t="s">
        <v>58</v>
      </c>
      <c r="G277" s="23" t="s">
        <v>108</v>
      </c>
    </row>
    <row r="278">
      <c r="A278" s="1" t="s">
        <v>109</v>
      </c>
      <c r="B278" s="1" t="s">
        <v>192</v>
      </c>
      <c r="C278" s="1" t="s">
        <v>193</v>
      </c>
      <c r="D278" s="1" t="s">
        <v>194</v>
      </c>
      <c r="E278" s="1" t="s">
        <v>195</v>
      </c>
      <c r="F278" s="1" t="s">
        <v>196</v>
      </c>
      <c r="G278" s="1" t="s">
        <v>197</v>
      </c>
    </row>
    <row r="279">
      <c r="A279" s="1" t="s">
        <v>116</v>
      </c>
      <c r="B279" s="1" t="s">
        <v>198</v>
      </c>
      <c r="C279" s="1" t="s">
        <v>199</v>
      </c>
      <c r="D279" s="1" t="s">
        <v>200</v>
      </c>
      <c r="E279" s="1" t="s">
        <v>201</v>
      </c>
      <c r="F279" s="1" t="s">
        <v>202</v>
      </c>
      <c r="G279" s="1" t="s">
        <v>203</v>
      </c>
    </row>
    <row r="280">
      <c r="A280" s="1" t="s">
        <v>123</v>
      </c>
      <c r="B280" s="1" t="s">
        <v>204</v>
      </c>
      <c r="C280" s="1" t="s">
        <v>205</v>
      </c>
      <c r="D280" s="37" t="s">
        <v>206</v>
      </c>
      <c r="E280" s="1" t="s">
        <v>207</v>
      </c>
      <c r="F280" s="1" t="s">
        <v>174</v>
      </c>
      <c r="G280" s="1" t="s">
        <v>208</v>
      </c>
    </row>
    <row r="281">
      <c r="A281" s="1" t="s">
        <v>130</v>
      </c>
      <c r="B281" s="1" t="s">
        <v>198</v>
      </c>
      <c r="C281" s="1" t="s">
        <v>209</v>
      </c>
      <c r="D281" s="1" t="s">
        <v>210</v>
      </c>
      <c r="E281" s="1" t="s">
        <v>211</v>
      </c>
      <c r="F281" s="1" t="s">
        <v>212</v>
      </c>
      <c r="G281" s="1" t="s">
        <v>213</v>
      </c>
    </row>
    <row r="282">
      <c r="A282" s="1" t="s">
        <v>137</v>
      </c>
      <c r="B282" s="1" t="s">
        <v>214</v>
      </c>
      <c r="C282" s="1" t="s">
        <v>215</v>
      </c>
      <c r="D282" s="1" t="s">
        <v>216</v>
      </c>
      <c r="E282" s="1" t="s">
        <v>217</v>
      </c>
      <c r="F282" s="1" t="s">
        <v>218</v>
      </c>
      <c r="G282" s="1" t="s">
        <v>219</v>
      </c>
    </row>
    <row r="283">
      <c r="A283" s="1" t="s">
        <v>144</v>
      </c>
      <c r="B283" s="1" t="s">
        <v>219</v>
      </c>
      <c r="C283" s="1" t="s">
        <v>220</v>
      </c>
      <c r="D283" s="1" t="s">
        <v>221</v>
      </c>
      <c r="E283" s="1" t="s">
        <v>222</v>
      </c>
      <c r="F283" s="1" t="s">
        <v>149</v>
      </c>
      <c r="G283" s="1" t="s">
        <v>197</v>
      </c>
      <c r="I283" s="37"/>
      <c r="J283" s="37"/>
      <c r="K283" s="37"/>
    </row>
    <row r="284">
      <c r="A284" s="1" t="s">
        <v>151</v>
      </c>
      <c r="B284" s="1" t="s">
        <v>223</v>
      </c>
      <c r="C284" s="1" t="s">
        <v>224</v>
      </c>
      <c r="D284" s="38" t="s">
        <v>225</v>
      </c>
      <c r="E284" s="38" t="s">
        <v>226</v>
      </c>
      <c r="F284" s="1" t="s">
        <v>227</v>
      </c>
      <c r="G284" s="1" t="s">
        <v>228</v>
      </c>
    </row>
    <row r="285">
      <c r="A285" s="1" t="s">
        <v>158</v>
      </c>
      <c r="B285" s="38" t="s">
        <v>229</v>
      </c>
      <c r="C285" s="1" t="s">
        <v>230</v>
      </c>
      <c r="D285" s="1" t="s">
        <v>231</v>
      </c>
      <c r="E285" s="37" t="s">
        <v>232</v>
      </c>
      <c r="F285" s="38" t="s">
        <v>233</v>
      </c>
      <c r="G285" s="37" t="s">
        <v>234</v>
      </c>
    </row>
    <row r="286">
      <c r="A286" s="1" t="s">
        <v>165</v>
      </c>
      <c r="B286" s="1" t="s">
        <v>235</v>
      </c>
      <c r="C286" s="1" t="s">
        <v>236</v>
      </c>
      <c r="D286" s="1" t="s">
        <v>237</v>
      </c>
      <c r="E286" s="1" t="s">
        <v>238</v>
      </c>
      <c r="F286" s="1" t="s">
        <v>239</v>
      </c>
      <c r="G286" s="1" t="s">
        <v>240</v>
      </c>
    </row>
    <row r="287">
      <c r="A287" s="1" t="s">
        <v>172</v>
      </c>
      <c r="B287" s="1" t="s">
        <v>241</v>
      </c>
      <c r="C287" s="1" t="s">
        <v>242</v>
      </c>
      <c r="D287" s="1" t="s">
        <v>243</v>
      </c>
      <c r="E287" s="1" t="s">
        <v>244</v>
      </c>
      <c r="F287" s="1" t="s">
        <v>245</v>
      </c>
      <c r="G287" s="1" t="s">
        <v>246</v>
      </c>
      <c r="I287" s="38"/>
      <c r="J287" s="38"/>
      <c r="K287" s="38"/>
    </row>
    <row r="288">
      <c r="A288" s="1" t="s">
        <v>178</v>
      </c>
      <c r="B288" s="1" t="s">
        <v>247</v>
      </c>
      <c r="C288" s="38" t="s">
        <v>248</v>
      </c>
      <c r="D288" s="1" t="s">
        <v>249</v>
      </c>
      <c r="E288" s="1" t="s">
        <v>250</v>
      </c>
      <c r="F288" s="1" t="s">
        <v>251</v>
      </c>
      <c r="G288" s="1" t="s">
        <v>252</v>
      </c>
    </row>
    <row r="289">
      <c r="A289" s="1" t="s">
        <v>185</v>
      </c>
      <c r="B289" s="37" t="s">
        <v>253</v>
      </c>
      <c r="C289" s="37" t="s">
        <v>177</v>
      </c>
      <c r="D289" s="1" t="s">
        <v>112</v>
      </c>
      <c r="E289" s="1" t="s">
        <v>254</v>
      </c>
      <c r="F289" s="37" t="s">
        <v>255</v>
      </c>
      <c r="G289" s="38" t="s">
        <v>256</v>
      </c>
    </row>
  </sheetData>
  <drawing r:id="rId1"/>
</worksheet>
</file>